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agenafh\OneDrive - Washington State Executive Branch Agencies\Documents\Calibration\2014NewBasePeriod\Documentation\FinalFiles\"/>
    </mc:Choice>
  </mc:AlternateContent>
  <xr:revisionPtr revIDLastSave="0" documentId="8_{E8FA0AEE-537E-4813-97BE-F7C33E53D8E0}" xr6:coauthVersionLast="47" xr6:coauthVersionMax="47" xr10:uidLastSave="{00000000-0000-0000-0000-000000000000}"/>
  <bookViews>
    <workbookView xWindow="-108" yWindow="-108" windowWidth="20376" windowHeight="12216" activeTab="1" xr2:uid="{00000000-000D-0000-FFFF-FFFF00000000}"/>
  </bookViews>
  <sheets>
    <sheet name="Rec" sheetId="1" r:id="rId1"/>
    <sheet name="Pivot" sheetId="2" r:id="rId2"/>
    <sheet name="Releases" sheetId="3" r:id="rId3"/>
    <sheet name="Lookup" sheetId="4" r:id="rId4"/>
  </sheets>
  <definedNames>
    <definedName name="_10ErecoveriesRunYr2008to2016" localSheetId="0">Rec!$A$1:$AQ$706</definedName>
    <definedName name="_10Ereleasedatafromreccodes" localSheetId="2">Releases!$A$1:$BA$58</definedName>
  </definedNames>
  <calcPr calcId="191029"/>
  <pivotCaches>
    <pivotCache cacheId="5" r:id="rId5"/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9" i="1" l="1"/>
  <c r="AT13" i="1"/>
  <c r="AT14" i="1"/>
  <c r="AT21" i="1"/>
  <c r="AT25" i="1"/>
  <c r="AT26" i="1"/>
  <c r="AT33" i="1"/>
  <c r="AT37" i="1"/>
  <c r="AT38" i="1"/>
  <c r="AT45" i="1"/>
  <c r="AT49" i="1"/>
  <c r="AT50" i="1"/>
  <c r="AT57" i="1"/>
  <c r="AT61" i="1"/>
  <c r="AT62" i="1"/>
  <c r="AT69" i="1"/>
  <c r="AT73" i="1"/>
  <c r="AT74" i="1"/>
  <c r="AT83" i="1"/>
  <c r="AT87" i="1"/>
  <c r="AT88" i="1"/>
  <c r="AT96" i="1"/>
  <c r="AT100" i="1"/>
  <c r="AT101" i="1"/>
  <c r="AT108" i="1"/>
  <c r="AT113" i="1"/>
  <c r="AT114" i="1"/>
  <c r="AT122" i="1"/>
  <c r="AT126" i="1"/>
  <c r="AT127" i="1"/>
  <c r="AT134" i="1"/>
  <c r="AT138" i="1"/>
  <c r="AT139" i="1"/>
  <c r="AT146" i="1"/>
  <c r="AT150" i="1"/>
  <c r="AT151" i="1"/>
  <c r="AT158" i="1"/>
  <c r="AT162" i="1"/>
  <c r="AT163" i="1"/>
  <c r="AT170" i="1"/>
  <c r="AT174" i="1"/>
  <c r="AT175" i="1"/>
  <c r="AT182" i="1"/>
  <c r="AT186" i="1"/>
  <c r="AT187" i="1"/>
  <c r="AT194" i="1"/>
  <c r="AT198" i="1"/>
  <c r="AT199" i="1"/>
  <c r="AT206" i="1"/>
  <c r="AT210" i="1"/>
  <c r="AT211" i="1"/>
  <c r="AT218" i="1"/>
  <c r="AT222" i="1"/>
  <c r="AT223" i="1"/>
  <c r="AT230" i="1"/>
  <c r="AT234" i="1"/>
  <c r="AT235" i="1"/>
  <c r="AT242" i="1"/>
  <c r="AT246" i="1"/>
  <c r="AT247" i="1"/>
  <c r="AT254" i="1"/>
  <c r="AT258" i="1"/>
  <c r="AT259" i="1"/>
  <c r="AT266" i="1"/>
  <c r="AT270" i="1"/>
  <c r="AT271" i="1"/>
  <c r="AT278" i="1"/>
  <c r="AT282" i="1"/>
  <c r="AT283" i="1"/>
  <c r="AT290" i="1"/>
  <c r="AT294" i="1"/>
  <c r="AT295" i="1"/>
  <c r="AT302" i="1"/>
  <c r="AT306" i="1"/>
  <c r="AT307" i="1"/>
  <c r="AT314" i="1"/>
  <c r="AT318" i="1"/>
  <c r="AT319" i="1"/>
  <c r="AT326" i="1"/>
  <c r="AT330" i="1"/>
  <c r="AT331" i="1"/>
  <c r="AT338" i="1"/>
  <c r="AT342" i="1"/>
  <c r="AT343" i="1"/>
  <c r="AT350" i="1"/>
  <c r="AT354" i="1"/>
  <c r="AT355" i="1"/>
  <c r="AT362" i="1"/>
  <c r="AT366" i="1"/>
  <c r="AT367" i="1"/>
  <c r="AT374" i="1"/>
  <c r="AT376" i="1"/>
  <c r="AT378" i="1"/>
  <c r="AT379" i="1"/>
  <c r="AT386" i="1"/>
  <c r="AT388" i="1"/>
  <c r="AT390" i="1"/>
  <c r="AT391" i="1"/>
  <c r="AT398" i="1"/>
  <c r="AT400" i="1"/>
  <c r="AT402" i="1"/>
  <c r="AT403" i="1"/>
  <c r="AT410" i="1"/>
  <c r="AT412" i="1"/>
  <c r="AT414" i="1"/>
  <c r="AT415" i="1"/>
  <c r="AT422" i="1"/>
  <c r="AT424" i="1"/>
  <c r="AT426" i="1"/>
  <c r="AT427" i="1"/>
  <c r="AT434" i="1"/>
  <c r="AT436" i="1"/>
  <c r="AT438" i="1"/>
  <c r="AT439" i="1"/>
  <c r="AT446" i="1"/>
  <c r="AT448" i="1"/>
  <c r="AT450" i="1"/>
  <c r="AT451" i="1"/>
  <c r="AT458" i="1"/>
  <c r="AT460" i="1"/>
  <c r="AT462" i="1"/>
  <c r="AT463" i="1"/>
  <c r="AT470" i="1"/>
  <c r="AT472" i="1"/>
  <c r="AT474" i="1"/>
  <c r="AT475" i="1"/>
  <c r="AT497" i="1"/>
  <c r="AT499" i="1"/>
  <c r="AT501" i="1"/>
  <c r="AT502" i="1"/>
  <c r="AT509" i="1"/>
  <c r="AT511" i="1"/>
  <c r="AT513" i="1"/>
  <c r="AT514" i="1"/>
  <c r="AT521" i="1"/>
  <c r="AT523" i="1"/>
  <c r="AT525" i="1"/>
  <c r="AT526" i="1"/>
  <c r="AT533" i="1"/>
  <c r="AT535" i="1"/>
  <c r="AT537" i="1"/>
  <c r="AT538" i="1"/>
  <c r="AT545" i="1"/>
  <c r="AT547" i="1"/>
  <c r="AT549" i="1"/>
  <c r="AT550" i="1"/>
  <c r="AT557" i="1"/>
  <c r="AT559" i="1"/>
  <c r="AT561" i="1"/>
  <c r="AT562" i="1"/>
  <c r="AT569" i="1"/>
  <c r="AT571" i="1"/>
  <c r="AT573" i="1"/>
  <c r="AT574" i="1"/>
  <c r="AT581" i="1"/>
  <c r="AT583" i="1"/>
  <c r="AT585" i="1"/>
  <c r="AT586" i="1"/>
  <c r="AT594" i="1"/>
  <c r="AT596" i="1"/>
  <c r="AT598" i="1"/>
  <c r="AT599" i="1"/>
  <c r="AT606" i="1"/>
  <c r="AT608" i="1"/>
  <c r="AT610" i="1"/>
  <c r="AT611" i="1"/>
  <c r="AT618" i="1"/>
  <c r="AT620" i="1"/>
  <c r="AT622" i="1"/>
  <c r="AT623" i="1"/>
  <c r="AT630" i="1"/>
  <c r="AT632" i="1"/>
  <c r="AT634" i="1"/>
  <c r="AT635" i="1"/>
  <c r="AT642" i="1"/>
  <c r="AT644" i="1"/>
  <c r="AT646" i="1"/>
  <c r="AT647" i="1"/>
  <c r="AT654" i="1"/>
  <c r="AT656" i="1"/>
  <c r="AT658" i="1"/>
  <c r="AT659" i="1"/>
  <c r="AT666" i="1"/>
  <c r="AT668" i="1"/>
  <c r="AT670" i="1"/>
  <c r="AT671" i="1"/>
  <c r="AT678" i="1"/>
  <c r="AT680" i="1"/>
  <c r="AT682" i="1"/>
  <c r="AT683" i="1"/>
  <c r="AT693" i="1"/>
  <c r="AT695" i="1"/>
  <c r="AT697" i="1"/>
  <c r="AT698" i="1"/>
  <c r="AT705" i="1"/>
  <c r="AT2" i="1"/>
  <c r="AS3" i="1"/>
  <c r="AT3" i="1" s="1"/>
  <c r="AS4" i="1"/>
  <c r="AT4" i="1" s="1"/>
  <c r="AS5" i="1"/>
  <c r="AT5" i="1" s="1"/>
  <c r="AS6" i="1"/>
  <c r="AT6" i="1" s="1"/>
  <c r="AS7" i="1"/>
  <c r="AT7" i="1" s="1"/>
  <c r="AS8" i="1"/>
  <c r="AT8" i="1" s="1"/>
  <c r="AS9" i="1"/>
  <c r="AS10" i="1"/>
  <c r="AT10" i="1" s="1"/>
  <c r="AS11" i="1"/>
  <c r="AT11" i="1" s="1"/>
  <c r="AS12" i="1"/>
  <c r="AT12" i="1" s="1"/>
  <c r="AS13" i="1"/>
  <c r="AS14" i="1"/>
  <c r="AS15" i="1"/>
  <c r="AT15" i="1" s="1"/>
  <c r="AS16" i="1"/>
  <c r="AT16" i="1" s="1"/>
  <c r="AS17" i="1"/>
  <c r="AT17" i="1" s="1"/>
  <c r="AS18" i="1"/>
  <c r="AT18" i="1" s="1"/>
  <c r="AS19" i="1"/>
  <c r="AT19" i="1" s="1"/>
  <c r="AS20" i="1"/>
  <c r="AT20" i="1" s="1"/>
  <c r="AS21" i="1"/>
  <c r="AS22" i="1"/>
  <c r="AT22" i="1" s="1"/>
  <c r="AS23" i="1"/>
  <c r="AT23" i="1" s="1"/>
  <c r="AS24" i="1"/>
  <c r="AT24" i="1" s="1"/>
  <c r="AS25" i="1"/>
  <c r="AS26" i="1"/>
  <c r="AS27" i="1"/>
  <c r="AT27" i="1" s="1"/>
  <c r="AS28" i="1"/>
  <c r="AT28" i="1" s="1"/>
  <c r="AS29" i="1"/>
  <c r="AT29" i="1" s="1"/>
  <c r="AS30" i="1"/>
  <c r="AT30" i="1" s="1"/>
  <c r="AS31" i="1"/>
  <c r="AT31" i="1" s="1"/>
  <c r="AS32" i="1"/>
  <c r="AT32" i="1" s="1"/>
  <c r="AS33" i="1"/>
  <c r="AS34" i="1"/>
  <c r="AT34" i="1" s="1"/>
  <c r="AS35" i="1"/>
  <c r="AT35" i="1" s="1"/>
  <c r="AS36" i="1"/>
  <c r="AT36" i="1" s="1"/>
  <c r="AS37" i="1"/>
  <c r="AS38" i="1"/>
  <c r="AS39" i="1"/>
  <c r="AT39" i="1" s="1"/>
  <c r="AS40" i="1"/>
  <c r="AT40" i="1" s="1"/>
  <c r="AS41" i="1"/>
  <c r="AT41" i="1" s="1"/>
  <c r="AS42" i="1"/>
  <c r="AT42" i="1" s="1"/>
  <c r="AS43" i="1"/>
  <c r="AT43" i="1" s="1"/>
  <c r="AS44" i="1"/>
  <c r="AT44" i="1" s="1"/>
  <c r="AS45" i="1"/>
  <c r="AS46" i="1"/>
  <c r="AT46" i="1" s="1"/>
  <c r="AS47" i="1"/>
  <c r="AT47" i="1" s="1"/>
  <c r="AS48" i="1"/>
  <c r="AT48" i="1" s="1"/>
  <c r="AS49" i="1"/>
  <c r="AS50" i="1"/>
  <c r="AS51" i="1"/>
  <c r="AT51" i="1" s="1"/>
  <c r="AS52" i="1"/>
  <c r="AT52" i="1" s="1"/>
  <c r="AS53" i="1"/>
  <c r="AT53" i="1" s="1"/>
  <c r="AS54" i="1"/>
  <c r="AT54" i="1" s="1"/>
  <c r="AS55" i="1"/>
  <c r="AT55" i="1" s="1"/>
  <c r="AS56" i="1"/>
  <c r="AT56" i="1" s="1"/>
  <c r="AS57" i="1"/>
  <c r="AS58" i="1"/>
  <c r="AT58" i="1" s="1"/>
  <c r="AS59" i="1"/>
  <c r="AT59" i="1" s="1"/>
  <c r="AS60" i="1"/>
  <c r="AT60" i="1" s="1"/>
  <c r="AS61" i="1"/>
  <c r="AS62" i="1"/>
  <c r="AS63" i="1"/>
  <c r="AT63" i="1" s="1"/>
  <c r="AS64" i="1"/>
  <c r="AT64" i="1" s="1"/>
  <c r="AS65" i="1"/>
  <c r="AT65" i="1" s="1"/>
  <c r="AS66" i="1"/>
  <c r="AT66" i="1" s="1"/>
  <c r="AS67" i="1"/>
  <c r="AT67" i="1" s="1"/>
  <c r="AS68" i="1"/>
  <c r="AT68" i="1" s="1"/>
  <c r="AS69" i="1"/>
  <c r="AS70" i="1"/>
  <c r="AT70" i="1" s="1"/>
  <c r="AS71" i="1"/>
  <c r="AT71" i="1" s="1"/>
  <c r="AS72" i="1"/>
  <c r="AT72" i="1" s="1"/>
  <c r="AS73" i="1"/>
  <c r="AS74" i="1"/>
  <c r="AS75" i="1"/>
  <c r="AT75" i="1" s="1"/>
  <c r="AS76" i="1"/>
  <c r="AT76" i="1" s="1"/>
  <c r="AS79" i="1"/>
  <c r="AT79" i="1" s="1"/>
  <c r="AS80" i="1"/>
  <c r="AT80" i="1" s="1"/>
  <c r="AS81" i="1"/>
  <c r="AT81" i="1" s="1"/>
  <c r="AS82" i="1"/>
  <c r="AT82" i="1" s="1"/>
  <c r="AS83" i="1"/>
  <c r="AS84" i="1"/>
  <c r="AT84" i="1" s="1"/>
  <c r="AS85" i="1"/>
  <c r="AT85" i="1" s="1"/>
  <c r="AS86" i="1"/>
  <c r="AT86" i="1" s="1"/>
  <c r="AS87" i="1"/>
  <c r="AS88" i="1"/>
  <c r="AS90" i="1"/>
  <c r="AT90" i="1" s="1"/>
  <c r="AS91" i="1"/>
  <c r="AT91" i="1" s="1"/>
  <c r="AS92" i="1"/>
  <c r="AT92" i="1" s="1"/>
  <c r="AS93" i="1"/>
  <c r="AT93" i="1" s="1"/>
  <c r="AS94" i="1"/>
  <c r="AT94" i="1" s="1"/>
  <c r="AS95" i="1"/>
  <c r="AT95" i="1" s="1"/>
  <c r="AS96" i="1"/>
  <c r="AS97" i="1"/>
  <c r="AT97" i="1" s="1"/>
  <c r="AS98" i="1"/>
  <c r="AT98" i="1" s="1"/>
  <c r="AS99" i="1"/>
  <c r="AT99" i="1" s="1"/>
  <c r="AS100" i="1"/>
  <c r="AS101" i="1"/>
  <c r="AS102" i="1"/>
  <c r="AT102" i="1" s="1"/>
  <c r="AS103" i="1"/>
  <c r="AT103" i="1" s="1"/>
  <c r="AS104" i="1"/>
  <c r="AT104" i="1" s="1"/>
  <c r="AS105" i="1"/>
  <c r="AT105" i="1" s="1"/>
  <c r="AS106" i="1"/>
  <c r="AT106" i="1" s="1"/>
  <c r="AS107" i="1"/>
  <c r="AT107" i="1" s="1"/>
  <c r="AS108" i="1"/>
  <c r="AS110" i="1"/>
  <c r="AT110" i="1" s="1"/>
  <c r="AS111" i="1"/>
  <c r="AT111" i="1" s="1"/>
  <c r="AS112" i="1"/>
  <c r="AT112" i="1" s="1"/>
  <c r="AS113" i="1"/>
  <c r="AS114" i="1"/>
  <c r="AS115" i="1"/>
  <c r="AT115" i="1" s="1"/>
  <c r="AS116" i="1"/>
  <c r="AT116" i="1" s="1"/>
  <c r="AS117" i="1"/>
  <c r="AT117" i="1" s="1"/>
  <c r="AS118" i="1"/>
  <c r="AT118" i="1" s="1"/>
  <c r="AS119" i="1"/>
  <c r="AT119" i="1" s="1"/>
  <c r="AS121" i="1"/>
  <c r="AT121" i="1" s="1"/>
  <c r="AS122" i="1"/>
  <c r="AS123" i="1"/>
  <c r="AT123" i="1" s="1"/>
  <c r="AS124" i="1"/>
  <c r="AT124" i="1" s="1"/>
  <c r="AS125" i="1"/>
  <c r="AT125" i="1" s="1"/>
  <c r="AS126" i="1"/>
  <c r="AS127" i="1"/>
  <c r="AS128" i="1"/>
  <c r="AT128" i="1" s="1"/>
  <c r="AS129" i="1"/>
  <c r="AT129" i="1" s="1"/>
  <c r="AS130" i="1"/>
  <c r="AT130" i="1" s="1"/>
  <c r="AS131" i="1"/>
  <c r="AT131" i="1" s="1"/>
  <c r="AS132" i="1"/>
  <c r="AT132" i="1" s="1"/>
  <c r="AS133" i="1"/>
  <c r="AT133" i="1" s="1"/>
  <c r="AS134" i="1"/>
  <c r="AS135" i="1"/>
  <c r="AT135" i="1" s="1"/>
  <c r="AS136" i="1"/>
  <c r="AT136" i="1" s="1"/>
  <c r="AS137" i="1"/>
  <c r="AT137" i="1" s="1"/>
  <c r="AS138" i="1"/>
  <c r="AS139" i="1"/>
  <c r="AS140" i="1"/>
  <c r="AT140" i="1" s="1"/>
  <c r="AS141" i="1"/>
  <c r="AT141" i="1" s="1"/>
  <c r="AS142" i="1"/>
  <c r="AT142" i="1" s="1"/>
  <c r="AS143" i="1"/>
  <c r="AT143" i="1" s="1"/>
  <c r="AS144" i="1"/>
  <c r="AT144" i="1" s="1"/>
  <c r="AS145" i="1"/>
  <c r="AT145" i="1" s="1"/>
  <c r="AS146" i="1"/>
  <c r="AS147" i="1"/>
  <c r="AT147" i="1" s="1"/>
  <c r="AS148" i="1"/>
  <c r="AT148" i="1" s="1"/>
  <c r="AS149" i="1"/>
  <c r="AT149" i="1" s="1"/>
  <c r="AS150" i="1"/>
  <c r="AS151" i="1"/>
  <c r="AS152" i="1"/>
  <c r="AT152" i="1" s="1"/>
  <c r="AS153" i="1"/>
  <c r="AT153" i="1" s="1"/>
  <c r="AS154" i="1"/>
  <c r="AT154" i="1" s="1"/>
  <c r="AS155" i="1"/>
  <c r="AT155" i="1" s="1"/>
  <c r="AS156" i="1"/>
  <c r="AT156" i="1" s="1"/>
  <c r="AS157" i="1"/>
  <c r="AT157" i="1" s="1"/>
  <c r="AS158" i="1"/>
  <c r="AS159" i="1"/>
  <c r="AT159" i="1" s="1"/>
  <c r="AS160" i="1"/>
  <c r="AT160" i="1" s="1"/>
  <c r="AS161" i="1"/>
  <c r="AT161" i="1" s="1"/>
  <c r="AS162" i="1"/>
  <c r="AS163" i="1"/>
  <c r="AS164" i="1"/>
  <c r="AT164" i="1" s="1"/>
  <c r="AS165" i="1"/>
  <c r="AT165" i="1" s="1"/>
  <c r="AS166" i="1"/>
  <c r="AT166" i="1" s="1"/>
  <c r="AS167" i="1"/>
  <c r="AT167" i="1" s="1"/>
  <c r="AS168" i="1"/>
  <c r="AT168" i="1" s="1"/>
  <c r="AS169" i="1"/>
  <c r="AT169" i="1" s="1"/>
  <c r="AS170" i="1"/>
  <c r="AS171" i="1"/>
  <c r="AT171" i="1" s="1"/>
  <c r="AS172" i="1"/>
  <c r="AT172" i="1" s="1"/>
  <c r="AS173" i="1"/>
  <c r="AT173" i="1" s="1"/>
  <c r="AS174" i="1"/>
  <c r="AS175" i="1"/>
  <c r="AS176" i="1"/>
  <c r="AT176" i="1" s="1"/>
  <c r="AS177" i="1"/>
  <c r="AT177" i="1" s="1"/>
  <c r="AS178" i="1"/>
  <c r="AT178" i="1" s="1"/>
  <c r="AS179" i="1"/>
  <c r="AT179" i="1" s="1"/>
  <c r="AS180" i="1"/>
  <c r="AT180" i="1" s="1"/>
  <c r="AS181" i="1"/>
  <c r="AT181" i="1" s="1"/>
  <c r="AS182" i="1"/>
  <c r="AS183" i="1"/>
  <c r="AT183" i="1" s="1"/>
  <c r="AS184" i="1"/>
  <c r="AT184" i="1" s="1"/>
  <c r="AS185" i="1"/>
  <c r="AT185" i="1" s="1"/>
  <c r="AS186" i="1"/>
  <c r="AS187" i="1"/>
  <c r="AS188" i="1"/>
  <c r="AT188" i="1" s="1"/>
  <c r="AS189" i="1"/>
  <c r="AT189" i="1" s="1"/>
  <c r="AS190" i="1"/>
  <c r="AT190" i="1" s="1"/>
  <c r="AS191" i="1"/>
  <c r="AT191" i="1" s="1"/>
  <c r="AS192" i="1"/>
  <c r="AT192" i="1" s="1"/>
  <c r="AS193" i="1"/>
  <c r="AT193" i="1" s="1"/>
  <c r="AS194" i="1"/>
  <c r="AS195" i="1"/>
  <c r="AT195" i="1" s="1"/>
  <c r="AS196" i="1"/>
  <c r="AT196" i="1" s="1"/>
  <c r="AS197" i="1"/>
  <c r="AT197" i="1" s="1"/>
  <c r="AS198" i="1"/>
  <c r="AS199" i="1"/>
  <c r="AS200" i="1"/>
  <c r="AT200" i="1" s="1"/>
  <c r="AS201" i="1"/>
  <c r="AT201" i="1" s="1"/>
  <c r="AS202" i="1"/>
  <c r="AT202" i="1" s="1"/>
  <c r="AS203" i="1"/>
  <c r="AT203" i="1" s="1"/>
  <c r="AS204" i="1"/>
  <c r="AT204" i="1" s="1"/>
  <c r="AS205" i="1"/>
  <c r="AT205" i="1" s="1"/>
  <c r="AS206" i="1"/>
  <c r="AS207" i="1"/>
  <c r="AT207" i="1" s="1"/>
  <c r="AS208" i="1"/>
  <c r="AT208" i="1" s="1"/>
  <c r="AS209" i="1"/>
  <c r="AT209" i="1" s="1"/>
  <c r="AS210" i="1"/>
  <c r="AS211" i="1"/>
  <c r="AS212" i="1"/>
  <c r="AT212" i="1" s="1"/>
  <c r="AS213" i="1"/>
  <c r="AT213" i="1" s="1"/>
  <c r="AS214" i="1"/>
  <c r="AT214" i="1" s="1"/>
  <c r="AS215" i="1"/>
  <c r="AT215" i="1" s="1"/>
  <c r="AS216" i="1"/>
  <c r="AT216" i="1" s="1"/>
  <c r="AS217" i="1"/>
  <c r="AT217" i="1" s="1"/>
  <c r="AS218" i="1"/>
  <c r="AS219" i="1"/>
  <c r="AT219" i="1" s="1"/>
  <c r="AS220" i="1"/>
  <c r="AT220" i="1" s="1"/>
  <c r="AS221" i="1"/>
  <c r="AT221" i="1" s="1"/>
  <c r="AS222" i="1"/>
  <c r="AS223" i="1"/>
  <c r="AS224" i="1"/>
  <c r="AT224" i="1" s="1"/>
  <c r="AS225" i="1"/>
  <c r="AT225" i="1" s="1"/>
  <c r="AS226" i="1"/>
  <c r="AT226" i="1" s="1"/>
  <c r="AS227" i="1"/>
  <c r="AT227" i="1" s="1"/>
  <c r="AS228" i="1"/>
  <c r="AT228" i="1" s="1"/>
  <c r="AS229" i="1"/>
  <c r="AT229" i="1" s="1"/>
  <c r="AS230" i="1"/>
  <c r="AS231" i="1"/>
  <c r="AT231" i="1" s="1"/>
  <c r="AS232" i="1"/>
  <c r="AT232" i="1" s="1"/>
  <c r="AS233" i="1"/>
  <c r="AT233" i="1" s="1"/>
  <c r="AS234" i="1"/>
  <c r="AS235" i="1"/>
  <c r="AS236" i="1"/>
  <c r="AT236" i="1" s="1"/>
  <c r="AS237" i="1"/>
  <c r="AT237" i="1" s="1"/>
  <c r="AS238" i="1"/>
  <c r="AT238" i="1" s="1"/>
  <c r="AS239" i="1"/>
  <c r="AT239" i="1" s="1"/>
  <c r="AS240" i="1"/>
  <c r="AT240" i="1" s="1"/>
  <c r="AS241" i="1"/>
  <c r="AT241" i="1" s="1"/>
  <c r="AS242" i="1"/>
  <c r="AS243" i="1"/>
  <c r="AT243" i="1" s="1"/>
  <c r="AS244" i="1"/>
  <c r="AT244" i="1" s="1"/>
  <c r="AS245" i="1"/>
  <c r="AT245" i="1" s="1"/>
  <c r="AS246" i="1"/>
  <c r="AS247" i="1"/>
  <c r="AS248" i="1"/>
  <c r="AT248" i="1" s="1"/>
  <c r="AS249" i="1"/>
  <c r="AT249" i="1" s="1"/>
  <c r="AS250" i="1"/>
  <c r="AT250" i="1" s="1"/>
  <c r="AS251" i="1"/>
  <c r="AT251" i="1" s="1"/>
  <c r="AS252" i="1"/>
  <c r="AT252" i="1" s="1"/>
  <c r="AS253" i="1"/>
  <c r="AT253" i="1" s="1"/>
  <c r="AS254" i="1"/>
  <c r="AS255" i="1"/>
  <c r="AT255" i="1" s="1"/>
  <c r="AS256" i="1"/>
  <c r="AT256" i="1" s="1"/>
  <c r="AS257" i="1"/>
  <c r="AT257" i="1" s="1"/>
  <c r="AS258" i="1"/>
  <c r="AS259" i="1"/>
  <c r="AS260" i="1"/>
  <c r="AT260" i="1" s="1"/>
  <c r="AS261" i="1"/>
  <c r="AT261" i="1" s="1"/>
  <c r="AS262" i="1"/>
  <c r="AT262" i="1" s="1"/>
  <c r="AS263" i="1"/>
  <c r="AT263" i="1" s="1"/>
  <c r="AS264" i="1"/>
  <c r="AT264" i="1" s="1"/>
  <c r="AS265" i="1"/>
  <c r="AT265" i="1" s="1"/>
  <c r="AS266" i="1"/>
  <c r="AS267" i="1"/>
  <c r="AT267" i="1" s="1"/>
  <c r="AS268" i="1"/>
  <c r="AT268" i="1" s="1"/>
  <c r="AS269" i="1"/>
  <c r="AT269" i="1" s="1"/>
  <c r="AS270" i="1"/>
  <c r="AS271" i="1"/>
  <c r="AS272" i="1"/>
  <c r="AT272" i="1" s="1"/>
  <c r="AS273" i="1"/>
  <c r="AT273" i="1" s="1"/>
  <c r="AS274" i="1"/>
  <c r="AT274" i="1" s="1"/>
  <c r="AS275" i="1"/>
  <c r="AT275" i="1" s="1"/>
  <c r="AS276" i="1"/>
  <c r="AT276" i="1" s="1"/>
  <c r="AS277" i="1"/>
  <c r="AT277" i="1" s="1"/>
  <c r="AS278" i="1"/>
  <c r="AS279" i="1"/>
  <c r="AT279" i="1" s="1"/>
  <c r="AS280" i="1"/>
  <c r="AT280" i="1" s="1"/>
  <c r="AS281" i="1"/>
  <c r="AT281" i="1" s="1"/>
  <c r="AS282" i="1"/>
  <c r="AS283" i="1"/>
  <c r="AS284" i="1"/>
  <c r="AT284" i="1" s="1"/>
  <c r="AS285" i="1"/>
  <c r="AT285" i="1" s="1"/>
  <c r="AS286" i="1"/>
  <c r="AT286" i="1" s="1"/>
  <c r="AS287" i="1"/>
  <c r="AT287" i="1" s="1"/>
  <c r="AS288" i="1"/>
  <c r="AT288" i="1" s="1"/>
  <c r="AS289" i="1"/>
  <c r="AT289" i="1" s="1"/>
  <c r="AS290" i="1"/>
  <c r="AS291" i="1"/>
  <c r="AT291" i="1" s="1"/>
  <c r="AS292" i="1"/>
  <c r="AT292" i="1" s="1"/>
  <c r="AS293" i="1"/>
  <c r="AT293" i="1" s="1"/>
  <c r="AS294" i="1"/>
  <c r="AS295" i="1"/>
  <c r="AS296" i="1"/>
  <c r="AT296" i="1" s="1"/>
  <c r="AS297" i="1"/>
  <c r="AT297" i="1" s="1"/>
  <c r="AS298" i="1"/>
  <c r="AT298" i="1" s="1"/>
  <c r="AS299" i="1"/>
  <c r="AT299" i="1" s="1"/>
  <c r="AS300" i="1"/>
  <c r="AT300" i="1" s="1"/>
  <c r="AS301" i="1"/>
  <c r="AT301" i="1" s="1"/>
  <c r="AS302" i="1"/>
  <c r="AS303" i="1"/>
  <c r="AT303" i="1" s="1"/>
  <c r="AS304" i="1"/>
  <c r="AT304" i="1" s="1"/>
  <c r="AS305" i="1"/>
  <c r="AT305" i="1" s="1"/>
  <c r="AS306" i="1"/>
  <c r="AS307" i="1"/>
  <c r="AS308" i="1"/>
  <c r="AT308" i="1" s="1"/>
  <c r="AS309" i="1"/>
  <c r="AT309" i="1" s="1"/>
  <c r="AS310" i="1"/>
  <c r="AT310" i="1" s="1"/>
  <c r="AS311" i="1"/>
  <c r="AT311" i="1" s="1"/>
  <c r="AS312" i="1"/>
  <c r="AT312" i="1" s="1"/>
  <c r="AS313" i="1"/>
  <c r="AT313" i="1" s="1"/>
  <c r="AS314" i="1"/>
  <c r="AS315" i="1"/>
  <c r="AT315" i="1" s="1"/>
  <c r="AS316" i="1"/>
  <c r="AT316" i="1" s="1"/>
  <c r="AS317" i="1"/>
  <c r="AT317" i="1" s="1"/>
  <c r="AS318" i="1"/>
  <c r="AS319" i="1"/>
  <c r="AS320" i="1"/>
  <c r="AT320" i="1" s="1"/>
  <c r="AS321" i="1"/>
  <c r="AT321" i="1" s="1"/>
  <c r="AS322" i="1"/>
  <c r="AT322" i="1" s="1"/>
  <c r="AS323" i="1"/>
  <c r="AT323" i="1" s="1"/>
  <c r="AS324" i="1"/>
  <c r="AT324" i="1" s="1"/>
  <c r="AS325" i="1"/>
  <c r="AT325" i="1" s="1"/>
  <c r="AS326" i="1"/>
  <c r="AS327" i="1"/>
  <c r="AT327" i="1" s="1"/>
  <c r="AS328" i="1"/>
  <c r="AT328" i="1" s="1"/>
  <c r="AS329" i="1"/>
  <c r="AT329" i="1" s="1"/>
  <c r="AS330" i="1"/>
  <c r="AS331" i="1"/>
  <c r="AS332" i="1"/>
  <c r="AT332" i="1" s="1"/>
  <c r="AS333" i="1"/>
  <c r="AT333" i="1" s="1"/>
  <c r="AS334" i="1"/>
  <c r="AT334" i="1" s="1"/>
  <c r="AS335" i="1"/>
  <c r="AT335" i="1" s="1"/>
  <c r="AS336" i="1"/>
  <c r="AT336" i="1" s="1"/>
  <c r="AS337" i="1"/>
  <c r="AT337" i="1" s="1"/>
  <c r="AS338" i="1"/>
  <c r="AS339" i="1"/>
  <c r="AT339" i="1" s="1"/>
  <c r="AS340" i="1"/>
  <c r="AT340" i="1" s="1"/>
  <c r="AS341" i="1"/>
  <c r="AT341" i="1" s="1"/>
  <c r="AS342" i="1"/>
  <c r="AS343" i="1"/>
  <c r="AS344" i="1"/>
  <c r="AT344" i="1" s="1"/>
  <c r="AS345" i="1"/>
  <c r="AT345" i="1" s="1"/>
  <c r="AS346" i="1"/>
  <c r="AT346" i="1" s="1"/>
  <c r="AS347" i="1"/>
  <c r="AT347" i="1" s="1"/>
  <c r="AS348" i="1"/>
  <c r="AT348" i="1" s="1"/>
  <c r="AS349" i="1"/>
  <c r="AT349" i="1" s="1"/>
  <c r="AS350" i="1"/>
  <c r="AS351" i="1"/>
  <c r="AT351" i="1" s="1"/>
  <c r="AS352" i="1"/>
  <c r="AT352" i="1" s="1"/>
  <c r="AS353" i="1"/>
  <c r="AT353" i="1" s="1"/>
  <c r="AS354" i="1"/>
  <c r="AS355" i="1"/>
  <c r="AS356" i="1"/>
  <c r="AT356" i="1" s="1"/>
  <c r="AS357" i="1"/>
  <c r="AT357" i="1" s="1"/>
  <c r="AS358" i="1"/>
  <c r="AT358" i="1" s="1"/>
  <c r="AS359" i="1"/>
  <c r="AT359" i="1" s="1"/>
  <c r="AS360" i="1"/>
  <c r="AT360" i="1" s="1"/>
  <c r="AS361" i="1"/>
  <c r="AT361" i="1" s="1"/>
  <c r="AS362" i="1"/>
  <c r="AS363" i="1"/>
  <c r="AT363" i="1" s="1"/>
  <c r="AS364" i="1"/>
  <c r="AT364" i="1" s="1"/>
  <c r="AS365" i="1"/>
  <c r="AT365" i="1" s="1"/>
  <c r="AS366" i="1"/>
  <c r="AS367" i="1"/>
  <c r="AS368" i="1"/>
  <c r="AT368" i="1" s="1"/>
  <c r="AS369" i="1"/>
  <c r="AT369" i="1" s="1"/>
  <c r="AS370" i="1"/>
  <c r="AT370" i="1" s="1"/>
  <c r="AS371" i="1"/>
  <c r="AT371" i="1" s="1"/>
  <c r="AS372" i="1"/>
  <c r="AT372" i="1" s="1"/>
  <c r="AS373" i="1"/>
  <c r="AT373" i="1" s="1"/>
  <c r="AS374" i="1"/>
  <c r="AS375" i="1"/>
  <c r="AT375" i="1" s="1"/>
  <c r="AS376" i="1"/>
  <c r="AS377" i="1"/>
  <c r="AT377" i="1" s="1"/>
  <c r="AS378" i="1"/>
  <c r="AS379" i="1"/>
  <c r="AS380" i="1"/>
  <c r="AT380" i="1" s="1"/>
  <c r="AS381" i="1"/>
  <c r="AT381" i="1" s="1"/>
  <c r="AS382" i="1"/>
  <c r="AT382" i="1" s="1"/>
  <c r="AS383" i="1"/>
  <c r="AT383" i="1" s="1"/>
  <c r="AS384" i="1"/>
  <c r="AT384" i="1" s="1"/>
  <c r="AS385" i="1"/>
  <c r="AT385" i="1" s="1"/>
  <c r="AS386" i="1"/>
  <c r="AS387" i="1"/>
  <c r="AT387" i="1" s="1"/>
  <c r="AS388" i="1"/>
  <c r="AS389" i="1"/>
  <c r="AT389" i="1" s="1"/>
  <c r="AS390" i="1"/>
  <c r="AS391" i="1"/>
  <c r="AS392" i="1"/>
  <c r="AT392" i="1" s="1"/>
  <c r="AS393" i="1"/>
  <c r="AT393" i="1" s="1"/>
  <c r="AS394" i="1"/>
  <c r="AT394" i="1" s="1"/>
  <c r="AS395" i="1"/>
  <c r="AT395" i="1" s="1"/>
  <c r="AS396" i="1"/>
  <c r="AT396" i="1" s="1"/>
  <c r="AS397" i="1"/>
  <c r="AT397" i="1" s="1"/>
  <c r="AS398" i="1"/>
  <c r="AS399" i="1"/>
  <c r="AT399" i="1" s="1"/>
  <c r="AS400" i="1"/>
  <c r="AS401" i="1"/>
  <c r="AT401" i="1" s="1"/>
  <c r="AS402" i="1"/>
  <c r="AS403" i="1"/>
  <c r="AS404" i="1"/>
  <c r="AT404" i="1" s="1"/>
  <c r="AS405" i="1"/>
  <c r="AT405" i="1" s="1"/>
  <c r="AS406" i="1"/>
  <c r="AT406" i="1" s="1"/>
  <c r="AS407" i="1"/>
  <c r="AT407" i="1" s="1"/>
  <c r="AS408" i="1"/>
  <c r="AT408" i="1" s="1"/>
  <c r="AS409" i="1"/>
  <c r="AT409" i="1" s="1"/>
  <c r="AS410" i="1"/>
  <c r="AS411" i="1"/>
  <c r="AT411" i="1" s="1"/>
  <c r="AS412" i="1"/>
  <c r="AS413" i="1"/>
  <c r="AT413" i="1" s="1"/>
  <c r="AS414" i="1"/>
  <c r="AS415" i="1"/>
  <c r="AS416" i="1"/>
  <c r="AT416" i="1" s="1"/>
  <c r="AS417" i="1"/>
  <c r="AT417" i="1" s="1"/>
  <c r="AS418" i="1"/>
  <c r="AT418" i="1" s="1"/>
  <c r="AS419" i="1"/>
  <c r="AT419" i="1" s="1"/>
  <c r="AS420" i="1"/>
  <c r="AT420" i="1" s="1"/>
  <c r="AS421" i="1"/>
  <c r="AT421" i="1" s="1"/>
  <c r="AS422" i="1"/>
  <c r="AS423" i="1"/>
  <c r="AT423" i="1" s="1"/>
  <c r="AS424" i="1"/>
  <c r="AS425" i="1"/>
  <c r="AT425" i="1" s="1"/>
  <c r="AS426" i="1"/>
  <c r="AS427" i="1"/>
  <c r="AS428" i="1"/>
  <c r="AT428" i="1" s="1"/>
  <c r="AS429" i="1"/>
  <c r="AT429" i="1" s="1"/>
  <c r="AS430" i="1"/>
  <c r="AT430" i="1" s="1"/>
  <c r="AS431" i="1"/>
  <c r="AT431" i="1" s="1"/>
  <c r="AS432" i="1"/>
  <c r="AT432" i="1" s="1"/>
  <c r="AS433" i="1"/>
  <c r="AT433" i="1" s="1"/>
  <c r="AS434" i="1"/>
  <c r="AS435" i="1"/>
  <c r="AT435" i="1" s="1"/>
  <c r="AS436" i="1"/>
  <c r="AS437" i="1"/>
  <c r="AT437" i="1" s="1"/>
  <c r="AS438" i="1"/>
  <c r="AS439" i="1"/>
  <c r="AS440" i="1"/>
  <c r="AT440" i="1" s="1"/>
  <c r="AS441" i="1"/>
  <c r="AT441" i="1" s="1"/>
  <c r="AS442" i="1"/>
  <c r="AT442" i="1" s="1"/>
  <c r="AS443" i="1"/>
  <c r="AT443" i="1" s="1"/>
  <c r="AS444" i="1"/>
  <c r="AT444" i="1" s="1"/>
  <c r="AS445" i="1"/>
  <c r="AT445" i="1" s="1"/>
  <c r="AS446" i="1"/>
  <c r="AS447" i="1"/>
  <c r="AT447" i="1" s="1"/>
  <c r="AS448" i="1"/>
  <c r="AS449" i="1"/>
  <c r="AT449" i="1" s="1"/>
  <c r="AS450" i="1"/>
  <c r="AS451" i="1"/>
  <c r="AS452" i="1"/>
  <c r="AT452" i="1" s="1"/>
  <c r="AS453" i="1"/>
  <c r="AT453" i="1" s="1"/>
  <c r="AS454" i="1"/>
  <c r="AT454" i="1" s="1"/>
  <c r="AS455" i="1"/>
  <c r="AT455" i="1" s="1"/>
  <c r="AS456" i="1"/>
  <c r="AT456" i="1" s="1"/>
  <c r="AS457" i="1"/>
  <c r="AT457" i="1" s="1"/>
  <c r="AS458" i="1"/>
  <c r="AS459" i="1"/>
  <c r="AT459" i="1" s="1"/>
  <c r="AS460" i="1"/>
  <c r="AS461" i="1"/>
  <c r="AT461" i="1" s="1"/>
  <c r="AS462" i="1"/>
  <c r="AS463" i="1"/>
  <c r="AS464" i="1"/>
  <c r="AT464" i="1" s="1"/>
  <c r="AS465" i="1"/>
  <c r="AT465" i="1" s="1"/>
  <c r="AS466" i="1"/>
  <c r="AT466" i="1" s="1"/>
  <c r="AS467" i="1"/>
  <c r="AT467" i="1" s="1"/>
  <c r="AS468" i="1"/>
  <c r="AT468" i="1" s="1"/>
  <c r="AS469" i="1"/>
  <c r="AT469" i="1" s="1"/>
  <c r="AS470" i="1"/>
  <c r="AS471" i="1"/>
  <c r="AT471" i="1" s="1"/>
  <c r="AS472" i="1"/>
  <c r="AS473" i="1"/>
  <c r="AT473" i="1" s="1"/>
  <c r="AS474" i="1"/>
  <c r="AS475" i="1"/>
  <c r="AS476" i="1"/>
  <c r="AT476" i="1" s="1"/>
  <c r="AS477" i="1"/>
  <c r="AT477" i="1" s="1"/>
  <c r="AS478" i="1"/>
  <c r="AT478" i="1" s="1"/>
  <c r="AS494" i="1"/>
  <c r="AT494" i="1" s="1"/>
  <c r="AS495" i="1"/>
  <c r="AT495" i="1" s="1"/>
  <c r="AS496" i="1"/>
  <c r="AT496" i="1" s="1"/>
  <c r="AS497" i="1"/>
  <c r="AS498" i="1"/>
  <c r="AT498" i="1" s="1"/>
  <c r="AS499" i="1"/>
  <c r="AS500" i="1"/>
  <c r="AT500" i="1" s="1"/>
  <c r="AS501" i="1"/>
  <c r="AS502" i="1"/>
  <c r="AS503" i="1"/>
  <c r="AT503" i="1" s="1"/>
  <c r="AS504" i="1"/>
  <c r="AT504" i="1" s="1"/>
  <c r="AS505" i="1"/>
  <c r="AT505" i="1" s="1"/>
  <c r="AS506" i="1"/>
  <c r="AT506" i="1" s="1"/>
  <c r="AS507" i="1"/>
  <c r="AT507" i="1" s="1"/>
  <c r="AS508" i="1"/>
  <c r="AT508" i="1" s="1"/>
  <c r="AS509" i="1"/>
  <c r="AS510" i="1"/>
  <c r="AT510" i="1" s="1"/>
  <c r="AS511" i="1"/>
  <c r="AS512" i="1"/>
  <c r="AT512" i="1" s="1"/>
  <c r="AS513" i="1"/>
  <c r="AS514" i="1"/>
  <c r="AS515" i="1"/>
  <c r="AT515" i="1" s="1"/>
  <c r="AS516" i="1"/>
  <c r="AT516" i="1" s="1"/>
  <c r="AS517" i="1"/>
  <c r="AT517" i="1" s="1"/>
  <c r="AS518" i="1"/>
  <c r="AT518" i="1" s="1"/>
  <c r="AS519" i="1"/>
  <c r="AT519" i="1" s="1"/>
  <c r="AS520" i="1"/>
  <c r="AT520" i="1" s="1"/>
  <c r="AS521" i="1"/>
  <c r="AS522" i="1"/>
  <c r="AT522" i="1" s="1"/>
  <c r="AS523" i="1"/>
  <c r="AS524" i="1"/>
  <c r="AT524" i="1" s="1"/>
  <c r="AS525" i="1"/>
  <c r="AS526" i="1"/>
  <c r="AS527" i="1"/>
  <c r="AT527" i="1" s="1"/>
  <c r="AS528" i="1"/>
  <c r="AT528" i="1" s="1"/>
  <c r="AS529" i="1"/>
  <c r="AT529" i="1" s="1"/>
  <c r="AS530" i="1"/>
  <c r="AT530" i="1" s="1"/>
  <c r="AS531" i="1"/>
  <c r="AT531" i="1" s="1"/>
  <c r="AS532" i="1"/>
  <c r="AT532" i="1" s="1"/>
  <c r="AS533" i="1"/>
  <c r="AS534" i="1"/>
  <c r="AT534" i="1" s="1"/>
  <c r="AS535" i="1"/>
  <c r="AS536" i="1"/>
  <c r="AT536" i="1" s="1"/>
  <c r="AS537" i="1"/>
  <c r="AS538" i="1"/>
  <c r="AS539" i="1"/>
  <c r="AT539" i="1" s="1"/>
  <c r="AS540" i="1"/>
  <c r="AT540" i="1" s="1"/>
  <c r="AS541" i="1"/>
  <c r="AT541" i="1" s="1"/>
  <c r="AS542" i="1"/>
  <c r="AT542" i="1" s="1"/>
  <c r="AS543" i="1"/>
  <c r="AT543" i="1" s="1"/>
  <c r="AS544" i="1"/>
  <c r="AT544" i="1" s="1"/>
  <c r="AS545" i="1"/>
  <c r="AS546" i="1"/>
  <c r="AT546" i="1" s="1"/>
  <c r="AS547" i="1"/>
  <c r="AS548" i="1"/>
  <c r="AT548" i="1" s="1"/>
  <c r="AS549" i="1"/>
  <c r="AS550" i="1"/>
  <c r="AS551" i="1"/>
  <c r="AT551" i="1" s="1"/>
  <c r="AS552" i="1"/>
  <c r="AT552" i="1" s="1"/>
  <c r="AS553" i="1"/>
  <c r="AT553" i="1" s="1"/>
  <c r="AS554" i="1"/>
  <c r="AT554" i="1" s="1"/>
  <c r="AS555" i="1"/>
  <c r="AT555" i="1" s="1"/>
  <c r="AS556" i="1"/>
  <c r="AT556" i="1" s="1"/>
  <c r="AS557" i="1"/>
  <c r="AS558" i="1"/>
  <c r="AT558" i="1" s="1"/>
  <c r="AS559" i="1"/>
  <c r="AS560" i="1"/>
  <c r="AT560" i="1" s="1"/>
  <c r="AS561" i="1"/>
  <c r="AS562" i="1"/>
  <c r="AS563" i="1"/>
  <c r="AT563" i="1" s="1"/>
  <c r="AS564" i="1"/>
  <c r="AT564" i="1" s="1"/>
  <c r="AS565" i="1"/>
  <c r="AT565" i="1" s="1"/>
  <c r="AS566" i="1"/>
  <c r="AT566" i="1" s="1"/>
  <c r="AS567" i="1"/>
  <c r="AT567" i="1" s="1"/>
  <c r="AS568" i="1"/>
  <c r="AT568" i="1" s="1"/>
  <c r="AS569" i="1"/>
  <c r="AS570" i="1"/>
  <c r="AT570" i="1" s="1"/>
  <c r="AS571" i="1"/>
  <c r="AS572" i="1"/>
  <c r="AT572" i="1" s="1"/>
  <c r="AS573" i="1"/>
  <c r="AS574" i="1"/>
  <c r="AS575" i="1"/>
  <c r="AT575" i="1" s="1"/>
  <c r="AS576" i="1"/>
  <c r="AT576" i="1" s="1"/>
  <c r="AS577" i="1"/>
  <c r="AT577" i="1" s="1"/>
  <c r="AS578" i="1"/>
  <c r="AT578" i="1" s="1"/>
  <c r="AS579" i="1"/>
  <c r="AT579" i="1" s="1"/>
  <c r="AS580" i="1"/>
  <c r="AT580" i="1" s="1"/>
  <c r="AS581" i="1"/>
  <c r="AS582" i="1"/>
  <c r="AT582" i="1" s="1"/>
  <c r="AS583" i="1"/>
  <c r="AS584" i="1"/>
  <c r="AT584" i="1" s="1"/>
  <c r="AS585" i="1"/>
  <c r="AS586" i="1"/>
  <c r="AS587" i="1"/>
  <c r="AT587" i="1" s="1"/>
  <c r="AS588" i="1"/>
  <c r="AT588" i="1" s="1"/>
  <c r="AS589" i="1"/>
  <c r="AT589" i="1" s="1"/>
  <c r="AS590" i="1"/>
  <c r="AT590" i="1" s="1"/>
  <c r="AS592" i="1"/>
  <c r="AT592" i="1" s="1"/>
  <c r="AS593" i="1"/>
  <c r="AT593" i="1" s="1"/>
  <c r="AS594" i="1"/>
  <c r="AS595" i="1"/>
  <c r="AT595" i="1" s="1"/>
  <c r="AS596" i="1"/>
  <c r="AS597" i="1"/>
  <c r="AT597" i="1" s="1"/>
  <c r="AS598" i="1"/>
  <c r="AS599" i="1"/>
  <c r="AS600" i="1"/>
  <c r="AT600" i="1" s="1"/>
  <c r="AS601" i="1"/>
  <c r="AT601" i="1" s="1"/>
  <c r="AS602" i="1"/>
  <c r="AT602" i="1" s="1"/>
  <c r="AS603" i="1"/>
  <c r="AT603" i="1" s="1"/>
  <c r="AS604" i="1"/>
  <c r="AT604" i="1" s="1"/>
  <c r="AS605" i="1"/>
  <c r="AT605" i="1" s="1"/>
  <c r="AS606" i="1"/>
  <c r="AS607" i="1"/>
  <c r="AT607" i="1" s="1"/>
  <c r="AS608" i="1"/>
  <c r="AS609" i="1"/>
  <c r="AT609" i="1" s="1"/>
  <c r="AS610" i="1"/>
  <c r="AS611" i="1"/>
  <c r="AS612" i="1"/>
  <c r="AT612" i="1" s="1"/>
  <c r="AS613" i="1"/>
  <c r="AT613" i="1" s="1"/>
  <c r="AS614" i="1"/>
  <c r="AT614" i="1" s="1"/>
  <c r="AS615" i="1"/>
  <c r="AT615" i="1" s="1"/>
  <c r="AS616" i="1"/>
  <c r="AT616" i="1" s="1"/>
  <c r="AS617" i="1"/>
  <c r="AT617" i="1" s="1"/>
  <c r="AS618" i="1"/>
  <c r="AS619" i="1"/>
  <c r="AT619" i="1" s="1"/>
  <c r="AS620" i="1"/>
  <c r="AS621" i="1"/>
  <c r="AT621" i="1" s="1"/>
  <c r="AS622" i="1"/>
  <c r="AS623" i="1"/>
  <c r="AS624" i="1"/>
  <c r="AT624" i="1" s="1"/>
  <c r="AS625" i="1"/>
  <c r="AT625" i="1" s="1"/>
  <c r="AS626" i="1"/>
  <c r="AT626" i="1" s="1"/>
  <c r="AS627" i="1"/>
  <c r="AT627" i="1" s="1"/>
  <c r="AS628" i="1"/>
  <c r="AT628" i="1" s="1"/>
  <c r="AS629" i="1"/>
  <c r="AT629" i="1" s="1"/>
  <c r="AS630" i="1"/>
  <c r="AS631" i="1"/>
  <c r="AT631" i="1" s="1"/>
  <c r="AS632" i="1"/>
  <c r="AS633" i="1"/>
  <c r="AT633" i="1" s="1"/>
  <c r="AS634" i="1"/>
  <c r="AS635" i="1"/>
  <c r="AS636" i="1"/>
  <c r="AT636" i="1" s="1"/>
  <c r="AS637" i="1"/>
  <c r="AT637" i="1" s="1"/>
  <c r="AS638" i="1"/>
  <c r="AT638" i="1" s="1"/>
  <c r="AS639" i="1"/>
  <c r="AT639" i="1" s="1"/>
  <c r="AS640" i="1"/>
  <c r="AT640" i="1" s="1"/>
  <c r="AS641" i="1"/>
  <c r="AT641" i="1" s="1"/>
  <c r="AS642" i="1"/>
  <c r="AS643" i="1"/>
  <c r="AT643" i="1" s="1"/>
  <c r="AS644" i="1"/>
  <c r="AS645" i="1"/>
  <c r="AT645" i="1" s="1"/>
  <c r="AS646" i="1"/>
  <c r="AS647" i="1"/>
  <c r="AS648" i="1"/>
  <c r="AT648" i="1" s="1"/>
  <c r="AS649" i="1"/>
  <c r="AT649" i="1" s="1"/>
  <c r="AS650" i="1"/>
  <c r="AT650" i="1" s="1"/>
  <c r="AS651" i="1"/>
  <c r="AT651" i="1" s="1"/>
  <c r="AS652" i="1"/>
  <c r="AT652" i="1" s="1"/>
  <c r="AS653" i="1"/>
  <c r="AT653" i="1" s="1"/>
  <c r="AS654" i="1"/>
  <c r="AS655" i="1"/>
  <c r="AT655" i="1" s="1"/>
  <c r="AS656" i="1"/>
  <c r="AS657" i="1"/>
  <c r="AT657" i="1" s="1"/>
  <c r="AS658" i="1"/>
  <c r="AS659" i="1"/>
  <c r="AS660" i="1"/>
  <c r="AT660" i="1" s="1"/>
  <c r="AS661" i="1"/>
  <c r="AT661" i="1" s="1"/>
  <c r="AS662" i="1"/>
  <c r="AT662" i="1" s="1"/>
  <c r="AS663" i="1"/>
  <c r="AT663" i="1" s="1"/>
  <c r="AS664" i="1"/>
  <c r="AT664" i="1" s="1"/>
  <c r="AS665" i="1"/>
  <c r="AT665" i="1" s="1"/>
  <c r="AS666" i="1"/>
  <c r="AS667" i="1"/>
  <c r="AT667" i="1" s="1"/>
  <c r="AS668" i="1"/>
  <c r="AS669" i="1"/>
  <c r="AT669" i="1" s="1"/>
  <c r="AS670" i="1"/>
  <c r="AS671" i="1"/>
  <c r="AS672" i="1"/>
  <c r="AT672" i="1" s="1"/>
  <c r="AS673" i="1"/>
  <c r="AT673" i="1" s="1"/>
  <c r="AS674" i="1"/>
  <c r="AT674" i="1" s="1"/>
  <c r="AS675" i="1"/>
  <c r="AT675" i="1" s="1"/>
  <c r="AS676" i="1"/>
  <c r="AT676" i="1" s="1"/>
  <c r="AS677" i="1"/>
  <c r="AT677" i="1" s="1"/>
  <c r="AS678" i="1"/>
  <c r="AS679" i="1"/>
  <c r="AT679" i="1" s="1"/>
  <c r="AS680" i="1"/>
  <c r="AS681" i="1"/>
  <c r="AT681" i="1" s="1"/>
  <c r="AS682" i="1"/>
  <c r="AS683" i="1"/>
  <c r="AS684" i="1"/>
  <c r="AT684" i="1" s="1"/>
  <c r="AS685" i="1"/>
  <c r="AT685" i="1" s="1"/>
  <c r="AS686" i="1"/>
  <c r="AT686" i="1" s="1"/>
  <c r="AS687" i="1"/>
  <c r="AT687" i="1" s="1"/>
  <c r="AS688" i="1"/>
  <c r="AT688" i="1" s="1"/>
  <c r="AS689" i="1"/>
  <c r="AT689" i="1" s="1"/>
  <c r="AS693" i="1"/>
  <c r="AS694" i="1"/>
  <c r="AT694" i="1" s="1"/>
  <c r="AS695" i="1"/>
  <c r="AS696" i="1"/>
  <c r="AT696" i="1" s="1"/>
  <c r="AS697" i="1"/>
  <c r="AS698" i="1"/>
  <c r="AS699" i="1"/>
  <c r="AT699" i="1" s="1"/>
  <c r="AS700" i="1"/>
  <c r="AT700" i="1" s="1"/>
  <c r="AS701" i="1"/>
  <c r="AT701" i="1" s="1"/>
  <c r="AS702" i="1"/>
  <c r="AT702" i="1" s="1"/>
  <c r="AS703" i="1"/>
  <c r="AT703" i="1" s="1"/>
  <c r="AS704" i="1"/>
  <c r="AT704" i="1" s="1"/>
  <c r="AS705" i="1"/>
  <c r="AS706" i="1"/>
  <c r="AT706" i="1" s="1"/>
  <c r="AS2" i="1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2" i="3"/>
  <c r="AM1310" i="3"/>
  <c r="AN1310" i="3" s="1"/>
  <c r="AM1309" i="3"/>
  <c r="AN1309" i="3" s="1"/>
  <c r="AM1308" i="3"/>
  <c r="AN1308" i="3" s="1"/>
  <c r="AM1307" i="3"/>
  <c r="AN1307" i="3" s="1"/>
  <c r="AM1306" i="3"/>
  <c r="AN1306" i="3" s="1"/>
  <c r="AM1305" i="3"/>
  <c r="AN1305" i="3" s="1"/>
  <c r="AM1304" i="3"/>
  <c r="AN1304" i="3" s="1"/>
  <c r="AM1303" i="3"/>
  <c r="AN1303" i="3" s="1"/>
  <c r="AM1302" i="3"/>
  <c r="AN1302" i="3" s="1"/>
  <c r="AM1301" i="3"/>
  <c r="AN1301" i="3" s="1"/>
  <c r="AM1300" i="3"/>
  <c r="AN1300" i="3" s="1"/>
  <c r="AM1299" i="3"/>
  <c r="AN1299" i="3" s="1"/>
  <c r="AM1298" i="3"/>
  <c r="AN1298" i="3" s="1"/>
  <c r="AM1297" i="3"/>
  <c r="AN1297" i="3" s="1"/>
  <c r="AM1296" i="3"/>
  <c r="AN1296" i="3" s="1"/>
  <c r="AM1295" i="3"/>
  <c r="AN1295" i="3" s="1"/>
  <c r="AM1294" i="3"/>
  <c r="AN1294" i="3" s="1"/>
  <c r="AM1293" i="3"/>
  <c r="AN1293" i="3" s="1"/>
  <c r="AM1292" i="3"/>
  <c r="AN1292" i="3" s="1"/>
  <c r="AM1291" i="3"/>
  <c r="AN1291" i="3" s="1"/>
  <c r="AM1290" i="3"/>
  <c r="AN1290" i="3" s="1"/>
  <c r="AM1289" i="3"/>
  <c r="AN1289" i="3" s="1"/>
  <c r="AM1288" i="3"/>
  <c r="AN1288" i="3" s="1"/>
  <c r="AM1287" i="3"/>
  <c r="AN1287" i="3" s="1"/>
  <c r="AM1286" i="3"/>
  <c r="AN1286" i="3" s="1"/>
  <c r="AM1285" i="3"/>
  <c r="AN1285" i="3" s="1"/>
  <c r="AM1284" i="3"/>
  <c r="AN1284" i="3" s="1"/>
  <c r="AM1283" i="3"/>
  <c r="AN1283" i="3" s="1"/>
  <c r="AM1282" i="3"/>
  <c r="AN1282" i="3" s="1"/>
  <c r="AM1281" i="3"/>
  <c r="AN1281" i="3" s="1"/>
  <c r="AM1280" i="3"/>
  <c r="AN1280" i="3" s="1"/>
  <c r="AM1279" i="3"/>
  <c r="AN1279" i="3" s="1"/>
  <c r="AM1278" i="3"/>
  <c r="AN1278" i="3" s="1"/>
  <c r="AM1277" i="3"/>
  <c r="AN1277" i="3" s="1"/>
  <c r="AM1276" i="3"/>
  <c r="AN1276" i="3" s="1"/>
  <c r="AM1275" i="3"/>
  <c r="AN1275" i="3" s="1"/>
  <c r="AM1274" i="3"/>
  <c r="AN1274" i="3" s="1"/>
  <c r="AM1273" i="3"/>
  <c r="AN1273" i="3" s="1"/>
  <c r="AM1272" i="3"/>
  <c r="AN1272" i="3" s="1"/>
  <c r="AM1271" i="3"/>
  <c r="AN1271" i="3" s="1"/>
  <c r="AM1270" i="3"/>
  <c r="AN1270" i="3" s="1"/>
  <c r="AM1269" i="3"/>
  <c r="AN1269" i="3" s="1"/>
  <c r="AM1268" i="3"/>
  <c r="AN1268" i="3" s="1"/>
  <c r="AM1267" i="3"/>
  <c r="AN1267" i="3" s="1"/>
  <c r="AM1266" i="3"/>
  <c r="AN1266" i="3" s="1"/>
  <c r="AM1265" i="3"/>
  <c r="AN1265" i="3" s="1"/>
  <c r="AM1264" i="3"/>
  <c r="AN1264" i="3" s="1"/>
  <c r="AM1263" i="3"/>
  <c r="AN1263" i="3" s="1"/>
  <c r="AM1262" i="3"/>
  <c r="AN1262" i="3" s="1"/>
  <c r="AM1261" i="3"/>
  <c r="AN1261" i="3" s="1"/>
  <c r="AM1260" i="3"/>
  <c r="AN1260" i="3" s="1"/>
  <c r="AM1259" i="3"/>
  <c r="AN1259" i="3" s="1"/>
  <c r="AM1258" i="3"/>
  <c r="AN1258" i="3" s="1"/>
  <c r="AM1257" i="3"/>
  <c r="AN1257" i="3" s="1"/>
  <c r="AM1256" i="3"/>
  <c r="AN1256" i="3" s="1"/>
  <c r="AM1255" i="3"/>
  <c r="AN1255" i="3" s="1"/>
  <c r="AM1254" i="3"/>
  <c r="AN1254" i="3" s="1"/>
  <c r="AM1253" i="3"/>
  <c r="AN1253" i="3" s="1"/>
  <c r="AM1252" i="3"/>
  <c r="AN1252" i="3" s="1"/>
  <c r="AM1251" i="3"/>
  <c r="AN1251" i="3" s="1"/>
  <c r="AM1250" i="3"/>
  <c r="AN1250" i="3" s="1"/>
  <c r="AM1249" i="3"/>
  <c r="AN1249" i="3" s="1"/>
  <c r="AM1248" i="3"/>
  <c r="AN1248" i="3" s="1"/>
  <c r="AM1247" i="3"/>
  <c r="AN1247" i="3" s="1"/>
  <c r="AM1246" i="3"/>
  <c r="AN1246" i="3" s="1"/>
  <c r="AM1245" i="3"/>
  <c r="AN1245" i="3" s="1"/>
  <c r="AM1244" i="3"/>
  <c r="AN1244" i="3" s="1"/>
  <c r="AM1243" i="3"/>
  <c r="AN1243" i="3" s="1"/>
  <c r="AM1242" i="3"/>
  <c r="AN1242" i="3" s="1"/>
  <c r="AM1241" i="3"/>
  <c r="AN1241" i="3" s="1"/>
  <c r="AM1240" i="3"/>
  <c r="AN1240" i="3" s="1"/>
  <c r="AM1239" i="3"/>
  <c r="AN1239" i="3" s="1"/>
  <c r="AM1238" i="3"/>
  <c r="AN1238" i="3" s="1"/>
  <c r="AM1237" i="3"/>
  <c r="AN1237" i="3" s="1"/>
  <c r="AM1236" i="3"/>
  <c r="AN1236" i="3" s="1"/>
  <c r="AM1235" i="3"/>
  <c r="AN1235" i="3" s="1"/>
  <c r="AM1234" i="3"/>
  <c r="AN1234" i="3" s="1"/>
  <c r="AM1233" i="3"/>
  <c r="AN1233" i="3" s="1"/>
  <c r="AM1232" i="3"/>
  <c r="AN1232" i="3" s="1"/>
  <c r="AM1231" i="3"/>
  <c r="AN1231" i="3" s="1"/>
  <c r="AM1230" i="3"/>
  <c r="AN1230" i="3" s="1"/>
  <c r="AM1229" i="3"/>
  <c r="AN1229" i="3" s="1"/>
  <c r="AM1228" i="3"/>
  <c r="AN1228" i="3" s="1"/>
  <c r="AM1227" i="3"/>
  <c r="AN1227" i="3" s="1"/>
  <c r="AM1226" i="3"/>
  <c r="AN1226" i="3" s="1"/>
  <c r="AM1225" i="3"/>
  <c r="AN1225" i="3" s="1"/>
  <c r="AM1224" i="3"/>
  <c r="AN1224" i="3" s="1"/>
  <c r="AM1223" i="3"/>
  <c r="AN1223" i="3" s="1"/>
  <c r="AM1222" i="3"/>
  <c r="AN1222" i="3" s="1"/>
  <c r="AM1221" i="3"/>
  <c r="AN1221" i="3" s="1"/>
  <c r="AM1220" i="3"/>
  <c r="AN1220" i="3" s="1"/>
  <c r="AM1219" i="3"/>
  <c r="AN1219" i="3" s="1"/>
  <c r="AM1218" i="3"/>
  <c r="AN1218" i="3" s="1"/>
  <c r="AM1217" i="3"/>
  <c r="AN1217" i="3" s="1"/>
  <c r="AM1216" i="3"/>
  <c r="AN1216" i="3" s="1"/>
  <c r="AM1215" i="3"/>
  <c r="AN1215" i="3" s="1"/>
  <c r="AM1214" i="3"/>
  <c r="AN1214" i="3" s="1"/>
  <c r="AM1213" i="3"/>
  <c r="AN1213" i="3" s="1"/>
  <c r="AM1212" i="3"/>
  <c r="AN1212" i="3" s="1"/>
  <c r="AM1211" i="3"/>
  <c r="AN1211" i="3" s="1"/>
  <c r="AM1210" i="3"/>
  <c r="AN1210" i="3" s="1"/>
  <c r="AM1209" i="3"/>
  <c r="AN1209" i="3" s="1"/>
  <c r="AM1208" i="3"/>
  <c r="AN1208" i="3" s="1"/>
  <c r="AM1207" i="3"/>
  <c r="AN1207" i="3" s="1"/>
  <c r="AM1206" i="3"/>
  <c r="AN1206" i="3" s="1"/>
  <c r="AM1205" i="3"/>
  <c r="AN1205" i="3" s="1"/>
  <c r="AM1204" i="3"/>
  <c r="AN1204" i="3" s="1"/>
  <c r="AM1203" i="3"/>
  <c r="AN1203" i="3" s="1"/>
  <c r="AM1202" i="3"/>
  <c r="AN1202" i="3" s="1"/>
  <c r="AM1201" i="3"/>
  <c r="AN1201" i="3" s="1"/>
  <c r="AM1200" i="3"/>
  <c r="AN1200" i="3" s="1"/>
  <c r="AM1199" i="3"/>
  <c r="AN1199" i="3" s="1"/>
  <c r="AM1198" i="3"/>
  <c r="AN1198" i="3" s="1"/>
  <c r="AM1197" i="3"/>
  <c r="AN1197" i="3" s="1"/>
  <c r="AM1196" i="3"/>
  <c r="AN1196" i="3" s="1"/>
  <c r="AM1195" i="3"/>
  <c r="AN1195" i="3" s="1"/>
  <c r="AM1194" i="3"/>
  <c r="AN1194" i="3" s="1"/>
  <c r="AM1193" i="3"/>
  <c r="AN1193" i="3" s="1"/>
  <c r="AM1192" i="3"/>
  <c r="AN1192" i="3" s="1"/>
  <c r="AM1191" i="3"/>
  <c r="AN1191" i="3" s="1"/>
  <c r="AM1190" i="3"/>
  <c r="AN1190" i="3" s="1"/>
  <c r="AM1189" i="3"/>
  <c r="AN1189" i="3" s="1"/>
  <c r="AM1188" i="3"/>
  <c r="AN1188" i="3" s="1"/>
  <c r="AN1187" i="3"/>
  <c r="AM1187" i="3"/>
  <c r="AM1186" i="3"/>
  <c r="AN1186" i="3" s="1"/>
  <c r="AM1185" i="3"/>
  <c r="AN1185" i="3" s="1"/>
  <c r="AM1184" i="3"/>
  <c r="AN1184" i="3" s="1"/>
  <c r="AM1183" i="3"/>
  <c r="AN1183" i="3" s="1"/>
  <c r="AM1182" i="3"/>
  <c r="AN1182" i="3" s="1"/>
  <c r="AM1181" i="3"/>
  <c r="AN1181" i="3" s="1"/>
  <c r="AM1180" i="3"/>
  <c r="AN1180" i="3" s="1"/>
  <c r="AM1179" i="3"/>
  <c r="AN1179" i="3" s="1"/>
  <c r="AM1178" i="3"/>
  <c r="AN1178" i="3" s="1"/>
  <c r="AM1177" i="3"/>
  <c r="AN1177" i="3" s="1"/>
  <c r="AM1176" i="3"/>
  <c r="AN1176" i="3" s="1"/>
  <c r="AM1175" i="3"/>
  <c r="AN1175" i="3" s="1"/>
  <c r="AM1174" i="3"/>
  <c r="AN1174" i="3" s="1"/>
  <c r="AM1173" i="3"/>
  <c r="AN1173" i="3" s="1"/>
  <c r="AM1172" i="3"/>
  <c r="AN1172" i="3" s="1"/>
  <c r="AM1171" i="3"/>
  <c r="AN1171" i="3" s="1"/>
  <c r="AM1170" i="3"/>
  <c r="AN1170" i="3" s="1"/>
  <c r="AM1169" i="3"/>
  <c r="AN1169" i="3" s="1"/>
  <c r="AM1168" i="3"/>
  <c r="AN1168" i="3" s="1"/>
  <c r="AM1167" i="3"/>
  <c r="AN1167" i="3" s="1"/>
  <c r="AM1166" i="3"/>
  <c r="AN1166" i="3" s="1"/>
  <c r="AM1165" i="3"/>
  <c r="AN1165" i="3" s="1"/>
  <c r="AM1164" i="3"/>
  <c r="AN1164" i="3" s="1"/>
  <c r="AM1163" i="3"/>
  <c r="AN1163" i="3" s="1"/>
  <c r="AM1162" i="3"/>
  <c r="AN1162" i="3" s="1"/>
  <c r="AM1161" i="3"/>
  <c r="AN1161" i="3" s="1"/>
  <c r="AM1160" i="3"/>
  <c r="AN1160" i="3" s="1"/>
  <c r="AM1159" i="3"/>
  <c r="AN1159" i="3" s="1"/>
  <c r="AM1158" i="3"/>
  <c r="AN1158" i="3" s="1"/>
  <c r="AM1157" i="3"/>
  <c r="AN1157" i="3" s="1"/>
  <c r="AM1156" i="3"/>
  <c r="AN1156" i="3" s="1"/>
  <c r="AM1155" i="3"/>
  <c r="AN1155" i="3" s="1"/>
  <c r="AM1154" i="3"/>
  <c r="AN1154" i="3" s="1"/>
  <c r="AM1153" i="3"/>
  <c r="AN1153" i="3" s="1"/>
  <c r="AM1152" i="3"/>
  <c r="AN1152" i="3" s="1"/>
  <c r="AM1151" i="3"/>
  <c r="AN1151" i="3" s="1"/>
  <c r="AM1150" i="3"/>
  <c r="AN1150" i="3" s="1"/>
  <c r="AM1149" i="3"/>
  <c r="AN1149" i="3" s="1"/>
  <c r="AM1148" i="3"/>
  <c r="AN1148" i="3" s="1"/>
  <c r="AM1147" i="3"/>
  <c r="AN1147" i="3" s="1"/>
  <c r="AM1146" i="3"/>
  <c r="AN1146" i="3" s="1"/>
  <c r="AM1145" i="3"/>
  <c r="AN1145" i="3" s="1"/>
  <c r="AM1144" i="3"/>
  <c r="AN1144" i="3" s="1"/>
  <c r="AM1143" i="3"/>
  <c r="AN1143" i="3" s="1"/>
  <c r="AM1142" i="3"/>
  <c r="AN1142" i="3" s="1"/>
  <c r="AM1141" i="3"/>
  <c r="AN1141" i="3" s="1"/>
  <c r="AM1140" i="3"/>
  <c r="AN1140" i="3" s="1"/>
  <c r="AM1139" i="3"/>
  <c r="AN1139" i="3" s="1"/>
  <c r="AM1138" i="3"/>
  <c r="AN1138" i="3" s="1"/>
  <c r="AM1137" i="3"/>
  <c r="AN1137" i="3" s="1"/>
  <c r="AM1136" i="3"/>
  <c r="AN1136" i="3" s="1"/>
  <c r="AM1135" i="3"/>
  <c r="AN1135" i="3" s="1"/>
  <c r="AM1134" i="3"/>
  <c r="AN1134" i="3" s="1"/>
  <c r="AM1133" i="3"/>
  <c r="AN1133" i="3" s="1"/>
  <c r="AM1132" i="3"/>
  <c r="AN1132" i="3" s="1"/>
  <c r="AM1131" i="3"/>
  <c r="AN1131" i="3" s="1"/>
  <c r="AM1130" i="3"/>
  <c r="AN1130" i="3" s="1"/>
  <c r="AM1129" i="3"/>
  <c r="AN1129" i="3" s="1"/>
  <c r="AM1128" i="3"/>
  <c r="AN1128" i="3" s="1"/>
  <c r="AM1127" i="3"/>
  <c r="AN1127" i="3" s="1"/>
  <c r="AM1126" i="3"/>
  <c r="AN1126" i="3" s="1"/>
  <c r="AM1125" i="3"/>
  <c r="AN1125" i="3" s="1"/>
  <c r="AM1124" i="3"/>
  <c r="AN1124" i="3" s="1"/>
  <c r="AM1123" i="3"/>
  <c r="AN1123" i="3" s="1"/>
  <c r="AM1122" i="3"/>
  <c r="AN1122" i="3" s="1"/>
  <c r="AM1121" i="3"/>
  <c r="AN1121" i="3" s="1"/>
  <c r="AM1120" i="3"/>
  <c r="AN1120" i="3" s="1"/>
  <c r="AM1119" i="3"/>
  <c r="AN1119" i="3" s="1"/>
  <c r="AN1118" i="3"/>
  <c r="AM1118" i="3"/>
  <c r="AM1117" i="3"/>
  <c r="AN1117" i="3" s="1"/>
  <c r="AM1116" i="3"/>
  <c r="AN1116" i="3" s="1"/>
  <c r="AM1115" i="3"/>
  <c r="AN1115" i="3" s="1"/>
  <c r="AM1114" i="3"/>
  <c r="AN1114" i="3" s="1"/>
  <c r="AM1113" i="3"/>
  <c r="AN1113" i="3" s="1"/>
  <c r="AM1112" i="3"/>
  <c r="AN1112" i="3" s="1"/>
  <c r="AM1111" i="3"/>
  <c r="AN1111" i="3" s="1"/>
  <c r="AM1110" i="3"/>
  <c r="AN1110" i="3" s="1"/>
  <c r="AM1109" i="3"/>
  <c r="AN1109" i="3" s="1"/>
  <c r="AM1108" i="3"/>
  <c r="AN1108" i="3" s="1"/>
  <c r="AM1107" i="3"/>
  <c r="AN1107" i="3" s="1"/>
  <c r="AM1106" i="3"/>
  <c r="AN1106" i="3" s="1"/>
  <c r="AM1105" i="3"/>
  <c r="AN1105" i="3" s="1"/>
  <c r="AM1104" i="3"/>
  <c r="AN1104" i="3" s="1"/>
  <c r="AM1103" i="3"/>
  <c r="AN1103" i="3" s="1"/>
  <c r="AM1102" i="3"/>
  <c r="AN1102" i="3" s="1"/>
  <c r="AM1101" i="3"/>
  <c r="AN1101" i="3" s="1"/>
  <c r="AM1100" i="3"/>
  <c r="AN1100" i="3" s="1"/>
  <c r="AM1099" i="3"/>
  <c r="AN1099" i="3" s="1"/>
  <c r="AM1098" i="3"/>
  <c r="AN1098" i="3" s="1"/>
  <c r="AM1097" i="3"/>
  <c r="AN1097" i="3" s="1"/>
  <c r="AM1096" i="3"/>
  <c r="AN1096" i="3" s="1"/>
  <c r="AM1095" i="3"/>
  <c r="AN1095" i="3" s="1"/>
  <c r="AM1094" i="3"/>
  <c r="AN1094" i="3" s="1"/>
  <c r="AM1093" i="3"/>
  <c r="AN1093" i="3" s="1"/>
  <c r="AM1092" i="3"/>
  <c r="AN1092" i="3" s="1"/>
  <c r="AM1091" i="3"/>
  <c r="AN1091" i="3" s="1"/>
  <c r="AM1090" i="3"/>
  <c r="AN1090" i="3" s="1"/>
  <c r="AM1089" i="3"/>
  <c r="AN1089" i="3" s="1"/>
  <c r="AM1088" i="3"/>
  <c r="AN1088" i="3" s="1"/>
  <c r="AM1087" i="3"/>
  <c r="AN1087" i="3" s="1"/>
  <c r="AM1086" i="3"/>
  <c r="AN1086" i="3" s="1"/>
  <c r="AM1085" i="3"/>
  <c r="AN1085" i="3" s="1"/>
  <c r="AM1084" i="3"/>
  <c r="AN1084" i="3" s="1"/>
  <c r="AM1083" i="3"/>
  <c r="AN1083" i="3" s="1"/>
  <c r="AM1082" i="3"/>
  <c r="AN1082" i="3" s="1"/>
  <c r="AM1081" i="3"/>
  <c r="AN1081" i="3" s="1"/>
  <c r="AM1080" i="3"/>
  <c r="AN1080" i="3" s="1"/>
  <c r="AM1079" i="3"/>
  <c r="AN1079" i="3" s="1"/>
  <c r="AM1078" i="3"/>
  <c r="AN1078" i="3" s="1"/>
  <c r="AM1077" i="3"/>
  <c r="AN1077" i="3" s="1"/>
  <c r="AM1076" i="3"/>
  <c r="AN1076" i="3" s="1"/>
  <c r="AM1075" i="3"/>
  <c r="AN1075" i="3" s="1"/>
  <c r="AM1074" i="3"/>
  <c r="AN1074" i="3" s="1"/>
  <c r="AM1073" i="3"/>
  <c r="AN1073" i="3" s="1"/>
  <c r="AM1072" i="3"/>
  <c r="AN1072" i="3" s="1"/>
  <c r="AM1071" i="3"/>
  <c r="AN1071" i="3" s="1"/>
  <c r="AM1070" i="3"/>
  <c r="AN1070" i="3" s="1"/>
  <c r="AM1069" i="3"/>
  <c r="AN1069" i="3" s="1"/>
  <c r="AM1068" i="3"/>
  <c r="AN1068" i="3" s="1"/>
  <c r="AM1067" i="3"/>
  <c r="AN1067" i="3" s="1"/>
  <c r="AM1066" i="3"/>
  <c r="AN1066" i="3" s="1"/>
  <c r="AM1065" i="3"/>
  <c r="AN1065" i="3" s="1"/>
  <c r="AM1064" i="3"/>
  <c r="AN1064" i="3" s="1"/>
  <c r="AM1063" i="3"/>
  <c r="AN1063" i="3" s="1"/>
  <c r="AM1062" i="3"/>
  <c r="AN1062" i="3" s="1"/>
  <c r="AM1061" i="3"/>
  <c r="AN1061" i="3" s="1"/>
  <c r="AM1060" i="3"/>
  <c r="AN1060" i="3" s="1"/>
  <c r="AM1059" i="3"/>
  <c r="AN1059" i="3" s="1"/>
  <c r="AM1058" i="3"/>
  <c r="AN1058" i="3" s="1"/>
  <c r="AM1057" i="3"/>
  <c r="AN1057" i="3" s="1"/>
  <c r="AM1056" i="3"/>
  <c r="AN1056" i="3" s="1"/>
  <c r="AM1055" i="3"/>
  <c r="AN1055" i="3" s="1"/>
  <c r="AM1054" i="3"/>
  <c r="AN1054" i="3" s="1"/>
  <c r="AM1053" i="3"/>
  <c r="AN1053" i="3" s="1"/>
  <c r="AM1052" i="3"/>
  <c r="AN1052" i="3" s="1"/>
  <c r="AM1051" i="3"/>
  <c r="AN1051" i="3" s="1"/>
  <c r="AM1050" i="3"/>
  <c r="AN1050" i="3" s="1"/>
  <c r="AM1049" i="3"/>
  <c r="AN1049" i="3" s="1"/>
  <c r="AM1048" i="3"/>
  <c r="AN1048" i="3" s="1"/>
  <c r="AM1047" i="3"/>
  <c r="AN1047" i="3" s="1"/>
  <c r="AM1046" i="3"/>
  <c r="AN1046" i="3" s="1"/>
  <c r="AM1045" i="3"/>
  <c r="AN1045" i="3" s="1"/>
  <c r="AM1044" i="3"/>
  <c r="AN1044" i="3" s="1"/>
  <c r="AM1043" i="3"/>
  <c r="AN1043" i="3" s="1"/>
  <c r="AM1042" i="3"/>
  <c r="AN1042" i="3" s="1"/>
  <c r="AM1041" i="3"/>
  <c r="AN1041" i="3" s="1"/>
  <c r="AM1040" i="3"/>
  <c r="AN1040" i="3" s="1"/>
  <c r="AM1039" i="3"/>
  <c r="AN1039" i="3" s="1"/>
  <c r="AM1038" i="3"/>
  <c r="AN1038" i="3" s="1"/>
  <c r="AM1037" i="3"/>
  <c r="AN1037" i="3" s="1"/>
  <c r="AM1036" i="3"/>
  <c r="AN1036" i="3" s="1"/>
  <c r="AM1035" i="3"/>
  <c r="AN1035" i="3" s="1"/>
  <c r="AM1034" i="3"/>
  <c r="AN1034" i="3" s="1"/>
  <c r="AM1033" i="3"/>
  <c r="AN1033" i="3" s="1"/>
  <c r="AM1032" i="3"/>
  <c r="AN1032" i="3" s="1"/>
  <c r="AM1031" i="3"/>
  <c r="AN1031" i="3" s="1"/>
  <c r="AM1030" i="3"/>
  <c r="AN1030" i="3" s="1"/>
  <c r="AM1029" i="3"/>
  <c r="AN1029" i="3" s="1"/>
  <c r="AM1028" i="3"/>
  <c r="AN1028" i="3" s="1"/>
  <c r="AM1027" i="3"/>
  <c r="AN1027" i="3" s="1"/>
  <c r="AM1026" i="3"/>
  <c r="AN1026" i="3" s="1"/>
  <c r="AM1025" i="3"/>
  <c r="AN1025" i="3" s="1"/>
  <c r="AM1024" i="3"/>
  <c r="AN1024" i="3" s="1"/>
  <c r="AM1023" i="3"/>
  <c r="AN1023" i="3" s="1"/>
  <c r="AM1022" i="3"/>
  <c r="AN1022" i="3" s="1"/>
  <c r="AM1021" i="3"/>
  <c r="AN1021" i="3" s="1"/>
  <c r="AM1020" i="3"/>
  <c r="AN1020" i="3" s="1"/>
  <c r="AM1019" i="3"/>
  <c r="AN1019" i="3" s="1"/>
  <c r="AM1018" i="3"/>
  <c r="AN1018" i="3" s="1"/>
  <c r="AM1017" i="3"/>
  <c r="AN1017" i="3" s="1"/>
  <c r="AM1016" i="3"/>
  <c r="AN1016" i="3" s="1"/>
  <c r="AM1015" i="3"/>
  <c r="AN1015" i="3" s="1"/>
  <c r="AM1014" i="3"/>
  <c r="AN1014" i="3" s="1"/>
  <c r="AM1013" i="3"/>
  <c r="AN1013" i="3" s="1"/>
  <c r="AM1012" i="3"/>
  <c r="AN1012" i="3" s="1"/>
  <c r="AM1011" i="3"/>
  <c r="AN1011" i="3" s="1"/>
  <c r="AM1010" i="3"/>
  <c r="AN1010" i="3" s="1"/>
  <c r="AM1009" i="3"/>
  <c r="AN1009" i="3" s="1"/>
  <c r="AM1008" i="3"/>
  <c r="AN1008" i="3" s="1"/>
  <c r="AM1007" i="3"/>
  <c r="AN1007" i="3" s="1"/>
  <c r="AM1006" i="3"/>
  <c r="AN1006" i="3" s="1"/>
  <c r="AM1005" i="3"/>
  <c r="AN1005" i="3" s="1"/>
  <c r="AM1004" i="3"/>
  <c r="AN1004" i="3" s="1"/>
  <c r="AM1003" i="3"/>
  <c r="AN1003" i="3" s="1"/>
  <c r="AM1002" i="3"/>
  <c r="AN1002" i="3" s="1"/>
  <c r="AM1001" i="3"/>
  <c r="AN1001" i="3" s="1"/>
  <c r="AM1000" i="3"/>
  <c r="AN1000" i="3" s="1"/>
  <c r="AM999" i="3"/>
  <c r="AN999" i="3" s="1"/>
  <c r="AM998" i="3"/>
  <c r="AN998" i="3" s="1"/>
  <c r="AM997" i="3"/>
  <c r="AN997" i="3" s="1"/>
  <c r="AM996" i="3"/>
  <c r="AN996" i="3" s="1"/>
  <c r="AM995" i="3"/>
  <c r="AN995" i="3" s="1"/>
  <c r="AM994" i="3"/>
  <c r="AN994" i="3" s="1"/>
  <c r="AM993" i="3"/>
  <c r="AN993" i="3" s="1"/>
  <c r="AM992" i="3"/>
  <c r="AN992" i="3" s="1"/>
  <c r="AM991" i="3"/>
  <c r="AN991" i="3" s="1"/>
  <c r="AM990" i="3"/>
  <c r="AN990" i="3" s="1"/>
  <c r="AM989" i="3"/>
  <c r="AN989" i="3" s="1"/>
  <c r="AM988" i="3"/>
  <c r="AN988" i="3" s="1"/>
  <c r="AM987" i="3"/>
  <c r="AN987" i="3" s="1"/>
  <c r="AM986" i="3"/>
  <c r="AN986" i="3" s="1"/>
  <c r="AM985" i="3"/>
  <c r="AN985" i="3" s="1"/>
  <c r="AM984" i="3"/>
  <c r="AN984" i="3" s="1"/>
  <c r="AM983" i="3"/>
  <c r="AN983" i="3" s="1"/>
  <c r="AM982" i="3"/>
  <c r="AN982" i="3" s="1"/>
  <c r="AM981" i="3"/>
  <c r="AN981" i="3" s="1"/>
  <c r="AM980" i="3"/>
  <c r="AN980" i="3" s="1"/>
  <c r="AM979" i="3"/>
  <c r="AN979" i="3" s="1"/>
  <c r="AM978" i="3"/>
  <c r="AN978" i="3" s="1"/>
  <c r="AM977" i="3"/>
  <c r="AN977" i="3" s="1"/>
  <c r="AM976" i="3"/>
  <c r="AN976" i="3" s="1"/>
  <c r="AM975" i="3"/>
  <c r="AN975" i="3" s="1"/>
  <c r="AM974" i="3"/>
  <c r="AN974" i="3" s="1"/>
  <c r="AM973" i="3"/>
  <c r="AN973" i="3" s="1"/>
  <c r="AM972" i="3"/>
  <c r="AN972" i="3" s="1"/>
  <c r="AM971" i="3"/>
  <c r="AN971" i="3" s="1"/>
  <c r="AM970" i="3"/>
  <c r="AN970" i="3" s="1"/>
  <c r="AM969" i="3"/>
  <c r="AN969" i="3" s="1"/>
  <c r="AM968" i="3"/>
  <c r="AN968" i="3" s="1"/>
  <c r="AM967" i="3"/>
  <c r="AN967" i="3" s="1"/>
  <c r="AM966" i="3"/>
  <c r="AN966" i="3" s="1"/>
  <c r="AM965" i="3"/>
  <c r="AN965" i="3" s="1"/>
  <c r="AM964" i="3"/>
  <c r="AN964" i="3" s="1"/>
  <c r="AM963" i="3"/>
  <c r="AN963" i="3" s="1"/>
  <c r="AM962" i="3"/>
  <c r="AN962" i="3" s="1"/>
  <c r="AM961" i="3"/>
  <c r="AN961" i="3" s="1"/>
  <c r="AM960" i="3"/>
  <c r="AN960" i="3" s="1"/>
  <c r="AM959" i="3"/>
  <c r="AN959" i="3" s="1"/>
  <c r="AM958" i="3"/>
  <c r="AN958" i="3" s="1"/>
  <c r="AM957" i="3"/>
  <c r="AN957" i="3" s="1"/>
  <c r="AM956" i="3"/>
  <c r="AN956" i="3" s="1"/>
  <c r="AM955" i="3"/>
  <c r="AN955" i="3" s="1"/>
  <c r="AM954" i="3"/>
  <c r="AN954" i="3" s="1"/>
  <c r="AM953" i="3"/>
  <c r="AN953" i="3" s="1"/>
  <c r="AM952" i="3"/>
  <c r="AN952" i="3" s="1"/>
  <c r="AM951" i="3"/>
  <c r="AN951" i="3" s="1"/>
  <c r="AM950" i="3"/>
  <c r="AN950" i="3" s="1"/>
  <c r="AM949" i="3"/>
  <c r="AN949" i="3" s="1"/>
  <c r="AM948" i="3"/>
  <c r="AN948" i="3" s="1"/>
  <c r="AM947" i="3"/>
  <c r="AN947" i="3" s="1"/>
  <c r="AM946" i="3"/>
  <c r="AN946" i="3" s="1"/>
  <c r="AM945" i="3"/>
  <c r="AN945" i="3" s="1"/>
  <c r="AM944" i="3"/>
  <c r="AN944" i="3" s="1"/>
  <c r="AM943" i="3"/>
  <c r="AN943" i="3" s="1"/>
  <c r="AM942" i="3"/>
  <c r="AN942" i="3" s="1"/>
  <c r="AM941" i="3"/>
  <c r="AN941" i="3" s="1"/>
  <c r="AM940" i="3"/>
  <c r="AN940" i="3" s="1"/>
  <c r="AM939" i="3"/>
  <c r="AN939" i="3" s="1"/>
  <c r="AM938" i="3"/>
  <c r="AN938" i="3" s="1"/>
  <c r="AM937" i="3"/>
  <c r="AN937" i="3" s="1"/>
  <c r="AM936" i="3"/>
  <c r="AN936" i="3" s="1"/>
  <c r="AM935" i="3"/>
  <c r="AN935" i="3" s="1"/>
  <c r="AM934" i="3"/>
  <c r="AN934" i="3" s="1"/>
  <c r="AM933" i="3"/>
  <c r="AN933" i="3" s="1"/>
  <c r="AM932" i="3"/>
  <c r="AN932" i="3" s="1"/>
  <c r="AM931" i="3"/>
  <c r="AN931" i="3" s="1"/>
  <c r="AM930" i="3"/>
  <c r="AN930" i="3" s="1"/>
  <c r="AM929" i="3"/>
  <c r="AN929" i="3" s="1"/>
  <c r="AM928" i="3"/>
  <c r="AN928" i="3" s="1"/>
  <c r="AM927" i="3"/>
  <c r="AN927" i="3" s="1"/>
  <c r="AM926" i="3"/>
  <c r="AN926" i="3" s="1"/>
  <c r="AM925" i="3"/>
  <c r="AN925" i="3" s="1"/>
  <c r="AM924" i="3"/>
  <c r="AN924" i="3" s="1"/>
  <c r="AM923" i="3"/>
  <c r="AN923" i="3" s="1"/>
  <c r="AM922" i="3"/>
  <c r="AN922" i="3" s="1"/>
  <c r="AM921" i="3"/>
  <c r="AN921" i="3" s="1"/>
  <c r="AM920" i="3"/>
  <c r="AN920" i="3" s="1"/>
  <c r="AM919" i="3"/>
  <c r="AN919" i="3" s="1"/>
  <c r="AM918" i="3"/>
  <c r="AN918" i="3" s="1"/>
  <c r="AM917" i="3"/>
  <c r="AN917" i="3" s="1"/>
  <c r="AM916" i="3"/>
  <c r="AN916" i="3" s="1"/>
  <c r="AM915" i="3"/>
  <c r="AN915" i="3" s="1"/>
  <c r="AM914" i="3"/>
  <c r="AN914" i="3" s="1"/>
  <c r="AM913" i="3"/>
  <c r="AN913" i="3" s="1"/>
  <c r="AM912" i="3"/>
  <c r="AN912" i="3" s="1"/>
  <c r="AM911" i="3"/>
  <c r="AN911" i="3" s="1"/>
  <c r="AM910" i="3"/>
  <c r="AN910" i="3" s="1"/>
  <c r="AM909" i="3"/>
  <c r="AN909" i="3" s="1"/>
  <c r="AM908" i="3"/>
  <c r="AN908" i="3" s="1"/>
  <c r="AM907" i="3"/>
  <c r="AN907" i="3" s="1"/>
  <c r="AM906" i="3"/>
  <c r="AN906" i="3" s="1"/>
  <c r="AM905" i="3"/>
  <c r="AN905" i="3" s="1"/>
  <c r="AM904" i="3"/>
  <c r="AN904" i="3" s="1"/>
  <c r="AM903" i="3"/>
  <c r="AN903" i="3" s="1"/>
  <c r="AM902" i="3"/>
  <c r="AN902" i="3" s="1"/>
  <c r="AM901" i="3"/>
  <c r="AN901" i="3" s="1"/>
  <c r="AM900" i="3"/>
  <c r="AN900" i="3" s="1"/>
  <c r="AM899" i="3"/>
  <c r="AN899" i="3" s="1"/>
  <c r="AM898" i="3"/>
  <c r="AN898" i="3" s="1"/>
  <c r="AM897" i="3"/>
  <c r="AN897" i="3" s="1"/>
  <c r="AM896" i="3"/>
  <c r="AN896" i="3" s="1"/>
  <c r="AM895" i="3"/>
  <c r="AN895" i="3" s="1"/>
  <c r="AM894" i="3"/>
  <c r="AN894" i="3" s="1"/>
  <c r="AM893" i="3"/>
  <c r="AN893" i="3" s="1"/>
  <c r="AM892" i="3"/>
  <c r="AN892" i="3" s="1"/>
  <c r="AM891" i="3"/>
  <c r="AN891" i="3" s="1"/>
  <c r="AM890" i="3"/>
  <c r="AN890" i="3" s="1"/>
  <c r="AM889" i="3"/>
  <c r="AN889" i="3" s="1"/>
  <c r="AM888" i="3"/>
  <c r="AN888" i="3" s="1"/>
  <c r="AM887" i="3"/>
  <c r="AN887" i="3" s="1"/>
  <c r="AM886" i="3"/>
  <c r="AN886" i="3" s="1"/>
  <c r="AM885" i="3"/>
  <c r="AN885" i="3" s="1"/>
  <c r="AM884" i="3"/>
  <c r="AN884" i="3" s="1"/>
  <c r="AM883" i="3"/>
  <c r="AN883" i="3" s="1"/>
  <c r="AM882" i="3"/>
  <c r="AN882" i="3" s="1"/>
  <c r="AM881" i="3"/>
  <c r="AN881" i="3" s="1"/>
  <c r="AM880" i="3"/>
  <c r="AN880" i="3" s="1"/>
  <c r="AM879" i="3"/>
  <c r="AN879" i="3" s="1"/>
  <c r="AM878" i="3"/>
  <c r="AN878" i="3" s="1"/>
  <c r="AM877" i="3"/>
  <c r="AN877" i="3" s="1"/>
  <c r="AM876" i="3"/>
  <c r="AN876" i="3" s="1"/>
  <c r="AM875" i="3"/>
  <c r="AN875" i="3" s="1"/>
  <c r="AM874" i="3"/>
  <c r="AN874" i="3" s="1"/>
  <c r="AM873" i="3"/>
  <c r="AN873" i="3" s="1"/>
  <c r="AM872" i="3"/>
  <c r="AN872" i="3" s="1"/>
  <c r="AM871" i="3"/>
  <c r="AN871" i="3" s="1"/>
  <c r="AM870" i="3"/>
  <c r="AN870" i="3" s="1"/>
  <c r="AM869" i="3"/>
  <c r="AN869" i="3" s="1"/>
  <c r="AM868" i="3"/>
  <c r="AN868" i="3" s="1"/>
  <c r="AM867" i="3"/>
  <c r="AN867" i="3" s="1"/>
  <c r="AM866" i="3"/>
  <c r="AN866" i="3" s="1"/>
  <c r="AM865" i="3"/>
  <c r="AN865" i="3" s="1"/>
  <c r="AM864" i="3"/>
  <c r="AN864" i="3" s="1"/>
  <c r="AM863" i="3"/>
  <c r="AN863" i="3" s="1"/>
  <c r="AM862" i="3"/>
  <c r="AN862" i="3" s="1"/>
  <c r="AM861" i="3"/>
  <c r="AN861" i="3" s="1"/>
  <c r="AM860" i="3"/>
  <c r="AN860" i="3" s="1"/>
  <c r="AM859" i="3"/>
  <c r="AN859" i="3" s="1"/>
  <c r="AM858" i="3"/>
  <c r="AN858" i="3" s="1"/>
  <c r="AM857" i="3"/>
  <c r="AN857" i="3" s="1"/>
  <c r="AM856" i="3"/>
  <c r="AN856" i="3" s="1"/>
  <c r="AM855" i="3"/>
  <c r="AN855" i="3" s="1"/>
  <c r="AM854" i="3"/>
  <c r="AN854" i="3" s="1"/>
  <c r="AM853" i="3"/>
  <c r="AN853" i="3" s="1"/>
  <c r="AM852" i="3"/>
  <c r="AN852" i="3" s="1"/>
  <c r="AM851" i="3"/>
  <c r="AN851" i="3" s="1"/>
  <c r="AM850" i="3"/>
  <c r="AN850" i="3" s="1"/>
  <c r="AM849" i="3"/>
  <c r="AN849" i="3" s="1"/>
  <c r="AM848" i="3"/>
  <c r="AN848" i="3" s="1"/>
  <c r="AM847" i="3"/>
  <c r="AN847" i="3" s="1"/>
  <c r="AM846" i="3"/>
  <c r="AN846" i="3" s="1"/>
  <c r="AM845" i="3"/>
  <c r="AN845" i="3" s="1"/>
  <c r="AM844" i="3"/>
  <c r="AN844" i="3" s="1"/>
  <c r="AM843" i="3"/>
  <c r="AN843" i="3" s="1"/>
  <c r="AM842" i="3"/>
  <c r="AN842" i="3" s="1"/>
  <c r="AM841" i="3"/>
  <c r="AN841" i="3" s="1"/>
  <c r="AM840" i="3"/>
  <c r="AN840" i="3" s="1"/>
  <c r="AM839" i="3"/>
  <c r="AN839" i="3" s="1"/>
  <c r="AM838" i="3"/>
  <c r="AN838" i="3" s="1"/>
  <c r="AM837" i="3"/>
  <c r="AN837" i="3" s="1"/>
  <c r="AM836" i="3"/>
  <c r="AN836" i="3" s="1"/>
  <c r="AM835" i="3"/>
  <c r="AN835" i="3" s="1"/>
  <c r="AM834" i="3"/>
  <c r="AN834" i="3" s="1"/>
  <c r="AM833" i="3"/>
  <c r="AN833" i="3" s="1"/>
  <c r="AM832" i="3"/>
  <c r="AN832" i="3" s="1"/>
  <c r="AM831" i="3"/>
  <c r="AN831" i="3" s="1"/>
  <c r="AM830" i="3"/>
  <c r="AN830" i="3" s="1"/>
  <c r="AM829" i="3"/>
  <c r="AN829" i="3" s="1"/>
  <c r="AM828" i="3"/>
  <c r="AN828" i="3" s="1"/>
  <c r="AM827" i="3"/>
  <c r="AN827" i="3" s="1"/>
  <c r="AM826" i="3"/>
  <c r="AN826" i="3" s="1"/>
  <c r="AM825" i="3"/>
  <c r="AN825" i="3" s="1"/>
  <c r="AM824" i="3"/>
  <c r="AN824" i="3" s="1"/>
  <c r="AM823" i="3"/>
  <c r="AN823" i="3" s="1"/>
  <c r="AM822" i="3"/>
  <c r="AN822" i="3" s="1"/>
  <c r="AM821" i="3"/>
  <c r="AN821" i="3" s="1"/>
  <c r="AM820" i="3"/>
  <c r="AN820" i="3" s="1"/>
  <c r="AM819" i="3"/>
  <c r="AN819" i="3" s="1"/>
  <c r="AM818" i="3"/>
  <c r="AN818" i="3" s="1"/>
  <c r="AM817" i="3"/>
  <c r="AN817" i="3" s="1"/>
  <c r="AM816" i="3"/>
  <c r="AN816" i="3" s="1"/>
  <c r="AM815" i="3"/>
  <c r="AN815" i="3" s="1"/>
  <c r="AM814" i="3"/>
  <c r="AN814" i="3" s="1"/>
  <c r="AM813" i="3"/>
  <c r="AN813" i="3" s="1"/>
  <c r="AM812" i="3"/>
  <c r="AN812" i="3" s="1"/>
  <c r="AM811" i="3"/>
  <c r="AN811" i="3" s="1"/>
  <c r="AM810" i="3"/>
  <c r="AN810" i="3" s="1"/>
  <c r="AM809" i="3"/>
  <c r="AN809" i="3" s="1"/>
  <c r="AM808" i="3"/>
  <c r="AN808" i="3" s="1"/>
  <c r="AM807" i="3"/>
  <c r="AN807" i="3" s="1"/>
  <c r="AM806" i="3"/>
  <c r="AN806" i="3" s="1"/>
  <c r="AM805" i="3"/>
  <c r="AN805" i="3" s="1"/>
  <c r="AM804" i="3"/>
  <c r="AN804" i="3" s="1"/>
  <c r="AM803" i="3"/>
  <c r="AN803" i="3" s="1"/>
  <c r="AM802" i="3"/>
  <c r="AN802" i="3" s="1"/>
  <c r="AM801" i="3"/>
  <c r="AN801" i="3" s="1"/>
  <c r="AM800" i="3"/>
  <c r="AN800" i="3" s="1"/>
  <c r="AM799" i="3"/>
  <c r="AN799" i="3" s="1"/>
  <c r="AM798" i="3"/>
  <c r="AN798" i="3" s="1"/>
  <c r="AM797" i="3"/>
  <c r="AN797" i="3" s="1"/>
  <c r="AM796" i="3"/>
  <c r="AN796" i="3" s="1"/>
  <c r="AM795" i="3"/>
  <c r="AN795" i="3" s="1"/>
  <c r="AM794" i="3"/>
  <c r="AN794" i="3" s="1"/>
  <c r="AM793" i="3"/>
  <c r="AN793" i="3" s="1"/>
  <c r="AM792" i="3"/>
  <c r="AN792" i="3" s="1"/>
  <c r="AM791" i="3"/>
  <c r="AN791" i="3" s="1"/>
  <c r="AM790" i="3"/>
  <c r="AN790" i="3" s="1"/>
  <c r="AM789" i="3"/>
  <c r="AN789" i="3" s="1"/>
  <c r="AM788" i="3"/>
  <c r="AN788" i="3" s="1"/>
  <c r="AM787" i="3"/>
  <c r="AN787" i="3" s="1"/>
  <c r="AM786" i="3"/>
  <c r="AN786" i="3" s="1"/>
  <c r="AM785" i="3"/>
  <c r="AN785" i="3" s="1"/>
  <c r="AM784" i="3"/>
  <c r="AN784" i="3" s="1"/>
  <c r="AM783" i="3"/>
  <c r="AN783" i="3" s="1"/>
  <c r="AM782" i="3"/>
  <c r="AN782" i="3" s="1"/>
  <c r="AM781" i="3"/>
  <c r="AN781" i="3" s="1"/>
  <c r="AM780" i="3"/>
  <c r="AN780" i="3" s="1"/>
  <c r="AM779" i="3"/>
  <c r="AN779" i="3" s="1"/>
  <c r="AM778" i="3"/>
  <c r="AN778" i="3" s="1"/>
  <c r="AM777" i="3"/>
  <c r="AN777" i="3" s="1"/>
  <c r="AM776" i="3"/>
  <c r="AN776" i="3" s="1"/>
  <c r="AM775" i="3"/>
  <c r="AN775" i="3" s="1"/>
  <c r="AM774" i="3"/>
  <c r="AN774" i="3" s="1"/>
  <c r="AM773" i="3"/>
  <c r="AN773" i="3" s="1"/>
  <c r="AM772" i="3"/>
  <c r="AN772" i="3" s="1"/>
  <c r="AM771" i="3"/>
  <c r="AN771" i="3" s="1"/>
  <c r="AM770" i="3"/>
  <c r="AN770" i="3" s="1"/>
  <c r="AM769" i="3"/>
  <c r="AN769" i="3" s="1"/>
  <c r="AM768" i="3"/>
  <c r="AN768" i="3" s="1"/>
  <c r="AM767" i="3"/>
  <c r="AN767" i="3" s="1"/>
  <c r="AM766" i="3"/>
  <c r="AN766" i="3" s="1"/>
  <c r="AM765" i="3"/>
  <c r="AN765" i="3" s="1"/>
  <c r="AM764" i="3"/>
  <c r="AN764" i="3" s="1"/>
  <c r="AM763" i="3"/>
  <c r="AN763" i="3" s="1"/>
  <c r="AM762" i="3"/>
  <c r="AN762" i="3" s="1"/>
  <c r="AM761" i="3"/>
  <c r="AN761" i="3" s="1"/>
  <c r="AM760" i="3"/>
  <c r="AN760" i="3" s="1"/>
  <c r="AM759" i="3"/>
  <c r="AN759" i="3" s="1"/>
  <c r="AM758" i="3"/>
  <c r="AN758" i="3" s="1"/>
  <c r="AM757" i="3"/>
  <c r="AN757" i="3" s="1"/>
  <c r="AM756" i="3"/>
  <c r="AN756" i="3" s="1"/>
  <c r="AM755" i="3"/>
  <c r="AN755" i="3" s="1"/>
  <c r="AM754" i="3"/>
  <c r="AN754" i="3" s="1"/>
  <c r="AM753" i="3"/>
  <c r="AN753" i="3" s="1"/>
  <c r="AM752" i="3"/>
  <c r="AN752" i="3" s="1"/>
  <c r="AM751" i="3"/>
  <c r="AN751" i="3" s="1"/>
  <c r="AM750" i="3"/>
  <c r="AN750" i="3" s="1"/>
  <c r="AM749" i="3"/>
  <c r="AN749" i="3" s="1"/>
  <c r="AM748" i="3"/>
  <c r="AN748" i="3" s="1"/>
  <c r="AM747" i="3"/>
  <c r="AN747" i="3" s="1"/>
  <c r="AM746" i="3"/>
  <c r="AN746" i="3" s="1"/>
  <c r="AM745" i="3"/>
  <c r="AN745" i="3" s="1"/>
  <c r="AM744" i="3"/>
  <c r="AN744" i="3" s="1"/>
  <c r="AM743" i="3"/>
  <c r="AN743" i="3" s="1"/>
  <c r="AM742" i="3"/>
  <c r="AN742" i="3" s="1"/>
  <c r="AM741" i="3"/>
  <c r="AN741" i="3" s="1"/>
  <c r="AM740" i="3"/>
  <c r="AN740" i="3" s="1"/>
  <c r="AM739" i="3"/>
  <c r="AN739" i="3" s="1"/>
  <c r="AM738" i="3"/>
  <c r="AN738" i="3" s="1"/>
  <c r="AM737" i="3"/>
  <c r="AN737" i="3" s="1"/>
  <c r="AM736" i="3"/>
  <c r="AN736" i="3" s="1"/>
  <c r="AM735" i="3"/>
  <c r="AN735" i="3" s="1"/>
  <c r="AM734" i="3"/>
  <c r="AN734" i="3" s="1"/>
  <c r="AM733" i="3"/>
  <c r="AN733" i="3" s="1"/>
  <c r="AM732" i="3"/>
  <c r="AN732" i="3" s="1"/>
  <c r="AM731" i="3"/>
  <c r="AN731" i="3" s="1"/>
  <c r="AM730" i="3"/>
  <c r="AN730" i="3" s="1"/>
  <c r="AM729" i="3"/>
  <c r="AN729" i="3" s="1"/>
  <c r="AM728" i="3"/>
  <c r="AN728" i="3" s="1"/>
  <c r="AM727" i="3"/>
  <c r="AN727" i="3" s="1"/>
  <c r="AM726" i="3"/>
  <c r="AN726" i="3" s="1"/>
  <c r="AM725" i="3"/>
  <c r="AN725" i="3" s="1"/>
  <c r="AM724" i="3"/>
  <c r="AN724" i="3" s="1"/>
  <c r="AM723" i="3"/>
  <c r="AN723" i="3" s="1"/>
  <c r="AM722" i="3"/>
  <c r="AN722" i="3" s="1"/>
  <c r="AM721" i="3"/>
  <c r="AN721" i="3" s="1"/>
  <c r="AM720" i="3"/>
  <c r="AN720" i="3" s="1"/>
  <c r="AM719" i="3"/>
  <c r="AN719" i="3" s="1"/>
  <c r="AM718" i="3"/>
  <c r="AN718" i="3" s="1"/>
  <c r="AM717" i="3"/>
  <c r="AN717" i="3" s="1"/>
  <c r="AM716" i="3"/>
  <c r="AN716" i="3" s="1"/>
  <c r="AM715" i="3"/>
  <c r="AN715" i="3" s="1"/>
  <c r="AM714" i="3"/>
  <c r="AN714" i="3" s="1"/>
  <c r="AM713" i="3"/>
  <c r="AN713" i="3" s="1"/>
  <c r="AM712" i="3"/>
  <c r="AN712" i="3" s="1"/>
  <c r="AM711" i="3"/>
  <c r="AN711" i="3" s="1"/>
  <c r="AM710" i="3"/>
  <c r="AN710" i="3" s="1"/>
  <c r="AM709" i="3"/>
  <c r="AN709" i="3" s="1"/>
  <c r="AM708" i="3"/>
  <c r="AN708" i="3" s="1"/>
  <c r="AM707" i="3"/>
  <c r="AN707" i="3" s="1"/>
  <c r="AM706" i="3"/>
  <c r="AN706" i="3" s="1"/>
  <c r="AM705" i="3"/>
  <c r="AN705" i="3" s="1"/>
  <c r="AM704" i="3"/>
  <c r="AN704" i="3" s="1"/>
  <c r="AM703" i="3"/>
  <c r="AN703" i="3" s="1"/>
  <c r="AM702" i="3"/>
  <c r="AN702" i="3" s="1"/>
  <c r="AM701" i="3"/>
  <c r="AN701" i="3" s="1"/>
  <c r="AM700" i="3"/>
  <c r="AN700" i="3" s="1"/>
  <c r="AM699" i="3"/>
  <c r="AN699" i="3" s="1"/>
  <c r="AM698" i="3"/>
  <c r="AN698" i="3" s="1"/>
  <c r="AM697" i="3"/>
  <c r="AN697" i="3" s="1"/>
  <c r="AM696" i="3"/>
  <c r="AN696" i="3" s="1"/>
  <c r="AM695" i="3"/>
  <c r="AN695" i="3" s="1"/>
  <c r="AM694" i="3"/>
  <c r="AN694" i="3" s="1"/>
  <c r="AM693" i="3"/>
  <c r="AN693" i="3" s="1"/>
  <c r="AM692" i="3"/>
  <c r="AN692" i="3" s="1"/>
  <c r="AM691" i="3"/>
  <c r="AN691" i="3" s="1"/>
  <c r="AM690" i="3"/>
  <c r="AN690" i="3" s="1"/>
  <c r="AM689" i="3"/>
  <c r="AN689" i="3" s="1"/>
  <c r="AM688" i="3"/>
  <c r="AN688" i="3" s="1"/>
  <c r="AM687" i="3"/>
  <c r="AN687" i="3" s="1"/>
  <c r="AM686" i="3"/>
  <c r="AN686" i="3" s="1"/>
  <c r="AM685" i="3"/>
  <c r="AN685" i="3" s="1"/>
  <c r="AM684" i="3"/>
  <c r="AN684" i="3" s="1"/>
  <c r="AM683" i="3"/>
  <c r="AN683" i="3" s="1"/>
  <c r="AM682" i="3"/>
  <c r="AN682" i="3" s="1"/>
  <c r="AM681" i="3"/>
  <c r="AN681" i="3" s="1"/>
  <c r="AM680" i="3"/>
  <c r="AN680" i="3" s="1"/>
  <c r="AM679" i="3"/>
  <c r="AN679" i="3" s="1"/>
  <c r="AM678" i="3"/>
  <c r="AN678" i="3" s="1"/>
  <c r="AM677" i="3"/>
  <c r="AN677" i="3" s="1"/>
  <c r="AM676" i="3"/>
  <c r="AN676" i="3" s="1"/>
  <c r="AM675" i="3"/>
  <c r="AN675" i="3" s="1"/>
  <c r="AM674" i="3"/>
  <c r="AN674" i="3" s="1"/>
  <c r="AM673" i="3"/>
  <c r="AN673" i="3" s="1"/>
  <c r="AM672" i="3"/>
  <c r="AN672" i="3" s="1"/>
  <c r="AM671" i="3"/>
  <c r="AN671" i="3" s="1"/>
  <c r="AM670" i="3"/>
  <c r="AN670" i="3" s="1"/>
  <c r="AM669" i="3"/>
  <c r="AN669" i="3" s="1"/>
  <c r="AM668" i="3"/>
  <c r="AN668" i="3" s="1"/>
  <c r="AM667" i="3"/>
  <c r="AN667" i="3" s="1"/>
  <c r="AM666" i="3"/>
  <c r="AN666" i="3" s="1"/>
  <c r="AM665" i="3"/>
  <c r="AN665" i="3" s="1"/>
  <c r="AM664" i="3"/>
  <c r="AN664" i="3" s="1"/>
  <c r="AM663" i="3"/>
  <c r="AN663" i="3" s="1"/>
  <c r="AM662" i="3"/>
  <c r="AN662" i="3" s="1"/>
  <c r="AM661" i="3"/>
  <c r="AN661" i="3" s="1"/>
  <c r="AM660" i="3"/>
  <c r="AN660" i="3" s="1"/>
  <c r="AM659" i="3"/>
  <c r="AN659" i="3" s="1"/>
  <c r="AM658" i="3"/>
  <c r="AN658" i="3" s="1"/>
  <c r="AM657" i="3"/>
  <c r="AN657" i="3" s="1"/>
  <c r="AM656" i="3"/>
  <c r="AN656" i="3" s="1"/>
  <c r="AM655" i="3"/>
  <c r="AN655" i="3" s="1"/>
  <c r="AM654" i="3"/>
  <c r="AN654" i="3" s="1"/>
  <c r="AM653" i="3"/>
  <c r="AN653" i="3" s="1"/>
  <c r="AM652" i="3"/>
  <c r="AN652" i="3" s="1"/>
  <c r="AM651" i="3"/>
  <c r="AN651" i="3" s="1"/>
  <c r="AM650" i="3"/>
  <c r="AN650" i="3" s="1"/>
  <c r="AM649" i="3"/>
  <c r="AN649" i="3" s="1"/>
  <c r="AM648" i="3"/>
  <c r="AN648" i="3" s="1"/>
  <c r="AM647" i="3"/>
  <c r="AN647" i="3" s="1"/>
  <c r="AM646" i="3"/>
  <c r="AN646" i="3" s="1"/>
  <c r="AM645" i="3"/>
  <c r="AN645" i="3" s="1"/>
  <c r="AM644" i="3"/>
  <c r="AN644" i="3" s="1"/>
  <c r="AM643" i="3"/>
  <c r="AN643" i="3" s="1"/>
  <c r="AM642" i="3"/>
  <c r="AN642" i="3" s="1"/>
  <c r="AM641" i="3"/>
  <c r="AN641" i="3" s="1"/>
  <c r="AM640" i="3"/>
  <c r="AN640" i="3" s="1"/>
  <c r="AM639" i="3"/>
  <c r="AN639" i="3" s="1"/>
  <c r="AM638" i="3"/>
  <c r="AN638" i="3" s="1"/>
  <c r="AM637" i="3"/>
  <c r="AN637" i="3" s="1"/>
  <c r="AM636" i="3"/>
  <c r="AN636" i="3" s="1"/>
  <c r="AM635" i="3"/>
  <c r="AN635" i="3" s="1"/>
  <c r="AM634" i="3"/>
  <c r="AN634" i="3" s="1"/>
  <c r="AM633" i="3"/>
  <c r="AN633" i="3" s="1"/>
  <c r="AM632" i="3"/>
  <c r="AN632" i="3" s="1"/>
  <c r="AM631" i="3"/>
  <c r="AN631" i="3" s="1"/>
  <c r="AM630" i="3"/>
  <c r="AN630" i="3" s="1"/>
  <c r="AM629" i="3"/>
  <c r="AN629" i="3" s="1"/>
  <c r="AM628" i="3"/>
  <c r="AN628" i="3" s="1"/>
  <c r="AM627" i="3"/>
  <c r="AN627" i="3" s="1"/>
  <c r="AM626" i="3"/>
  <c r="AN626" i="3" s="1"/>
  <c r="AM625" i="3"/>
  <c r="AN625" i="3" s="1"/>
  <c r="AM624" i="3"/>
  <c r="AN624" i="3" s="1"/>
  <c r="AM623" i="3"/>
  <c r="AN623" i="3" s="1"/>
  <c r="AM622" i="3"/>
  <c r="AN622" i="3" s="1"/>
  <c r="AM621" i="3"/>
  <c r="AN621" i="3" s="1"/>
  <c r="AM620" i="3"/>
  <c r="AN620" i="3" s="1"/>
  <c r="AM619" i="3"/>
  <c r="AN619" i="3" s="1"/>
  <c r="AM618" i="3"/>
  <c r="AN618" i="3" s="1"/>
  <c r="AM617" i="3"/>
  <c r="AN617" i="3" s="1"/>
  <c r="AM616" i="3"/>
  <c r="AN616" i="3" s="1"/>
  <c r="AM615" i="3"/>
  <c r="AN615" i="3" s="1"/>
  <c r="AM614" i="3"/>
  <c r="AN614" i="3" s="1"/>
  <c r="AM613" i="3"/>
  <c r="AN613" i="3" s="1"/>
  <c r="AM612" i="3"/>
  <c r="AN612" i="3" s="1"/>
  <c r="AM611" i="3"/>
  <c r="AN611" i="3" s="1"/>
  <c r="AM610" i="3"/>
  <c r="AN610" i="3" s="1"/>
  <c r="AM609" i="3"/>
  <c r="AN609" i="3" s="1"/>
  <c r="AM608" i="3"/>
  <c r="AN608" i="3" s="1"/>
  <c r="AM607" i="3"/>
  <c r="AN607" i="3" s="1"/>
  <c r="AM606" i="3"/>
  <c r="AN606" i="3" s="1"/>
  <c r="AM605" i="3"/>
  <c r="AN605" i="3" s="1"/>
  <c r="AM604" i="3"/>
  <c r="AN604" i="3" s="1"/>
  <c r="AM603" i="3"/>
  <c r="AN603" i="3" s="1"/>
  <c r="AM602" i="3"/>
  <c r="AN602" i="3" s="1"/>
  <c r="AM601" i="3"/>
  <c r="AN601" i="3" s="1"/>
  <c r="AM600" i="3"/>
  <c r="AN600" i="3" s="1"/>
  <c r="AM599" i="3"/>
  <c r="AN599" i="3" s="1"/>
  <c r="AM598" i="3"/>
  <c r="AN598" i="3" s="1"/>
  <c r="AM597" i="3"/>
  <c r="AN597" i="3" s="1"/>
  <c r="AM596" i="3"/>
  <c r="AN596" i="3" s="1"/>
  <c r="AM595" i="3"/>
  <c r="AN595" i="3" s="1"/>
  <c r="AM594" i="3"/>
  <c r="AN594" i="3" s="1"/>
  <c r="AM593" i="3"/>
  <c r="AN593" i="3" s="1"/>
  <c r="AM592" i="3"/>
  <c r="AN592" i="3" s="1"/>
  <c r="AM591" i="3"/>
  <c r="AN591" i="3" s="1"/>
  <c r="AM590" i="3"/>
  <c r="AN590" i="3" s="1"/>
  <c r="AM589" i="3"/>
  <c r="AN589" i="3" s="1"/>
  <c r="AM588" i="3"/>
  <c r="AN588" i="3" s="1"/>
  <c r="AM587" i="3"/>
  <c r="AN587" i="3" s="1"/>
  <c r="AM586" i="3"/>
  <c r="AN586" i="3" s="1"/>
  <c r="AM585" i="3"/>
  <c r="AN585" i="3" s="1"/>
  <c r="AM584" i="3"/>
  <c r="AN584" i="3" s="1"/>
  <c r="AM583" i="3"/>
  <c r="AN583" i="3" s="1"/>
  <c r="AM582" i="3"/>
  <c r="AN582" i="3" s="1"/>
  <c r="AM581" i="3"/>
  <c r="AN581" i="3" s="1"/>
  <c r="AM580" i="3"/>
  <c r="AN580" i="3" s="1"/>
  <c r="AM579" i="3"/>
  <c r="AN579" i="3" s="1"/>
  <c r="AM578" i="3"/>
  <c r="AN578" i="3" s="1"/>
  <c r="AM577" i="3"/>
  <c r="AN577" i="3" s="1"/>
  <c r="AM576" i="3"/>
  <c r="AN576" i="3" s="1"/>
  <c r="AM575" i="3"/>
  <c r="AN575" i="3" s="1"/>
  <c r="AM574" i="3"/>
  <c r="AN574" i="3" s="1"/>
  <c r="AM573" i="3"/>
  <c r="AN573" i="3" s="1"/>
  <c r="AM572" i="3"/>
  <c r="AN572" i="3" s="1"/>
  <c r="AM571" i="3"/>
  <c r="AN571" i="3" s="1"/>
  <c r="AM570" i="3"/>
  <c r="AN570" i="3" s="1"/>
  <c r="AM569" i="3"/>
  <c r="AN569" i="3" s="1"/>
  <c r="AM568" i="3"/>
  <c r="AN568" i="3" s="1"/>
  <c r="AM567" i="3"/>
  <c r="AN567" i="3" s="1"/>
  <c r="AM566" i="3"/>
  <c r="AN566" i="3" s="1"/>
  <c r="AM565" i="3"/>
  <c r="AN565" i="3" s="1"/>
  <c r="AM564" i="3"/>
  <c r="AN564" i="3" s="1"/>
  <c r="AM563" i="3"/>
  <c r="AN563" i="3" s="1"/>
  <c r="AM562" i="3"/>
  <c r="AN562" i="3" s="1"/>
  <c r="AM561" i="3"/>
  <c r="AN561" i="3" s="1"/>
  <c r="AN560" i="3"/>
  <c r="AM560" i="3"/>
  <c r="AM559" i="3"/>
  <c r="AN559" i="3" s="1"/>
  <c r="AM558" i="3"/>
  <c r="AN558" i="3" s="1"/>
  <c r="AM557" i="3"/>
  <c r="AN557" i="3" s="1"/>
  <c r="AM556" i="3"/>
  <c r="AN556" i="3" s="1"/>
  <c r="AM555" i="3"/>
  <c r="AN555" i="3" s="1"/>
  <c r="AM554" i="3"/>
  <c r="AN554" i="3" s="1"/>
  <c r="AM553" i="3"/>
  <c r="AN553" i="3" s="1"/>
  <c r="AM552" i="3"/>
  <c r="AN552" i="3" s="1"/>
  <c r="AM551" i="3"/>
  <c r="AN551" i="3" s="1"/>
  <c r="AM550" i="3"/>
  <c r="AN550" i="3" s="1"/>
  <c r="AM549" i="3"/>
  <c r="AN549" i="3" s="1"/>
  <c r="AM548" i="3"/>
  <c r="AN548" i="3" s="1"/>
  <c r="AM547" i="3"/>
  <c r="AN547" i="3" s="1"/>
  <c r="AM546" i="3"/>
  <c r="AN546" i="3" s="1"/>
  <c r="AM545" i="3"/>
  <c r="AN545" i="3" s="1"/>
  <c r="AM544" i="3"/>
  <c r="AN544" i="3" s="1"/>
  <c r="AM543" i="3"/>
  <c r="AN543" i="3" s="1"/>
  <c r="AM542" i="3"/>
  <c r="AN542" i="3" s="1"/>
  <c r="AM541" i="3"/>
  <c r="AN541" i="3" s="1"/>
  <c r="AM540" i="3"/>
  <c r="AN540" i="3" s="1"/>
  <c r="AM539" i="3"/>
  <c r="AN539" i="3" s="1"/>
  <c r="AM538" i="3"/>
  <c r="AN538" i="3" s="1"/>
  <c r="AM537" i="3"/>
  <c r="AN537" i="3" s="1"/>
  <c r="AM536" i="3"/>
  <c r="AN536" i="3" s="1"/>
  <c r="AM535" i="3"/>
  <c r="AN535" i="3" s="1"/>
  <c r="AM534" i="3"/>
  <c r="AN534" i="3" s="1"/>
  <c r="AM533" i="3"/>
  <c r="AN533" i="3" s="1"/>
  <c r="AM532" i="3"/>
  <c r="AN532" i="3" s="1"/>
  <c r="AM531" i="3"/>
  <c r="AN531" i="3" s="1"/>
  <c r="AM530" i="3"/>
  <c r="AN530" i="3" s="1"/>
  <c r="AM529" i="3"/>
  <c r="AN529" i="3" s="1"/>
  <c r="AM528" i="3"/>
  <c r="AN528" i="3" s="1"/>
  <c r="AM527" i="3"/>
  <c r="AN527" i="3" s="1"/>
  <c r="AM526" i="3"/>
  <c r="AN526" i="3" s="1"/>
  <c r="AM525" i="3"/>
  <c r="AN525" i="3" s="1"/>
  <c r="AM524" i="3"/>
  <c r="AN524" i="3" s="1"/>
  <c r="AM523" i="3"/>
  <c r="AN523" i="3" s="1"/>
  <c r="AM522" i="3"/>
  <c r="AN522" i="3" s="1"/>
  <c r="AM521" i="3"/>
  <c r="AN521" i="3" s="1"/>
  <c r="AM520" i="3"/>
  <c r="AN520" i="3" s="1"/>
  <c r="AM519" i="3"/>
  <c r="AN519" i="3" s="1"/>
  <c r="AM518" i="3"/>
  <c r="AN518" i="3" s="1"/>
  <c r="AM517" i="3"/>
  <c r="AN517" i="3" s="1"/>
  <c r="AM516" i="3"/>
  <c r="AN516" i="3" s="1"/>
  <c r="AM515" i="3"/>
  <c r="AN515" i="3" s="1"/>
  <c r="AM514" i="3"/>
  <c r="AN514" i="3" s="1"/>
  <c r="AM513" i="3"/>
  <c r="AN513" i="3" s="1"/>
  <c r="AM512" i="3"/>
  <c r="AN512" i="3" s="1"/>
  <c r="AM511" i="3"/>
  <c r="AN511" i="3" s="1"/>
  <c r="AM510" i="3"/>
  <c r="AN510" i="3" s="1"/>
  <c r="AM509" i="3"/>
  <c r="AN509" i="3" s="1"/>
  <c r="AM508" i="3"/>
  <c r="AN508" i="3" s="1"/>
  <c r="AM507" i="3"/>
  <c r="AN507" i="3" s="1"/>
  <c r="AM506" i="3"/>
  <c r="AN506" i="3" s="1"/>
  <c r="AM505" i="3"/>
  <c r="AN505" i="3" s="1"/>
  <c r="AM504" i="3"/>
  <c r="AN504" i="3" s="1"/>
  <c r="AM503" i="3"/>
  <c r="AN503" i="3" s="1"/>
  <c r="AM502" i="3"/>
  <c r="AN502" i="3" s="1"/>
  <c r="AM501" i="3"/>
  <c r="AN501" i="3" s="1"/>
  <c r="AM500" i="3"/>
  <c r="AN500" i="3" s="1"/>
  <c r="AM499" i="3"/>
  <c r="AN499" i="3" s="1"/>
  <c r="AM498" i="3"/>
  <c r="AN498" i="3" s="1"/>
  <c r="AM497" i="3"/>
  <c r="AN497" i="3" s="1"/>
  <c r="AM496" i="3"/>
  <c r="AN496" i="3" s="1"/>
  <c r="AM495" i="3"/>
  <c r="AN495" i="3" s="1"/>
  <c r="AM494" i="3"/>
  <c r="AN494" i="3" s="1"/>
  <c r="AM493" i="3"/>
  <c r="AN493" i="3" s="1"/>
  <c r="AM492" i="3"/>
  <c r="AN492" i="3" s="1"/>
  <c r="AM491" i="3"/>
  <c r="AN491" i="3" s="1"/>
  <c r="AM490" i="3"/>
  <c r="AN490" i="3" s="1"/>
  <c r="AM489" i="3"/>
  <c r="AN489" i="3" s="1"/>
  <c r="AM488" i="3"/>
  <c r="AN488" i="3" s="1"/>
  <c r="AM487" i="3"/>
  <c r="AN487" i="3" s="1"/>
  <c r="AM486" i="3"/>
  <c r="AN486" i="3" s="1"/>
  <c r="AM485" i="3"/>
  <c r="AN485" i="3" s="1"/>
  <c r="AN484" i="3"/>
  <c r="AM484" i="3"/>
  <c r="AM483" i="3"/>
  <c r="AN483" i="3" s="1"/>
  <c r="AM482" i="3"/>
  <c r="AN482" i="3" s="1"/>
  <c r="AM481" i="3"/>
  <c r="AN481" i="3" s="1"/>
  <c r="AM480" i="3"/>
  <c r="AN480" i="3" s="1"/>
  <c r="AM479" i="3"/>
  <c r="AN479" i="3" s="1"/>
  <c r="AM478" i="3"/>
  <c r="AN478" i="3" s="1"/>
  <c r="AM477" i="3"/>
  <c r="AN477" i="3" s="1"/>
  <c r="AM476" i="3"/>
  <c r="AN476" i="3" s="1"/>
  <c r="AM475" i="3"/>
  <c r="AN475" i="3" s="1"/>
  <c r="AM474" i="3"/>
  <c r="AN474" i="3" s="1"/>
  <c r="AM473" i="3"/>
  <c r="AN473" i="3" s="1"/>
  <c r="AM472" i="3"/>
  <c r="AN472" i="3" s="1"/>
  <c r="AM471" i="3"/>
  <c r="AN471" i="3" s="1"/>
  <c r="AM470" i="3"/>
  <c r="AN470" i="3" s="1"/>
  <c r="AM469" i="3"/>
  <c r="AN469" i="3" s="1"/>
  <c r="AM468" i="3"/>
  <c r="AN468" i="3" s="1"/>
  <c r="AM467" i="3"/>
  <c r="AN467" i="3" s="1"/>
  <c r="AM466" i="3"/>
  <c r="AN466" i="3" s="1"/>
  <c r="AM465" i="3"/>
  <c r="AN465" i="3" s="1"/>
  <c r="AM464" i="3"/>
  <c r="AN464" i="3" s="1"/>
  <c r="AM463" i="3"/>
  <c r="AN463" i="3" s="1"/>
  <c r="AM462" i="3"/>
  <c r="AN462" i="3" s="1"/>
  <c r="AM461" i="3"/>
  <c r="AN461" i="3" s="1"/>
  <c r="AM460" i="3"/>
  <c r="AN460" i="3" s="1"/>
  <c r="AM459" i="3"/>
  <c r="AN459" i="3" s="1"/>
  <c r="AM458" i="3"/>
  <c r="AN458" i="3" s="1"/>
  <c r="AM457" i="3"/>
  <c r="AN457" i="3" s="1"/>
  <c r="AM456" i="3"/>
  <c r="AN456" i="3" s="1"/>
  <c r="AM455" i="3"/>
  <c r="AN455" i="3" s="1"/>
  <c r="AM454" i="3"/>
  <c r="AN454" i="3" s="1"/>
  <c r="AM453" i="3"/>
  <c r="AN453" i="3" s="1"/>
  <c r="AN452" i="3"/>
  <c r="AM452" i="3"/>
  <c r="AM451" i="3"/>
  <c r="AN451" i="3" s="1"/>
  <c r="AM450" i="3"/>
  <c r="AN450" i="3" s="1"/>
  <c r="AM449" i="3"/>
  <c r="AN449" i="3" s="1"/>
  <c r="AM448" i="3"/>
  <c r="AN448" i="3" s="1"/>
  <c r="AM447" i="3"/>
  <c r="AN447" i="3" s="1"/>
  <c r="AM446" i="3"/>
  <c r="AN446" i="3" s="1"/>
  <c r="AM445" i="3"/>
  <c r="AN445" i="3" s="1"/>
  <c r="AM444" i="3"/>
  <c r="AN444" i="3" s="1"/>
  <c r="AM443" i="3"/>
  <c r="AN443" i="3" s="1"/>
  <c r="AM442" i="3"/>
  <c r="AN442" i="3" s="1"/>
  <c r="AM441" i="3"/>
  <c r="AN441" i="3" s="1"/>
  <c r="AM440" i="3"/>
  <c r="AN440" i="3" s="1"/>
  <c r="AM439" i="3"/>
  <c r="AN439" i="3" s="1"/>
  <c r="AM438" i="3"/>
  <c r="AN438" i="3" s="1"/>
  <c r="AM437" i="3"/>
  <c r="AN437" i="3" s="1"/>
  <c r="AM436" i="3"/>
  <c r="AN436" i="3" s="1"/>
  <c r="AM435" i="3"/>
  <c r="AN435" i="3" s="1"/>
  <c r="AM434" i="3"/>
  <c r="AN434" i="3" s="1"/>
  <c r="AM433" i="3"/>
  <c r="AN433" i="3" s="1"/>
  <c r="AM432" i="3"/>
  <c r="AN432" i="3" s="1"/>
  <c r="AM431" i="3"/>
  <c r="AN431" i="3" s="1"/>
  <c r="AM430" i="3"/>
  <c r="AN430" i="3" s="1"/>
  <c r="AM429" i="3"/>
  <c r="AN429" i="3" s="1"/>
  <c r="AM428" i="3"/>
  <c r="AN428" i="3" s="1"/>
  <c r="AM427" i="3"/>
  <c r="AN427" i="3" s="1"/>
  <c r="AM426" i="3"/>
  <c r="AN426" i="3" s="1"/>
  <c r="AM425" i="3"/>
  <c r="AN425" i="3" s="1"/>
  <c r="AM424" i="3"/>
  <c r="AN424" i="3" s="1"/>
  <c r="AM423" i="3"/>
  <c r="AN423" i="3" s="1"/>
  <c r="AM422" i="3"/>
  <c r="AN422" i="3" s="1"/>
  <c r="AM421" i="3"/>
  <c r="AN421" i="3" s="1"/>
  <c r="AM420" i="3"/>
  <c r="AN420" i="3" s="1"/>
  <c r="AM419" i="3"/>
  <c r="AN419" i="3" s="1"/>
  <c r="AM418" i="3"/>
  <c r="AN418" i="3" s="1"/>
  <c r="AM417" i="3"/>
  <c r="AN417" i="3" s="1"/>
  <c r="AM416" i="3"/>
  <c r="AN416" i="3" s="1"/>
  <c r="AM415" i="3"/>
  <c r="AN415" i="3" s="1"/>
  <c r="AM414" i="3"/>
  <c r="AN414" i="3" s="1"/>
  <c r="AM413" i="3"/>
  <c r="AN413" i="3" s="1"/>
  <c r="AM412" i="3"/>
  <c r="AN412" i="3" s="1"/>
  <c r="AM411" i="3"/>
  <c r="AN411" i="3" s="1"/>
  <c r="AM410" i="3"/>
  <c r="AN410" i="3" s="1"/>
  <c r="AM409" i="3"/>
  <c r="AN409" i="3" s="1"/>
  <c r="AM408" i="3"/>
  <c r="AN408" i="3" s="1"/>
  <c r="AM407" i="3"/>
  <c r="AN407" i="3" s="1"/>
  <c r="AM406" i="3"/>
  <c r="AN406" i="3" s="1"/>
  <c r="AM405" i="3"/>
  <c r="AN405" i="3" s="1"/>
  <c r="AM404" i="3"/>
  <c r="AN404" i="3" s="1"/>
  <c r="AM403" i="3"/>
  <c r="AN403" i="3" s="1"/>
  <c r="AM402" i="3"/>
  <c r="AN402" i="3" s="1"/>
  <c r="AM401" i="3"/>
  <c r="AN401" i="3" s="1"/>
  <c r="AM400" i="3"/>
  <c r="AN400" i="3" s="1"/>
  <c r="AM399" i="3"/>
  <c r="AN399" i="3" s="1"/>
  <c r="AM398" i="3"/>
  <c r="AN398" i="3" s="1"/>
  <c r="AM397" i="3"/>
  <c r="AN397" i="3" s="1"/>
  <c r="AM396" i="3"/>
  <c r="AN396" i="3" s="1"/>
  <c r="AM395" i="3"/>
  <c r="AN395" i="3" s="1"/>
  <c r="AM394" i="3"/>
  <c r="AN394" i="3" s="1"/>
  <c r="AM393" i="3"/>
  <c r="AN393" i="3" s="1"/>
  <c r="AM392" i="3"/>
  <c r="AN392" i="3" s="1"/>
  <c r="AM391" i="3"/>
  <c r="AN391" i="3" s="1"/>
  <c r="AM390" i="3"/>
  <c r="AN390" i="3" s="1"/>
  <c r="AM389" i="3"/>
  <c r="AN389" i="3" s="1"/>
  <c r="AM388" i="3"/>
  <c r="AN388" i="3" s="1"/>
  <c r="AM387" i="3"/>
  <c r="AN387" i="3" s="1"/>
  <c r="AM386" i="3"/>
  <c r="AN386" i="3" s="1"/>
  <c r="AM385" i="3"/>
  <c r="AN385" i="3" s="1"/>
  <c r="AM384" i="3"/>
  <c r="AN384" i="3" s="1"/>
  <c r="AM383" i="3"/>
  <c r="AN383" i="3" s="1"/>
  <c r="AM382" i="3"/>
  <c r="AN382" i="3" s="1"/>
  <c r="AM381" i="3"/>
  <c r="AN381" i="3" s="1"/>
  <c r="AM380" i="3"/>
  <c r="AN380" i="3" s="1"/>
  <c r="AM379" i="3"/>
  <c r="AN379" i="3" s="1"/>
  <c r="AM378" i="3"/>
  <c r="AN378" i="3" s="1"/>
  <c r="AM377" i="3"/>
  <c r="AN377" i="3" s="1"/>
  <c r="AM376" i="3"/>
  <c r="AN376" i="3" s="1"/>
  <c r="AM375" i="3"/>
  <c r="AN375" i="3" s="1"/>
  <c r="AM374" i="3"/>
  <c r="AN374" i="3" s="1"/>
  <c r="AM373" i="3"/>
  <c r="AN373" i="3" s="1"/>
  <c r="AM372" i="3"/>
  <c r="AN372" i="3" s="1"/>
  <c r="AM371" i="3"/>
  <c r="AN371" i="3" s="1"/>
  <c r="AM370" i="3"/>
  <c r="AN370" i="3" s="1"/>
  <c r="AM369" i="3"/>
  <c r="AN369" i="3" s="1"/>
  <c r="AM368" i="3"/>
  <c r="AN368" i="3" s="1"/>
  <c r="AM367" i="3"/>
  <c r="AN367" i="3" s="1"/>
  <c r="AM366" i="3"/>
  <c r="AN366" i="3" s="1"/>
  <c r="AM365" i="3"/>
  <c r="AN365" i="3" s="1"/>
  <c r="AM364" i="3"/>
  <c r="AN364" i="3" s="1"/>
  <c r="AM363" i="3"/>
  <c r="AN363" i="3" s="1"/>
  <c r="AM362" i="3"/>
  <c r="AN362" i="3" s="1"/>
  <c r="AM361" i="3"/>
  <c r="AN361" i="3" s="1"/>
  <c r="AM360" i="3"/>
  <c r="AN360" i="3" s="1"/>
  <c r="AM359" i="3"/>
  <c r="AN359" i="3" s="1"/>
  <c r="AM358" i="3"/>
  <c r="AN358" i="3" s="1"/>
  <c r="AM357" i="3"/>
  <c r="AN357" i="3" s="1"/>
  <c r="AM356" i="3"/>
  <c r="AN356" i="3" s="1"/>
  <c r="AM355" i="3"/>
  <c r="AN355" i="3" s="1"/>
  <c r="AM354" i="3"/>
  <c r="AN354" i="3" s="1"/>
  <c r="AM353" i="3"/>
  <c r="AN353" i="3" s="1"/>
  <c r="AM352" i="3"/>
  <c r="AN352" i="3" s="1"/>
  <c r="AM351" i="3"/>
  <c r="AN351" i="3" s="1"/>
  <c r="AM350" i="3"/>
  <c r="AN350" i="3" s="1"/>
  <c r="AM349" i="3"/>
  <c r="AN349" i="3" s="1"/>
  <c r="AM348" i="3"/>
  <c r="AN348" i="3" s="1"/>
  <c r="AM347" i="3"/>
  <c r="AN347" i="3" s="1"/>
  <c r="AM346" i="3"/>
  <c r="AN346" i="3" s="1"/>
  <c r="AM345" i="3"/>
  <c r="AN345" i="3" s="1"/>
  <c r="AM344" i="3"/>
  <c r="AN344" i="3" s="1"/>
  <c r="AM343" i="3"/>
  <c r="AN343" i="3" s="1"/>
  <c r="AM342" i="3"/>
  <c r="AN342" i="3" s="1"/>
  <c r="AM341" i="3"/>
  <c r="AN341" i="3" s="1"/>
  <c r="AM340" i="3"/>
  <c r="AN340" i="3" s="1"/>
  <c r="AM339" i="3"/>
  <c r="AN339" i="3" s="1"/>
  <c r="AM338" i="3"/>
  <c r="AN338" i="3" s="1"/>
  <c r="AM337" i="3"/>
  <c r="AN337" i="3" s="1"/>
  <c r="AM336" i="3"/>
  <c r="AN336" i="3" s="1"/>
  <c r="AM335" i="3"/>
  <c r="AN335" i="3" s="1"/>
  <c r="AM334" i="3"/>
  <c r="AN334" i="3" s="1"/>
  <c r="AM333" i="3"/>
  <c r="AN333" i="3" s="1"/>
  <c r="AM332" i="3"/>
  <c r="AN332" i="3" s="1"/>
  <c r="AM331" i="3"/>
  <c r="AN331" i="3" s="1"/>
  <c r="AM330" i="3"/>
  <c r="AN330" i="3" s="1"/>
  <c r="AM329" i="3"/>
  <c r="AN329" i="3" s="1"/>
  <c r="AM328" i="3"/>
  <c r="AN328" i="3" s="1"/>
  <c r="AM327" i="3"/>
  <c r="AN327" i="3" s="1"/>
  <c r="AM326" i="3"/>
  <c r="AN326" i="3" s="1"/>
  <c r="AM325" i="3"/>
  <c r="AN325" i="3" s="1"/>
  <c r="AM324" i="3"/>
  <c r="AN324" i="3" s="1"/>
  <c r="AM323" i="3"/>
  <c r="AN323" i="3" s="1"/>
  <c r="AM322" i="3"/>
  <c r="AN322" i="3" s="1"/>
  <c r="AM321" i="3"/>
  <c r="AN321" i="3" s="1"/>
  <c r="AM320" i="3"/>
  <c r="AN320" i="3" s="1"/>
  <c r="AM319" i="3"/>
  <c r="AN319" i="3" s="1"/>
  <c r="AN318" i="3"/>
  <c r="AM318" i="3"/>
  <c r="AM317" i="3"/>
  <c r="AN317" i="3" s="1"/>
  <c r="AM316" i="3"/>
  <c r="AN316" i="3" s="1"/>
  <c r="AM315" i="3"/>
  <c r="AN315" i="3" s="1"/>
  <c r="AM314" i="3"/>
  <c r="AN314" i="3" s="1"/>
  <c r="AM313" i="3"/>
  <c r="AN313" i="3" s="1"/>
  <c r="AM312" i="3"/>
  <c r="AN312" i="3" s="1"/>
  <c r="AM311" i="3"/>
  <c r="AN311" i="3" s="1"/>
  <c r="AM310" i="3"/>
  <c r="AN310" i="3" s="1"/>
  <c r="AM309" i="3"/>
  <c r="AN309" i="3" s="1"/>
  <c r="AM308" i="3"/>
  <c r="AN308" i="3" s="1"/>
  <c r="AM307" i="3"/>
  <c r="AN307" i="3" s="1"/>
  <c r="AM306" i="3"/>
  <c r="AN306" i="3" s="1"/>
  <c r="AM305" i="3"/>
  <c r="AN305" i="3" s="1"/>
  <c r="AM304" i="3"/>
  <c r="AN304" i="3" s="1"/>
  <c r="AM303" i="3"/>
  <c r="AN303" i="3" s="1"/>
  <c r="AM302" i="3"/>
  <c r="AN302" i="3" s="1"/>
  <c r="AM301" i="3"/>
  <c r="AN301" i="3" s="1"/>
  <c r="AN300" i="3"/>
  <c r="AM300" i="3"/>
  <c r="AM299" i="3"/>
  <c r="AN299" i="3" s="1"/>
  <c r="AM298" i="3"/>
  <c r="AN298" i="3" s="1"/>
  <c r="AM297" i="3"/>
  <c r="AN297" i="3" s="1"/>
  <c r="AM296" i="3"/>
  <c r="AN296" i="3" s="1"/>
  <c r="AM295" i="3"/>
  <c r="AN295" i="3" s="1"/>
  <c r="AM294" i="3"/>
  <c r="AN294" i="3" s="1"/>
  <c r="AM293" i="3"/>
  <c r="AN293" i="3" s="1"/>
  <c r="AM292" i="3"/>
  <c r="AN292" i="3" s="1"/>
  <c r="AM291" i="3"/>
  <c r="AN291" i="3" s="1"/>
  <c r="AM290" i="3"/>
  <c r="AN290" i="3" s="1"/>
  <c r="AM289" i="3"/>
  <c r="AN289" i="3" s="1"/>
  <c r="AM288" i="3"/>
  <c r="AN288" i="3" s="1"/>
  <c r="AM287" i="3"/>
  <c r="AN287" i="3" s="1"/>
  <c r="AM286" i="3"/>
  <c r="AN286" i="3" s="1"/>
  <c r="AM285" i="3"/>
  <c r="AN285" i="3" s="1"/>
  <c r="AM284" i="3"/>
  <c r="AN284" i="3" s="1"/>
  <c r="AM283" i="3"/>
  <c r="AN283" i="3" s="1"/>
  <c r="AM282" i="3"/>
  <c r="AN282" i="3" s="1"/>
  <c r="AM281" i="3"/>
  <c r="AN281" i="3" s="1"/>
  <c r="AM280" i="3"/>
  <c r="AN280" i="3" s="1"/>
  <c r="AM279" i="3"/>
  <c r="AN279" i="3" s="1"/>
  <c r="AM278" i="3"/>
  <c r="AN278" i="3" s="1"/>
  <c r="AM277" i="3"/>
  <c r="AN277" i="3" s="1"/>
  <c r="AM276" i="3"/>
  <c r="AN276" i="3" s="1"/>
  <c r="AM275" i="3"/>
  <c r="AN275" i="3" s="1"/>
  <c r="AM274" i="3"/>
  <c r="AN274" i="3" s="1"/>
  <c r="AM273" i="3"/>
  <c r="AN273" i="3" s="1"/>
  <c r="AM272" i="3"/>
  <c r="AN272" i="3" s="1"/>
  <c r="AM271" i="3"/>
  <c r="AN271" i="3" s="1"/>
  <c r="AM270" i="3"/>
  <c r="AN270" i="3" s="1"/>
  <c r="AM269" i="3"/>
  <c r="AN269" i="3" s="1"/>
  <c r="AM268" i="3"/>
  <c r="AN268" i="3" s="1"/>
  <c r="AM267" i="3"/>
  <c r="AN267" i="3" s="1"/>
  <c r="AM266" i="3"/>
  <c r="AN266" i="3" s="1"/>
  <c r="AM265" i="3"/>
  <c r="AN265" i="3" s="1"/>
  <c r="AM264" i="3"/>
  <c r="AN264" i="3" s="1"/>
  <c r="AM263" i="3"/>
  <c r="AN263" i="3" s="1"/>
  <c r="AM262" i="3"/>
  <c r="AN262" i="3" s="1"/>
  <c r="AM261" i="3"/>
  <c r="AN261" i="3" s="1"/>
  <c r="AM260" i="3"/>
  <c r="AN260" i="3" s="1"/>
  <c r="AM259" i="3"/>
  <c r="AN259" i="3" s="1"/>
  <c r="AM258" i="3"/>
  <c r="AN258" i="3" s="1"/>
  <c r="AM257" i="3"/>
  <c r="AN257" i="3" s="1"/>
  <c r="AM256" i="3"/>
  <c r="AN256" i="3" s="1"/>
  <c r="AM255" i="3"/>
  <c r="AN255" i="3" s="1"/>
  <c r="AM254" i="3"/>
  <c r="AN254" i="3" s="1"/>
  <c r="AM253" i="3"/>
  <c r="AN253" i="3" s="1"/>
  <c r="AM252" i="3"/>
  <c r="AN252" i="3" s="1"/>
  <c r="AM251" i="3"/>
  <c r="AN251" i="3" s="1"/>
  <c r="AM250" i="3"/>
  <c r="AN250" i="3" s="1"/>
  <c r="AM249" i="3"/>
  <c r="AN249" i="3" s="1"/>
  <c r="AM248" i="3"/>
  <c r="AN248" i="3" s="1"/>
  <c r="AM247" i="3"/>
  <c r="AN247" i="3" s="1"/>
  <c r="AM246" i="3"/>
  <c r="AN246" i="3" s="1"/>
  <c r="AM245" i="3"/>
  <c r="AN245" i="3" s="1"/>
  <c r="AM244" i="3"/>
  <c r="AN244" i="3" s="1"/>
  <c r="AM243" i="3"/>
  <c r="AN243" i="3" s="1"/>
  <c r="AM242" i="3"/>
  <c r="AN242" i="3" s="1"/>
  <c r="AM241" i="3"/>
  <c r="AN241" i="3" s="1"/>
  <c r="AM240" i="3"/>
  <c r="AN240" i="3" s="1"/>
  <c r="AM239" i="3"/>
  <c r="AN239" i="3" s="1"/>
  <c r="AM238" i="3"/>
  <c r="AN238" i="3" s="1"/>
  <c r="AM237" i="3"/>
  <c r="AN237" i="3" s="1"/>
  <c r="AM236" i="3"/>
  <c r="AN236" i="3" s="1"/>
  <c r="AM235" i="3"/>
  <c r="AN235" i="3" s="1"/>
  <c r="AM234" i="3"/>
  <c r="AN234" i="3" s="1"/>
  <c r="AM233" i="3"/>
  <c r="AN233" i="3" s="1"/>
  <c r="AM232" i="3"/>
  <c r="AN232" i="3" s="1"/>
  <c r="AM231" i="3"/>
  <c r="AN231" i="3" s="1"/>
  <c r="AM230" i="3"/>
  <c r="AN230" i="3" s="1"/>
  <c r="AM229" i="3"/>
  <c r="AN229" i="3" s="1"/>
  <c r="AM228" i="3"/>
  <c r="AN228" i="3" s="1"/>
  <c r="AM227" i="3"/>
  <c r="AN227" i="3" s="1"/>
  <c r="AM226" i="3"/>
  <c r="AN226" i="3" s="1"/>
  <c r="AM225" i="3"/>
  <c r="AN225" i="3" s="1"/>
  <c r="AM224" i="3"/>
  <c r="AN224" i="3" s="1"/>
  <c r="AM223" i="3"/>
  <c r="AN223" i="3" s="1"/>
  <c r="AM222" i="3"/>
  <c r="AN222" i="3" s="1"/>
  <c r="AM221" i="3"/>
  <c r="AN221" i="3" s="1"/>
  <c r="AM220" i="3"/>
  <c r="AN220" i="3" s="1"/>
  <c r="AM219" i="3"/>
  <c r="AN219" i="3" s="1"/>
  <c r="AM218" i="3"/>
  <c r="AN218" i="3" s="1"/>
  <c r="AM217" i="3"/>
  <c r="AN217" i="3" s="1"/>
  <c r="AM216" i="3"/>
  <c r="AN216" i="3" s="1"/>
  <c r="AM215" i="3"/>
  <c r="AN215" i="3" s="1"/>
  <c r="AM214" i="3"/>
  <c r="AN214" i="3" s="1"/>
  <c r="AM213" i="3"/>
  <c r="AN213" i="3" s="1"/>
  <c r="AM212" i="3"/>
  <c r="AN212" i="3" s="1"/>
  <c r="AM211" i="3"/>
  <c r="AN211" i="3" s="1"/>
  <c r="AM210" i="3"/>
  <c r="AN210" i="3" s="1"/>
  <c r="AM209" i="3"/>
  <c r="AN209" i="3" s="1"/>
  <c r="AM208" i="3"/>
  <c r="AN208" i="3" s="1"/>
  <c r="AM207" i="3"/>
  <c r="AN207" i="3" s="1"/>
  <c r="AM206" i="3"/>
  <c r="AN206" i="3" s="1"/>
  <c r="AM205" i="3"/>
  <c r="AN205" i="3" s="1"/>
  <c r="AM204" i="3"/>
  <c r="AN204" i="3" s="1"/>
  <c r="AM203" i="3"/>
  <c r="AN203" i="3" s="1"/>
  <c r="AM202" i="3"/>
  <c r="AN202" i="3" s="1"/>
  <c r="AM201" i="3"/>
  <c r="AN201" i="3" s="1"/>
  <c r="AM200" i="3"/>
  <c r="AN200" i="3" s="1"/>
  <c r="AM199" i="3"/>
  <c r="AN199" i="3" s="1"/>
  <c r="AM198" i="3"/>
  <c r="AN198" i="3" s="1"/>
  <c r="AM197" i="3"/>
  <c r="AN197" i="3" s="1"/>
  <c r="AM196" i="3"/>
  <c r="AN196" i="3" s="1"/>
  <c r="AM195" i="3"/>
  <c r="AN195" i="3" s="1"/>
  <c r="AM194" i="3"/>
  <c r="AN194" i="3" s="1"/>
  <c r="AM193" i="3"/>
  <c r="AN193" i="3" s="1"/>
  <c r="AM192" i="3"/>
  <c r="AN192" i="3" s="1"/>
  <c r="AM191" i="3"/>
  <c r="AN191" i="3" s="1"/>
  <c r="AM190" i="3"/>
  <c r="AN190" i="3" s="1"/>
  <c r="AM189" i="3"/>
  <c r="AN189" i="3" s="1"/>
  <c r="AM188" i="3"/>
  <c r="AN188" i="3" s="1"/>
  <c r="AM187" i="3"/>
  <c r="AN187" i="3" s="1"/>
  <c r="AM186" i="3"/>
  <c r="AN186" i="3" s="1"/>
  <c r="AM185" i="3"/>
  <c r="AN185" i="3" s="1"/>
  <c r="AM184" i="3"/>
  <c r="AN184" i="3" s="1"/>
  <c r="AM183" i="3"/>
  <c r="AN183" i="3" s="1"/>
  <c r="AM182" i="3"/>
  <c r="AN182" i="3" s="1"/>
  <c r="AM181" i="3"/>
  <c r="AN181" i="3" s="1"/>
  <c r="AN180" i="3"/>
  <c r="AM180" i="3"/>
  <c r="AM179" i="3"/>
  <c r="AN179" i="3" s="1"/>
  <c r="AM178" i="3"/>
  <c r="AN178" i="3" s="1"/>
  <c r="AM177" i="3"/>
  <c r="AN177" i="3" s="1"/>
  <c r="AM176" i="3"/>
  <c r="AN176" i="3" s="1"/>
  <c r="AM175" i="3"/>
  <c r="AN175" i="3" s="1"/>
  <c r="AM174" i="3"/>
  <c r="AN174" i="3" s="1"/>
  <c r="AM173" i="3"/>
  <c r="AN173" i="3" s="1"/>
  <c r="AM172" i="3"/>
  <c r="AN172" i="3" s="1"/>
  <c r="AM171" i="3"/>
  <c r="AN171" i="3" s="1"/>
  <c r="AM170" i="3"/>
  <c r="AN170" i="3" s="1"/>
  <c r="AM169" i="3"/>
  <c r="AN169" i="3" s="1"/>
  <c r="AM168" i="3"/>
  <c r="AN168" i="3" s="1"/>
  <c r="AM167" i="3"/>
  <c r="AN167" i="3" s="1"/>
  <c r="AN166" i="3"/>
  <c r="AM166" i="3"/>
  <c r="AM165" i="3"/>
  <c r="AN165" i="3" s="1"/>
  <c r="AM164" i="3"/>
  <c r="AN164" i="3" s="1"/>
  <c r="AM163" i="3"/>
  <c r="AN163" i="3" s="1"/>
  <c r="AM162" i="3"/>
  <c r="AN162" i="3" s="1"/>
  <c r="AM161" i="3"/>
  <c r="AN161" i="3" s="1"/>
  <c r="AM160" i="3"/>
  <c r="AN160" i="3" s="1"/>
  <c r="AM159" i="3"/>
  <c r="AN159" i="3" s="1"/>
  <c r="AM158" i="3"/>
  <c r="AN158" i="3" s="1"/>
  <c r="AM157" i="3"/>
  <c r="AN157" i="3" s="1"/>
  <c r="AM156" i="3"/>
  <c r="AN156" i="3" s="1"/>
  <c r="AM155" i="3"/>
  <c r="AN155" i="3" s="1"/>
  <c r="AM154" i="3"/>
  <c r="AN154" i="3" s="1"/>
  <c r="AM153" i="3"/>
  <c r="AN153" i="3" s="1"/>
  <c r="AM152" i="3"/>
  <c r="AN152" i="3" s="1"/>
  <c r="AM151" i="3"/>
  <c r="AN151" i="3" s="1"/>
  <c r="AM150" i="3"/>
  <c r="AN150" i="3" s="1"/>
  <c r="AM149" i="3"/>
  <c r="AN149" i="3" s="1"/>
  <c r="AN148" i="3"/>
  <c r="AM148" i="3"/>
  <c r="AM147" i="3"/>
  <c r="AN147" i="3" s="1"/>
  <c r="AM146" i="3"/>
  <c r="AN146" i="3" s="1"/>
  <c r="AM145" i="3"/>
  <c r="AN145" i="3" s="1"/>
  <c r="AM144" i="3"/>
  <c r="AN144" i="3" s="1"/>
  <c r="AM143" i="3"/>
  <c r="AN143" i="3" s="1"/>
  <c r="AM142" i="3"/>
  <c r="AN142" i="3" s="1"/>
  <c r="AM141" i="3"/>
  <c r="AN141" i="3" s="1"/>
  <c r="AM140" i="3"/>
  <c r="AN140" i="3" s="1"/>
  <c r="AM139" i="3"/>
  <c r="AN139" i="3" s="1"/>
  <c r="AM138" i="3"/>
  <c r="AN138" i="3" s="1"/>
  <c r="AM137" i="3"/>
  <c r="AN137" i="3" s="1"/>
  <c r="AM136" i="3"/>
  <c r="AN136" i="3" s="1"/>
  <c r="AM135" i="3"/>
  <c r="AN135" i="3" s="1"/>
  <c r="AM134" i="3"/>
  <c r="AN134" i="3" s="1"/>
  <c r="AM133" i="3"/>
  <c r="AN133" i="3" s="1"/>
  <c r="AM132" i="3"/>
  <c r="AN132" i="3" s="1"/>
  <c r="AM131" i="3"/>
  <c r="AN131" i="3" s="1"/>
  <c r="AM130" i="3"/>
  <c r="AN130" i="3" s="1"/>
  <c r="AM129" i="3"/>
  <c r="AN129" i="3" s="1"/>
  <c r="AM128" i="3"/>
  <c r="AN128" i="3" s="1"/>
  <c r="AM127" i="3"/>
  <c r="AN127" i="3" s="1"/>
  <c r="AM126" i="3"/>
  <c r="AN126" i="3" s="1"/>
  <c r="AM125" i="3"/>
  <c r="AN125" i="3" s="1"/>
  <c r="AM124" i="3"/>
  <c r="AN124" i="3" s="1"/>
  <c r="AM123" i="3"/>
  <c r="AN123" i="3" s="1"/>
  <c r="AM122" i="3"/>
  <c r="AN122" i="3" s="1"/>
  <c r="AM121" i="3"/>
  <c r="AN121" i="3" s="1"/>
  <c r="AM120" i="3"/>
  <c r="AN120" i="3" s="1"/>
  <c r="AM119" i="3"/>
  <c r="AN119" i="3" s="1"/>
  <c r="AM118" i="3"/>
  <c r="AN118" i="3" s="1"/>
  <c r="AM117" i="3"/>
  <c r="AN117" i="3" s="1"/>
  <c r="AM116" i="3"/>
  <c r="AN116" i="3" s="1"/>
  <c r="AM115" i="3"/>
  <c r="AN115" i="3" s="1"/>
  <c r="AM114" i="3"/>
  <c r="AN114" i="3" s="1"/>
  <c r="AM113" i="3"/>
  <c r="AN113" i="3" s="1"/>
  <c r="AM112" i="3"/>
  <c r="AN112" i="3" s="1"/>
  <c r="AM111" i="3"/>
  <c r="AN111" i="3" s="1"/>
  <c r="AM110" i="3"/>
  <c r="AN110" i="3" s="1"/>
  <c r="AM109" i="3"/>
  <c r="AN109" i="3" s="1"/>
  <c r="AN108" i="3"/>
  <c r="AM108" i="3"/>
  <c r="AM107" i="3"/>
  <c r="AN107" i="3" s="1"/>
  <c r="AM106" i="3"/>
  <c r="AN106" i="3" s="1"/>
  <c r="AM105" i="3"/>
  <c r="AN105" i="3" s="1"/>
  <c r="AM104" i="3"/>
  <c r="AN104" i="3" s="1"/>
  <c r="AM103" i="3"/>
  <c r="AN103" i="3" s="1"/>
  <c r="AM102" i="3"/>
  <c r="AN102" i="3" s="1"/>
  <c r="AM101" i="3"/>
  <c r="AN101" i="3" s="1"/>
  <c r="AM100" i="3"/>
  <c r="AN100" i="3" s="1"/>
  <c r="AM99" i="3"/>
  <c r="AN99" i="3" s="1"/>
  <c r="AM98" i="3"/>
  <c r="AN98" i="3" s="1"/>
  <c r="AM97" i="3"/>
  <c r="AN97" i="3" s="1"/>
  <c r="AM96" i="3"/>
  <c r="AN96" i="3" s="1"/>
  <c r="AM95" i="3"/>
  <c r="AN95" i="3" s="1"/>
  <c r="AM94" i="3"/>
  <c r="AN94" i="3" s="1"/>
  <c r="AM93" i="3"/>
  <c r="AN93" i="3" s="1"/>
  <c r="AM92" i="3"/>
  <c r="AN92" i="3" s="1"/>
  <c r="AM91" i="3"/>
  <c r="AN91" i="3" s="1"/>
  <c r="AM90" i="3"/>
  <c r="AN90" i="3" s="1"/>
  <c r="AM89" i="3"/>
  <c r="AN89" i="3" s="1"/>
  <c r="AM88" i="3"/>
  <c r="AN88" i="3" s="1"/>
  <c r="AM87" i="3"/>
  <c r="AN87" i="3" s="1"/>
  <c r="AM86" i="3"/>
  <c r="AN86" i="3" s="1"/>
  <c r="AM85" i="3"/>
  <c r="AN85" i="3" s="1"/>
  <c r="AM84" i="3"/>
  <c r="AN84" i="3" s="1"/>
  <c r="AM83" i="3"/>
  <c r="AN83" i="3" s="1"/>
  <c r="AM82" i="3"/>
  <c r="AN82" i="3" s="1"/>
  <c r="AM81" i="3"/>
  <c r="AN81" i="3" s="1"/>
  <c r="AM80" i="3"/>
  <c r="AN80" i="3" s="1"/>
  <c r="AM79" i="3"/>
  <c r="AN79" i="3" s="1"/>
  <c r="AM78" i="3"/>
  <c r="AN78" i="3" s="1"/>
  <c r="AM77" i="3"/>
  <c r="AN77" i="3" s="1"/>
  <c r="AM76" i="3"/>
  <c r="AN76" i="3" s="1"/>
  <c r="AM75" i="3"/>
  <c r="AN75" i="3" s="1"/>
  <c r="AM74" i="3"/>
  <c r="AN74" i="3" s="1"/>
  <c r="AM73" i="3"/>
  <c r="AN73" i="3" s="1"/>
  <c r="AM72" i="3"/>
  <c r="AN72" i="3" s="1"/>
  <c r="AM71" i="3"/>
  <c r="AN71" i="3" s="1"/>
  <c r="AM70" i="3"/>
  <c r="AN70" i="3" s="1"/>
  <c r="AM69" i="3"/>
  <c r="AN69" i="3" s="1"/>
  <c r="AN68" i="3"/>
  <c r="AM68" i="3"/>
  <c r="AM67" i="3"/>
  <c r="AN67" i="3" s="1"/>
  <c r="AM66" i="3"/>
  <c r="AN66" i="3" s="1"/>
  <c r="AM65" i="3"/>
  <c r="AN65" i="3" s="1"/>
  <c r="AM64" i="3"/>
  <c r="AN64" i="3" s="1"/>
  <c r="AM63" i="3"/>
  <c r="AN63" i="3" s="1"/>
  <c r="AM62" i="3"/>
  <c r="AN62" i="3" s="1"/>
  <c r="AM61" i="3"/>
  <c r="AN61" i="3" s="1"/>
  <c r="AM60" i="3"/>
  <c r="AN60" i="3" s="1"/>
  <c r="AM59" i="3"/>
  <c r="AN59" i="3" s="1"/>
  <c r="AM58" i="3"/>
  <c r="AN58" i="3" s="1"/>
  <c r="AM57" i="3"/>
  <c r="AN57" i="3" s="1"/>
  <c r="AM56" i="3"/>
  <c r="AN56" i="3" s="1"/>
  <c r="AM55" i="3"/>
  <c r="AN55" i="3" s="1"/>
  <c r="AM54" i="3"/>
  <c r="AN54" i="3" s="1"/>
  <c r="AM53" i="3"/>
  <c r="AN53" i="3" s="1"/>
  <c r="AM52" i="3"/>
  <c r="AN52" i="3" s="1"/>
  <c r="AM51" i="3"/>
  <c r="AN51" i="3" s="1"/>
  <c r="AM50" i="3"/>
  <c r="AN50" i="3" s="1"/>
  <c r="AM49" i="3"/>
  <c r="AN49" i="3" s="1"/>
  <c r="AM48" i="3"/>
  <c r="AN48" i="3" s="1"/>
  <c r="AM47" i="3"/>
  <c r="AN47" i="3" s="1"/>
  <c r="AM46" i="3"/>
  <c r="AN46" i="3" s="1"/>
  <c r="AM45" i="3"/>
  <c r="AN45" i="3" s="1"/>
  <c r="AM44" i="3"/>
  <c r="AN44" i="3" s="1"/>
  <c r="AM43" i="3"/>
  <c r="AN43" i="3" s="1"/>
  <c r="AM42" i="3"/>
  <c r="AN42" i="3" s="1"/>
  <c r="AM41" i="3"/>
  <c r="AN41" i="3" s="1"/>
  <c r="AM40" i="3"/>
  <c r="AN40" i="3" s="1"/>
  <c r="AM39" i="3"/>
  <c r="AN39" i="3" s="1"/>
  <c r="AM38" i="3"/>
  <c r="AN38" i="3" s="1"/>
  <c r="AM37" i="3"/>
  <c r="AN37" i="3" s="1"/>
  <c r="AM36" i="3"/>
  <c r="AN36" i="3" s="1"/>
  <c r="AM35" i="3"/>
  <c r="AN35" i="3" s="1"/>
  <c r="AM34" i="3"/>
  <c r="AN34" i="3" s="1"/>
  <c r="AM33" i="3"/>
  <c r="AN33" i="3" s="1"/>
  <c r="AM32" i="3"/>
  <c r="AN32" i="3" s="1"/>
  <c r="AM31" i="3"/>
  <c r="AN31" i="3" s="1"/>
  <c r="AM30" i="3"/>
  <c r="AN30" i="3" s="1"/>
  <c r="AM29" i="3"/>
  <c r="AN29" i="3" s="1"/>
  <c r="AM28" i="3"/>
  <c r="AN28" i="3" s="1"/>
  <c r="AM27" i="3"/>
  <c r="AN27" i="3" s="1"/>
  <c r="AM26" i="3"/>
  <c r="AN26" i="3" s="1"/>
  <c r="AM25" i="3"/>
  <c r="AN25" i="3" s="1"/>
  <c r="AM24" i="3"/>
  <c r="AN24" i="3" s="1"/>
  <c r="AM23" i="3"/>
  <c r="AN23" i="3" s="1"/>
  <c r="AM22" i="3"/>
  <c r="AN22" i="3" s="1"/>
  <c r="AM21" i="3"/>
  <c r="AN21" i="3" s="1"/>
  <c r="AN20" i="3"/>
  <c r="AM20" i="3"/>
  <c r="AM19" i="3"/>
  <c r="AN19" i="3" s="1"/>
  <c r="AM18" i="3"/>
  <c r="AN18" i="3" s="1"/>
  <c r="AM17" i="3"/>
  <c r="AN17" i="3" s="1"/>
  <c r="AM16" i="3"/>
  <c r="AN16" i="3" s="1"/>
  <c r="AM15" i="3"/>
  <c r="AN15" i="3" s="1"/>
  <c r="AM14" i="3"/>
  <c r="AN14" i="3" s="1"/>
  <c r="AM13" i="3"/>
  <c r="AN13" i="3" s="1"/>
  <c r="AM12" i="3"/>
  <c r="AN12" i="3" s="1"/>
  <c r="AM11" i="3"/>
  <c r="AN11" i="3" s="1"/>
  <c r="AM10" i="3"/>
  <c r="AN10" i="3" s="1"/>
  <c r="AM9" i="3"/>
  <c r="AN9" i="3" s="1"/>
  <c r="AM8" i="3"/>
  <c r="AN8" i="3" s="1"/>
  <c r="AM7" i="3"/>
  <c r="AN7" i="3" s="1"/>
  <c r="AM6" i="3"/>
  <c r="AN6" i="3" s="1"/>
  <c r="AM5" i="3"/>
  <c r="AN5" i="3" s="1"/>
  <c r="AM4" i="3"/>
  <c r="AN4" i="3" s="1"/>
  <c r="AM3" i="3"/>
  <c r="AN3" i="3" s="1"/>
  <c r="AM2" i="3"/>
  <c r="AN2" i="3" s="1"/>
  <c r="AJ2" i="3"/>
  <c r="AJ1310" i="3"/>
  <c r="AJ1309" i="3"/>
  <c r="AJ1308" i="3"/>
  <c r="AJ1307" i="3"/>
  <c r="AJ1306" i="3"/>
  <c r="AJ1305" i="3"/>
  <c r="AJ1304" i="3"/>
  <c r="AJ1303" i="3"/>
  <c r="AJ1302" i="3"/>
  <c r="AJ1301" i="3"/>
  <c r="AJ1300" i="3"/>
  <c r="AJ1299" i="3"/>
  <c r="AJ1298" i="3"/>
  <c r="AJ1297" i="3"/>
  <c r="AJ1296" i="3"/>
  <c r="AJ1295" i="3"/>
  <c r="AJ1294" i="3"/>
  <c r="AJ1293" i="3"/>
  <c r="AJ1292" i="3"/>
  <c r="AJ1291" i="3"/>
  <c r="AJ1290" i="3"/>
  <c r="AJ1289" i="3"/>
  <c r="AJ1288" i="3"/>
  <c r="AJ1287" i="3"/>
  <c r="AJ1286" i="3"/>
  <c r="AJ1285" i="3"/>
  <c r="AJ1284" i="3"/>
  <c r="AJ1283" i="3"/>
  <c r="AJ1282" i="3"/>
  <c r="AJ1281" i="3"/>
  <c r="AJ1280" i="3"/>
  <c r="AJ1279" i="3"/>
  <c r="AJ1278" i="3"/>
  <c r="AJ1277" i="3"/>
  <c r="AJ1276" i="3"/>
  <c r="AJ1275" i="3"/>
  <c r="AJ1274" i="3"/>
  <c r="AJ1273" i="3"/>
  <c r="AJ1272" i="3"/>
  <c r="AJ1271" i="3"/>
  <c r="AJ1270" i="3"/>
  <c r="AJ1269" i="3"/>
  <c r="AJ1268" i="3"/>
  <c r="AJ1267" i="3"/>
  <c r="AJ1266" i="3"/>
  <c r="AJ1265" i="3"/>
  <c r="AJ1264" i="3"/>
  <c r="AJ1263" i="3"/>
  <c r="AJ1262" i="3"/>
  <c r="AJ1261" i="3"/>
  <c r="AJ1260" i="3"/>
  <c r="AJ1259" i="3"/>
  <c r="AJ1258" i="3"/>
  <c r="AJ1257" i="3"/>
  <c r="AJ1256" i="3"/>
  <c r="AJ1255" i="3"/>
  <c r="AJ1254" i="3"/>
  <c r="AJ1253" i="3"/>
  <c r="AJ1252" i="3"/>
  <c r="AJ1251" i="3"/>
  <c r="AJ1250" i="3"/>
  <c r="AJ1249" i="3"/>
  <c r="AJ1248" i="3"/>
  <c r="AJ1247" i="3"/>
  <c r="AJ1246" i="3"/>
  <c r="AJ1245" i="3"/>
  <c r="AJ1244" i="3"/>
  <c r="AJ1243" i="3"/>
  <c r="AJ1242" i="3"/>
  <c r="AJ1241" i="3"/>
  <c r="AJ1240" i="3"/>
  <c r="AJ1239" i="3"/>
  <c r="AJ1238" i="3"/>
  <c r="AJ1237" i="3"/>
  <c r="AJ1236" i="3"/>
  <c r="AJ1235" i="3"/>
  <c r="AJ1234" i="3"/>
  <c r="AJ1233" i="3"/>
  <c r="AJ1232" i="3"/>
  <c r="AJ1231" i="3"/>
  <c r="AJ1230" i="3"/>
  <c r="AJ1229" i="3"/>
  <c r="AJ1228" i="3"/>
  <c r="AJ1227" i="3"/>
  <c r="AJ1226" i="3"/>
  <c r="AJ1225" i="3"/>
  <c r="AJ1224" i="3"/>
  <c r="AJ1223" i="3"/>
  <c r="AJ1222" i="3"/>
  <c r="AJ1221" i="3"/>
  <c r="AJ1220" i="3"/>
  <c r="AJ1219" i="3"/>
  <c r="AJ1218" i="3"/>
  <c r="AJ1217" i="3"/>
  <c r="AJ1216" i="3"/>
  <c r="AJ1215" i="3"/>
  <c r="AJ1214" i="3"/>
  <c r="AJ1213" i="3"/>
  <c r="AJ1212" i="3"/>
  <c r="AJ1211" i="3"/>
  <c r="AJ1210" i="3"/>
  <c r="AJ1209" i="3"/>
  <c r="AJ1208" i="3"/>
  <c r="AJ1207" i="3"/>
  <c r="AJ1206" i="3"/>
  <c r="AJ1205" i="3"/>
  <c r="AJ1204" i="3"/>
  <c r="AJ1203" i="3"/>
  <c r="AJ1202" i="3"/>
  <c r="AJ1201" i="3"/>
  <c r="AJ1200" i="3"/>
  <c r="AJ1199" i="3"/>
  <c r="AJ1198" i="3"/>
  <c r="AJ1197" i="3"/>
  <c r="AJ1196" i="3"/>
  <c r="AJ1195" i="3"/>
  <c r="AJ1194" i="3"/>
  <c r="AJ1193" i="3"/>
  <c r="AJ1192" i="3"/>
  <c r="AJ1191" i="3"/>
  <c r="AJ1190" i="3"/>
  <c r="AJ1189" i="3"/>
  <c r="AJ1188" i="3"/>
  <c r="AJ1187" i="3"/>
  <c r="AJ1186" i="3"/>
  <c r="AJ1185" i="3"/>
  <c r="AJ1184" i="3"/>
  <c r="AJ1183" i="3"/>
  <c r="AJ1182" i="3"/>
  <c r="AJ1181" i="3"/>
  <c r="AJ1180" i="3"/>
  <c r="AJ1179" i="3"/>
  <c r="AJ1178" i="3"/>
  <c r="AJ1177" i="3"/>
  <c r="AJ1176" i="3"/>
  <c r="AJ1175" i="3"/>
  <c r="AJ1174" i="3"/>
  <c r="AJ1173" i="3"/>
  <c r="AJ1172" i="3"/>
  <c r="AJ1171" i="3"/>
  <c r="AJ1170" i="3"/>
  <c r="AJ1169" i="3"/>
  <c r="AJ1168" i="3"/>
  <c r="AJ1167" i="3"/>
  <c r="AJ1166" i="3"/>
  <c r="AJ1165" i="3"/>
  <c r="AJ1164" i="3"/>
  <c r="AJ1163" i="3"/>
  <c r="AJ1162" i="3"/>
  <c r="AJ1161" i="3"/>
  <c r="AJ1160" i="3"/>
  <c r="AJ1159" i="3"/>
  <c r="AJ1158" i="3"/>
  <c r="AJ1157" i="3"/>
  <c r="AJ1156" i="3"/>
  <c r="AJ1155" i="3"/>
  <c r="AJ1154" i="3"/>
  <c r="AJ1153" i="3"/>
  <c r="AJ1152" i="3"/>
  <c r="AJ1151" i="3"/>
  <c r="AJ1150" i="3"/>
  <c r="AJ1149" i="3"/>
  <c r="AJ1148" i="3"/>
  <c r="AJ1147" i="3"/>
  <c r="AJ1146" i="3"/>
  <c r="AJ1145" i="3"/>
  <c r="AJ1144" i="3"/>
  <c r="AJ1143" i="3"/>
  <c r="AJ1142" i="3"/>
  <c r="AJ1141" i="3"/>
  <c r="AJ1140" i="3"/>
  <c r="AJ1139" i="3"/>
  <c r="AJ1138" i="3"/>
  <c r="AJ1137" i="3"/>
  <c r="AJ1136" i="3"/>
  <c r="AJ1135" i="3"/>
  <c r="AJ1134" i="3"/>
  <c r="AJ1133" i="3"/>
  <c r="AJ1132" i="3"/>
  <c r="AJ1131" i="3"/>
  <c r="AJ1130" i="3"/>
  <c r="AJ1129" i="3"/>
  <c r="AJ1128" i="3"/>
  <c r="AJ1127" i="3"/>
  <c r="AJ1126" i="3"/>
  <c r="AJ1125" i="3"/>
  <c r="AJ1124" i="3"/>
  <c r="AJ1123" i="3"/>
  <c r="AJ1122" i="3"/>
  <c r="AJ1121" i="3"/>
  <c r="AJ1120" i="3"/>
  <c r="AJ1119" i="3"/>
  <c r="AJ1118" i="3"/>
  <c r="AJ1117" i="3"/>
  <c r="AJ1116" i="3"/>
  <c r="AJ1115" i="3"/>
  <c r="AJ1114" i="3"/>
  <c r="AJ1113" i="3"/>
  <c r="AJ1112" i="3"/>
  <c r="AJ1111" i="3"/>
  <c r="AJ1110" i="3"/>
  <c r="AJ1109" i="3"/>
  <c r="AJ1108" i="3"/>
  <c r="AJ1107" i="3"/>
  <c r="AJ1106" i="3"/>
  <c r="AJ1105" i="3"/>
  <c r="AJ1104" i="3"/>
  <c r="AJ1103" i="3"/>
  <c r="AJ1102" i="3"/>
  <c r="AJ1101" i="3"/>
  <c r="AJ1100" i="3"/>
  <c r="AJ1099" i="3"/>
  <c r="AJ1098" i="3"/>
  <c r="AJ1097" i="3"/>
  <c r="AJ1096" i="3"/>
  <c r="AJ1095" i="3"/>
  <c r="AJ1094" i="3"/>
  <c r="AJ1093" i="3"/>
  <c r="AJ1092" i="3"/>
  <c r="AJ1091" i="3"/>
  <c r="AJ1090" i="3"/>
  <c r="AJ1089" i="3"/>
  <c r="AJ1088" i="3"/>
  <c r="AJ1087" i="3"/>
  <c r="AJ1086" i="3"/>
  <c r="AJ1085" i="3"/>
  <c r="AJ1084" i="3"/>
  <c r="AJ1083" i="3"/>
  <c r="AJ1082" i="3"/>
  <c r="AJ1081" i="3"/>
  <c r="AJ1080" i="3"/>
  <c r="AJ1079" i="3"/>
  <c r="AJ1078" i="3"/>
  <c r="AJ1077" i="3"/>
  <c r="AJ1076" i="3"/>
  <c r="AJ1075" i="3"/>
  <c r="AJ1074" i="3"/>
  <c r="AJ1073" i="3"/>
  <c r="AJ1072" i="3"/>
  <c r="AJ1071" i="3"/>
  <c r="AJ1070" i="3"/>
  <c r="AJ1069" i="3"/>
  <c r="AJ1068" i="3"/>
  <c r="AJ1067" i="3"/>
  <c r="AJ1066" i="3"/>
  <c r="AJ1065" i="3"/>
  <c r="AJ1064" i="3"/>
  <c r="AJ1063" i="3"/>
  <c r="AJ1062" i="3"/>
  <c r="AJ1061" i="3"/>
  <c r="AJ1060" i="3"/>
  <c r="AJ1059" i="3"/>
  <c r="AJ1058" i="3"/>
  <c r="AJ1057" i="3"/>
  <c r="AJ1056" i="3"/>
  <c r="AJ1055" i="3"/>
  <c r="AJ1054" i="3"/>
  <c r="AJ1053" i="3"/>
  <c r="AJ1052" i="3"/>
  <c r="AJ1051" i="3"/>
  <c r="AJ1050" i="3"/>
  <c r="AJ1049" i="3"/>
  <c r="AJ1048" i="3"/>
  <c r="AJ1047" i="3"/>
  <c r="AJ1046" i="3"/>
  <c r="AJ1045" i="3"/>
  <c r="AJ1044" i="3"/>
  <c r="AJ1043" i="3"/>
  <c r="AJ1042" i="3"/>
  <c r="AJ1041" i="3"/>
  <c r="AJ1040" i="3"/>
  <c r="AJ1039" i="3"/>
  <c r="AJ1038" i="3"/>
  <c r="AJ1037" i="3"/>
  <c r="AJ1036" i="3"/>
  <c r="AJ1035" i="3"/>
  <c r="AJ1034" i="3"/>
  <c r="AJ1033" i="3"/>
  <c r="AJ1032" i="3"/>
  <c r="AJ1031" i="3"/>
  <c r="AJ1030" i="3"/>
  <c r="AJ1029" i="3"/>
  <c r="AJ1028" i="3"/>
  <c r="AJ1027" i="3"/>
  <c r="AJ1026" i="3"/>
  <c r="AJ1025" i="3"/>
  <c r="AJ1024" i="3"/>
  <c r="AJ1023" i="3"/>
  <c r="AJ1022" i="3"/>
  <c r="AJ1021" i="3"/>
  <c r="AJ1020" i="3"/>
  <c r="AJ1019" i="3"/>
  <c r="AJ1018" i="3"/>
  <c r="AJ1017" i="3"/>
  <c r="AJ1016" i="3"/>
  <c r="AJ1015" i="3"/>
  <c r="AJ1014" i="3"/>
  <c r="AJ1013" i="3"/>
  <c r="AJ1012" i="3"/>
  <c r="AJ1011" i="3"/>
  <c r="AJ1010" i="3"/>
  <c r="AJ1009" i="3"/>
  <c r="AJ1008" i="3"/>
  <c r="AJ1007" i="3"/>
  <c r="AJ1006" i="3"/>
  <c r="AJ1005" i="3"/>
  <c r="AJ1004" i="3"/>
  <c r="AJ1003" i="3"/>
  <c r="AJ1002" i="3"/>
  <c r="AJ1001" i="3"/>
  <c r="AJ1000" i="3"/>
  <c r="AJ999" i="3"/>
  <c r="AJ998" i="3"/>
  <c r="AJ997" i="3"/>
  <c r="AJ996" i="3"/>
  <c r="AJ995" i="3"/>
  <c r="AJ994" i="3"/>
  <c r="AJ993" i="3"/>
  <c r="AJ992" i="3"/>
  <c r="AJ991" i="3"/>
  <c r="AJ990" i="3"/>
  <c r="AJ989" i="3"/>
  <c r="AJ988" i="3"/>
  <c r="AJ987" i="3"/>
  <c r="AJ986" i="3"/>
  <c r="AJ985" i="3"/>
  <c r="AJ984" i="3"/>
  <c r="AJ983" i="3"/>
  <c r="AJ982" i="3"/>
  <c r="AJ981" i="3"/>
  <c r="AJ980" i="3"/>
  <c r="AJ979" i="3"/>
  <c r="AJ978" i="3"/>
  <c r="AJ977" i="3"/>
  <c r="AJ976" i="3"/>
  <c r="AJ975" i="3"/>
  <c r="AJ974" i="3"/>
  <c r="AJ973" i="3"/>
  <c r="AJ972" i="3"/>
  <c r="AJ971" i="3"/>
  <c r="AJ970" i="3"/>
  <c r="AJ969" i="3"/>
  <c r="AJ968" i="3"/>
  <c r="AJ967" i="3"/>
  <c r="AJ966" i="3"/>
  <c r="AJ965" i="3"/>
  <c r="AJ964" i="3"/>
  <c r="AJ963" i="3"/>
  <c r="AJ962" i="3"/>
  <c r="AJ961" i="3"/>
  <c r="AJ960" i="3"/>
  <c r="AJ959" i="3"/>
  <c r="AJ958" i="3"/>
  <c r="AJ957" i="3"/>
  <c r="AJ956" i="3"/>
  <c r="AJ955" i="3"/>
  <c r="AJ954" i="3"/>
  <c r="AJ953" i="3"/>
  <c r="AJ952" i="3"/>
  <c r="AJ951" i="3"/>
  <c r="AJ950" i="3"/>
  <c r="AJ949" i="3"/>
  <c r="AJ948" i="3"/>
  <c r="AJ947" i="3"/>
  <c r="AJ946" i="3"/>
  <c r="AJ945" i="3"/>
  <c r="AJ944" i="3"/>
  <c r="AJ943" i="3"/>
  <c r="AJ942" i="3"/>
  <c r="AJ941" i="3"/>
  <c r="AJ940" i="3"/>
  <c r="AJ939" i="3"/>
  <c r="AJ938" i="3"/>
  <c r="AJ937" i="3"/>
  <c r="AJ936" i="3"/>
  <c r="AJ935" i="3"/>
  <c r="AJ934" i="3"/>
  <c r="AJ933" i="3"/>
  <c r="AJ932" i="3"/>
  <c r="AJ931" i="3"/>
  <c r="AJ930" i="3"/>
  <c r="AJ929" i="3"/>
  <c r="AJ928" i="3"/>
  <c r="AJ927" i="3"/>
  <c r="AJ926" i="3"/>
  <c r="AJ925" i="3"/>
  <c r="AJ924" i="3"/>
  <c r="AJ923" i="3"/>
  <c r="AJ922" i="3"/>
  <c r="AJ921" i="3"/>
  <c r="AJ920" i="3"/>
  <c r="AJ919" i="3"/>
  <c r="AJ918" i="3"/>
  <c r="AJ917" i="3"/>
  <c r="AJ916" i="3"/>
  <c r="AJ915" i="3"/>
  <c r="AJ914" i="3"/>
  <c r="AJ913" i="3"/>
  <c r="AJ912" i="3"/>
  <c r="AJ911" i="3"/>
  <c r="AJ910" i="3"/>
  <c r="AJ909" i="3"/>
  <c r="AJ908" i="3"/>
  <c r="AJ907" i="3"/>
  <c r="AJ906" i="3"/>
  <c r="AJ905" i="3"/>
  <c r="AJ904" i="3"/>
  <c r="AJ903" i="3"/>
  <c r="AJ902" i="3"/>
  <c r="AJ901" i="3"/>
  <c r="AJ900" i="3"/>
  <c r="AJ899" i="3"/>
  <c r="AJ898" i="3"/>
  <c r="AJ897" i="3"/>
  <c r="AJ896" i="3"/>
  <c r="AJ895" i="3"/>
  <c r="AJ894" i="3"/>
  <c r="AJ893" i="3"/>
  <c r="AJ892" i="3"/>
  <c r="AJ891" i="3"/>
  <c r="AJ890" i="3"/>
  <c r="AJ889" i="3"/>
  <c r="AJ888" i="3"/>
  <c r="AJ887" i="3"/>
  <c r="AJ886" i="3"/>
  <c r="AJ885" i="3"/>
  <c r="AJ884" i="3"/>
  <c r="AJ883" i="3"/>
  <c r="AJ882" i="3"/>
  <c r="AJ881" i="3"/>
  <c r="AJ880" i="3"/>
  <c r="AJ879" i="3"/>
  <c r="AJ878" i="3"/>
  <c r="AJ877" i="3"/>
  <c r="AJ876" i="3"/>
  <c r="AJ875" i="3"/>
  <c r="AJ874" i="3"/>
  <c r="AJ873" i="3"/>
  <c r="AJ872" i="3"/>
  <c r="AJ871" i="3"/>
  <c r="AJ870" i="3"/>
  <c r="AJ869" i="3"/>
  <c r="AJ868" i="3"/>
  <c r="AJ867" i="3"/>
  <c r="AJ866" i="3"/>
  <c r="AJ865" i="3"/>
  <c r="AJ864" i="3"/>
  <c r="AJ863" i="3"/>
  <c r="AJ862" i="3"/>
  <c r="AJ861" i="3"/>
  <c r="AJ860" i="3"/>
  <c r="AJ859" i="3"/>
  <c r="AJ858" i="3"/>
  <c r="AJ857" i="3"/>
  <c r="AJ856" i="3"/>
  <c r="AJ855" i="3"/>
  <c r="AJ854" i="3"/>
  <c r="AJ853" i="3"/>
  <c r="AJ852" i="3"/>
  <c r="AJ851" i="3"/>
  <c r="AJ850" i="3"/>
  <c r="AJ849" i="3"/>
  <c r="AJ848" i="3"/>
  <c r="AJ847" i="3"/>
  <c r="AJ846" i="3"/>
  <c r="AJ845" i="3"/>
  <c r="AJ844" i="3"/>
  <c r="AJ843" i="3"/>
  <c r="AJ842" i="3"/>
  <c r="AJ841" i="3"/>
  <c r="AJ840" i="3"/>
  <c r="AJ839" i="3"/>
  <c r="AJ838" i="3"/>
  <c r="AJ837" i="3"/>
  <c r="AJ836" i="3"/>
  <c r="AJ835" i="3"/>
  <c r="AJ834" i="3"/>
  <c r="AJ833" i="3"/>
  <c r="AJ832" i="3"/>
  <c r="AJ831" i="3"/>
  <c r="AJ830" i="3"/>
  <c r="AJ829" i="3"/>
  <c r="AJ828" i="3"/>
  <c r="AJ827" i="3"/>
  <c r="AJ826" i="3"/>
  <c r="AJ825" i="3"/>
  <c r="AJ824" i="3"/>
  <c r="AJ823" i="3"/>
  <c r="AJ822" i="3"/>
  <c r="AJ821" i="3"/>
  <c r="AJ820" i="3"/>
  <c r="AJ819" i="3"/>
  <c r="AJ818" i="3"/>
  <c r="AJ817" i="3"/>
  <c r="AJ816" i="3"/>
  <c r="AJ815" i="3"/>
  <c r="AJ814" i="3"/>
  <c r="AJ813" i="3"/>
  <c r="AJ812" i="3"/>
  <c r="AJ811" i="3"/>
  <c r="AJ810" i="3"/>
  <c r="AJ809" i="3"/>
  <c r="AJ808" i="3"/>
  <c r="AJ807" i="3"/>
  <c r="AJ806" i="3"/>
  <c r="AJ805" i="3"/>
  <c r="AJ804" i="3"/>
  <c r="AJ803" i="3"/>
  <c r="AJ802" i="3"/>
  <c r="AJ801" i="3"/>
  <c r="AJ800" i="3"/>
  <c r="AJ799" i="3"/>
  <c r="AJ798" i="3"/>
  <c r="AJ797" i="3"/>
  <c r="AJ796" i="3"/>
  <c r="AJ795" i="3"/>
  <c r="AJ794" i="3"/>
  <c r="AJ793" i="3"/>
  <c r="AJ792" i="3"/>
  <c r="AJ791" i="3"/>
  <c r="AJ790" i="3"/>
  <c r="AJ789" i="3"/>
  <c r="AJ788" i="3"/>
  <c r="AJ787" i="3"/>
  <c r="AJ786" i="3"/>
  <c r="AJ785" i="3"/>
  <c r="AJ784" i="3"/>
  <c r="AJ783" i="3"/>
  <c r="AJ782" i="3"/>
  <c r="AJ781" i="3"/>
  <c r="AJ780" i="3"/>
  <c r="AJ779" i="3"/>
  <c r="AJ778" i="3"/>
  <c r="AJ777" i="3"/>
  <c r="AJ776" i="3"/>
  <c r="AJ775" i="3"/>
  <c r="AJ774" i="3"/>
  <c r="AJ773" i="3"/>
  <c r="AJ772" i="3"/>
  <c r="AJ771" i="3"/>
  <c r="AJ770" i="3"/>
  <c r="AJ769" i="3"/>
  <c r="AJ768" i="3"/>
  <c r="AJ767" i="3"/>
  <c r="AJ766" i="3"/>
  <c r="AJ765" i="3"/>
  <c r="AJ764" i="3"/>
  <c r="AJ763" i="3"/>
  <c r="AJ762" i="3"/>
  <c r="AJ761" i="3"/>
  <c r="AJ760" i="3"/>
  <c r="AJ759" i="3"/>
  <c r="AJ758" i="3"/>
  <c r="AJ757" i="3"/>
  <c r="AJ756" i="3"/>
  <c r="AJ755" i="3"/>
  <c r="AJ754" i="3"/>
  <c r="AJ753" i="3"/>
  <c r="AJ752" i="3"/>
  <c r="AJ751" i="3"/>
  <c r="AJ750" i="3"/>
  <c r="AJ749" i="3"/>
  <c r="AJ748" i="3"/>
  <c r="AJ747" i="3"/>
  <c r="AJ746" i="3"/>
  <c r="AJ745" i="3"/>
  <c r="AJ744" i="3"/>
  <c r="AJ743" i="3"/>
  <c r="AJ742" i="3"/>
  <c r="AJ741" i="3"/>
  <c r="AJ740" i="3"/>
  <c r="AJ739" i="3"/>
  <c r="AJ738" i="3"/>
  <c r="AJ737" i="3"/>
  <c r="AJ736" i="3"/>
  <c r="AJ735" i="3"/>
  <c r="AJ734" i="3"/>
  <c r="AJ733" i="3"/>
  <c r="AJ732" i="3"/>
  <c r="AJ731" i="3"/>
  <c r="AJ730" i="3"/>
  <c r="AJ729" i="3"/>
  <c r="AJ728" i="3"/>
  <c r="AJ727" i="3"/>
  <c r="AJ726" i="3"/>
  <c r="AJ725" i="3"/>
  <c r="AJ724" i="3"/>
  <c r="AJ723" i="3"/>
  <c r="AJ722" i="3"/>
  <c r="AJ721" i="3"/>
  <c r="AJ720" i="3"/>
  <c r="AJ719" i="3"/>
  <c r="AJ718" i="3"/>
  <c r="AJ717" i="3"/>
  <c r="AJ716" i="3"/>
  <c r="AJ715" i="3"/>
  <c r="AJ714" i="3"/>
  <c r="AJ713" i="3"/>
  <c r="AJ712" i="3"/>
  <c r="AJ711" i="3"/>
  <c r="AJ710" i="3"/>
  <c r="AJ709" i="3"/>
  <c r="AJ708" i="3"/>
  <c r="AJ707" i="3"/>
  <c r="AJ706" i="3"/>
  <c r="AJ705" i="3"/>
  <c r="AJ704" i="3"/>
  <c r="AJ703" i="3"/>
  <c r="AJ702" i="3"/>
  <c r="AJ701" i="3"/>
  <c r="AJ700" i="3"/>
  <c r="AJ699" i="3"/>
  <c r="AJ698" i="3"/>
  <c r="AJ697" i="3"/>
  <c r="AJ696" i="3"/>
  <c r="AJ695" i="3"/>
  <c r="AJ694" i="3"/>
  <c r="AJ693" i="3"/>
  <c r="AJ692" i="3"/>
  <c r="AJ691" i="3"/>
  <c r="AJ690" i="3"/>
  <c r="AJ689" i="3"/>
  <c r="AJ688" i="3"/>
  <c r="AJ687" i="3"/>
  <c r="AJ686" i="3"/>
  <c r="AJ685" i="3"/>
  <c r="AJ684" i="3"/>
  <c r="AJ683" i="3"/>
  <c r="AJ682" i="3"/>
  <c r="AJ681" i="3"/>
  <c r="AJ680" i="3"/>
  <c r="AJ679" i="3"/>
  <c r="AJ678" i="3"/>
  <c r="AJ677" i="3"/>
  <c r="AJ676" i="3"/>
  <c r="AJ675" i="3"/>
  <c r="AJ674" i="3"/>
  <c r="AJ673" i="3"/>
  <c r="AJ672" i="3"/>
  <c r="AJ671" i="3"/>
  <c r="AJ670" i="3"/>
  <c r="AJ669" i="3"/>
  <c r="AJ668" i="3"/>
  <c r="AJ667" i="3"/>
  <c r="AJ666" i="3"/>
  <c r="AJ665" i="3"/>
  <c r="AJ664" i="3"/>
  <c r="AJ663" i="3"/>
  <c r="AJ662" i="3"/>
  <c r="AJ661" i="3"/>
  <c r="AJ660" i="3"/>
  <c r="AJ659" i="3"/>
  <c r="AJ658" i="3"/>
  <c r="AJ657" i="3"/>
  <c r="AJ656" i="3"/>
  <c r="AJ655" i="3"/>
  <c r="AJ654" i="3"/>
  <c r="AJ653" i="3"/>
  <c r="AJ652" i="3"/>
  <c r="AJ651" i="3"/>
  <c r="AJ650" i="3"/>
  <c r="AJ649" i="3"/>
  <c r="AJ648" i="3"/>
  <c r="AJ647" i="3"/>
  <c r="AJ646" i="3"/>
  <c r="AJ645" i="3"/>
  <c r="AJ644" i="3"/>
  <c r="AJ643" i="3"/>
  <c r="AJ642" i="3"/>
  <c r="AJ641" i="3"/>
  <c r="AJ640" i="3"/>
  <c r="AJ639" i="3"/>
  <c r="AJ638" i="3"/>
  <c r="AJ637" i="3"/>
  <c r="AJ636" i="3"/>
  <c r="AJ635" i="3"/>
  <c r="AJ634" i="3"/>
  <c r="AJ633" i="3"/>
  <c r="AJ632" i="3"/>
  <c r="AJ631" i="3"/>
  <c r="AJ630" i="3"/>
  <c r="AJ629" i="3"/>
  <c r="AJ628" i="3"/>
  <c r="AJ627" i="3"/>
  <c r="AJ626" i="3"/>
  <c r="AJ625" i="3"/>
  <c r="AJ624" i="3"/>
  <c r="AJ623" i="3"/>
  <c r="AJ622" i="3"/>
  <c r="AJ621" i="3"/>
  <c r="AJ620" i="3"/>
  <c r="AJ619" i="3"/>
  <c r="AJ618" i="3"/>
  <c r="AJ617" i="3"/>
  <c r="AJ616" i="3"/>
  <c r="AJ615" i="3"/>
  <c r="AJ614" i="3"/>
  <c r="AJ613" i="3"/>
  <c r="AJ612" i="3"/>
  <c r="AJ611" i="3"/>
  <c r="AJ610" i="3"/>
  <c r="AJ609" i="3"/>
  <c r="AJ608" i="3"/>
  <c r="AJ607" i="3"/>
  <c r="AJ606" i="3"/>
  <c r="AJ605" i="3"/>
  <c r="AJ604" i="3"/>
  <c r="AJ603" i="3"/>
  <c r="AJ602" i="3"/>
  <c r="AJ601" i="3"/>
  <c r="AJ600" i="3"/>
  <c r="AJ599" i="3"/>
  <c r="AJ598" i="3"/>
  <c r="AJ597" i="3"/>
  <c r="AJ596" i="3"/>
  <c r="AJ595" i="3"/>
  <c r="AJ594" i="3"/>
  <c r="AJ593" i="3"/>
  <c r="AJ592" i="3"/>
  <c r="AJ591" i="3"/>
  <c r="AJ590" i="3"/>
  <c r="AJ589" i="3"/>
  <c r="AJ588" i="3"/>
  <c r="AJ587" i="3"/>
  <c r="AJ586" i="3"/>
  <c r="AJ585" i="3"/>
  <c r="AJ584" i="3"/>
  <c r="AJ583" i="3"/>
  <c r="AJ582" i="3"/>
  <c r="AJ581" i="3"/>
  <c r="AJ580" i="3"/>
  <c r="AJ579" i="3"/>
  <c r="AJ578" i="3"/>
  <c r="AJ577" i="3"/>
  <c r="AJ576" i="3"/>
  <c r="AJ575" i="3"/>
  <c r="AJ574" i="3"/>
  <c r="AJ573" i="3"/>
  <c r="AJ572" i="3"/>
  <c r="AJ571" i="3"/>
  <c r="AJ570" i="3"/>
  <c r="AJ569" i="3"/>
  <c r="AJ568" i="3"/>
  <c r="AJ567" i="3"/>
  <c r="AJ566" i="3"/>
  <c r="AJ565" i="3"/>
  <c r="AJ564" i="3"/>
  <c r="AJ563" i="3"/>
  <c r="AJ562" i="3"/>
  <c r="AJ561" i="3"/>
  <c r="AJ560" i="3"/>
  <c r="AJ559" i="3"/>
  <c r="AJ558" i="3"/>
  <c r="AJ557" i="3"/>
  <c r="AJ556" i="3"/>
  <c r="AJ555" i="3"/>
  <c r="AJ554" i="3"/>
  <c r="AJ553" i="3"/>
  <c r="AJ552" i="3"/>
  <c r="AJ551" i="3"/>
  <c r="AJ550" i="3"/>
  <c r="AJ549" i="3"/>
  <c r="AJ548" i="3"/>
  <c r="AJ547" i="3"/>
  <c r="AJ546" i="3"/>
  <c r="AJ545" i="3"/>
  <c r="AJ544" i="3"/>
  <c r="AJ543" i="3"/>
  <c r="AJ542" i="3"/>
  <c r="AJ541" i="3"/>
  <c r="AJ540" i="3"/>
  <c r="AJ539" i="3"/>
  <c r="AJ538" i="3"/>
  <c r="AJ537" i="3"/>
  <c r="AJ536" i="3"/>
  <c r="AJ535" i="3"/>
  <c r="AJ534" i="3"/>
  <c r="AJ533" i="3"/>
  <c r="AJ532" i="3"/>
  <c r="AJ531" i="3"/>
  <c r="AJ530" i="3"/>
  <c r="AJ529" i="3"/>
  <c r="AJ528" i="3"/>
  <c r="AJ527" i="3"/>
  <c r="AJ526" i="3"/>
  <c r="AJ525" i="3"/>
  <c r="AJ524" i="3"/>
  <c r="AJ523" i="3"/>
  <c r="AJ522" i="3"/>
  <c r="AJ521" i="3"/>
  <c r="AJ520" i="3"/>
  <c r="AJ519" i="3"/>
  <c r="AJ518" i="3"/>
  <c r="AJ517" i="3"/>
  <c r="AJ516" i="3"/>
  <c r="AJ515" i="3"/>
  <c r="AJ514" i="3"/>
  <c r="AJ513" i="3"/>
  <c r="AJ512" i="3"/>
  <c r="AJ511" i="3"/>
  <c r="AJ510" i="3"/>
  <c r="AJ509" i="3"/>
  <c r="AJ508" i="3"/>
  <c r="AJ507" i="3"/>
  <c r="AJ506" i="3"/>
  <c r="AJ505" i="3"/>
  <c r="AJ504" i="3"/>
  <c r="AJ503" i="3"/>
  <c r="AJ502" i="3"/>
  <c r="AJ501" i="3"/>
  <c r="AJ500" i="3"/>
  <c r="AJ499" i="3"/>
  <c r="AJ498" i="3"/>
  <c r="AJ497" i="3"/>
  <c r="AJ496" i="3"/>
  <c r="AJ495" i="3"/>
  <c r="AJ494" i="3"/>
  <c r="AJ493" i="3"/>
  <c r="AJ492" i="3"/>
  <c r="AJ491" i="3"/>
  <c r="AJ490" i="3"/>
  <c r="AJ489" i="3"/>
  <c r="AJ488" i="3"/>
  <c r="AJ487" i="3"/>
  <c r="AJ486" i="3"/>
  <c r="AJ485" i="3"/>
  <c r="AJ484" i="3"/>
  <c r="AJ483" i="3"/>
  <c r="AJ482" i="3"/>
  <c r="AJ481" i="3"/>
  <c r="AJ480" i="3"/>
  <c r="AJ479" i="3"/>
  <c r="AJ478" i="3"/>
  <c r="AJ477" i="3"/>
  <c r="AJ476" i="3"/>
  <c r="AJ475" i="3"/>
  <c r="AJ474" i="3"/>
  <c r="AJ473" i="3"/>
  <c r="AJ472" i="3"/>
  <c r="AJ471" i="3"/>
  <c r="AJ470" i="3"/>
  <c r="AJ469" i="3"/>
  <c r="AJ468" i="3"/>
  <c r="AJ467" i="3"/>
  <c r="AJ466" i="3"/>
  <c r="AJ465" i="3"/>
  <c r="AJ464" i="3"/>
  <c r="AJ463" i="3"/>
  <c r="AJ462" i="3"/>
  <c r="AJ461" i="3"/>
  <c r="AJ460" i="3"/>
  <c r="AJ459" i="3"/>
  <c r="AJ458" i="3"/>
  <c r="AJ457" i="3"/>
  <c r="AJ456" i="3"/>
  <c r="AJ455" i="3"/>
  <c r="AJ454" i="3"/>
  <c r="AJ453" i="3"/>
  <c r="AJ452" i="3"/>
  <c r="AJ451" i="3"/>
  <c r="AJ450" i="3"/>
  <c r="AJ449" i="3"/>
  <c r="AJ448" i="3"/>
  <c r="AJ447" i="3"/>
  <c r="AJ446" i="3"/>
  <c r="AJ445" i="3"/>
  <c r="AJ444" i="3"/>
  <c r="AJ443" i="3"/>
  <c r="AJ442" i="3"/>
  <c r="AJ441" i="3"/>
  <c r="AJ440" i="3"/>
  <c r="AJ439" i="3"/>
  <c r="AJ438" i="3"/>
  <c r="AJ437" i="3"/>
  <c r="AJ436" i="3"/>
  <c r="AJ435" i="3"/>
  <c r="AJ434" i="3"/>
  <c r="AJ433" i="3"/>
  <c r="AJ432" i="3"/>
  <c r="AJ431" i="3"/>
  <c r="AJ430" i="3"/>
  <c r="AJ429" i="3"/>
  <c r="AJ428" i="3"/>
  <c r="AJ427" i="3"/>
  <c r="AJ426" i="3"/>
  <c r="AJ425" i="3"/>
  <c r="AJ424" i="3"/>
  <c r="AJ423" i="3"/>
  <c r="AJ422" i="3"/>
  <c r="AJ421" i="3"/>
  <c r="AJ420" i="3"/>
  <c r="AJ419" i="3"/>
  <c r="AJ418" i="3"/>
  <c r="AJ417" i="3"/>
  <c r="AJ416" i="3"/>
  <c r="AJ415" i="3"/>
  <c r="AJ414" i="3"/>
  <c r="AJ413" i="3"/>
  <c r="AJ412" i="3"/>
  <c r="AJ411" i="3"/>
  <c r="AJ410" i="3"/>
  <c r="AJ409" i="3"/>
  <c r="AJ408" i="3"/>
  <c r="AJ407" i="3"/>
  <c r="AJ406" i="3"/>
  <c r="AJ405" i="3"/>
  <c r="AJ404" i="3"/>
  <c r="AJ403" i="3"/>
  <c r="AJ402" i="3"/>
  <c r="AJ401" i="3"/>
  <c r="AJ400" i="3"/>
  <c r="AJ399" i="3"/>
  <c r="AJ398" i="3"/>
  <c r="AJ397" i="3"/>
  <c r="AJ396" i="3"/>
  <c r="AJ395" i="3"/>
  <c r="AJ394" i="3"/>
  <c r="AJ393" i="3"/>
  <c r="AJ392" i="3"/>
  <c r="AJ391" i="3"/>
  <c r="AJ390" i="3"/>
  <c r="AJ389" i="3"/>
  <c r="AJ388" i="3"/>
  <c r="AJ387" i="3"/>
  <c r="AJ386" i="3"/>
  <c r="AJ385" i="3"/>
  <c r="AJ384" i="3"/>
  <c r="AJ383" i="3"/>
  <c r="AJ382" i="3"/>
  <c r="AJ381" i="3"/>
  <c r="AJ380" i="3"/>
  <c r="AJ379" i="3"/>
  <c r="AJ378" i="3"/>
  <c r="AJ377" i="3"/>
  <c r="AJ376" i="3"/>
  <c r="AJ375" i="3"/>
  <c r="AJ374" i="3"/>
  <c r="AJ373" i="3"/>
  <c r="AJ372" i="3"/>
  <c r="AJ371" i="3"/>
  <c r="AJ370" i="3"/>
  <c r="AJ369" i="3"/>
  <c r="AJ368" i="3"/>
  <c r="AJ367" i="3"/>
  <c r="AJ366" i="3"/>
  <c r="AJ365" i="3"/>
  <c r="AJ364" i="3"/>
  <c r="AJ363" i="3"/>
  <c r="AJ362" i="3"/>
  <c r="AJ361" i="3"/>
  <c r="AJ360" i="3"/>
  <c r="AJ359" i="3"/>
  <c r="AJ358" i="3"/>
  <c r="AJ357" i="3"/>
  <c r="AJ356" i="3"/>
  <c r="AJ355" i="3"/>
  <c r="AJ354" i="3"/>
  <c r="AJ353" i="3"/>
  <c r="AJ352" i="3"/>
  <c r="AJ351" i="3"/>
  <c r="AJ350" i="3"/>
  <c r="AJ349" i="3"/>
  <c r="AJ348" i="3"/>
  <c r="AJ347" i="3"/>
  <c r="AJ346" i="3"/>
  <c r="AJ345" i="3"/>
  <c r="AJ344" i="3"/>
  <c r="AJ343" i="3"/>
  <c r="AJ342" i="3"/>
  <c r="AJ341" i="3"/>
  <c r="AJ340" i="3"/>
  <c r="AJ339" i="3"/>
  <c r="AJ338" i="3"/>
  <c r="AJ337" i="3"/>
  <c r="AJ336" i="3"/>
  <c r="AJ335" i="3"/>
  <c r="AJ334" i="3"/>
  <c r="AJ333" i="3"/>
  <c r="AJ332" i="3"/>
  <c r="AJ331" i="3"/>
  <c r="AJ330" i="3"/>
  <c r="AJ329" i="3"/>
  <c r="AJ328" i="3"/>
  <c r="AJ327" i="3"/>
  <c r="AJ326" i="3"/>
  <c r="AJ325" i="3"/>
  <c r="AJ324" i="3"/>
  <c r="AJ323" i="3"/>
  <c r="AJ322" i="3"/>
  <c r="AJ321" i="3"/>
  <c r="AJ320" i="3"/>
  <c r="AJ319" i="3"/>
  <c r="AJ318" i="3"/>
  <c r="AJ317" i="3"/>
  <c r="AJ316" i="3"/>
  <c r="AJ315" i="3"/>
  <c r="AJ314" i="3"/>
  <c r="AJ313" i="3"/>
  <c r="AJ312" i="3"/>
  <c r="AJ311" i="3"/>
  <c r="AJ310" i="3"/>
  <c r="AJ309" i="3"/>
  <c r="AJ308" i="3"/>
  <c r="AJ307" i="3"/>
  <c r="AJ306" i="3"/>
  <c r="AJ305" i="3"/>
  <c r="AJ304" i="3"/>
  <c r="AJ303" i="3"/>
  <c r="AJ302" i="3"/>
  <c r="AJ301" i="3"/>
  <c r="AJ300" i="3"/>
  <c r="AJ299" i="3"/>
  <c r="AJ298" i="3"/>
  <c r="AJ297" i="3"/>
  <c r="AJ296" i="3"/>
  <c r="AJ295" i="3"/>
  <c r="AJ294" i="3"/>
  <c r="AJ293" i="3"/>
  <c r="AJ292" i="3"/>
  <c r="AJ291" i="3"/>
  <c r="AJ290" i="3"/>
  <c r="AJ289" i="3"/>
  <c r="AJ288" i="3"/>
  <c r="AJ287" i="3"/>
  <c r="AJ286" i="3"/>
  <c r="AJ285" i="3"/>
  <c r="AJ284" i="3"/>
  <c r="AJ283" i="3"/>
  <c r="AJ282" i="3"/>
  <c r="AJ281" i="3"/>
  <c r="AJ280" i="3"/>
  <c r="AJ279" i="3"/>
  <c r="AJ278" i="3"/>
  <c r="AJ277" i="3"/>
  <c r="AJ276" i="3"/>
  <c r="AJ275" i="3"/>
  <c r="AJ274" i="3"/>
  <c r="AJ273" i="3"/>
  <c r="AJ272" i="3"/>
  <c r="AJ271" i="3"/>
  <c r="AJ270" i="3"/>
  <c r="AJ269" i="3"/>
  <c r="AJ268" i="3"/>
  <c r="AJ267" i="3"/>
  <c r="AJ266" i="3"/>
  <c r="AJ265" i="3"/>
  <c r="AJ264" i="3"/>
  <c r="AJ263" i="3"/>
  <c r="AJ262" i="3"/>
  <c r="AJ261" i="3"/>
  <c r="AJ260" i="3"/>
  <c r="AJ259" i="3"/>
  <c r="AJ258" i="3"/>
  <c r="AJ257" i="3"/>
  <c r="AJ256" i="3"/>
  <c r="AJ255" i="3"/>
  <c r="AJ254" i="3"/>
  <c r="AJ253" i="3"/>
  <c r="AJ252" i="3"/>
  <c r="AJ251" i="3"/>
  <c r="AJ250" i="3"/>
  <c r="AJ249" i="3"/>
  <c r="AJ248" i="3"/>
  <c r="AJ247" i="3"/>
  <c r="AJ246" i="3"/>
  <c r="AJ245" i="3"/>
  <c r="AJ244" i="3"/>
  <c r="AJ243" i="3"/>
  <c r="AJ242" i="3"/>
  <c r="AJ241" i="3"/>
  <c r="AJ240" i="3"/>
  <c r="AJ239" i="3"/>
  <c r="AJ238" i="3"/>
  <c r="AJ237" i="3"/>
  <c r="AJ236" i="3"/>
  <c r="AJ235" i="3"/>
  <c r="AJ234" i="3"/>
  <c r="AJ233" i="3"/>
  <c r="AJ232" i="3"/>
  <c r="AJ231" i="3"/>
  <c r="AJ230" i="3"/>
  <c r="AJ229" i="3"/>
  <c r="AJ228" i="3"/>
  <c r="AJ227" i="3"/>
  <c r="AJ226" i="3"/>
  <c r="AJ225" i="3"/>
  <c r="AJ224" i="3"/>
  <c r="AJ223" i="3"/>
  <c r="AJ222" i="3"/>
  <c r="AJ221" i="3"/>
  <c r="AJ220" i="3"/>
  <c r="AJ219" i="3"/>
  <c r="AJ218" i="3"/>
  <c r="AJ217" i="3"/>
  <c r="AJ216" i="3"/>
  <c r="AJ215" i="3"/>
  <c r="AJ214" i="3"/>
  <c r="AJ213" i="3"/>
  <c r="AJ212" i="3"/>
  <c r="AJ211" i="3"/>
  <c r="AJ210" i="3"/>
  <c r="AJ209" i="3"/>
  <c r="AJ208" i="3"/>
  <c r="AJ207" i="3"/>
  <c r="AJ206" i="3"/>
  <c r="AJ205" i="3"/>
  <c r="AJ204" i="3"/>
  <c r="AJ203" i="3"/>
  <c r="AJ202" i="3"/>
  <c r="AJ201" i="3"/>
  <c r="AJ200" i="3"/>
  <c r="AJ199" i="3"/>
  <c r="AJ198" i="3"/>
  <c r="AJ197" i="3"/>
  <c r="AJ196" i="3"/>
  <c r="AJ195" i="3"/>
  <c r="AJ194" i="3"/>
  <c r="AJ193" i="3"/>
  <c r="AJ192" i="3"/>
  <c r="AJ191" i="3"/>
  <c r="AJ190" i="3"/>
  <c r="AJ189" i="3"/>
  <c r="AJ188" i="3"/>
  <c r="AJ187" i="3"/>
  <c r="AJ186" i="3"/>
  <c r="AJ185" i="3"/>
  <c r="AJ184" i="3"/>
  <c r="AJ183" i="3"/>
  <c r="AJ182" i="3"/>
  <c r="AJ181" i="3"/>
  <c r="AJ180" i="3"/>
  <c r="AJ179" i="3"/>
  <c r="AJ178" i="3"/>
  <c r="AJ177" i="3"/>
  <c r="AJ176" i="3"/>
  <c r="AJ175" i="3"/>
  <c r="AJ174" i="3"/>
  <c r="AJ173" i="3"/>
  <c r="AJ172" i="3"/>
  <c r="AJ171" i="3"/>
  <c r="AJ170" i="3"/>
  <c r="AJ169" i="3"/>
  <c r="AJ168" i="3"/>
  <c r="AJ167" i="3"/>
  <c r="AJ166" i="3"/>
  <c r="AJ165" i="3"/>
  <c r="AJ164" i="3"/>
  <c r="AJ163" i="3"/>
  <c r="AJ162" i="3"/>
  <c r="AJ161" i="3"/>
  <c r="AJ160" i="3"/>
  <c r="AJ159" i="3"/>
  <c r="AJ158" i="3"/>
  <c r="AJ157" i="3"/>
  <c r="AJ156" i="3"/>
  <c r="AJ155" i="3"/>
  <c r="AJ154" i="3"/>
  <c r="AJ153" i="3"/>
  <c r="AJ152" i="3"/>
  <c r="AJ151" i="3"/>
  <c r="AJ150" i="3"/>
  <c r="AJ149" i="3"/>
  <c r="AJ148" i="3"/>
  <c r="AJ147" i="3"/>
  <c r="AJ146" i="3"/>
  <c r="AJ145" i="3"/>
  <c r="AJ144" i="3"/>
  <c r="AJ143" i="3"/>
  <c r="AJ142" i="3"/>
  <c r="AJ141" i="3"/>
  <c r="AJ140" i="3"/>
  <c r="AJ139" i="3"/>
  <c r="AJ138" i="3"/>
  <c r="AJ137" i="3"/>
  <c r="AJ136" i="3"/>
  <c r="AJ135" i="3"/>
  <c r="AJ134" i="3"/>
  <c r="AJ133" i="3"/>
  <c r="AJ132" i="3"/>
  <c r="AJ131" i="3"/>
  <c r="AJ130" i="3"/>
  <c r="AJ129" i="3"/>
  <c r="AJ128" i="3"/>
  <c r="AJ127" i="3"/>
  <c r="AJ126" i="3"/>
  <c r="AJ125" i="3"/>
  <c r="AJ124" i="3"/>
  <c r="AJ123" i="3"/>
  <c r="AJ122" i="3"/>
  <c r="AJ121" i="3"/>
  <c r="AJ120" i="3"/>
  <c r="AJ119" i="3"/>
  <c r="AJ118" i="3"/>
  <c r="AJ117" i="3"/>
  <c r="AJ116" i="3"/>
  <c r="AJ115" i="3"/>
  <c r="AJ114" i="3"/>
  <c r="AJ113" i="3"/>
  <c r="AJ112" i="3"/>
  <c r="AJ111" i="3"/>
  <c r="AJ110" i="3"/>
  <c r="AJ109" i="3"/>
  <c r="AJ108" i="3"/>
  <c r="AJ107" i="3"/>
  <c r="AJ106" i="3"/>
  <c r="AJ105" i="3"/>
  <c r="AJ104" i="3"/>
  <c r="AJ103" i="3"/>
  <c r="AJ102" i="3"/>
  <c r="AJ101" i="3"/>
  <c r="AJ100" i="3"/>
  <c r="AJ99" i="3"/>
  <c r="AJ98" i="3"/>
  <c r="AJ97" i="3"/>
  <c r="AJ96" i="3"/>
  <c r="AJ95" i="3"/>
  <c r="AJ94" i="3"/>
  <c r="AJ93" i="3"/>
  <c r="AJ92" i="3"/>
  <c r="AJ91" i="3"/>
  <c r="AJ90" i="3"/>
  <c r="AJ89" i="3"/>
  <c r="AJ88" i="3"/>
  <c r="AJ87" i="3"/>
  <c r="AJ86" i="3"/>
  <c r="AJ85" i="3"/>
  <c r="AJ8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63" i="3"/>
  <c r="AJ62" i="3"/>
  <c r="AJ61" i="3"/>
  <c r="AJ60" i="3"/>
  <c r="AJ59" i="3"/>
  <c r="AJ58" i="3"/>
  <c r="AJ57" i="3"/>
  <c r="AP57" i="3" s="1"/>
  <c r="AJ56" i="3"/>
  <c r="AJ55" i="3"/>
  <c r="AJ54" i="3"/>
  <c r="AJ53" i="3"/>
  <c r="AJ52" i="3"/>
  <c r="AJ51" i="3"/>
  <c r="AJ50" i="3"/>
  <c r="AJ49" i="3"/>
  <c r="AP49" i="3" s="1"/>
  <c r="AJ48" i="3"/>
  <c r="AJ47" i="3"/>
  <c r="AJ46" i="3"/>
  <c r="AJ45" i="3"/>
  <c r="AP45" i="3" s="1"/>
  <c r="AJ44" i="3"/>
  <c r="AJ43" i="3"/>
  <c r="AJ42" i="3"/>
  <c r="AJ41" i="3"/>
  <c r="AJ40" i="3"/>
  <c r="AJ39" i="3"/>
  <c r="AJ38" i="3"/>
  <c r="AJ37" i="3"/>
  <c r="AP37" i="3" s="1"/>
  <c r="AJ36" i="3"/>
  <c r="AJ35" i="3"/>
  <c r="AJ34" i="3"/>
  <c r="AJ33" i="3"/>
  <c r="AP33" i="3" s="1"/>
  <c r="AJ32" i="3"/>
  <c r="AJ31" i="3"/>
  <c r="AJ30" i="3"/>
  <c r="AJ29" i="3"/>
  <c r="AJ28" i="3"/>
  <c r="AJ27" i="3"/>
  <c r="AJ26" i="3"/>
  <c r="AJ25" i="3"/>
  <c r="AP25" i="3" s="1"/>
  <c r="AJ24" i="3"/>
  <c r="AJ23" i="3"/>
  <c r="AJ22" i="3"/>
  <c r="AJ21" i="3"/>
  <c r="AP21" i="3" s="1"/>
  <c r="AJ20" i="3"/>
  <c r="AJ19" i="3"/>
  <c r="AJ18" i="3"/>
  <c r="AJ17" i="3"/>
  <c r="AJ16" i="3"/>
  <c r="AJ15" i="3"/>
  <c r="AJ14" i="3"/>
  <c r="AJ13" i="3"/>
  <c r="AP13" i="3" s="1"/>
  <c r="AJ12" i="3"/>
  <c r="AJ11" i="3"/>
  <c r="AP11" i="3" s="1"/>
  <c r="AJ10" i="3"/>
  <c r="AJ9" i="3"/>
  <c r="AP9" i="3" s="1"/>
  <c r="AJ8" i="3"/>
  <c r="AJ7" i="3"/>
  <c r="AJ6" i="3"/>
  <c r="AJ5" i="3"/>
  <c r="AJ4" i="3"/>
  <c r="AJ3" i="3"/>
  <c r="AP3" i="3" l="1"/>
  <c r="AP53" i="3"/>
  <c r="AP5" i="3"/>
  <c r="AP41" i="3"/>
  <c r="AP17" i="3"/>
  <c r="AP29" i="3"/>
  <c r="AP7" i="3"/>
  <c r="AP10" i="3"/>
  <c r="AP22" i="3"/>
  <c r="AP34" i="3"/>
  <c r="AP42" i="3"/>
  <c r="AP54" i="3"/>
  <c r="AP18" i="3"/>
  <c r="AP30" i="3"/>
  <c r="AP38" i="3"/>
  <c r="AP50" i="3"/>
  <c r="AP6" i="3"/>
  <c r="AP14" i="3"/>
  <c r="AP26" i="3"/>
  <c r="AP46" i="3"/>
  <c r="AP58" i="3"/>
  <c r="AP8" i="3"/>
  <c r="AP16" i="3"/>
  <c r="AP28" i="3"/>
  <c r="AP40" i="3"/>
  <c r="AP52" i="3"/>
  <c r="AP4" i="3"/>
  <c r="AP20" i="3"/>
  <c r="AP32" i="3"/>
  <c r="AP44" i="3"/>
  <c r="AP56" i="3"/>
  <c r="AP12" i="3"/>
  <c r="AP24" i="3"/>
  <c r="AP36" i="3"/>
  <c r="AP48" i="3"/>
  <c r="AP15" i="3"/>
  <c r="AP19" i="3"/>
  <c r="AP23" i="3"/>
  <c r="AP27" i="3"/>
  <c r="AP31" i="3"/>
  <c r="AP35" i="3"/>
  <c r="AP39" i="3"/>
  <c r="AP43" i="3"/>
  <c r="AP47" i="3"/>
  <c r="AP51" i="3"/>
  <c r="AP55" i="3"/>
  <c r="AP2" i="3"/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0ErecoveriesRunYr2008to2016" type="6" refreshedVersion="5" background="1" saveData="1">
    <textPr codePage="437" sourceFile="C:\Users\grose\Documents\FRAM\BasePeriodUpdate\10ErecoveriesRunYr2008to2016.TXT" tab="0" comma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10Ereleasedatafromreccodes" type="6" refreshedVersion="5" background="1" saveData="1">
    <textPr codePage="437" sourceFile="C:\Users\grose\Documents\FRAM\BasePeriodUpdate\10Ereleasedatafromreccodes.TXT" tab="0" comma="1">
      <textFields count="48">
        <textField/>
        <textField/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<sst xmlns="http://schemas.openxmlformats.org/spreadsheetml/2006/main" count="9211" uniqueCount="308">
  <si>
    <t>record_code</t>
  </si>
  <si>
    <t>format_version</t>
  </si>
  <si>
    <t>submission_date</t>
  </si>
  <si>
    <t>reporting_agency</t>
  </si>
  <si>
    <t>sampling_agency</t>
  </si>
  <si>
    <t>recovery_id</t>
  </si>
  <si>
    <t>species</t>
  </si>
  <si>
    <t>run_year</t>
  </si>
  <si>
    <t>recovery_date</t>
  </si>
  <si>
    <t>recovery_date_type</t>
  </si>
  <si>
    <t>period_type</t>
  </si>
  <si>
    <t>period</t>
  </si>
  <si>
    <t>fishery</t>
  </si>
  <si>
    <t>gear</t>
  </si>
  <si>
    <t>adclip_selective_fishery</t>
  </si>
  <si>
    <t>estimation_level</t>
  </si>
  <si>
    <t>recovery_location_code</t>
  </si>
  <si>
    <t>sampling_site</t>
  </si>
  <si>
    <t>recorded_mark</t>
  </si>
  <si>
    <t>sex</t>
  </si>
  <si>
    <t>weight</t>
  </si>
  <si>
    <t>weight_code</t>
  </si>
  <si>
    <t>weight_type</t>
  </si>
  <si>
    <t>length</t>
  </si>
  <si>
    <t>length_code</t>
  </si>
  <si>
    <t>length_type</t>
  </si>
  <si>
    <t>detection_method</t>
  </si>
  <si>
    <t>tag_status</t>
  </si>
  <si>
    <t>tag_code</t>
  </si>
  <si>
    <t>tag_type</t>
  </si>
  <si>
    <t>sequential_number</t>
  </si>
  <si>
    <t>sequential_column_number</t>
  </si>
  <si>
    <t>sequential_row_number</t>
  </si>
  <si>
    <t>catch_sample_id</t>
  </si>
  <si>
    <t>sample_type</t>
  </si>
  <si>
    <t>sampled_maturity</t>
  </si>
  <si>
    <t>sampled_run</t>
  </si>
  <si>
    <t>sampled_length_range</t>
  </si>
  <si>
    <t>sampled_sex</t>
  </si>
  <si>
    <t>sampled_mark</t>
  </si>
  <si>
    <t>estimated_number</t>
  </si>
  <si>
    <t>recovery_location_name</t>
  </si>
  <si>
    <t>record_origin</t>
  </si>
  <si>
    <t>R</t>
  </si>
  <si>
    <t>WDFW</t>
  </si>
  <si>
    <t>N</t>
  </si>
  <si>
    <t>3M10510  E</t>
  </si>
  <si>
    <t>F</t>
  </si>
  <si>
    <t>E</t>
  </si>
  <si>
    <t>EAST KITSAP      10E</t>
  </si>
  <si>
    <t>210592</t>
  </si>
  <si>
    <t>632874</t>
  </si>
  <si>
    <t>632278</t>
  </si>
  <si>
    <t>632880</t>
  </si>
  <si>
    <t>632790</t>
  </si>
  <si>
    <t>633375</t>
  </si>
  <si>
    <t>M</t>
  </si>
  <si>
    <t>210671</t>
  </si>
  <si>
    <t>210682</t>
  </si>
  <si>
    <t>633285</t>
  </si>
  <si>
    <t>210737</t>
  </si>
  <si>
    <t>633366</t>
  </si>
  <si>
    <t>633391</t>
  </si>
  <si>
    <t>633365</t>
  </si>
  <si>
    <t>633579</t>
  </si>
  <si>
    <t>633382</t>
  </si>
  <si>
    <t>633471</t>
  </si>
  <si>
    <t>633467</t>
  </si>
  <si>
    <t>SUQ</t>
  </si>
  <si>
    <t>210790</t>
  </si>
  <si>
    <t>633889</t>
  </si>
  <si>
    <t>634271</t>
  </si>
  <si>
    <t>210776</t>
  </si>
  <si>
    <t>634270</t>
  </si>
  <si>
    <t>634384</t>
  </si>
  <si>
    <t>634276</t>
  </si>
  <si>
    <t>210788</t>
  </si>
  <si>
    <t>633964</t>
  </si>
  <si>
    <t>634842</t>
  </si>
  <si>
    <t>634283</t>
  </si>
  <si>
    <t>210855</t>
  </si>
  <si>
    <t>210856</t>
  </si>
  <si>
    <t>210916</t>
  </si>
  <si>
    <t>210915</t>
  </si>
  <si>
    <t>210822</t>
  </si>
  <si>
    <t>210912</t>
  </si>
  <si>
    <t>635089</t>
  </si>
  <si>
    <t>635366</t>
  </si>
  <si>
    <t>210972</t>
  </si>
  <si>
    <t>210973</t>
  </si>
  <si>
    <t>635767</t>
  </si>
  <si>
    <t>210963</t>
  </si>
  <si>
    <t>635275</t>
  </si>
  <si>
    <t>210957</t>
  </si>
  <si>
    <t>211016</t>
  </si>
  <si>
    <t>635695</t>
  </si>
  <si>
    <t>211017</t>
  </si>
  <si>
    <t>635367</t>
  </si>
  <si>
    <t>210895</t>
  </si>
  <si>
    <t>210974</t>
  </si>
  <si>
    <t>211011</t>
  </si>
  <si>
    <t>210928</t>
  </si>
  <si>
    <t>636092</t>
  </si>
  <si>
    <t>635593</t>
  </si>
  <si>
    <t>636286</t>
  </si>
  <si>
    <t>636091</t>
  </si>
  <si>
    <t>211051</t>
  </si>
  <si>
    <t>636164</t>
  </si>
  <si>
    <t>636489</t>
  </si>
  <si>
    <t>Row Labels</t>
  </si>
  <si>
    <t>Grand Total</t>
  </si>
  <si>
    <t>Column Labels</t>
  </si>
  <si>
    <t>Sum of estimated_number</t>
  </si>
  <si>
    <t>release_agency</t>
  </si>
  <si>
    <t>coordinator</t>
  </si>
  <si>
    <t>tag_code_or_release_id</t>
  </si>
  <si>
    <t>first_sequential_number</t>
  </si>
  <si>
    <t>last_sequential_number</t>
  </si>
  <si>
    <t>related_group_type</t>
  </si>
  <si>
    <t>related_group_id</t>
  </si>
  <si>
    <t>run</t>
  </si>
  <si>
    <t>brood_year</t>
  </si>
  <si>
    <t>first_release_date</t>
  </si>
  <si>
    <t>last_release_date</t>
  </si>
  <si>
    <t>release_location_code</t>
  </si>
  <si>
    <t>hatchery_location_code</t>
  </si>
  <si>
    <t>stock_location_code</t>
  </si>
  <si>
    <t>release_stage</t>
  </si>
  <si>
    <t>rearing_type</t>
  </si>
  <si>
    <t>study_type</t>
  </si>
  <si>
    <t>release_strategy</t>
  </si>
  <si>
    <t>avg_weight</t>
  </si>
  <si>
    <t>avg_length</t>
  </si>
  <si>
    <t>study_integrity</t>
  </si>
  <si>
    <t>cwt_1st_mark</t>
  </si>
  <si>
    <t>cwt_1st_mark_count</t>
  </si>
  <si>
    <t>cwt_2nd_mark</t>
  </si>
  <si>
    <t>cwt_2nd_mark_count</t>
  </si>
  <si>
    <t>non_cwt_1st_mark</t>
  </si>
  <si>
    <t>non_cwt_1st_mark_count</t>
  </si>
  <si>
    <t>non_cwt_2nd_mark</t>
  </si>
  <si>
    <t>non_cwt_2nd_mark_count</t>
  </si>
  <si>
    <t>counting_method</t>
  </si>
  <si>
    <t>tag_loss_rate</t>
  </si>
  <si>
    <t>tag_loss_days</t>
  </si>
  <si>
    <t>tag_loss_sample_size</t>
  </si>
  <si>
    <t>tag_reused</t>
  </si>
  <si>
    <t>comments</t>
  </si>
  <si>
    <t>release_location_name</t>
  </si>
  <si>
    <t>hatchery_location_name</t>
  </si>
  <si>
    <t>stock_location_name</t>
  </si>
  <si>
    <t>release_location_state</t>
  </si>
  <si>
    <t>release_location_rmis_region</t>
  </si>
  <si>
    <t>release_location_rmis_basin</t>
  </si>
  <si>
    <t>T</t>
  </si>
  <si>
    <t>NIFC</t>
  </si>
  <si>
    <t>D</t>
  </si>
  <si>
    <t>142008D002</t>
  </si>
  <si>
    <t>3F10510  150299 H</t>
  </si>
  <si>
    <t>3F10510  150299 S</t>
  </si>
  <si>
    <t>G</t>
  </si>
  <si>
    <t>H</t>
  </si>
  <si>
    <t>P</t>
  </si>
  <si>
    <t>FR</t>
  </si>
  <si>
    <t>B</t>
  </si>
  <si>
    <t>GROVERS CR HATCHERY</t>
  </si>
  <si>
    <t>GROVERS CR   15.0299</t>
  </si>
  <si>
    <t>WA</t>
  </si>
  <si>
    <t>MPS</t>
  </si>
  <si>
    <t>EKPN</t>
  </si>
  <si>
    <t>K</t>
  </si>
  <si>
    <t>NISQ</t>
  </si>
  <si>
    <t>3F10513  110017AR</t>
  </si>
  <si>
    <t>3F10513  110017AH</t>
  </si>
  <si>
    <t>3F10513  110017AS</t>
  </si>
  <si>
    <t>VO</t>
  </si>
  <si>
    <t>KALAMA CR    11.0017</t>
  </si>
  <si>
    <t>KALAMA CR HATCHERY</t>
  </si>
  <si>
    <t>SPS</t>
  </si>
  <si>
    <t>C</t>
  </si>
  <si>
    <t>142006DI01</t>
  </si>
  <si>
    <t>3F10510  150299 R</t>
  </si>
  <si>
    <t>DIT UNCLIPPED, ASSOC W/ TAG CODE 633285</t>
  </si>
  <si>
    <t>DIT CLIPPED, ASSOC W/ TAG CODE 210682</t>
  </si>
  <si>
    <t>3F10412  160005 R</t>
  </si>
  <si>
    <t>3F10412  160005 H</t>
  </si>
  <si>
    <t>3F10412  160005 S</t>
  </si>
  <si>
    <t>PURDY CR     16.0005</t>
  </si>
  <si>
    <t>GEORGE ADAMS HATCHERY</t>
  </si>
  <si>
    <t>GEORGE ADAMS (PURDY)</t>
  </si>
  <si>
    <t>HOOD</t>
  </si>
  <si>
    <t>SKDO</t>
  </si>
  <si>
    <t>S</t>
  </si>
  <si>
    <t>3F10510  150216 R</t>
  </si>
  <si>
    <t>3F10510  150216 H</t>
  </si>
  <si>
    <t>MX</t>
  </si>
  <si>
    <t>FINAL TAG QC FISH EATEN BY OTTERS, MRK RATE SAMPLED</t>
  </si>
  <si>
    <t>GORST CR     15.0216</t>
  </si>
  <si>
    <t>GORST CR REARING PND</t>
  </si>
  <si>
    <t>142005DI01</t>
  </si>
  <si>
    <t>W</t>
  </si>
  <si>
    <t>UNKNOWN # REL PRIOR TO INTENDED REL DATES, DIT ASSOC TAG CODE 210592</t>
  </si>
  <si>
    <t>UNKNOWN # REL PRIOR TO INTENDED REL DATE, DIT ASSOC TAG CODE 632790</t>
  </si>
  <si>
    <t>142007DI002</t>
  </si>
  <si>
    <t>3F10513  110013CR</t>
  </si>
  <si>
    <t>3F10513  110013CH</t>
  </si>
  <si>
    <t>3F10513  110013CS</t>
  </si>
  <si>
    <t>ASSOC W/ TAG CODE 210736</t>
  </si>
  <si>
    <t>CLEAR CR    11.0013C</t>
  </si>
  <si>
    <t>CLEAR CREEK HATCHERY</t>
  </si>
  <si>
    <t>142007DI001</t>
  </si>
  <si>
    <t>DIT UNCLIPPED ASSOC. W/ TAG CODE 633579</t>
  </si>
  <si>
    <t>3F10510  090001 R02</t>
  </si>
  <si>
    <t>3F10510  090125 H</t>
  </si>
  <si>
    <t>3F10510  090072 S</t>
  </si>
  <si>
    <t>Y</t>
  </si>
  <si>
    <t>BO=MIXED(HxW)</t>
  </si>
  <si>
    <t>GREEN R      09.0001</t>
  </si>
  <si>
    <t>ICY CR HATCHERY</t>
  </si>
  <si>
    <t>BIG SOOS CR  09.0072</t>
  </si>
  <si>
    <t>DUWA</t>
  </si>
  <si>
    <t>142008DI003</t>
  </si>
  <si>
    <t>FINAL TAG LOSS RATE UNKNOWN, INIT RETENTION RATE USED TO DETERMINE TAG REL</t>
  </si>
  <si>
    <t>3F10511  100414 R</t>
  </si>
  <si>
    <t>3F10511  100414 H</t>
  </si>
  <si>
    <t>3F10511  100414 S</t>
  </si>
  <si>
    <t>VOIGHT CR    10.0414</t>
  </si>
  <si>
    <t>VOIGHTS CR HATCHERY</t>
  </si>
  <si>
    <t>PUYA</t>
  </si>
  <si>
    <t>3F10513  120007 R</t>
  </si>
  <si>
    <t>3F10513  120007 H01</t>
  </si>
  <si>
    <t>3F10513  130028 S</t>
  </si>
  <si>
    <t>JUMBOS</t>
  </si>
  <si>
    <t>CHAMBERS CR  12.0007</t>
  </si>
  <si>
    <t>GARRISON HATCHERY</t>
  </si>
  <si>
    <t>DESCHUTES R  13.0028</t>
  </si>
  <si>
    <t>CHAM</t>
  </si>
  <si>
    <t>3F10513  150048 S</t>
  </si>
  <si>
    <t>MINTER CR    15.0048</t>
  </si>
  <si>
    <t>3F10412  160222 R</t>
  </si>
  <si>
    <t>3F10412  160222 H</t>
  </si>
  <si>
    <t>3F10412  160222 S</t>
  </si>
  <si>
    <t>FINCH CR     16.0222</t>
  </si>
  <si>
    <t>HOODSPORT HATCHERY</t>
  </si>
  <si>
    <t>COOP</t>
  </si>
  <si>
    <t>3F10412  160001 R</t>
  </si>
  <si>
    <t>3F10412  160001 H05</t>
  </si>
  <si>
    <t>SKOKOMISH R  16.0001</t>
  </si>
  <si>
    <t>RICKS PD (LLTK)</t>
  </si>
  <si>
    <t>3F10806  180018 R</t>
  </si>
  <si>
    <t>3F10806  180028 H</t>
  </si>
  <si>
    <t>3F10806  180018 S</t>
  </si>
  <si>
    <t>DUNGENESS R  18.0018</t>
  </si>
  <si>
    <t>HURD CR HATCHERY</t>
  </si>
  <si>
    <t>JUAN</t>
  </si>
  <si>
    <t>ELDU</t>
  </si>
  <si>
    <t>DIT ASSOC W/ TAG CODE 210737, INCL. ASSOC MM</t>
  </si>
  <si>
    <t>142010grovers</t>
  </si>
  <si>
    <t>1046 accident clip/tagged</t>
  </si>
  <si>
    <t>WREG</t>
  </si>
  <si>
    <t>3F10412  160253 R</t>
  </si>
  <si>
    <t>3F10412         H06</t>
  </si>
  <si>
    <t>NO FINAL QC, USED INITIAL FROM TAG SHEET</t>
  </si>
  <si>
    <t>JOHN CR      16.0253</t>
  </si>
  <si>
    <t>RFEG 6 HOOD CANAL</t>
  </si>
  <si>
    <t>142009suq001</t>
  </si>
  <si>
    <t>142011suq1</t>
  </si>
  <si>
    <t>142011nisqch</t>
  </si>
  <si>
    <t>3M10510  888106 H</t>
  </si>
  <si>
    <t>AGATE PASS SEA PENS</t>
  </si>
  <si>
    <t>142012suq001</t>
  </si>
  <si>
    <t>1120 ad only</t>
  </si>
  <si>
    <t>142012suqchin</t>
  </si>
  <si>
    <t>142011nisqcc</t>
  </si>
  <si>
    <t>I</t>
  </si>
  <si>
    <t>3F10806  180028 R</t>
  </si>
  <si>
    <t>BO=MIXED(HxW) RELEASE EARLY DUE TO CRYPTOBIA</t>
  </si>
  <si>
    <t>HURD CR      18.0028</t>
  </si>
  <si>
    <t>USED INITIAL QC NO FINAL QC</t>
  </si>
  <si>
    <t>NO FINAL QC, USED INITIAL</t>
  </si>
  <si>
    <t>3F10107  030017 R</t>
  </si>
  <si>
    <t>3F10107  030017 H</t>
  </si>
  <si>
    <t>3F10107  030017 S</t>
  </si>
  <si>
    <t>FRIDAY CR    03.0017</t>
  </si>
  <si>
    <t>SAMISH HATCHERY</t>
  </si>
  <si>
    <t>SAMISH   (FRIDAY CR)</t>
  </si>
  <si>
    <t>NOWA</t>
  </si>
  <si>
    <t>BESA</t>
  </si>
  <si>
    <t>3F10806  180272 R</t>
  </si>
  <si>
    <t>3F10806  180272 H</t>
  </si>
  <si>
    <t>3F10806  180272 S</t>
  </si>
  <si>
    <t>BO=MIXED(HxW) VOLITIONAL RELEASE THROUGHOUT THE DAY WITH FORCED PLANT DURING EVE</t>
  </si>
  <si>
    <t>ELWHA R      18.0272</t>
  </si>
  <si>
    <t>ELWHA HATCHERY</t>
  </si>
  <si>
    <t>O</t>
  </si>
  <si>
    <t>3F10510  090072 R</t>
  </si>
  <si>
    <t>3F10510  090072 H</t>
  </si>
  <si>
    <t>SOOS CREEK HATCHERY</t>
  </si>
  <si>
    <t>#N/A</t>
  </si>
  <si>
    <t>AllReleases</t>
  </si>
  <si>
    <t>Mrkd</t>
  </si>
  <si>
    <t>Unmrkd</t>
  </si>
  <si>
    <t>CWTreleases</t>
  </si>
  <si>
    <t>PEF</t>
  </si>
  <si>
    <t>PEFestnum</t>
  </si>
  <si>
    <t>Sum of PEFestnum</t>
  </si>
  <si>
    <t>without HOR PEF</t>
  </si>
  <si>
    <t>with HOR PEF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</si>
</sst>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2" borderId="0" xfId="0" applyFill="1" applyAlignment="1">
      <alignment horizontal="left" indent="1"/>
    </xf>
    <xf numFmtId="10" fontId="0" fillId="2" borderId="0" xfId="0" applyNumberFormat="1" applyFill="1"/>
    <xf numFmtId="0" fontId="0" fillId="4" borderId="0" xfId="0" applyFill="1" applyAlignment="1">
      <alignment horizontal="left" indent="1"/>
    </xf>
    <xf numFmtId="10" fontId="0" fillId="4" borderId="0" xfId="0" applyNumberFormat="1" applyFill="1"/>
    <xf numFmtId="0" fontId="0" fillId="5" borderId="0" xfId="0" applyFill="1" applyAlignment="1">
      <alignment horizontal="left" indent="1"/>
    </xf>
    <xf numFmtId="10" fontId="0" fillId="5" borderId="0" xfId="0" applyNumberFormat="1" applyFill="1"/>
    <xf numFmtId="0" fontId="0" fillId="6" borderId="0" xfId="0" applyFill="1"/>
    <xf numFmtId="0" fontId="0" fillId="3" borderId="0" xfId="0" applyFill="1"/>
  </cellXfs>
  <cellStyles count="1">
    <cellStyle name="Normal" xfId="0" builtinId="0"/>
  </cellStyles>
  <dxfs count="8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rdon Rose" refreshedDate="42633.475504050926" createdVersion="5" refreshedVersion="5" minRefreshableVersion="3" recordCount="705" xr:uid="{00000000-000A-0000-FFFF-FFFF13000000}">
  <cacheSource type="worksheet">
    <worksheetSource ref="A1:AR706" sheet="Rec"/>
  </cacheSource>
  <cacheFields count="44">
    <cacheField name="record_code" numFmtId="0">
      <sharedItems/>
    </cacheField>
    <cacheField name="format_version" numFmtId="0">
      <sharedItems containsSemiMixedTypes="0" containsString="0" containsNumber="1" minValue="4.0999999999999996" maxValue="4.0999999999999996"/>
    </cacheField>
    <cacheField name="submission_date" numFmtId="0">
      <sharedItems containsSemiMixedTypes="0" containsString="0" containsNumber="1" containsInteger="1" minValue="20120731" maxValue="20160914"/>
    </cacheField>
    <cacheField name="reporting_agency" numFmtId="0">
      <sharedItems/>
    </cacheField>
    <cacheField name="sampling_agency" numFmtId="0">
      <sharedItems/>
    </cacheField>
    <cacheField name="recovery_id" numFmtId="0">
      <sharedItems containsSemiMixedTypes="0" containsString="0" containsNumber="1" containsInteger="1" minValue="1999110" maxValue="2790735"/>
    </cacheField>
    <cacheField name="species" numFmtId="0">
      <sharedItems containsSemiMixedTypes="0" containsString="0" containsNumber="1" containsInteger="1" minValue="1" maxValue="1"/>
    </cacheField>
    <cacheField name="run_year" numFmtId="0">
      <sharedItems containsSemiMixedTypes="0" containsString="0" containsNumber="1" containsInteger="1" minValue="2008" maxValue="2015" count="8">
        <n v="2008"/>
        <n v="2009"/>
        <n v="2010"/>
        <n v="2011"/>
        <n v="2012"/>
        <n v="2013"/>
        <n v="2014"/>
        <n v="2015"/>
      </sharedItems>
    </cacheField>
    <cacheField name="recovery_date" numFmtId="0">
      <sharedItems containsSemiMixedTypes="0" containsString="0" containsNumber="1" containsInteger="1" minValue="20080805" maxValue="20150908"/>
    </cacheField>
    <cacheField name="recovery_date_type" numFmtId="0">
      <sharedItems/>
    </cacheField>
    <cacheField name="period_type" numFmtId="0">
      <sharedItems containsSemiMixedTypes="0" containsString="0" containsNumber="1" containsInteger="1" minValue="6" maxValue="6"/>
    </cacheField>
    <cacheField name="period" numFmtId="0">
      <sharedItems containsSemiMixedTypes="0" containsString="0" containsNumber="1" containsInteger="1" minValue="30" maxValue="38"/>
    </cacheField>
    <cacheField name="fishery" numFmtId="0">
      <sharedItems containsSemiMixedTypes="0" containsString="0" containsNumber="1" containsInteger="1" minValue="23" maxValue="23"/>
    </cacheField>
    <cacheField name="gear" numFmtId="0">
      <sharedItems containsSemiMixedTypes="0" containsString="0" containsNumber="1" containsInteger="1" minValue="12" maxValue="52"/>
    </cacheField>
    <cacheField name="adclip_selective_fishery" numFmtId="0">
      <sharedItems/>
    </cacheField>
    <cacheField name="estimation_level" numFmtId="0">
      <sharedItems containsSemiMixedTypes="0" containsString="0" containsNumber="1" containsInteger="1" minValue="5" maxValue="5"/>
    </cacheField>
    <cacheField name="recovery_location_code" numFmtId="0">
      <sharedItems/>
    </cacheField>
    <cacheField name="sampling_site" numFmtId="0">
      <sharedItems containsNonDate="0" containsString="0" containsBlank="1"/>
    </cacheField>
    <cacheField name="recorded_mark" numFmtId="0">
      <sharedItems containsSemiMixedTypes="0" containsString="0" containsNumber="1" containsInteger="1" minValue="0" maxValue="5000" count="2">
        <n v="5000"/>
        <n v="0"/>
      </sharedItems>
    </cacheField>
    <cacheField name="sex" numFmtId="0">
      <sharedItems containsBlank="1"/>
    </cacheField>
    <cacheField name="weight" numFmtId="0">
      <sharedItems containsNonDate="0" containsString="0" containsBlank="1"/>
    </cacheField>
    <cacheField name="weight_code" numFmtId="0">
      <sharedItems containsNonDate="0" containsString="0" containsBlank="1"/>
    </cacheField>
    <cacheField name="weight_type" numFmtId="0">
      <sharedItems containsNonDate="0" containsString="0" containsBlank="1"/>
    </cacheField>
    <cacheField name="length" numFmtId="0">
      <sharedItems containsString="0" containsBlank="1" containsNumber="1" containsInteger="1" minValue="380" maxValue="960"/>
    </cacheField>
    <cacheField name="length_code" numFmtId="0">
      <sharedItems containsString="0" containsBlank="1" containsNumber="1" containsInteger="1" minValue="0" maxValue="0"/>
    </cacheField>
    <cacheField name="length_type" numFmtId="0">
      <sharedItems containsString="0" containsBlank="1" containsNumber="1" containsInteger="1" minValue="1" maxValue="1"/>
    </cacheField>
    <cacheField name="detection_method" numFmtId="0">
      <sharedItems/>
    </cacheField>
    <cacheField name="tag_status" numFmtId="0">
      <sharedItems containsSemiMixedTypes="0" containsString="0" containsNumber="1" containsInteger="1" minValue="1" maxValue="7"/>
    </cacheField>
    <cacheField name="tag_code" numFmtId="0">
      <sharedItems containsBlank="1" count="58">
        <m/>
        <s v="210592"/>
        <s v="632874"/>
        <s v="632278"/>
        <s v="632880"/>
        <s v="632790"/>
        <s v="633375"/>
        <s v="210671"/>
        <s v="210682"/>
        <s v="633285"/>
        <s v="210737"/>
        <s v="633366"/>
        <s v="633391"/>
        <s v="633365"/>
        <s v="633579"/>
        <s v="633382"/>
        <s v="633471"/>
        <s v="633467"/>
        <s v="210790"/>
        <s v="633889"/>
        <s v="634271"/>
        <s v="210776"/>
        <s v="634270"/>
        <s v="634384"/>
        <s v="634276"/>
        <s v="210788"/>
        <s v="633964"/>
        <s v="634842"/>
        <s v="634283"/>
        <s v="210855"/>
        <s v="210856"/>
        <s v="210916"/>
        <s v="210915"/>
        <s v="210822"/>
        <s v="210912"/>
        <s v="635089"/>
        <s v="635366"/>
        <s v="210972"/>
        <s v="210973"/>
        <s v="635767"/>
        <s v="210963"/>
        <s v="635275"/>
        <s v="210957"/>
        <s v="211016"/>
        <s v="635695"/>
        <s v="211017"/>
        <s v="635367"/>
        <s v="210895"/>
        <s v="210974"/>
        <s v="211011"/>
        <s v="210928"/>
        <s v="636092"/>
        <s v="635593"/>
        <s v="636286"/>
        <s v="636091"/>
        <s v="211051"/>
        <s v="636164"/>
        <s v="636489"/>
      </sharedItems>
    </cacheField>
    <cacheField name="tag_type" numFmtId="0">
      <sharedItems containsString="0" containsBlank="1" containsNumber="1" containsInteger="1" minValue="12" maxValue="13"/>
    </cacheField>
    <cacheField name="sequential_number" numFmtId="0">
      <sharedItems containsNonDate="0" containsString="0" containsBlank="1"/>
    </cacheField>
    <cacheField name="sequential_column_number" numFmtId="0">
      <sharedItems containsNonDate="0" containsString="0" containsBlank="1"/>
    </cacheField>
    <cacheField name="sequential_row_number" numFmtId="0">
      <sharedItems containsNonDate="0" containsString="0" containsBlank="1"/>
    </cacheField>
    <cacheField name="catch_sample_id" numFmtId="0">
      <sharedItems containsSemiMixedTypes="0" containsString="0" containsNumber="1" containsInteger="1" minValue="105881" maxValue="135742"/>
    </cacheField>
    <cacheField name="sample_type" numFmtId="0">
      <sharedItems containsSemiMixedTypes="0" containsString="0" containsNumber="1" containsInteger="1" minValue="1" maxValue="4"/>
    </cacheField>
    <cacheField name="sampled_maturity" numFmtId="0">
      <sharedItems containsNonDate="0" containsString="0" containsBlank="1"/>
    </cacheField>
    <cacheField name="sampled_run" numFmtId="0">
      <sharedItems containsNonDate="0" containsString="0" containsBlank="1"/>
    </cacheField>
    <cacheField name="sampled_length_range" numFmtId="0">
      <sharedItems containsNonDate="0" containsString="0" containsBlank="1"/>
    </cacheField>
    <cacheField name="sampled_sex" numFmtId="0">
      <sharedItems containsNonDate="0" containsString="0" containsBlank="1"/>
    </cacheField>
    <cacheField name="sampled_mark" numFmtId="0">
      <sharedItems containsNonDate="0" containsString="0" containsBlank="1"/>
    </cacheField>
    <cacheField name="estimated_number" numFmtId="0">
      <sharedItems containsString="0" containsBlank="1" containsNumber="1" minValue="1" maxValue="8.25"/>
    </cacheField>
    <cacheField name="recovery_location_name" numFmtId="0">
      <sharedItems count="1">
        <s v="EAST KITSAP      10E"/>
      </sharedItems>
    </cacheField>
    <cacheField name="record_origin" numFmtId="0">
      <sharedItems/>
    </cacheField>
    <cacheField name="release_location_name" numFmtId="0">
      <sharedItems count="19">
        <e v="#N/A"/>
        <s v="GROVERS CR HATCHERY"/>
        <s v="SKOKOMISH R  16.0001"/>
        <s v="GORST CR     15.0216"/>
        <s v="VOIGHT CR    10.0414"/>
        <s v="KALAMA CR    11.0017"/>
        <s v="GROVERS CR   15.0299"/>
        <s v="PURDY CR     16.0005"/>
        <s v="CLEAR CR    11.0013C"/>
        <s v="FINCH CR     16.0222"/>
        <s v="GREEN R      09.0001"/>
        <s v="DUNGENESS R  18.0018"/>
        <s v="JOHN CR      16.0253"/>
        <s v="CHAMBERS CR  12.0007"/>
        <s v="FRIDAY CR    03.0017"/>
        <s v="ELWHA R      18.0272"/>
        <s v="HURD CR      18.0028"/>
        <s v="AGATE PASS SEA PENS"/>
        <s v="BIG SOOS CR  09.00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rdon Rose" refreshedDate="42633.579551273149" createdVersion="5" refreshedVersion="5" minRefreshableVersion="3" recordCount="705" xr:uid="{00000000-000A-0000-FFFF-FFFF1D000000}">
  <cacheSource type="worksheet">
    <worksheetSource ref="A1:AT706" sheet="Rec"/>
  </cacheSource>
  <cacheFields count="46">
    <cacheField name="record_code" numFmtId="0">
      <sharedItems/>
    </cacheField>
    <cacheField name="format_version" numFmtId="0">
      <sharedItems containsSemiMixedTypes="0" containsString="0" containsNumber="1" minValue="4.0999999999999996" maxValue="4.0999999999999996"/>
    </cacheField>
    <cacheField name="submission_date" numFmtId="0">
      <sharedItems containsSemiMixedTypes="0" containsString="0" containsNumber="1" containsInteger="1" minValue="20120731" maxValue="20160914"/>
    </cacheField>
    <cacheField name="reporting_agency" numFmtId="0">
      <sharedItems/>
    </cacheField>
    <cacheField name="sampling_agency" numFmtId="0">
      <sharedItems/>
    </cacheField>
    <cacheField name="recovery_id" numFmtId="0">
      <sharedItems containsSemiMixedTypes="0" containsString="0" containsNumber="1" containsInteger="1" minValue="1999110" maxValue="2790735"/>
    </cacheField>
    <cacheField name="species" numFmtId="0">
      <sharedItems containsSemiMixedTypes="0" containsString="0" containsNumber="1" containsInteger="1" minValue="1" maxValue="1"/>
    </cacheField>
    <cacheField name="run_year" numFmtId="0">
      <sharedItems containsSemiMixedTypes="0" containsString="0" containsNumber="1" containsInteger="1" minValue="2008" maxValue="2015" count="8">
        <n v="2008"/>
        <n v="2009"/>
        <n v="2010"/>
        <n v="2011"/>
        <n v="2012"/>
        <n v="2013"/>
        <n v="2014"/>
        <n v="2015"/>
      </sharedItems>
    </cacheField>
    <cacheField name="recovery_date" numFmtId="0">
      <sharedItems containsSemiMixedTypes="0" containsString="0" containsNumber="1" containsInteger="1" minValue="20080805" maxValue="20150908"/>
    </cacheField>
    <cacheField name="recovery_date_type" numFmtId="0">
      <sharedItems/>
    </cacheField>
    <cacheField name="period_type" numFmtId="0">
      <sharedItems containsSemiMixedTypes="0" containsString="0" containsNumber="1" containsInteger="1" minValue="6" maxValue="6"/>
    </cacheField>
    <cacheField name="period" numFmtId="0">
      <sharedItems containsSemiMixedTypes="0" containsString="0" containsNumber="1" containsInteger="1" minValue="30" maxValue="38"/>
    </cacheField>
    <cacheField name="fishery" numFmtId="0">
      <sharedItems containsSemiMixedTypes="0" containsString="0" containsNumber="1" containsInteger="1" minValue="23" maxValue="23"/>
    </cacheField>
    <cacheField name="gear" numFmtId="0">
      <sharedItems containsSemiMixedTypes="0" containsString="0" containsNumber="1" containsInteger="1" minValue="12" maxValue="52"/>
    </cacheField>
    <cacheField name="adclip_selective_fishery" numFmtId="0">
      <sharedItems/>
    </cacheField>
    <cacheField name="estimation_level" numFmtId="0">
      <sharedItems containsSemiMixedTypes="0" containsString="0" containsNumber="1" containsInteger="1" minValue="5" maxValue="5"/>
    </cacheField>
    <cacheField name="recovery_location_code" numFmtId="0">
      <sharedItems/>
    </cacheField>
    <cacheField name="sampling_site" numFmtId="0">
      <sharedItems containsNonDate="0" containsString="0" containsBlank="1"/>
    </cacheField>
    <cacheField name="recorded_mark" numFmtId="0">
      <sharedItems containsSemiMixedTypes="0" containsString="0" containsNumber="1" containsInteger="1" minValue="0" maxValue="5000"/>
    </cacheField>
    <cacheField name="sex" numFmtId="0">
      <sharedItems containsBlank="1"/>
    </cacheField>
    <cacheField name="weight" numFmtId="0">
      <sharedItems containsNonDate="0" containsString="0" containsBlank="1"/>
    </cacheField>
    <cacheField name="weight_code" numFmtId="0">
      <sharedItems containsNonDate="0" containsString="0" containsBlank="1"/>
    </cacheField>
    <cacheField name="weight_type" numFmtId="0">
      <sharedItems containsNonDate="0" containsString="0" containsBlank="1"/>
    </cacheField>
    <cacheField name="length" numFmtId="0">
      <sharedItems containsString="0" containsBlank="1" containsNumber="1" containsInteger="1" minValue="380" maxValue="960"/>
    </cacheField>
    <cacheField name="length_code" numFmtId="0">
      <sharedItems containsString="0" containsBlank="1" containsNumber="1" containsInteger="1" minValue="0" maxValue="0"/>
    </cacheField>
    <cacheField name="length_type" numFmtId="0">
      <sharedItems containsString="0" containsBlank="1" containsNumber="1" containsInteger="1" minValue="1" maxValue="1"/>
    </cacheField>
    <cacheField name="detection_method" numFmtId="0">
      <sharedItems/>
    </cacheField>
    <cacheField name="tag_status" numFmtId="0">
      <sharedItems containsSemiMixedTypes="0" containsString="0" containsNumber="1" containsInteger="1" minValue="1" maxValue="7"/>
    </cacheField>
    <cacheField name="tag_code" numFmtId="0">
      <sharedItems containsBlank="1"/>
    </cacheField>
    <cacheField name="tag_type" numFmtId="0">
      <sharedItems containsString="0" containsBlank="1" containsNumber="1" containsInteger="1" minValue="12" maxValue="13"/>
    </cacheField>
    <cacheField name="sequential_number" numFmtId="0">
      <sharedItems containsNonDate="0" containsString="0" containsBlank="1"/>
    </cacheField>
    <cacheField name="sequential_column_number" numFmtId="0">
      <sharedItems containsNonDate="0" containsString="0" containsBlank="1"/>
    </cacheField>
    <cacheField name="sequential_row_number" numFmtId="0">
      <sharedItems containsNonDate="0" containsString="0" containsBlank="1"/>
    </cacheField>
    <cacheField name="catch_sample_id" numFmtId="0">
      <sharedItems containsSemiMixedTypes="0" containsString="0" containsNumber="1" containsInteger="1" minValue="105881" maxValue="135742"/>
    </cacheField>
    <cacheField name="sample_type" numFmtId="0">
      <sharedItems containsSemiMixedTypes="0" containsString="0" containsNumber="1" containsInteger="1" minValue="1" maxValue="4"/>
    </cacheField>
    <cacheField name="sampled_maturity" numFmtId="0">
      <sharedItems containsNonDate="0" containsString="0" containsBlank="1"/>
    </cacheField>
    <cacheField name="sampled_run" numFmtId="0">
      <sharedItems containsNonDate="0" containsString="0" containsBlank="1"/>
    </cacheField>
    <cacheField name="sampled_length_range" numFmtId="0">
      <sharedItems containsNonDate="0" containsString="0" containsBlank="1"/>
    </cacheField>
    <cacheField name="sampled_sex" numFmtId="0">
      <sharedItems containsNonDate="0" containsString="0" containsBlank="1"/>
    </cacheField>
    <cacheField name="sampled_mark" numFmtId="0">
      <sharedItems containsNonDate="0" containsString="0" containsBlank="1"/>
    </cacheField>
    <cacheField name="estimated_number" numFmtId="0">
      <sharedItems containsString="0" containsBlank="1" containsNumber="1" minValue="1" maxValue="8.25"/>
    </cacheField>
    <cacheField name="recovery_location_name" numFmtId="0">
      <sharedItems count="1">
        <s v="EAST KITSAP      10E"/>
      </sharedItems>
    </cacheField>
    <cacheField name="record_origin" numFmtId="0">
      <sharedItems/>
    </cacheField>
    <cacheField name="release_location_name" numFmtId="0">
      <sharedItems count="19">
        <e v="#N/A"/>
        <s v="GROVERS CR HATCHERY"/>
        <s v="SKOKOMISH R  16.0001"/>
        <s v="GORST CR     15.0216"/>
        <s v="VOIGHT CR    10.0414"/>
        <s v="KALAMA CR    11.0017"/>
        <s v="GROVERS CR   15.0299"/>
        <s v="PURDY CR     16.0005"/>
        <s v="CLEAR CR    11.0013C"/>
        <s v="FINCH CR     16.0222"/>
        <s v="GREEN R      09.0001"/>
        <s v="DUNGENESS R  18.0018"/>
        <s v="JOHN CR      16.0253"/>
        <s v="CHAMBERS CR  12.0007"/>
        <s v="FRIDAY CR    03.0017"/>
        <s v="ELWHA R      18.0272"/>
        <s v="HURD CR      18.0028"/>
        <s v="AGATE PASS SEA PENS"/>
        <s v="BIG SOOS CR  09.0072"/>
      </sharedItems>
    </cacheField>
    <cacheField name="PEF" numFmtId="0">
      <sharedItems containsBlank="1" containsMixedTypes="1" containsNumber="1" minValue="1" maxValue="17.179545398087193"/>
    </cacheField>
    <cacheField name="PEFestnum" numFmtId="0">
      <sharedItems containsBlank="1" containsMixedTypes="1" containsNumber="1" minValue="0" maxValue="66.5415599170115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5">
  <r>
    <s v="R"/>
    <n v="4.0999999999999996"/>
    <n v="20120731"/>
    <s v="WDFW"/>
    <s v="WDFW"/>
    <n v="2022818"/>
    <n v="1"/>
    <x v="0"/>
    <n v="20080812"/>
    <s v="R"/>
    <n v="6"/>
    <n v="33"/>
    <n v="23"/>
    <n v="49"/>
    <s v="N"/>
    <n v="5"/>
    <s v="3M10510  E"/>
    <m/>
    <x v="0"/>
    <s v="F"/>
    <m/>
    <m/>
    <m/>
    <n v="820"/>
    <n v="0"/>
    <n v="1"/>
    <s v="E"/>
    <n v="3"/>
    <x v="0"/>
    <m/>
    <m/>
    <m/>
    <m/>
    <n v="105882"/>
    <n v="1"/>
    <m/>
    <m/>
    <m/>
    <m/>
    <m/>
    <m/>
    <x v="0"/>
    <s v="N"/>
    <x v="0"/>
  </r>
  <r>
    <s v="R"/>
    <n v="4.0999999999999996"/>
    <n v="20120731"/>
    <s v="WDFW"/>
    <s v="WDFW"/>
    <n v="2000005"/>
    <n v="1"/>
    <x v="0"/>
    <n v="20080805"/>
    <s v="R"/>
    <n v="6"/>
    <n v="32"/>
    <n v="23"/>
    <n v="49"/>
    <s v="N"/>
    <n v="5"/>
    <s v="3M10510  E"/>
    <m/>
    <x v="0"/>
    <s v="F"/>
    <m/>
    <m/>
    <m/>
    <n v="790"/>
    <n v="0"/>
    <n v="1"/>
    <s v="E"/>
    <n v="1"/>
    <x v="1"/>
    <n v="12"/>
    <m/>
    <m/>
    <m/>
    <n v="105881"/>
    <n v="1"/>
    <m/>
    <m/>
    <m/>
    <m/>
    <m/>
    <n v="3.29"/>
    <x v="0"/>
    <s v="N"/>
    <x v="1"/>
  </r>
  <r>
    <s v="R"/>
    <n v="4.0999999999999996"/>
    <n v="20120731"/>
    <s v="WDFW"/>
    <s v="WDFW"/>
    <n v="2000009"/>
    <n v="1"/>
    <x v="0"/>
    <n v="20080805"/>
    <s v="R"/>
    <n v="6"/>
    <n v="32"/>
    <n v="23"/>
    <n v="49"/>
    <s v="N"/>
    <n v="5"/>
    <s v="3M10510  E"/>
    <m/>
    <x v="0"/>
    <s v="F"/>
    <m/>
    <m/>
    <m/>
    <n v="750"/>
    <n v="0"/>
    <n v="1"/>
    <s v="E"/>
    <n v="1"/>
    <x v="2"/>
    <n v="12"/>
    <m/>
    <m/>
    <m/>
    <n v="105881"/>
    <n v="1"/>
    <m/>
    <m/>
    <m/>
    <m/>
    <m/>
    <n v="3.29"/>
    <x v="0"/>
    <s v="N"/>
    <x v="2"/>
  </r>
  <r>
    <s v="R"/>
    <n v="4.0999999999999996"/>
    <n v="20120731"/>
    <s v="WDFW"/>
    <s v="WDFW"/>
    <n v="2000014"/>
    <n v="1"/>
    <x v="0"/>
    <n v="20080805"/>
    <s v="R"/>
    <n v="6"/>
    <n v="32"/>
    <n v="23"/>
    <n v="49"/>
    <s v="N"/>
    <n v="5"/>
    <s v="3M10510  E"/>
    <m/>
    <x v="0"/>
    <s v="F"/>
    <m/>
    <m/>
    <m/>
    <n v="800"/>
    <n v="0"/>
    <n v="1"/>
    <s v="E"/>
    <n v="1"/>
    <x v="3"/>
    <n v="12"/>
    <m/>
    <m/>
    <m/>
    <n v="105881"/>
    <n v="1"/>
    <m/>
    <m/>
    <m/>
    <m/>
    <m/>
    <n v="3.29"/>
    <x v="0"/>
    <s v="N"/>
    <x v="3"/>
  </r>
  <r>
    <s v="R"/>
    <n v="4.0999999999999996"/>
    <n v="20120731"/>
    <s v="WDFW"/>
    <s v="WDFW"/>
    <n v="2000018"/>
    <n v="1"/>
    <x v="0"/>
    <n v="20080805"/>
    <s v="R"/>
    <n v="6"/>
    <n v="32"/>
    <n v="23"/>
    <n v="49"/>
    <s v="N"/>
    <n v="5"/>
    <s v="3M10510  E"/>
    <m/>
    <x v="0"/>
    <s v="F"/>
    <m/>
    <m/>
    <m/>
    <n v="770"/>
    <n v="0"/>
    <n v="1"/>
    <s v="E"/>
    <n v="1"/>
    <x v="4"/>
    <n v="12"/>
    <m/>
    <m/>
    <m/>
    <n v="105881"/>
    <n v="1"/>
    <m/>
    <m/>
    <m/>
    <m/>
    <m/>
    <n v="3.29"/>
    <x v="0"/>
    <s v="N"/>
    <x v="3"/>
  </r>
  <r>
    <s v="R"/>
    <n v="4.0999999999999996"/>
    <n v="20120731"/>
    <s v="WDFW"/>
    <s v="WDFW"/>
    <n v="2000020"/>
    <n v="1"/>
    <x v="0"/>
    <n v="20080805"/>
    <s v="R"/>
    <n v="6"/>
    <n v="32"/>
    <n v="23"/>
    <n v="49"/>
    <s v="N"/>
    <n v="5"/>
    <s v="3M10510  E"/>
    <m/>
    <x v="0"/>
    <s v="F"/>
    <m/>
    <m/>
    <m/>
    <n v="790"/>
    <n v="0"/>
    <n v="1"/>
    <s v="E"/>
    <n v="1"/>
    <x v="4"/>
    <n v="12"/>
    <m/>
    <m/>
    <m/>
    <n v="105881"/>
    <n v="1"/>
    <m/>
    <m/>
    <m/>
    <m/>
    <m/>
    <n v="3.29"/>
    <x v="0"/>
    <s v="N"/>
    <x v="3"/>
  </r>
  <r>
    <s v="R"/>
    <n v="4.0999999999999996"/>
    <n v="20120731"/>
    <s v="WDFW"/>
    <s v="WDFW"/>
    <n v="2000024"/>
    <n v="1"/>
    <x v="0"/>
    <n v="20080805"/>
    <s v="R"/>
    <n v="6"/>
    <n v="32"/>
    <n v="23"/>
    <n v="49"/>
    <s v="N"/>
    <n v="5"/>
    <s v="3M10510  E"/>
    <m/>
    <x v="0"/>
    <s v="F"/>
    <m/>
    <m/>
    <m/>
    <n v="900"/>
    <n v="0"/>
    <n v="1"/>
    <s v="E"/>
    <n v="1"/>
    <x v="4"/>
    <n v="12"/>
    <m/>
    <m/>
    <m/>
    <n v="105881"/>
    <n v="1"/>
    <m/>
    <m/>
    <m/>
    <m/>
    <m/>
    <n v="3.29"/>
    <x v="0"/>
    <s v="N"/>
    <x v="3"/>
  </r>
  <r>
    <s v="R"/>
    <n v="4.0999999999999996"/>
    <n v="20120731"/>
    <s v="WDFW"/>
    <s v="WDFW"/>
    <n v="2000028"/>
    <n v="1"/>
    <x v="0"/>
    <n v="20080806"/>
    <s v="R"/>
    <n v="6"/>
    <n v="32"/>
    <n v="23"/>
    <n v="49"/>
    <s v="N"/>
    <n v="5"/>
    <s v="3M10510  E"/>
    <m/>
    <x v="1"/>
    <s v="F"/>
    <m/>
    <m/>
    <m/>
    <n v="830"/>
    <n v="0"/>
    <n v="1"/>
    <s v="E"/>
    <n v="1"/>
    <x v="5"/>
    <n v="12"/>
    <m/>
    <m/>
    <m/>
    <n v="105881"/>
    <n v="1"/>
    <m/>
    <m/>
    <m/>
    <m/>
    <m/>
    <n v="3.29"/>
    <x v="0"/>
    <s v="N"/>
    <x v="1"/>
  </r>
  <r>
    <s v="R"/>
    <n v="4.0999999999999996"/>
    <n v="20120731"/>
    <s v="WDFW"/>
    <s v="WDFW"/>
    <n v="2000032"/>
    <n v="1"/>
    <x v="0"/>
    <n v="20080806"/>
    <s v="R"/>
    <n v="6"/>
    <n v="32"/>
    <n v="23"/>
    <n v="49"/>
    <s v="N"/>
    <n v="5"/>
    <s v="3M10510  E"/>
    <m/>
    <x v="0"/>
    <s v="F"/>
    <m/>
    <m/>
    <m/>
    <n v="730"/>
    <n v="0"/>
    <n v="1"/>
    <s v="E"/>
    <n v="1"/>
    <x v="4"/>
    <n v="12"/>
    <m/>
    <m/>
    <m/>
    <n v="105881"/>
    <n v="1"/>
    <m/>
    <m/>
    <m/>
    <m/>
    <m/>
    <n v="3.29"/>
    <x v="0"/>
    <s v="N"/>
    <x v="3"/>
  </r>
  <r>
    <s v="R"/>
    <n v="4.0999999999999996"/>
    <n v="20120731"/>
    <s v="WDFW"/>
    <s v="WDFW"/>
    <n v="2000037"/>
    <n v="1"/>
    <x v="0"/>
    <n v="20080806"/>
    <s v="R"/>
    <n v="6"/>
    <n v="32"/>
    <n v="23"/>
    <n v="49"/>
    <s v="N"/>
    <n v="5"/>
    <s v="3M10510  E"/>
    <m/>
    <x v="0"/>
    <s v="F"/>
    <m/>
    <m/>
    <m/>
    <n v="800"/>
    <n v="0"/>
    <n v="1"/>
    <s v="E"/>
    <n v="1"/>
    <x v="4"/>
    <n v="12"/>
    <m/>
    <m/>
    <m/>
    <n v="105881"/>
    <n v="1"/>
    <m/>
    <m/>
    <m/>
    <m/>
    <m/>
    <n v="3.29"/>
    <x v="0"/>
    <s v="N"/>
    <x v="3"/>
  </r>
  <r>
    <s v="R"/>
    <n v="4.0999999999999996"/>
    <n v="20120731"/>
    <s v="WDFW"/>
    <s v="WDFW"/>
    <n v="2000041"/>
    <n v="1"/>
    <x v="0"/>
    <n v="20080806"/>
    <s v="R"/>
    <n v="6"/>
    <n v="32"/>
    <n v="23"/>
    <n v="49"/>
    <s v="N"/>
    <n v="5"/>
    <s v="3M10510  E"/>
    <m/>
    <x v="0"/>
    <s v="F"/>
    <m/>
    <m/>
    <m/>
    <n v="780"/>
    <n v="0"/>
    <n v="1"/>
    <s v="E"/>
    <n v="1"/>
    <x v="4"/>
    <n v="12"/>
    <m/>
    <m/>
    <m/>
    <n v="105881"/>
    <n v="1"/>
    <m/>
    <m/>
    <m/>
    <m/>
    <m/>
    <n v="3.29"/>
    <x v="0"/>
    <s v="N"/>
    <x v="3"/>
  </r>
  <r>
    <s v="R"/>
    <n v="4.0999999999999996"/>
    <n v="20120731"/>
    <s v="WDFW"/>
    <s v="WDFW"/>
    <n v="2000044"/>
    <n v="1"/>
    <x v="0"/>
    <n v="20080806"/>
    <s v="R"/>
    <n v="6"/>
    <n v="32"/>
    <n v="23"/>
    <n v="49"/>
    <s v="N"/>
    <n v="5"/>
    <s v="3M10510  E"/>
    <m/>
    <x v="0"/>
    <s v="F"/>
    <m/>
    <m/>
    <m/>
    <n v="780"/>
    <n v="0"/>
    <n v="1"/>
    <s v="E"/>
    <n v="1"/>
    <x v="1"/>
    <n v="12"/>
    <m/>
    <m/>
    <m/>
    <n v="105881"/>
    <n v="1"/>
    <m/>
    <m/>
    <m/>
    <m/>
    <m/>
    <n v="3.29"/>
    <x v="0"/>
    <s v="N"/>
    <x v="1"/>
  </r>
  <r>
    <s v="R"/>
    <n v="4.0999999999999996"/>
    <n v="20120731"/>
    <s v="WDFW"/>
    <s v="WDFW"/>
    <n v="2000048"/>
    <n v="1"/>
    <x v="0"/>
    <n v="20080806"/>
    <s v="R"/>
    <n v="6"/>
    <n v="32"/>
    <n v="23"/>
    <n v="49"/>
    <s v="N"/>
    <n v="5"/>
    <s v="3M10510  E"/>
    <m/>
    <x v="0"/>
    <s v="F"/>
    <m/>
    <m/>
    <m/>
    <n v="720"/>
    <n v="0"/>
    <n v="1"/>
    <s v="E"/>
    <n v="1"/>
    <x v="6"/>
    <n v="12"/>
    <m/>
    <m/>
    <m/>
    <n v="105881"/>
    <n v="1"/>
    <m/>
    <m/>
    <m/>
    <m/>
    <m/>
    <n v="3.29"/>
    <x v="0"/>
    <s v="N"/>
    <x v="4"/>
  </r>
  <r>
    <s v="R"/>
    <n v="4.0999999999999996"/>
    <n v="20120731"/>
    <s v="WDFW"/>
    <s v="WDFW"/>
    <n v="2000126"/>
    <n v="1"/>
    <x v="0"/>
    <n v="20080808"/>
    <s v="R"/>
    <n v="6"/>
    <n v="32"/>
    <n v="23"/>
    <n v="17"/>
    <s v="N"/>
    <n v="5"/>
    <s v="3M10510  E"/>
    <m/>
    <x v="1"/>
    <s v="F"/>
    <m/>
    <m/>
    <m/>
    <n v="780"/>
    <n v="0"/>
    <n v="1"/>
    <s v="E"/>
    <n v="1"/>
    <x v="5"/>
    <n v="12"/>
    <m/>
    <m/>
    <m/>
    <n v="105881"/>
    <n v="1"/>
    <m/>
    <m/>
    <m/>
    <m/>
    <m/>
    <n v="3.29"/>
    <x v="0"/>
    <s v="N"/>
    <x v="1"/>
  </r>
  <r>
    <s v="R"/>
    <n v="4.0999999999999996"/>
    <n v="20120731"/>
    <s v="WDFW"/>
    <s v="WDFW"/>
    <n v="2000129"/>
    <n v="1"/>
    <x v="0"/>
    <n v="20080808"/>
    <s v="R"/>
    <n v="6"/>
    <n v="32"/>
    <n v="23"/>
    <n v="17"/>
    <s v="N"/>
    <n v="5"/>
    <s v="3M10510  E"/>
    <m/>
    <x v="1"/>
    <s v="F"/>
    <m/>
    <m/>
    <m/>
    <n v="850"/>
    <n v="0"/>
    <n v="1"/>
    <s v="E"/>
    <n v="1"/>
    <x v="5"/>
    <n v="12"/>
    <m/>
    <m/>
    <m/>
    <n v="105881"/>
    <n v="1"/>
    <m/>
    <m/>
    <m/>
    <m/>
    <m/>
    <n v="3.29"/>
    <x v="0"/>
    <s v="N"/>
    <x v="1"/>
  </r>
  <r>
    <s v="R"/>
    <n v="4.0999999999999996"/>
    <n v="20120731"/>
    <s v="WDFW"/>
    <s v="WDFW"/>
    <n v="2000141"/>
    <n v="1"/>
    <x v="0"/>
    <n v="20080811"/>
    <s v="R"/>
    <n v="6"/>
    <n v="33"/>
    <n v="23"/>
    <n v="49"/>
    <s v="N"/>
    <n v="5"/>
    <s v="3M10510  E"/>
    <m/>
    <x v="0"/>
    <s v="F"/>
    <m/>
    <m/>
    <m/>
    <n v="720"/>
    <n v="0"/>
    <n v="1"/>
    <s v="E"/>
    <n v="1"/>
    <x v="4"/>
    <n v="12"/>
    <m/>
    <m/>
    <m/>
    <n v="105882"/>
    <n v="1"/>
    <m/>
    <m/>
    <m/>
    <m/>
    <m/>
    <n v="2.7"/>
    <x v="0"/>
    <s v="N"/>
    <x v="3"/>
  </r>
  <r>
    <s v="R"/>
    <n v="4.0999999999999996"/>
    <n v="20120731"/>
    <s v="WDFW"/>
    <s v="WDFW"/>
    <n v="2000132"/>
    <n v="1"/>
    <x v="0"/>
    <n v="20080811"/>
    <s v="R"/>
    <n v="6"/>
    <n v="33"/>
    <n v="23"/>
    <n v="49"/>
    <s v="N"/>
    <n v="5"/>
    <s v="3M10510  E"/>
    <m/>
    <x v="0"/>
    <s v="M"/>
    <m/>
    <m/>
    <m/>
    <n v="780"/>
    <n v="0"/>
    <n v="1"/>
    <s v="E"/>
    <n v="1"/>
    <x v="4"/>
    <n v="12"/>
    <m/>
    <m/>
    <m/>
    <n v="105882"/>
    <n v="1"/>
    <m/>
    <m/>
    <m/>
    <m/>
    <m/>
    <n v="2.7"/>
    <x v="0"/>
    <s v="N"/>
    <x v="3"/>
  </r>
  <r>
    <s v="R"/>
    <n v="4.0999999999999996"/>
    <n v="20120731"/>
    <s v="WDFW"/>
    <s v="WDFW"/>
    <n v="2000135"/>
    <n v="1"/>
    <x v="0"/>
    <n v="20080811"/>
    <s v="R"/>
    <n v="6"/>
    <n v="33"/>
    <n v="23"/>
    <n v="49"/>
    <s v="N"/>
    <n v="5"/>
    <s v="3M10510  E"/>
    <m/>
    <x v="0"/>
    <s v="M"/>
    <m/>
    <m/>
    <m/>
    <n v="920"/>
    <n v="0"/>
    <n v="1"/>
    <s v="E"/>
    <n v="1"/>
    <x v="3"/>
    <n v="12"/>
    <m/>
    <m/>
    <m/>
    <n v="105882"/>
    <n v="1"/>
    <m/>
    <m/>
    <m/>
    <m/>
    <m/>
    <n v="2.7"/>
    <x v="0"/>
    <s v="N"/>
    <x v="3"/>
  </r>
  <r>
    <s v="R"/>
    <n v="4.0999999999999996"/>
    <n v="20120731"/>
    <s v="WDFW"/>
    <s v="WDFW"/>
    <n v="2000138"/>
    <n v="1"/>
    <x v="0"/>
    <n v="20080811"/>
    <s v="R"/>
    <n v="6"/>
    <n v="33"/>
    <n v="23"/>
    <n v="49"/>
    <s v="N"/>
    <n v="5"/>
    <s v="3M10510  E"/>
    <m/>
    <x v="0"/>
    <s v="F"/>
    <m/>
    <m/>
    <m/>
    <n v="810"/>
    <n v="0"/>
    <n v="1"/>
    <s v="E"/>
    <n v="1"/>
    <x v="4"/>
    <n v="12"/>
    <m/>
    <m/>
    <m/>
    <n v="105882"/>
    <n v="1"/>
    <m/>
    <m/>
    <m/>
    <m/>
    <m/>
    <n v="2.7"/>
    <x v="0"/>
    <s v="N"/>
    <x v="3"/>
  </r>
  <r>
    <s v="R"/>
    <n v="4.0999999999999996"/>
    <n v="20120731"/>
    <s v="WDFW"/>
    <s v="WDFW"/>
    <n v="1999110"/>
    <n v="1"/>
    <x v="0"/>
    <n v="20080812"/>
    <s v="R"/>
    <n v="6"/>
    <n v="33"/>
    <n v="23"/>
    <n v="49"/>
    <s v="N"/>
    <n v="5"/>
    <s v="3M10510  E"/>
    <m/>
    <x v="0"/>
    <s v="F"/>
    <m/>
    <m/>
    <m/>
    <n v="770"/>
    <n v="0"/>
    <n v="1"/>
    <s v="E"/>
    <n v="1"/>
    <x v="4"/>
    <n v="12"/>
    <m/>
    <m/>
    <m/>
    <n v="105882"/>
    <n v="1"/>
    <m/>
    <m/>
    <m/>
    <m/>
    <m/>
    <n v="2.7"/>
    <x v="0"/>
    <s v="N"/>
    <x v="3"/>
  </r>
  <r>
    <s v="R"/>
    <n v="4.0999999999999996"/>
    <n v="20120731"/>
    <s v="WDFW"/>
    <s v="WDFW"/>
    <n v="1999113"/>
    <n v="1"/>
    <x v="0"/>
    <n v="20080812"/>
    <s v="R"/>
    <n v="6"/>
    <n v="33"/>
    <n v="23"/>
    <n v="49"/>
    <s v="N"/>
    <n v="5"/>
    <s v="3M10510  E"/>
    <m/>
    <x v="0"/>
    <s v="F"/>
    <m/>
    <m/>
    <m/>
    <n v="810"/>
    <n v="0"/>
    <n v="1"/>
    <s v="E"/>
    <n v="1"/>
    <x v="4"/>
    <n v="12"/>
    <m/>
    <m/>
    <m/>
    <n v="105882"/>
    <n v="1"/>
    <m/>
    <m/>
    <m/>
    <m/>
    <m/>
    <n v="2.7"/>
    <x v="0"/>
    <s v="N"/>
    <x v="3"/>
  </r>
  <r>
    <s v="R"/>
    <n v="4.0999999999999996"/>
    <n v="20120731"/>
    <s v="WDFW"/>
    <s v="WDFW"/>
    <n v="2019590"/>
    <n v="1"/>
    <x v="0"/>
    <n v="20080812"/>
    <s v="R"/>
    <n v="6"/>
    <n v="33"/>
    <n v="23"/>
    <n v="49"/>
    <s v="N"/>
    <n v="5"/>
    <s v="3M10510  E"/>
    <m/>
    <x v="0"/>
    <s v="M"/>
    <m/>
    <m/>
    <m/>
    <n v="740"/>
    <n v="0"/>
    <n v="1"/>
    <s v="E"/>
    <n v="1"/>
    <x v="7"/>
    <n v="12"/>
    <m/>
    <m/>
    <m/>
    <n v="105882"/>
    <n v="1"/>
    <m/>
    <m/>
    <m/>
    <m/>
    <m/>
    <n v="2.7"/>
    <x v="0"/>
    <s v="N"/>
    <x v="5"/>
  </r>
  <r>
    <s v="R"/>
    <n v="4.0999999999999996"/>
    <n v="20120731"/>
    <s v="WDFW"/>
    <s v="WDFW"/>
    <n v="2022806"/>
    <n v="1"/>
    <x v="0"/>
    <n v="20080812"/>
    <s v="R"/>
    <n v="6"/>
    <n v="33"/>
    <n v="23"/>
    <n v="49"/>
    <s v="N"/>
    <n v="5"/>
    <s v="3M10510  E"/>
    <m/>
    <x v="1"/>
    <s v="M"/>
    <m/>
    <m/>
    <m/>
    <n v="790"/>
    <n v="0"/>
    <n v="1"/>
    <s v="E"/>
    <n v="1"/>
    <x v="8"/>
    <n v="12"/>
    <m/>
    <m/>
    <m/>
    <n v="105882"/>
    <n v="1"/>
    <m/>
    <m/>
    <m/>
    <m/>
    <m/>
    <n v="2.7"/>
    <x v="0"/>
    <s v="N"/>
    <x v="6"/>
  </r>
  <r>
    <s v="R"/>
    <n v="4.0999999999999996"/>
    <n v="20120731"/>
    <s v="WDFW"/>
    <s v="WDFW"/>
    <n v="2022810"/>
    <n v="1"/>
    <x v="0"/>
    <n v="20080812"/>
    <s v="R"/>
    <n v="6"/>
    <n v="33"/>
    <n v="23"/>
    <n v="49"/>
    <s v="N"/>
    <n v="5"/>
    <s v="3M10510  E"/>
    <m/>
    <x v="0"/>
    <s v="M"/>
    <m/>
    <m/>
    <m/>
    <n v="740"/>
    <n v="0"/>
    <n v="1"/>
    <s v="E"/>
    <n v="1"/>
    <x v="4"/>
    <n v="12"/>
    <m/>
    <m/>
    <m/>
    <n v="105882"/>
    <n v="1"/>
    <m/>
    <m/>
    <m/>
    <m/>
    <m/>
    <n v="2.7"/>
    <x v="0"/>
    <s v="N"/>
    <x v="3"/>
  </r>
  <r>
    <s v="R"/>
    <n v="4.0999999999999996"/>
    <n v="20120731"/>
    <s v="WDFW"/>
    <s v="WDFW"/>
    <n v="2022814"/>
    <n v="1"/>
    <x v="0"/>
    <n v="20080812"/>
    <s v="R"/>
    <n v="6"/>
    <n v="33"/>
    <n v="23"/>
    <n v="49"/>
    <s v="N"/>
    <n v="5"/>
    <s v="3M10510  E"/>
    <m/>
    <x v="0"/>
    <s v="F"/>
    <m/>
    <m/>
    <m/>
    <n v="760"/>
    <n v="0"/>
    <n v="1"/>
    <s v="E"/>
    <n v="1"/>
    <x v="2"/>
    <n v="12"/>
    <m/>
    <m/>
    <m/>
    <n v="105882"/>
    <n v="1"/>
    <m/>
    <m/>
    <m/>
    <m/>
    <m/>
    <n v="2.7"/>
    <x v="0"/>
    <s v="N"/>
    <x v="2"/>
  </r>
  <r>
    <s v="R"/>
    <n v="4.0999999999999996"/>
    <n v="20120731"/>
    <s v="WDFW"/>
    <s v="WDFW"/>
    <n v="2022822"/>
    <n v="1"/>
    <x v="0"/>
    <n v="20080812"/>
    <s v="R"/>
    <n v="6"/>
    <n v="33"/>
    <n v="23"/>
    <n v="49"/>
    <s v="N"/>
    <n v="5"/>
    <s v="3M10510  E"/>
    <m/>
    <x v="0"/>
    <s v="F"/>
    <m/>
    <m/>
    <m/>
    <n v="820"/>
    <n v="0"/>
    <n v="1"/>
    <s v="E"/>
    <n v="1"/>
    <x v="4"/>
    <n v="12"/>
    <m/>
    <m/>
    <m/>
    <n v="105882"/>
    <n v="1"/>
    <m/>
    <m/>
    <m/>
    <m/>
    <m/>
    <n v="2.7"/>
    <x v="0"/>
    <s v="N"/>
    <x v="3"/>
  </r>
  <r>
    <s v="R"/>
    <n v="4.0999999999999996"/>
    <n v="20120731"/>
    <s v="WDFW"/>
    <s v="WDFW"/>
    <n v="2022837"/>
    <n v="1"/>
    <x v="0"/>
    <n v="20080814"/>
    <s v="R"/>
    <n v="6"/>
    <n v="33"/>
    <n v="23"/>
    <n v="17"/>
    <s v="N"/>
    <n v="5"/>
    <s v="3M10510  E"/>
    <m/>
    <x v="0"/>
    <s v="F"/>
    <m/>
    <m/>
    <m/>
    <n v="800"/>
    <n v="0"/>
    <n v="1"/>
    <s v="E"/>
    <n v="1"/>
    <x v="4"/>
    <n v="12"/>
    <m/>
    <m/>
    <m/>
    <n v="105882"/>
    <n v="1"/>
    <m/>
    <m/>
    <m/>
    <m/>
    <m/>
    <n v="2.7"/>
    <x v="0"/>
    <s v="N"/>
    <x v="3"/>
  </r>
  <r>
    <s v="R"/>
    <n v="4.0999999999999996"/>
    <n v="20120731"/>
    <s v="WDFW"/>
    <s v="WDFW"/>
    <n v="2005924"/>
    <n v="1"/>
    <x v="0"/>
    <n v="20080815"/>
    <s v="R"/>
    <n v="6"/>
    <n v="33"/>
    <n v="23"/>
    <n v="17"/>
    <s v="N"/>
    <n v="5"/>
    <s v="3M10510  E"/>
    <m/>
    <x v="0"/>
    <s v="M"/>
    <m/>
    <m/>
    <m/>
    <n v="720"/>
    <n v="0"/>
    <n v="1"/>
    <s v="E"/>
    <n v="1"/>
    <x v="9"/>
    <n v="12"/>
    <m/>
    <m/>
    <m/>
    <n v="105882"/>
    <n v="1"/>
    <m/>
    <m/>
    <m/>
    <m/>
    <m/>
    <n v="2.7"/>
    <x v="0"/>
    <s v="N"/>
    <x v="6"/>
  </r>
  <r>
    <s v="R"/>
    <n v="4.0999999999999996"/>
    <n v="20120731"/>
    <s v="WDFW"/>
    <s v="WDFW"/>
    <n v="2005928"/>
    <n v="1"/>
    <x v="0"/>
    <n v="20080819"/>
    <s v="R"/>
    <n v="6"/>
    <n v="34"/>
    <n v="23"/>
    <n v="17"/>
    <s v="N"/>
    <n v="5"/>
    <s v="3M10510  E"/>
    <m/>
    <x v="1"/>
    <s v="F"/>
    <m/>
    <m/>
    <m/>
    <n v="800"/>
    <n v="0"/>
    <n v="1"/>
    <s v="E"/>
    <n v="1"/>
    <x v="5"/>
    <n v="12"/>
    <m/>
    <m/>
    <m/>
    <n v="105883"/>
    <n v="1"/>
    <m/>
    <m/>
    <m/>
    <m/>
    <m/>
    <n v="3.78"/>
    <x v="0"/>
    <s v="N"/>
    <x v="1"/>
  </r>
  <r>
    <s v="R"/>
    <n v="4.0999999999999996"/>
    <n v="20120731"/>
    <s v="WDFW"/>
    <s v="WDFW"/>
    <n v="2005931"/>
    <n v="1"/>
    <x v="0"/>
    <n v="20080820"/>
    <s v="R"/>
    <n v="6"/>
    <n v="34"/>
    <n v="23"/>
    <n v="49"/>
    <s v="N"/>
    <n v="5"/>
    <s v="3M10510  E"/>
    <m/>
    <x v="0"/>
    <s v="M"/>
    <m/>
    <m/>
    <m/>
    <n v="830"/>
    <n v="0"/>
    <n v="1"/>
    <s v="E"/>
    <n v="1"/>
    <x v="4"/>
    <n v="12"/>
    <m/>
    <m/>
    <m/>
    <n v="105883"/>
    <n v="1"/>
    <m/>
    <m/>
    <m/>
    <m/>
    <m/>
    <n v="3.78"/>
    <x v="0"/>
    <s v="N"/>
    <x v="3"/>
  </r>
  <r>
    <s v="R"/>
    <n v="4.0999999999999996"/>
    <n v="20130329"/>
    <s v="WDFW"/>
    <s v="WDFW"/>
    <n v="2073686"/>
    <n v="1"/>
    <x v="1"/>
    <n v="20090812"/>
    <s v="R"/>
    <n v="6"/>
    <n v="33"/>
    <n v="23"/>
    <n v="17"/>
    <s v="N"/>
    <n v="5"/>
    <s v="3M10510  E"/>
    <m/>
    <x v="1"/>
    <s v="M"/>
    <m/>
    <m/>
    <m/>
    <n v="770"/>
    <n v="0"/>
    <n v="1"/>
    <s v="E"/>
    <n v="1"/>
    <x v="10"/>
    <n v="12"/>
    <m/>
    <m/>
    <m/>
    <n v="108971"/>
    <n v="1"/>
    <m/>
    <m/>
    <m/>
    <m/>
    <m/>
    <n v="3.26"/>
    <x v="0"/>
    <s v="N"/>
    <x v="6"/>
  </r>
  <r>
    <s v="R"/>
    <n v="4.0999999999999996"/>
    <n v="20130329"/>
    <s v="WDFW"/>
    <s v="WDFW"/>
    <n v="2073687"/>
    <n v="1"/>
    <x v="1"/>
    <n v="20090812"/>
    <s v="R"/>
    <n v="6"/>
    <n v="33"/>
    <n v="23"/>
    <n v="17"/>
    <s v="N"/>
    <n v="5"/>
    <s v="3M10510  E"/>
    <m/>
    <x v="1"/>
    <s v="M"/>
    <m/>
    <m/>
    <m/>
    <n v="740"/>
    <n v="0"/>
    <n v="1"/>
    <s v="E"/>
    <n v="1"/>
    <x v="8"/>
    <n v="12"/>
    <m/>
    <m/>
    <m/>
    <n v="108971"/>
    <n v="1"/>
    <m/>
    <m/>
    <m/>
    <m/>
    <m/>
    <n v="3.26"/>
    <x v="0"/>
    <s v="N"/>
    <x v="6"/>
  </r>
  <r>
    <s v="R"/>
    <n v="4.0999999999999996"/>
    <n v="20130329"/>
    <s v="WDFW"/>
    <s v="WDFW"/>
    <n v="2073688"/>
    <n v="1"/>
    <x v="1"/>
    <n v="20090812"/>
    <s v="R"/>
    <n v="6"/>
    <n v="33"/>
    <n v="23"/>
    <n v="17"/>
    <s v="N"/>
    <n v="5"/>
    <s v="3M10510  E"/>
    <m/>
    <x v="1"/>
    <s v="M"/>
    <m/>
    <m/>
    <m/>
    <n v="770"/>
    <n v="0"/>
    <n v="1"/>
    <s v="E"/>
    <n v="1"/>
    <x v="10"/>
    <n v="12"/>
    <m/>
    <m/>
    <m/>
    <n v="108971"/>
    <n v="1"/>
    <m/>
    <m/>
    <m/>
    <m/>
    <m/>
    <n v="3.26"/>
    <x v="0"/>
    <s v="N"/>
    <x v="6"/>
  </r>
  <r>
    <s v="R"/>
    <n v="4.0999999999999996"/>
    <n v="20130329"/>
    <s v="WDFW"/>
    <s v="WDFW"/>
    <n v="2073689"/>
    <n v="1"/>
    <x v="1"/>
    <n v="20090812"/>
    <s v="R"/>
    <n v="6"/>
    <n v="33"/>
    <n v="23"/>
    <n v="17"/>
    <s v="N"/>
    <n v="5"/>
    <s v="3M10510  E"/>
    <m/>
    <x v="1"/>
    <s v="M"/>
    <m/>
    <m/>
    <m/>
    <n v="740"/>
    <n v="0"/>
    <n v="1"/>
    <s v="E"/>
    <n v="1"/>
    <x v="10"/>
    <n v="12"/>
    <m/>
    <m/>
    <m/>
    <n v="108971"/>
    <n v="1"/>
    <m/>
    <m/>
    <m/>
    <m/>
    <m/>
    <n v="3.26"/>
    <x v="0"/>
    <s v="N"/>
    <x v="6"/>
  </r>
  <r>
    <s v="R"/>
    <n v="4.0999999999999996"/>
    <n v="20130329"/>
    <s v="WDFW"/>
    <s v="WDFW"/>
    <n v="2073690"/>
    <n v="1"/>
    <x v="1"/>
    <n v="20090812"/>
    <s v="R"/>
    <n v="6"/>
    <n v="33"/>
    <n v="23"/>
    <n v="17"/>
    <s v="N"/>
    <n v="5"/>
    <s v="3M10510  E"/>
    <m/>
    <x v="0"/>
    <s v="F"/>
    <m/>
    <m/>
    <m/>
    <n v="860"/>
    <n v="0"/>
    <n v="1"/>
    <s v="E"/>
    <n v="1"/>
    <x v="11"/>
    <n v="12"/>
    <m/>
    <m/>
    <m/>
    <n v="108971"/>
    <n v="1"/>
    <m/>
    <m/>
    <m/>
    <m/>
    <m/>
    <n v="3.26"/>
    <x v="0"/>
    <s v="N"/>
    <x v="7"/>
  </r>
  <r>
    <s v="R"/>
    <n v="4.0999999999999996"/>
    <n v="20130329"/>
    <s v="WDFW"/>
    <s v="WDFW"/>
    <n v="2073691"/>
    <n v="1"/>
    <x v="1"/>
    <n v="20090812"/>
    <s v="R"/>
    <n v="6"/>
    <n v="33"/>
    <n v="23"/>
    <n v="17"/>
    <s v="N"/>
    <n v="5"/>
    <s v="3M10510  E"/>
    <m/>
    <x v="1"/>
    <s v="M"/>
    <m/>
    <m/>
    <m/>
    <n v="820"/>
    <n v="0"/>
    <n v="1"/>
    <s v="E"/>
    <n v="1"/>
    <x v="8"/>
    <n v="12"/>
    <m/>
    <m/>
    <m/>
    <n v="108971"/>
    <n v="1"/>
    <m/>
    <m/>
    <m/>
    <m/>
    <m/>
    <n v="3.26"/>
    <x v="0"/>
    <s v="N"/>
    <x v="6"/>
  </r>
  <r>
    <s v="R"/>
    <n v="4.0999999999999996"/>
    <n v="20130329"/>
    <s v="WDFW"/>
    <s v="WDFW"/>
    <n v="2073692"/>
    <n v="1"/>
    <x v="1"/>
    <n v="20090812"/>
    <s v="R"/>
    <n v="6"/>
    <n v="33"/>
    <n v="23"/>
    <n v="17"/>
    <s v="N"/>
    <n v="5"/>
    <s v="3M10510  E"/>
    <m/>
    <x v="1"/>
    <s v="M"/>
    <m/>
    <m/>
    <m/>
    <n v="860"/>
    <n v="0"/>
    <n v="1"/>
    <s v="E"/>
    <n v="1"/>
    <x v="8"/>
    <n v="12"/>
    <m/>
    <m/>
    <m/>
    <n v="108971"/>
    <n v="1"/>
    <m/>
    <m/>
    <m/>
    <m/>
    <m/>
    <n v="3.26"/>
    <x v="0"/>
    <s v="N"/>
    <x v="6"/>
  </r>
  <r>
    <s v="R"/>
    <n v="4.0999999999999996"/>
    <n v="20130329"/>
    <s v="WDFW"/>
    <s v="WDFW"/>
    <n v="2073693"/>
    <n v="1"/>
    <x v="1"/>
    <n v="20090812"/>
    <s v="R"/>
    <n v="6"/>
    <n v="33"/>
    <n v="23"/>
    <n v="17"/>
    <s v="N"/>
    <n v="5"/>
    <s v="3M10510  E"/>
    <m/>
    <x v="0"/>
    <s v="M"/>
    <m/>
    <m/>
    <m/>
    <n v="660"/>
    <n v="0"/>
    <n v="1"/>
    <s v="E"/>
    <n v="1"/>
    <x v="12"/>
    <n v="12"/>
    <m/>
    <m/>
    <m/>
    <n v="108971"/>
    <n v="1"/>
    <m/>
    <m/>
    <m/>
    <m/>
    <m/>
    <n v="3.26"/>
    <x v="0"/>
    <s v="N"/>
    <x v="8"/>
  </r>
  <r>
    <s v="R"/>
    <n v="4.0999999999999996"/>
    <n v="20130329"/>
    <s v="WDFW"/>
    <s v="WDFW"/>
    <n v="2073694"/>
    <n v="1"/>
    <x v="1"/>
    <n v="20090812"/>
    <s v="R"/>
    <n v="6"/>
    <n v="33"/>
    <n v="23"/>
    <n v="17"/>
    <s v="N"/>
    <n v="5"/>
    <s v="3M10510  E"/>
    <m/>
    <x v="1"/>
    <s v="M"/>
    <m/>
    <m/>
    <m/>
    <n v="730"/>
    <n v="0"/>
    <n v="1"/>
    <s v="E"/>
    <n v="1"/>
    <x v="10"/>
    <n v="12"/>
    <m/>
    <m/>
    <m/>
    <n v="108971"/>
    <n v="1"/>
    <m/>
    <m/>
    <m/>
    <m/>
    <m/>
    <n v="3.26"/>
    <x v="0"/>
    <s v="N"/>
    <x v="6"/>
  </r>
  <r>
    <s v="R"/>
    <n v="4.0999999999999996"/>
    <n v="20130329"/>
    <s v="WDFW"/>
    <s v="WDFW"/>
    <n v="2073695"/>
    <n v="1"/>
    <x v="1"/>
    <n v="20090817"/>
    <s v="R"/>
    <n v="6"/>
    <n v="34"/>
    <n v="23"/>
    <n v="17"/>
    <s v="N"/>
    <n v="5"/>
    <s v="3M10510  E"/>
    <m/>
    <x v="1"/>
    <s v="M"/>
    <m/>
    <m/>
    <m/>
    <n v="860"/>
    <n v="0"/>
    <n v="1"/>
    <s v="E"/>
    <n v="1"/>
    <x v="13"/>
    <n v="12"/>
    <m/>
    <m/>
    <m/>
    <n v="108972"/>
    <n v="1"/>
    <m/>
    <m/>
    <m/>
    <m/>
    <m/>
    <n v="2.56"/>
    <x v="0"/>
    <s v="N"/>
    <x v="7"/>
  </r>
  <r>
    <s v="R"/>
    <n v="4.0999999999999996"/>
    <n v="20130329"/>
    <s v="WDFW"/>
    <s v="WDFW"/>
    <n v="2073696"/>
    <n v="1"/>
    <x v="1"/>
    <n v="20090817"/>
    <s v="R"/>
    <n v="6"/>
    <n v="34"/>
    <n v="23"/>
    <n v="17"/>
    <s v="N"/>
    <n v="5"/>
    <s v="3M10510  E"/>
    <m/>
    <x v="0"/>
    <s v="M"/>
    <m/>
    <m/>
    <m/>
    <n v="690"/>
    <n v="0"/>
    <n v="1"/>
    <s v="E"/>
    <n v="1"/>
    <x v="14"/>
    <n v="12"/>
    <m/>
    <m/>
    <m/>
    <n v="108972"/>
    <n v="1"/>
    <m/>
    <m/>
    <m/>
    <m/>
    <m/>
    <n v="2.56"/>
    <x v="0"/>
    <s v="N"/>
    <x v="6"/>
  </r>
  <r>
    <s v="R"/>
    <n v="4.0999999999999996"/>
    <n v="20130329"/>
    <s v="WDFW"/>
    <s v="WDFW"/>
    <n v="2073697"/>
    <n v="1"/>
    <x v="1"/>
    <n v="20090817"/>
    <s v="R"/>
    <n v="6"/>
    <n v="34"/>
    <n v="23"/>
    <n v="17"/>
    <s v="N"/>
    <n v="5"/>
    <s v="3M10510  E"/>
    <m/>
    <x v="0"/>
    <s v="M"/>
    <m/>
    <m/>
    <m/>
    <n v="790"/>
    <n v="0"/>
    <n v="1"/>
    <s v="E"/>
    <n v="1"/>
    <x v="15"/>
    <n v="12"/>
    <m/>
    <m/>
    <m/>
    <n v="108972"/>
    <n v="1"/>
    <m/>
    <m/>
    <m/>
    <m/>
    <m/>
    <n v="2.56"/>
    <x v="0"/>
    <s v="N"/>
    <x v="9"/>
  </r>
  <r>
    <s v="R"/>
    <n v="4.0999999999999996"/>
    <n v="20130329"/>
    <s v="WDFW"/>
    <s v="WDFW"/>
    <n v="2073698"/>
    <n v="1"/>
    <x v="1"/>
    <n v="20090817"/>
    <s v="R"/>
    <n v="6"/>
    <n v="34"/>
    <n v="23"/>
    <n v="17"/>
    <s v="N"/>
    <n v="5"/>
    <s v="3M10510  E"/>
    <m/>
    <x v="1"/>
    <s v="M"/>
    <m/>
    <m/>
    <m/>
    <n v="780"/>
    <n v="0"/>
    <n v="1"/>
    <s v="E"/>
    <n v="1"/>
    <x v="10"/>
    <n v="12"/>
    <m/>
    <m/>
    <m/>
    <n v="108972"/>
    <n v="1"/>
    <m/>
    <m/>
    <m/>
    <m/>
    <m/>
    <n v="2.56"/>
    <x v="0"/>
    <s v="N"/>
    <x v="6"/>
  </r>
  <r>
    <s v="R"/>
    <n v="4.0999999999999996"/>
    <n v="20130329"/>
    <s v="WDFW"/>
    <s v="WDFW"/>
    <n v="2074014"/>
    <n v="1"/>
    <x v="1"/>
    <n v="20090818"/>
    <s v="R"/>
    <n v="6"/>
    <n v="34"/>
    <n v="23"/>
    <n v="17"/>
    <s v="N"/>
    <n v="5"/>
    <s v="3M10510  E"/>
    <m/>
    <x v="0"/>
    <s v="F"/>
    <m/>
    <m/>
    <m/>
    <n v="760"/>
    <n v="0"/>
    <n v="1"/>
    <s v="E"/>
    <n v="1"/>
    <x v="14"/>
    <n v="12"/>
    <m/>
    <m/>
    <m/>
    <n v="108972"/>
    <n v="1"/>
    <m/>
    <m/>
    <m/>
    <m/>
    <m/>
    <n v="2.56"/>
    <x v="0"/>
    <s v="N"/>
    <x v="6"/>
  </r>
  <r>
    <s v="R"/>
    <n v="4.0999999999999996"/>
    <n v="20130329"/>
    <s v="WDFW"/>
    <s v="WDFW"/>
    <n v="2074015"/>
    <n v="1"/>
    <x v="1"/>
    <n v="20090818"/>
    <s v="R"/>
    <n v="6"/>
    <n v="34"/>
    <n v="23"/>
    <n v="17"/>
    <s v="N"/>
    <n v="5"/>
    <s v="3M10510  E"/>
    <m/>
    <x v="0"/>
    <s v="F"/>
    <m/>
    <m/>
    <m/>
    <n v="750"/>
    <n v="0"/>
    <n v="1"/>
    <s v="E"/>
    <n v="1"/>
    <x v="16"/>
    <n v="12"/>
    <m/>
    <m/>
    <m/>
    <n v="108972"/>
    <n v="1"/>
    <m/>
    <m/>
    <m/>
    <m/>
    <m/>
    <n v="2.56"/>
    <x v="0"/>
    <s v="N"/>
    <x v="2"/>
  </r>
  <r>
    <s v="R"/>
    <n v="4.0999999999999996"/>
    <n v="20130329"/>
    <s v="WDFW"/>
    <s v="WDFW"/>
    <n v="2074016"/>
    <n v="1"/>
    <x v="1"/>
    <n v="20090818"/>
    <s v="R"/>
    <n v="6"/>
    <n v="34"/>
    <n v="23"/>
    <n v="17"/>
    <s v="N"/>
    <n v="5"/>
    <s v="3M10510  E"/>
    <m/>
    <x v="0"/>
    <s v="F"/>
    <m/>
    <m/>
    <m/>
    <n v="650"/>
    <n v="0"/>
    <n v="1"/>
    <s v="E"/>
    <n v="1"/>
    <x v="14"/>
    <n v="12"/>
    <m/>
    <m/>
    <m/>
    <n v="108972"/>
    <n v="1"/>
    <m/>
    <m/>
    <m/>
    <m/>
    <m/>
    <n v="2.56"/>
    <x v="0"/>
    <s v="N"/>
    <x v="6"/>
  </r>
  <r>
    <s v="R"/>
    <n v="4.0999999999999996"/>
    <n v="20130329"/>
    <s v="WDFW"/>
    <s v="WDFW"/>
    <n v="2074017"/>
    <n v="1"/>
    <x v="1"/>
    <n v="20090818"/>
    <s v="R"/>
    <n v="6"/>
    <n v="34"/>
    <n v="23"/>
    <n v="17"/>
    <s v="N"/>
    <n v="5"/>
    <s v="3M10510  E"/>
    <m/>
    <x v="1"/>
    <s v="F"/>
    <m/>
    <m/>
    <m/>
    <n v="710"/>
    <n v="0"/>
    <n v="1"/>
    <s v="E"/>
    <n v="1"/>
    <x v="10"/>
    <n v="12"/>
    <m/>
    <m/>
    <m/>
    <n v="108972"/>
    <n v="1"/>
    <m/>
    <m/>
    <m/>
    <m/>
    <m/>
    <n v="2.56"/>
    <x v="0"/>
    <s v="N"/>
    <x v="6"/>
  </r>
  <r>
    <s v="R"/>
    <n v="4.0999999999999996"/>
    <n v="20130329"/>
    <s v="WDFW"/>
    <s v="WDFW"/>
    <n v="2074979"/>
    <n v="1"/>
    <x v="1"/>
    <n v="20090819"/>
    <s v="R"/>
    <n v="6"/>
    <n v="34"/>
    <n v="23"/>
    <n v="17"/>
    <s v="N"/>
    <n v="5"/>
    <s v="3M10510  E"/>
    <m/>
    <x v="0"/>
    <s v="M"/>
    <m/>
    <m/>
    <m/>
    <n v="800"/>
    <n v="0"/>
    <n v="1"/>
    <s v="E"/>
    <n v="1"/>
    <x v="17"/>
    <n v="12"/>
    <m/>
    <m/>
    <m/>
    <n v="108972"/>
    <n v="1"/>
    <m/>
    <m/>
    <m/>
    <m/>
    <m/>
    <n v="2.56"/>
    <x v="0"/>
    <s v="N"/>
    <x v="10"/>
  </r>
  <r>
    <s v="R"/>
    <n v="4.0999999999999996"/>
    <n v="20130329"/>
    <s v="WDFW"/>
    <s v="WDFW"/>
    <n v="2074976"/>
    <n v="1"/>
    <x v="1"/>
    <n v="20090821"/>
    <s v="R"/>
    <n v="6"/>
    <n v="34"/>
    <n v="23"/>
    <n v="17"/>
    <s v="N"/>
    <n v="5"/>
    <s v="3M10510  E"/>
    <m/>
    <x v="1"/>
    <m/>
    <m/>
    <m/>
    <m/>
    <n v="760"/>
    <n v="0"/>
    <n v="1"/>
    <s v="E"/>
    <n v="1"/>
    <x v="10"/>
    <n v="12"/>
    <m/>
    <m/>
    <m/>
    <n v="108972"/>
    <n v="1"/>
    <m/>
    <m/>
    <m/>
    <m/>
    <m/>
    <n v="2.56"/>
    <x v="0"/>
    <s v="N"/>
    <x v="6"/>
  </r>
  <r>
    <s v="R"/>
    <n v="4.0999999999999996"/>
    <n v="20140306"/>
    <s v="WDFW"/>
    <s v="SUQ"/>
    <n v="2193388"/>
    <n v="1"/>
    <x v="2"/>
    <n v="20100809"/>
    <s v="R"/>
    <n v="6"/>
    <n v="33"/>
    <n v="23"/>
    <n v="17"/>
    <s v="N"/>
    <n v="5"/>
    <s v="3M10510  E"/>
    <m/>
    <x v="0"/>
    <s v="M"/>
    <m/>
    <m/>
    <m/>
    <n v="730"/>
    <n v="0"/>
    <n v="1"/>
    <s v="E"/>
    <n v="1"/>
    <x v="18"/>
    <n v="12"/>
    <m/>
    <m/>
    <m/>
    <n v="112868"/>
    <n v="1"/>
    <m/>
    <m/>
    <m/>
    <m/>
    <m/>
    <n v="3.54"/>
    <x v="0"/>
    <s v="N"/>
    <x v="1"/>
  </r>
  <r>
    <s v="R"/>
    <n v="4.0999999999999996"/>
    <n v="20140306"/>
    <s v="WDFW"/>
    <s v="SUQ"/>
    <n v="2193368"/>
    <n v="1"/>
    <x v="2"/>
    <n v="20100810"/>
    <s v="R"/>
    <n v="6"/>
    <n v="33"/>
    <n v="23"/>
    <n v="17"/>
    <s v="N"/>
    <n v="5"/>
    <s v="3M10510  E"/>
    <m/>
    <x v="0"/>
    <s v="M"/>
    <m/>
    <m/>
    <m/>
    <n v="730"/>
    <n v="0"/>
    <n v="1"/>
    <s v="E"/>
    <n v="1"/>
    <x v="19"/>
    <n v="12"/>
    <m/>
    <m/>
    <m/>
    <n v="112868"/>
    <n v="1"/>
    <m/>
    <m/>
    <m/>
    <m/>
    <m/>
    <n v="3.54"/>
    <x v="0"/>
    <s v="N"/>
    <x v="4"/>
  </r>
  <r>
    <s v="R"/>
    <n v="4.0999999999999996"/>
    <n v="20140306"/>
    <s v="WDFW"/>
    <s v="SUQ"/>
    <n v="2193369"/>
    <n v="1"/>
    <x v="2"/>
    <n v="20100810"/>
    <s v="R"/>
    <n v="6"/>
    <n v="33"/>
    <n v="23"/>
    <n v="17"/>
    <s v="N"/>
    <n v="5"/>
    <s v="3M10510  E"/>
    <m/>
    <x v="0"/>
    <s v="M"/>
    <m/>
    <m/>
    <m/>
    <n v="730"/>
    <n v="0"/>
    <n v="1"/>
    <s v="E"/>
    <n v="1"/>
    <x v="18"/>
    <n v="12"/>
    <m/>
    <m/>
    <m/>
    <n v="112868"/>
    <n v="1"/>
    <m/>
    <m/>
    <m/>
    <m/>
    <m/>
    <n v="3.54"/>
    <x v="0"/>
    <s v="N"/>
    <x v="1"/>
  </r>
  <r>
    <s v="R"/>
    <n v="4.0999999999999996"/>
    <n v="20140306"/>
    <s v="WDFW"/>
    <s v="SUQ"/>
    <n v="2193370"/>
    <n v="1"/>
    <x v="2"/>
    <n v="20100810"/>
    <s v="R"/>
    <n v="6"/>
    <n v="33"/>
    <n v="23"/>
    <n v="17"/>
    <s v="N"/>
    <n v="5"/>
    <s v="3M10510  E"/>
    <m/>
    <x v="0"/>
    <s v="M"/>
    <m/>
    <m/>
    <m/>
    <n v="730"/>
    <n v="0"/>
    <n v="1"/>
    <s v="E"/>
    <n v="1"/>
    <x v="20"/>
    <n v="12"/>
    <m/>
    <m/>
    <m/>
    <n v="112868"/>
    <n v="1"/>
    <m/>
    <m/>
    <m/>
    <m/>
    <m/>
    <n v="3.54"/>
    <x v="0"/>
    <s v="N"/>
    <x v="7"/>
  </r>
  <r>
    <s v="R"/>
    <n v="4.0999999999999996"/>
    <n v="20140306"/>
    <s v="WDFW"/>
    <s v="SUQ"/>
    <n v="2193385"/>
    <n v="1"/>
    <x v="2"/>
    <n v="20100811"/>
    <s v="R"/>
    <n v="6"/>
    <n v="33"/>
    <n v="23"/>
    <n v="17"/>
    <s v="N"/>
    <n v="5"/>
    <s v="3M10510  E"/>
    <m/>
    <x v="1"/>
    <s v="M"/>
    <m/>
    <m/>
    <m/>
    <n v="680"/>
    <n v="0"/>
    <n v="1"/>
    <s v="E"/>
    <n v="1"/>
    <x v="21"/>
    <n v="12"/>
    <m/>
    <m/>
    <m/>
    <n v="112868"/>
    <n v="1"/>
    <m/>
    <m/>
    <m/>
    <m/>
    <m/>
    <n v="3.54"/>
    <x v="0"/>
    <s v="N"/>
    <x v="11"/>
  </r>
  <r>
    <s v="R"/>
    <n v="4.0999999999999996"/>
    <n v="20140306"/>
    <s v="WDFW"/>
    <s v="SUQ"/>
    <n v="2193371"/>
    <n v="1"/>
    <x v="2"/>
    <n v="20100813"/>
    <s v="R"/>
    <n v="6"/>
    <n v="33"/>
    <n v="23"/>
    <n v="17"/>
    <s v="N"/>
    <n v="5"/>
    <s v="3M10510  E"/>
    <m/>
    <x v="1"/>
    <s v="M"/>
    <m/>
    <m/>
    <m/>
    <n v="700"/>
    <n v="0"/>
    <n v="1"/>
    <s v="E"/>
    <n v="1"/>
    <x v="22"/>
    <n v="12"/>
    <m/>
    <m/>
    <m/>
    <n v="112868"/>
    <n v="1"/>
    <m/>
    <m/>
    <m/>
    <m/>
    <m/>
    <n v="3.54"/>
    <x v="0"/>
    <s v="N"/>
    <x v="7"/>
  </r>
  <r>
    <s v="R"/>
    <n v="4.0999999999999996"/>
    <n v="20140306"/>
    <s v="WDFW"/>
    <s v="SUQ"/>
    <n v="2193372"/>
    <n v="1"/>
    <x v="2"/>
    <n v="20100813"/>
    <s v="R"/>
    <n v="6"/>
    <n v="33"/>
    <n v="23"/>
    <n v="17"/>
    <s v="N"/>
    <n v="5"/>
    <s v="3M10510  E"/>
    <m/>
    <x v="1"/>
    <s v="F"/>
    <m/>
    <m/>
    <m/>
    <n v="890"/>
    <n v="0"/>
    <n v="1"/>
    <s v="E"/>
    <n v="1"/>
    <x v="10"/>
    <n v="12"/>
    <m/>
    <m/>
    <m/>
    <n v="112868"/>
    <n v="1"/>
    <m/>
    <m/>
    <m/>
    <m/>
    <m/>
    <n v="3.54"/>
    <x v="0"/>
    <s v="N"/>
    <x v="6"/>
  </r>
  <r>
    <s v="R"/>
    <n v="4.0999999999999996"/>
    <n v="20140306"/>
    <s v="WDFW"/>
    <s v="SUQ"/>
    <n v="2193381"/>
    <n v="1"/>
    <x v="2"/>
    <n v="20100816"/>
    <s v="R"/>
    <n v="6"/>
    <n v="34"/>
    <n v="23"/>
    <n v="49"/>
    <s v="N"/>
    <n v="5"/>
    <s v="3M10510  E"/>
    <m/>
    <x v="0"/>
    <s v="F"/>
    <m/>
    <m/>
    <m/>
    <n v="680"/>
    <n v="0"/>
    <n v="1"/>
    <s v="E"/>
    <n v="1"/>
    <x v="23"/>
    <n v="12"/>
    <m/>
    <m/>
    <m/>
    <n v="112869"/>
    <n v="1"/>
    <m/>
    <m/>
    <m/>
    <m/>
    <m/>
    <n v="2.95"/>
    <x v="0"/>
    <s v="N"/>
    <x v="12"/>
  </r>
  <r>
    <s v="R"/>
    <n v="4.0999999999999996"/>
    <n v="20140306"/>
    <s v="WDFW"/>
    <s v="SUQ"/>
    <n v="2193382"/>
    <n v="1"/>
    <x v="2"/>
    <n v="20100816"/>
    <s v="R"/>
    <n v="6"/>
    <n v="34"/>
    <n v="23"/>
    <n v="49"/>
    <s v="N"/>
    <n v="5"/>
    <s v="3M10510  E"/>
    <m/>
    <x v="0"/>
    <s v="M"/>
    <m/>
    <m/>
    <m/>
    <n v="790"/>
    <n v="0"/>
    <n v="1"/>
    <s v="E"/>
    <n v="1"/>
    <x v="18"/>
    <n v="12"/>
    <m/>
    <m/>
    <m/>
    <n v="112869"/>
    <n v="1"/>
    <m/>
    <m/>
    <m/>
    <m/>
    <m/>
    <n v="2.95"/>
    <x v="0"/>
    <s v="N"/>
    <x v="1"/>
  </r>
  <r>
    <s v="R"/>
    <n v="4.0999999999999996"/>
    <n v="20140306"/>
    <s v="WDFW"/>
    <s v="SUQ"/>
    <n v="2193387"/>
    <n v="1"/>
    <x v="2"/>
    <n v="20100818"/>
    <s v="R"/>
    <n v="6"/>
    <n v="34"/>
    <n v="23"/>
    <n v="17"/>
    <s v="N"/>
    <n v="5"/>
    <s v="3M10510  E"/>
    <m/>
    <x v="0"/>
    <s v="M"/>
    <m/>
    <m/>
    <m/>
    <n v="740"/>
    <n v="0"/>
    <n v="1"/>
    <s v="E"/>
    <n v="1"/>
    <x v="18"/>
    <n v="12"/>
    <m/>
    <m/>
    <m/>
    <n v="112869"/>
    <n v="1"/>
    <m/>
    <m/>
    <m/>
    <m/>
    <m/>
    <n v="2.95"/>
    <x v="0"/>
    <s v="N"/>
    <x v="1"/>
  </r>
  <r>
    <s v="R"/>
    <n v="4.0999999999999996"/>
    <n v="20140306"/>
    <s v="WDFW"/>
    <s v="SUQ"/>
    <n v="2193383"/>
    <n v="1"/>
    <x v="2"/>
    <n v="20100819"/>
    <s v="R"/>
    <n v="6"/>
    <n v="34"/>
    <n v="23"/>
    <n v="49"/>
    <s v="N"/>
    <n v="5"/>
    <s v="3M10510  E"/>
    <m/>
    <x v="1"/>
    <s v="F"/>
    <m/>
    <m/>
    <m/>
    <n v="800"/>
    <n v="0"/>
    <n v="1"/>
    <s v="E"/>
    <n v="1"/>
    <x v="24"/>
    <n v="12"/>
    <m/>
    <m/>
    <m/>
    <n v="112869"/>
    <n v="1"/>
    <m/>
    <m/>
    <m/>
    <m/>
    <m/>
    <n v="2.95"/>
    <x v="0"/>
    <s v="N"/>
    <x v="1"/>
  </r>
  <r>
    <s v="R"/>
    <n v="4.0999999999999996"/>
    <n v="20140306"/>
    <s v="WDFW"/>
    <s v="SUQ"/>
    <n v="2193384"/>
    <n v="1"/>
    <x v="2"/>
    <n v="20100819"/>
    <s v="R"/>
    <n v="6"/>
    <n v="34"/>
    <n v="23"/>
    <n v="49"/>
    <s v="N"/>
    <n v="5"/>
    <s v="3M10510  E"/>
    <m/>
    <x v="1"/>
    <s v="M"/>
    <m/>
    <m/>
    <m/>
    <n v="680"/>
    <n v="0"/>
    <n v="1"/>
    <s v="E"/>
    <n v="1"/>
    <x v="24"/>
    <n v="12"/>
    <m/>
    <m/>
    <m/>
    <n v="112869"/>
    <n v="1"/>
    <m/>
    <m/>
    <m/>
    <m/>
    <m/>
    <n v="2.95"/>
    <x v="0"/>
    <s v="N"/>
    <x v="1"/>
  </r>
  <r>
    <s v="R"/>
    <n v="4.0999999999999996"/>
    <n v="20140306"/>
    <s v="WDFW"/>
    <s v="SUQ"/>
    <n v="2193356"/>
    <n v="1"/>
    <x v="2"/>
    <n v="20100820"/>
    <s v="R"/>
    <n v="6"/>
    <n v="34"/>
    <n v="23"/>
    <n v="17"/>
    <s v="N"/>
    <n v="5"/>
    <s v="3M10510  E"/>
    <m/>
    <x v="1"/>
    <s v="M"/>
    <m/>
    <m/>
    <m/>
    <n v="850"/>
    <n v="0"/>
    <n v="1"/>
    <s v="E"/>
    <n v="1"/>
    <x v="24"/>
    <n v="12"/>
    <m/>
    <m/>
    <m/>
    <n v="112869"/>
    <n v="1"/>
    <m/>
    <m/>
    <m/>
    <m/>
    <m/>
    <n v="2.95"/>
    <x v="0"/>
    <s v="N"/>
    <x v="1"/>
  </r>
  <r>
    <s v="R"/>
    <n v="4.0999999999999996"/>
    <n v="20140306"/>
    <s v="WDFW"/>
    <s v="SUQ"/>
    <n v="2193357"/>
    <n v="1"/>
    <x v="2"/>
    <n v="20100820"/>
    <s v="R"/>
    <n v="6"/>
    <n v="34"/>
    <n v="23"/>
    <n v="17"/>
    <s v="N"/>
    <n v="5"/>
    <s v="3M10510  E"/>
    <m/>
    <x v="0"/>
    <s v="M"/>
    <m/>
    <m/>
    <m/>
    <n v="740"/>
    <n v="0"/>
    <n v="1"/>
    <s v="E"/>
    <n v="1"/>
    <x v="18"/>
    <n v="12"/>
    <m/>
    <m/>
    <m/>
    <n v="112869"/>
    <n v="1"/>
    <m/>
    <m/>
    <m/>
    <m/>
    <m/>
    <n v="2.95"/>
    <x v="0"/>
    <s v="N"/>
    <x v="1"/>
  </r>
  <r>
    <s v="R"/>
    <n v="4.0999999999999996"/>
    <n v="20140306"/>
    <s v="WDFW"/>
    <s v="SUQ"/>
    <n v="2193377"/>
    <n v="1"/>
    <x v="2"/>
    <n v="20100823"/>
    <s v="R"/>
    <n v="6"/>
    <n v="35"/>
    <n v="23"/>
    <n v="49"/>
    <s v="N"/>
    <n v="5"/>
    <s v="3M10510  E"/>
    <m/>
    <x v="1"/>
    <s v="F"/>
    <m/>
    <m/>
    <m/>
    <n v="900"/>
    <n v="0"/>
    <n v="1"/>
    <s v="E"/>
    <n v="1"/>
    <x v="10"/>
    <n v="12"/>
    <m/>
    <m/>
    <m/>
    <n v="112870"/>
    <n v="1"/>
    <m/>
    <m/>
    <m/>
    <m/>
    <m/>
    <n v="4.45"/>
    <x v="0"/>
    <s v="N"/>
    <x v="6"/>
  </r>
  <r>
    <s v="R"/>
    <n v="4.0999999999999996"/>
    <n v="20140306"/>
    <s v="WDFW"/>
    <s v="SUQ"/>
    <n v="2193359"/>
    <n v="1"/>
    <x v="2"/>
    <n v="20100827"/>
    <s v="R"/>
    <n v="6"/>
    <n v="35"/>
    <n v="23"/>
    <n v="16"/>
    <s v="N"/>
    <n v="5"/>
    <s v="3M10510  E"/>
    <m/>
    <x v="0"/>
    <s v="M"/>
    <m/>
    <m/>
    <m/>
    <n v="760"/>
    <n v="0"/>
    <n v="1"/>
    <s v="E"/>
    <n v="1"/>
    <x v="25"/>
    <n v="12"/>
    <m/>
    <m/>
    <m/>
    <n v="112870"/>
    <n v="1"/>
    <m/>
    <m/>
    <m/>
    <m/>
    <m/>
    <n v="4.45"/>
    <x v="0"/>
    <s v="N"/>
    <x v="8"/>
  </r>
  <r>
    <s v="R"/>
    <n v="4.0999999999999996"/>
    <n v="20140306"/>
    <s v="WDFW"/>
    <s v="SUQ"/>
    <n v="2193380"/>
    <n v="1"/>
    <x v="2"/>
    <n v="20100902"/>
    <s v="R"/>
    <n v="6"/>
    <n v="36"/>
    <n v="23"/>
    <n v="16"/>
    <s v="N"/>
    <n v="5"/>
    <s v="3M10510  E"/>
    <m/>
    <x v="1"/>
    <s v="M"/>
    <m/>
    <m/>
    <m/>
    <n v="960"/>
    <n v="0"/>
    <n v="1"/>
    <s v="E"/>
    <n v="1"/>
    <x v="26"/>
    <n v="12"/>
    <m/>
    <m/>
    <m/>
    <n v="112871"/>
    <n v="1"/>
    <m/>
    <m/>
    <m/>
    <m/>
    <m/>
    <n v="2.2599999999999998"/>
    <x v="0"/>
    <s v="N"/>
    <x v="13"/>
  </r>
  <r>
    <s v="R"/>
    <n v="4.0999999999999996"/>
    <n v="20140306"/>
    <s v="WDFW"/>
    <s v="SUQ"/>
    <n v="2193376"/>
    <n v="1"/>
    <x v="2"/>
    <n v="20100722"/>
    <s v="R"/>
    <n v="6"/>
    <n v="30"/>
    <n v="23"/>
    <n v="16"/>
    <s v="N"/>
    <n v="5"/>
    <s v="3M10510  E"/>
    <m/>
    <x v="0"/>
    <s v="F"/>
    <m/>
    <m/>
    <m/>
    <n v="830"/>
    <n v="0"/>
    <n v="1"/>
    <s v="E"/>
    <n v="1"/>
    <x v="14"/>
    <n v="12"/>
    <m/>
    <m/>
    <m/>
    <n v="112865"/>
    <n v="1"/>
    <m/>
    <m/>
    <m/>
    <m/>
    <m/>
    <n v="1"/>
    <x v="0"/>
    <s v="N"/>
    <x v="6"/>
  </r>
  <r>
    <s v="R"/>
    <n v="4.0999999999999996"/>
    <n v="20140306"/>
    <s v="WDFW"/>
    <s v="SUQ"/>
    <n v="2193379"/>
    <n v="1"/>
    <x v="2"/>
    <n v="20100802"/>
    <s v="R"/>
    <n v="6"/>
    <n v="32"/>
    <n v="23"/>
    <n v="17"/>
    <s v="N"/>
    <n v="5"/>
    <s v="3M10510  E"/>
    <m/>
    <x v="0"/>
    <s v="M"/>
    <m/>
    <m/>
    <m/>
    <n v="760"/>
    <n v="0"/>
    <n v="1"/>
    <s v="E"/>
    <n v="1"/>
    <x v="20"/>
    <n v="12"/>
    <m/>
    <m/>
    <m/>
    <n v="112867"/>
    <n v="1"/>
    <m/>
    <m/>
    <m/>
    <m/>
    <m/>
    <n v="1.6"/>
    <x v="0"/>
    <s v="N"/>
    <x v="7"/>
  </r>
  <r>
    <s v="R"/>
    <n v="4.0999999999999996"/>
    <n v="20140306"/>
    <s v="WDFW"/>
    <s v="SUQ"/>
    <n v="2193378"/>
    <n v="1"/>
    <x v="2"/>
    <n v="20100803"/>
    <s v="R"/>
    <n v="6"/>
    <n v="32"/>
    <n v="23"/>
    <n v="17"/>
    <s v="N"/>
    <n v="5"/>
    <s v="3M10510  E"/>
    <m/>
    <x v="1"/>
    <s v="F"/>
    <m/>
    <m/>
    <m/>
    <n v="870"/>
    <n v="0"/>
    <n v="1"/>
    <s v="E"/>
    <n v="1"/>
    <x v="10"/>
    <n v="12"/>
    <m/>
    <m/>
    <m/>
    <n v="112867"/>
    <n v="1"/>
    <m/>
    <m/>
    <m/>
    <m/>
    <m/>
    <n v="1.6"/>
    <x v="0"/>
    <s v="N"/>
    <x v="6"/>
  </r>
  <r>
    <s v="R"/>
    <n v="4.0999999999999996"/>
    <n v="20140306"/>
    <s v="WDFW"/>
    <s v="SUQ"/>
    <n v="2193366"/>
    <n v="1"/>
    <x v="2"/>
    <n v="20100804"/>
    <s v="R"/>
    <n v="6"/>
    <n v="32"/>
    <n v="23"/>
    <n v="17"/>
    <s v="N"/>
    <n v="5"/>
    <s v="3M10510  E"/>
    <m/>
    <x v="0"/>
    <s v="M"/>
    <m/>
    <m/>
    <m/>
    <n v="770"/>
    <n v="0"/>
    <n v="1"/>
    <s v="E"/>
    <n v="1"/>
    <x v="19"/>
    <n v="12"/>
    <m/>
    <m/>
    <m/>
    <n v="112867"/>
    <n v="1"/>
    <m/>
    <m/>
    <m/>
    <m/>
    <m/>
    <n v="1.6"/>
    <x v="0"/>
    <s v="N"/>
    <x v="4"/>
  </r>
  <r>
    <s v="R"/>
    <n v="4.0999999999999996"/>
    <n v="20140306"/>
    <s v="WDFW"/>
    <s v="SUQ"/>
    <n v="2193367"/>
    <n v="1"/>
    <x v="2"/>
    <n v="20100804"/>
    <s v="R"/>
    <n v="6"/>
    <n v="32"/>
    <n v="23"/>
    <n v="17"/>
    <s v="N"/>
    <n v="5"/>
    <s v="3M10510  E"/>
    <m/>
    <x v="0"/>
    <s v="M"/>
    <m/>
    <m/>
    <m/>
    <n v="720"/>
    <n v="0"/>
    <n v="1"/>
    <s v="E"/>
    <n v="1"/>
    <x v="18"/>
    <n v="12"/>
    <m/>
    <m/>
    <m/>
    <n v="112867"/>
    <n v="1"/>
    <m/>
    <m/>
    <m/>
    <m/>
    <m/>
    <n v="1.6"/>
    <x v="0"/>
    <s v="N"/>
    <x v="1"/>
  </r>
  <r>
    <s v="R"/>
    <n v="4.0999999999999996"/>
    <n v="20140306"/>
    <s v="WDFW"/>
    <s v="SUQ"/>
    <n v="2193373"/>
    <n v="1"/>
    <x v="2"/>
    <n v="20100805"/>
    <s v="R"/>
    <n v="6"/>
    <n v="32"/>
    <n v="23"/>
    <n v="17"/>
    <s v="N"/>
    <n v="5"/>
    <s v="3M10510  E"/>
    <m/>
    <x v="1"/>
    <s v="M"/>
    <m/>
    <m/>
    <m/>
    <n v="880"/>
    <n v="0"/>
    <n v="1"/>
    <s v="E"/>
    <n v="1"/>
    <x v="22"/>
    <n v="12"/>
    <m/>
    <m/>
    <m/>
    <n v="112867"/>
    <n v="1"/>
    <m/>
    <m/>
    <m/>
    <m/>
    <m/>
    <n v="1.6"/>
    <x v="0"/>
    <s v="N"/>
    <x v="7"/>
  </r>
  <r>
    <s v="R"/>
    <n v="4.0999999999999996"/>
    <n v="20140306"/>
    <s v="WDFW"/>
    <s v="SUQ"/>
    <n v="2193374"/>
    <n v="1"/>
    <x v="2"/>
    <n v="20100805"/>
    <s v="R"/>
    <n v="6"/>
    <n v="32"/>
    <n v="23"/>
    <n v="17"/>
    <s v="N"/>
    <n v="5"/>
    <s v="3M10510  E"/>
    <m/>
    <x v="0"/>
    <s v="M"/>
    <m/>
    <m/>
    <m/>
    <n v="700"/>
    <n v="0"/>
    <n v="1"/>
    <s v="E"/>
    <n v="1"/>
    <x v="18"/>
    <n v="12"/>
    <m/>
    <m/>
    <m/>
    <n v="112867"/>
    <n v="1"/>
    <m/>
    <m/>
    <m/>
    <m/>
    <m/>
    <n v="1.6"/>
    <x v="0"/>
    <s v="N"/>
    <x v="1"/>
  </r>
  <r>
    <s v="R"/>
    <n v="4.0999999999999996"/>
    <n v="20140306"/>
    <s v="WDFW"/>
    <s v="SUQ"/>
    <n v="2193375"/>
    <n v="1"/>
    <x v="2"/>
    <n v="20100805"/>
    <s v="R"/>
    <n v="6"/>
    <n v="32"/>
    <n v="23"/>
    <n v="17"/>
    <s v="N"/>
    <n v="5"/>
    <s v="3M10510  E"/>
    <m/>
    <x v="1"/>
    <s v="M"/>
    <m/>
    <m/>
    <m/>
    <n v="730"/>
    <n v="0"/>
    <n v="1"/>
    <s v="E"/>
    <n v="1"/>
    <x v="22"/>
    <n v="12"/>
    <m/>
    <m/>
    <m/>
    <n v="112867"/>
    <n v="1"/>
    <m/>
    <m/>
    <m/>
    <m/>
    <m/>
    <n v="1.6"/>
    <x v="0"/>
    <s v="N"/>
    <x v="7"/>
  </r>
  <r>
    <s v="R"/>
    <n v="4.0999999999999996"/>
    <n v="20140306"/>
    <s v="WDFW"/>
    <s v="SUQ"/>
    <n v="2193358"/>
    <n v="1"/>
    <x v="2"/>
    <n v="20100806"/>
    <s v="R"/>
    <n v="6"/>
    <n v="32"/>
    <n v="23"/>
    <n v="17"/>
    <s v="N"/>
    <n v="5"/>
    <s v="3M10510  E"/>
    <m/>
    <x v="0"/>
    <s v="F"/>
    <m/>
    <m/>
    <m/>
    <n v="710"/>
    <n v="0"/>
    <n v="1"/>
    <s v="E"/>
    <n v="1"/>
    <x v="18"/>
    <n v="12"/>
    <m/>
    <m/>
    <m/>
    <n v="112867"/>
    <n v="1"/>
    <m/>
    <m/>
    <m/>
    <m/>
    <m/>
    <n v="1.6"/>
    <x v="0"/>
    <s v="N"/>
    <x v="1"/>
  </r>
  <r>
    <s v="R"/>
    <n v="4.0999999999999996"/>
    <n v="20140313"/>
    <s v="WDFW"/>
    <s v="SUQ"/>
    <n v="2280784"/>
    <n v="1"/>
    <x v="3"/>
    <n v="20110818"/>
    <s v="R"/>
    <n v="6"/>
    <n v="34"/>
    <n v="23"/>
    <n v="17"/>
    <s v="N"/>
    <n v="5"/>
    <s v="3M10510  E"/>
    <m/>
    <x v="0"/>
    <s v="F"/>
    <m/>
    <m/>
    <m/>
    <n v="810"/>
    <n v="0"/>
    <n v="1"/>
    <s v="E"/>
    <n v="2"/>
    <x v="0"/>
    <m/>
    <m/>
    <m/>
    <m/>
    <n v="117495"/>
    <n v="1"/>
    <m/>
    <m/>
    <m/>
    <m/>
    <m/>
    <m/>
    <x v="0"/>
    <s v="N"/>
    <x v="0"/>
  </r>
  <r>
    <s v="R"/>
    <n v="4.0999999999999996"/>
    <n v="20140313"/>
    <s v="WDFW"/>
    <s v="SUQ"/>
    <n v="2280786"/>
    <n v="1"/>
    <x v="3"/>
    <n v="20110804"/>
    <s v="R"/>
    <n v="6"/>
    <n v="32"/>
    <n v="23"/>
    <n v="17"/>
    <s v="N"/>
    <n v="5"/>
    <s v="3M10510  E"/>
    <m/>
    <x v="1"/>
    <s v="F"/>
    <m/>
    <m/>
    <m/>
    <n v="820"/>
    <n v="0"/>
    <n v="1"/>
    <s v="E"/>
    <n v="3"/>
    <x v="0"/>
    <m/>
    <m/>
    <m/>
    <m/>
    <n v="117493"/>
    <n v="1"/>
    <m/>
    <m/>
    <m/>
    <m/>
    <m/>
    <m/>
    <x v="0"/>
    <s v="N"/>
    <x v="0"/>
  </r>
  <r>
    <s v="R"/>
    <n v="4.0999999999999996"/>
    <n v="20140313"/>
    <s v="WDFW"/>
    <s v="SUQ"/>
    <n v="2280779"/>
    <n v="1"/>
    <x v="3"/>
    <n v="20110809"/>
    <s v="R"/>
    <n v="6"/>
    <n v="33"/>
    <n v="23"/>
    <n v="17"/>
    <s v="N"/>
    <n v="5"/>
    <s v="3M10510  E"/>
    <m/>
    <x v="1"/>
    <s v="M"/>
    <m/>
    <m/>
    <m/>
    <n v="590"/>
    <n v="0"/>
    <n v="1"/>
    <s v="E"/>
    <n v="1"/>
    <x v="27"/>
    <n v="12"/>
    <m/>
    <m/>
    <m/>
    <n v="117494"/>
    <n v="1"/>
    <m/>
    <m/>
    <m/>
    <m/>
    <m/>
    <n v="5.83"/>
    <x v="0"/>
    <s v="N"/>
    <x v="14"/>
  </r>
  <r>
    <s v="R"/>
    <n v="4.0999999999999996"/>
    <n v="20140313"/>
    <s v="WDFW"/>
    <s v="SUQ"/>
    <n v="2280787"/>
    <n v="1"/>
    <x v="3"/>
    <n v="20110810"/>
    <s v="R"/>
    <n v="6"/>
    <n v="33"/>
    <n v="23"/>
    <n v="17"/>
    <s v="N"/>
    <n v="5"/>
    <s v="3M10510  E"/>
    <m/>
    <x v="1"/>
    <s v="M"/>
    <m/>
    <m/>
    <m/>
    <n v="610"/>
    <n v="0"/>
    <n v="1"/>
    <s v="E"/>
    <n v="1"/>
    <x v="24"/>
    <n v="12"/>
    <m/>
    <m/>
    <m/>
    <n v="117494"/>
    <n v="1"/>
    <m/>
    <m/>
    <m/>
    <m/>
    <m/>
    <n v="5.83"/>
    <x v="0"/>
    <s v="N"/>
    <x v="1"/>
  </r>
  <r>
    <s v="R"/>
    <n v="4.0999999999999996"/>
    <n v="20140313"/>
    <s v="WDFW"/>
    <s v="SUQ"/>
    <n v="2280788"/>
    <n v="1"/>
    <x v="3"/>
    <n v="20110811"/>
    <s v="R"/>
    <n v="6"/>
    <n v="33"/>
    <n v="23"/>
    <n v="17"/>
    <s v="N"/>
    <n v="5"/>
    <s v="3M10510  E"/>
    <m/>
    <x v="0"/>
    <s v="M"/>
    <m/>
    <m/>
    <m/>
    <n v="840"/>
    <n v="0"/>
    <n v="1"/>
    <s v="E"/>
    <n v="1"/>
    <x v="28"/>
    <n v="12"/>
    <m/>
    <m/>
    <m/>
    <n v="117494"/>
    <n v="1"/>
    <m/>
    <m/>
    <m/>
    <m/>
    <m/>
    <n v="5.83"/>
    <x v="0"/>
    <s v="N"/>
    <x v="9"/>
  </r>
  <r>
    <s v="R"/>
    <n v="4.0999999999999996"/>
    <n v="20140313"/>
    <s v="WDFW"/>
    <s v="SUQ"/>
    <n v="2280778"/>
    <n v="1"/>
    <x v="3"/>
    <n v="20110815"/>
    <s v="R"/>
    <n v="6"/>
    <n v="34"/>
    <n v="23"/>
    <n v="17"/>
    <s v="N"/>
    <n v="5"/>
    <s v="3M10510  E"/>
    <m/>
    <x v="0"/>
    <s v="M"/>
    <m/>
    <m/>
    <m/>
    <n v="730"/>
    <n v="0"/>
    <n v="1"/>
    <s v="E"/>
    <n v="1"/>
    <x v="29"/>
    <n v="12"/>
    <m/>
    <m/>
    <m/>
    <n v="117495"/>
    <n v="1"/>
    <m/>
    <m/>
    <m/>
    <m/>
    <m/>
    <n v="3.37"/>
    <x v="0"/>
    <s v="N"/>
    <x v="3"/>
  </r>
  <r>
    <s v="R"/>
    <n v="4.0999999999999996"/>
    <n v="20140313"/>
    <s v="WDFW"/>
    <s v="SUQ"/>
    <n v="2280781"/>
    <n v="1"/>
    <x v="3"/>
    <n v="20110824"/>
    <s v="R"/>
    <n v="6"/>
    <n v="35"/>
    <n v="23"/>
    <n v="17"/>
    <s v="N"/>
    <n v="5"/>
    <s v="3M10510  E"/>
    <m/>
    <x v="0"/>
    <s v="M"/>
    <m/>
    <m/>
    <m/>
    <n v="740"/>
    <n v="0"/>
    <n v="1"/>
    <s v="E"/>
    <n v="1"/>
    <x v="30"/>
    <n v="12"/>
    <m/>
    <m/>
    <m/>
    <n v="117496"/>
    <n v="1"/>
    <m/>
    <m/>
    <m/>
    <m/>
    <m/>
    <n v="4.9400000000000004"/>
    <x v="0"/>
    <s v="N"/>
    <x v="3"/>
  </r>
  <r>
    <s v="R"/>
    <n v="4.0999999999999996"/>
    <n v="20140313"/>
    <s v="WDFW"/>
    <s v="SUQ"/>
    <n v="2280789"/>
    <n v="1"/>
    <x v="3"/>
    <n v="20110826"/>
    <s v="R"/>
    <n v="6"/>
    <n v="35"/>
    <n v="23"/>
    <n v="17"/>
    <s v="N"/>
    <n v="5"/>
    <s v="3M10510  E"/>
    <m/>
    <x v="0"/>
    <s v="M"/>
    <m/>
    <m/>
    <m/>
    <n v="700"/>
    <n v="0"/>
    <n v="1"/>
    <s v="E"/>
    <n v="1"/>
    <x v="29"/>
    <n v="12"/>
    <m/>
    <m/>
    <m/>
    <n v="117496"/>
    <n v="1"/>
    <m/>
    <m/>
    <m/>
    <m/>
    <m/>
    <n v="4.9400000000000004"/>
    <x v="0"/>
    <s v="N"/>
    <x v="3"/>
  </r>
  <r>
    <s v="R"/>
    <n v="4.0999999999999996"/>
    <n v="20140313"/>
    <s v="WDFW"/>
    <s v="SUQ"/>
    <n v="2280766"/>
    <n v="1"/>
    <x v="3"/>
    <n v="20110901"/>
    <s v="R"/>
    <n v="6"/>
    <n v="36"/>
    <n v="23"/>
    <n v="16"/>
    <s v="N"/>
    <n v="5"/>
    <s v="3M10510  E"/>
    <m/>
    <x v="0"/>
    <s v="M"/>
    <m/>
    <m/>
    <m/>
    <n v="730"/>
    <n v="0"/>
    <n v="1"/>
    <s v="E"/>
    <n v="1"/>
    <x v="30"/>
    <n v="12"/>
    <m/>
    <m/>
    <m/>
    <n v="117497"/>
    <n v="1"/>
    <m/>
    <m/>
    <m/>
    <m/>
    <m/>
    <n v="4.33"/>
    <x v="0"/>
    <s v="N"/>
    <x v="3"/>
  </r>
  <r>
    <s v="R"/>
    <n v="4.0999999999999996"/>
    <n v="20140313"/>
    <s v="WDFW"/>
    <s v="SUQ"/>
    <n v="2280767"/>
    <n v="1"/>
    <x v="3"/>
    <n v="20110901"/>
    <s v="R"/>
    <n v="6"/>
    <n v="36"/>
    <n v="23"/>
    <n v="16"/>
    <s v="N"/>
    <n v="5"/>
    <s v="3M10510  E"/>
    <m/>
    <x v="0"/>
    <s v="M"/>
    <m/>
    <m/>
    <m/>
    <n v="740"/>
    <n v="0"/>
    <n v="1"/>
    <s v="E"/>
    <n v="1"/>
    <x v="30"/>
    <n v="12"/>
    <m/>
    <m/>
    <m/>
    <n v="117497"/>
    <n v="1"/>
    <m/>
    <m/>
    <m/>
    <m/>
    <m/>
    <n v="4.33"/>
    <x v="0"/>
    <s v="N"/>
    <x v="3"/>
  </r>
  <r>
    <s v="R"/>
    <n v="4.0999999999999996"/>
    <n v="20140313"/>
    <s v="WDFW"/>
    <s v="SUQ"/>
    <n v="2280768"/>
    <n v="1"/>
    <x v="3"/>
    <n v="20110901"/>
    <s v="R"/>
    <n v="6"/>
    <n v="36"/>
    <n v="23"/>
    <n v="16"/>
    <s v="N"/>
    <n v="5"/>
    <s v="3M10510  E"/>
    <m/>
    <x v="0"/>
    <s v="M"/>
    <m/>
    <m/>
    <m/>
    <n v="670"/>
    <n v="0"/>
    <n v="1"/>
    <s v="E"/>
    <n v="1"/>
    <x v="29"/>
    <n v="12"/>
    <m/>
    <m/>
    <m/>
    <n v="117497"/>
    <n v="1"/>
    <m/>
    <m/>
    <m/>
    <m/>
    <m/>
    <n v="4.33"/>
    <x v="0"/>
    <s v="N"/>
    <x v="3"/>
  </r>
  <r>
    <s v="R"/>
    <n v="4.0999999999999996"/>
    <n v="20140313"/>
    <s v="WDFW"/>
    <s v="SUQ"/>
    <n v="2280769"/>
    <n v="1"/>
    <x v="3"/>
    <n v="20110901"/>
    <s v="R"/>
    <n v="6"/>
    <n v="36"/>
    <n v="23"/>
    <n v="16"/>
    <s v="N"/>
    <n v="5"/>
    <s v="3M10510  E"/>
    <m/>
    <x v="0"/>
    <s v="M"/>
    <m/>
    <m/>
    <m/>
    <n v="660"/>
    <n v="0"/>
    <n v="1"/>
    <s v="E"/>
    <n v="1"/>
    <x v="30"/>
    <n v="12"/>
    <m/>
    <m/>
    <m/>
    <n v="117497"/>
    <n v="1"/>
    <m/>
    <m/>
    <m/>
    <m/>
    <m/>
    <n v="4.33"/>
    <x v="0"/>
    <s v="N"/>
    <x v="3"/>
  </r>
  <r>
    <s v="R"/>
    <n v="4.0999999999999996"/>
    <n v="20140313"/>
    <s v="WDFW"/>
    <s v="SUQ"/>
    <n v="2280780"/>
    <n v="1"/>
    <x v="3"/>
    <n v="20110729"/>
    <s v="R"/>
    <n v="6"/>
    <n v="31"/>
    <n v="23"/>
    <n v="17"/>
    <s v="N"/>
    <n v="5"/>
    <s v="3M10510  E"/>
    <m/>
    <x v="1"/>
    <s v="M"/>
    <m/>
    <m/>
    <m/>
    <n v="710"/>
    <n v="0"/>
    <n v="1"/>
    <s v="E"/>
    <n v="3"/>
    <x v="0"/>
    <m/>
    <m/>
    <m/>
    <m/>
    <n v="117492"/>
    <n v="1"/>
    <m/>
    <m/>
    <m/>
    <m/>
    <m/>
    <m/>
    <x v="0"/>
    <s v="N"/>
    <x v="0"/>
  </r>
  <r>
    <s v="R"/>
    <n v="4.0999999999999996"/>
    <n v="20140313"/>
    <s v="WDFW"/>
    <s v="SUQ"/>
    <n v="2280785"/>
    <n v="1"/>
    <x v="3"/>
    <n v="20110804"/>
    <s v="R"/>
    <n v="6"/>
    <n v="32"/>
    <n v="23"/>
    <n v="17"/>
    <s v="N"/>
    <n v="5"/>
    <s v="3M10510  E"/>
    <m/>
    <x v="0"/>
    <s v="M"/>
    <m/>
    <m/>
    <m/>
    <n v="820"/>
    <n v="0"/>
    <n v="1"/>
    <s v="E"/>
    <n v="1"/>
    <x v="18"/>
    <n v="12"/>
    <m/>
    <m/>
    <m/>
    <n v="117493"/>
    <n v="1"/>
    <m/>
    <m/>
    <m/>
    <m/>
    <m/>
    <n v="5.27"/>
    <x v="0"/>
    <s v="N"/>
    <x v="1"/>
  </r>
  <r>
    <s v="R"/>
    <n v="4.0999999999999996"/>
    <n v="20150424"/>
    <s v="WDFW"/>
    <s v="SUQ"/>
    <n v="2382964"/>
    <n v="1"/>
    <x v="4"/>
    <n v="20120807"/>
    <s v="R"/>
    <n v="6"/>
    <n v="33"/>
    <n v="23"/>
    <n v="17"/>
    <s v="N"/>
    <n v="5"/>
    <s v="3M10510  E"/>
    <m/>
    <x v="0"/>
    <s v="M"/>
    <m/>
    <m/>
    <m/>
    <n v="660"/>
    <n v="0"/>
    <n v="1"/>
    <s v="E"/>
    <n v="1"/>
    <x v="31"/>
    <n v="12"/>
    <m/>
    <m/>
    <m/>
    <n v="121561"/>
    <n v="1"/>
    <m/>
    <m/>
    <m/>
    <m/>
    <m/>
    <n v="2.4900000000000002"/>
    <x v="0"/>
    <s v="N"/>
    <x v="3"/>
  </r>
  <r>
    <s v="R"/>
    <n v="4.0999999999999996"/>
    <n v="20150424"/>
    <s v="WDFW"/>
    <s v="SUQ"/>
    <n v="2382965"/>
    <n v="1"/>
    <x v="4"/>
    <n v="20120807"/>
    <s v="R"/>
    <n v="6"/>
    <n v="33"/>
    <n v="23"/>
    <n v="17"/>
    <s v="N"/>
    <n v="5"/>
    <s v="3M10510  E"/>
    <m/>
    <x v="0"/>
    <s v="M"/>
    <m/>
    <m/>
    <m/>
    <n v="670"/>
    <n v="0"/>
    <n v="1"/>
    <s v="E"/>
    <n v="1"/>
    <x v="32"/>
    <n v="12"/>
    <m/>
    <m/>
    <m/>
    <n v="121561"/>
    <n v="1"/>
    <m/>
    <m/>
    <m/>
    <m/>
    <m/>
    <n v="2.4900000000000002"/>
    <x v="0"/>
    <s v="N"/>
    <x v="3"/>
  </r>
  <r>
    <s v="R"/>
    <n v="4.0999999999999996"/>
    <n v="20150424"/>
    <s v="WDFW"/>
    <s v="SUQ"/>
    <n v="2382963"/>
    <n v="1"/>
    <x v="4"/>
    <n v="20120808"/>
    <s v="R"/>
    <n v="6"/>
    <n v="33"/>
    <n v="23"/>
    <n v="17"/>
    <s v="N"/>
    <n v="5"/>
    <s v="3M10510  E"/>
    <m/>
    <x v="0"/>
    <s v="F"/>
    <m/>
    <m/>
    <m/>
    <n v="810"/>
    <n v="0"/>
    <n v="1"/>
    <s v="E"/>
    <n v="1"/>
    <x v="29"/>
    <n v="12"/>
    <m/>
    <m/>
    <m/>
    <n v="121561"/>
    <n v="1"/>
    <m/>
    <m/>
    <m/>
    <m/>
    <m/>
    <n v="2.4900000000000002"/>
    <x v="0"/>
    <s v="N"/>
    <x v="3"/>
  </r>
  <r>
    <s v="R"/>
    <n v="4.0999999999999996"/>
    <n v="20150424"/>
    <s v="WDFW"/>
    <s v="SUQ"/>
    <n v="2382962"/>
    <n v="1"/>
    <x v="4"/>
    <n v="20120809"/>
    <s v="R"/>
    <n v="6"/>
    <n v="33"/>
    <n v="23"/>
    <n v="17"/>
    <s v="N"/>
    <n v="5"/>
    <s v="3M10510  E"/>
    <m/>
    <x v="1"/>
    <s v="F"/>
    <m/>
    <m/>
    <m/>
    <n v="660"/>
    <n v="0"/>
    <n v="1"/>
    <s v="E"/>
    <n v="1"/>
    <x v="31"/>
    <n v="12"/>
    <m/>
    <m/>
    <m/>
    <n v="121561"/>
    <n v="1"/>
    <m/>
    <m/>
    <m/>
    <m/>
    <m/>
    <n v="2.4900000000000002"/>
    <x v="0"/>
    <s v="N"/>
    <x v="3"/>
  </r>
  <r>
    <s v="R"/>
    <n v="4.0999999999999996"/>
    <n v="20150424"/>
    <s v="WDFW"/>
    <s v="SUQ"/>
    <n v="2382952"/>
    <n v="1"/>
    <x v="4"/>
    <n v="20120813"/>
    <s v="R"/>
    <n v="6"/>
    <n v="34"/>
    <n v="23"/>
    <n v="17"/>
    <s v="N"/>
    <n v="5"/>
    <s v="3M10510  E"/>
    <m/>
    <x v="0"/>
    <s v="M"/>
    <m/>
    <m/>
    <m/>
    <n v="680"/>
    <n v="0"/>
    <n v="1"/>
    <s v="E"/>
    <n v="1"/>
    <x v="31"/>
    <n v="12"/>
    <m/>
    <m/>
    <m/>
    <n v="121562"/>
    <n v="1"/>
    <m/>
    <m/>
    <m/>
    <m/>
    <m/>
    <n v="1.75"/>
    <x v="0"/>
    <s v="N"/>
    <x v="3"/>
  </r>
  <r>
    <s v="R"/>
    <n v="4.0999999999999996"/>
    <n v="20150424"/>
    <s v="WDFW"/>
    <s v="SUQ"/>
    <n v="2382953"/>
    <n v="1"/>
    <x v="4"/>
    <n v="20120813"/>
    <s v="R"/>
    <n v="6"/>
    <n v="34"/>
    <n v="23"/>
    <n v="17"/>
    <s v="N"/>
    <n v="5"/>
    <s v="3M10510  E"/>
    <m/>
    <x v="0"/>
    <s v="F"/>
    <m/>
    <m/>
    <m/>
    <n v="680"/>
    <n v="0"/>
    <n v="1"/>
    <s v="E"/>
    <n v="1"/>
    <x v="29"/>
    <n v="12"/>
    <m/>
    <m/>
    <m/>
    <n v="121562"/>
    <n v="1"/>
    <m/>
    <m/>
    <m/>
    <m/>
    <m/>
    <n v="1.75"/>
    <x v="0"/>
    <s v="N"/>
    <x v="3"/>
  </r>
  <r>
    <s v="R"/>
    <n v="4.0999999999999996"/>
    <n v="20150424"/>
    <s v="WDFW"/>
    <s v="SUQ"/>
    <n v="2382954"/>
    <n v="1"/>
    <x v="4"/>
    <n v="20120813"/>
    <s v="R"/>
    <n v="6"/>
    <n v="34"/>
    <n v="23"/>
    <n v="17"/>
    <s v="N"/>
    <n v="5"/>
    <s v="3M10510  E"/>
    <m/>
    <x v="0"/>
    <s v="F"/>
    <m/>
    <m/>
    <m/>
    <n v="650"/>
    <n v="0"/>
    <n v="1"/>
    <s v="E"/>
    <n v="1"/>
    <x v="32"/>
    <n v="12"/>
    <m/>
    <m/>
    <m/>
    <n v="121562"/>
    <n v="1"/>
    <m/>
    <m/>
    <m/>
    <m/>
    <m/>
    <n v="1.75"/>
    <x v="0"/>
    <s v="N"/>
    <x v="3"/>
  </r>
  <r>
    <s v="R"/>
    <n v="4.0999999999999996"/>
    <n v="20150424"/>
    <s v="WDFW"/>
    <s v="SUQ"/>
    <n v="2382960"/>
    <n v="1"/>
    <x v="4"/>
    <n v="20120814"/>
    <s v="R"/>
    <n v="6"/>
    <n v="34"/>
    <n v="23"/>
    <n v="17"/>
    <s v="N"/>
    <n v="5"/>
    <s v="3M10510  E"/>
    <m/>
    <x v="0"/>
    <s v="M"/>
    <m/>
    <m/>
    <m/>
    <n v="690"/>
    <n v="0"/>
    <n v="1"/>
    <s v="E"/>
    <n v="1"/>
    <x v="31"/>
    <n v="12"/>
    <m/>
    <m/>
    <m/>
    <n v="121562"/>
    <n v="1"/>
    <m/>
    <m/>
    <m/>
    <m/>
    <m/>
    <n v="1.75"/>
    <x v="0"/>
    <s v="N"/>
    <x v="3"/>
  </r>
  <r>
    <s v="R"/>
    <n v="4.0999999999999996"/>
    <n v="20150424"/>
    <s v="WDFW"/>
    <s v="SUQ"/>
    <n v="2382961"/>
    <n v="1"/>
    <x v="4"/>
    <n v="20120814"/>
    <s v="R"/>
    <n v="6"/>
    <n v="34"/>
    <n v="23"/>
    <n v="17"/>
    <s v="N"/>
    <n v="5"/>
    <s v="3M10510  E"/>
    <m/>
    <x v="0"/>
    <s v="M"/>
    <m/>
    <m/>
    <m/>
    <n v="670"/>
    <n v="0"/>
    <n v="1"/>
    <s v="E"/>
    <n v="1"/>
    <x v="33"/>
    <n v="12"/>
    <m/>
    <m/>
    <m/>
    <n v="121562"/>
    <n v="1"/>
    <m/>
    <m/>
    <m/>
    <m/>
    <m/>
    <n v="1.75"/>
    <x v="0"/>
    <s v="N"/>
    <x v="1"/>
  </r>
  <r>
    <s v="R"/>
    <n v="4.0999999999999996"/>
    <n v="20150424"/>
    <s v="WDFW"/>
    <s v="SUQ"/>
    <n v="2382955"/>
    <n v="1"/>
    <x v="4"/>
    <n v="20120815"/>
    <s v="R"/>
    <n v="6"/>
    <n v="34"/>
    <n v="23"/>
    <n v="17"/>
    <s v="N"/>
    <n v="5"/>
    <s v="3M10510  E"/>
    <m/>
    <x v="0"/>
    <s v="F"/>
    <m/>
    <m/>
    <m/>
    <n v="650"/>
    <n v="0"/>
    <n v="1"/>
    <s v="E"/>
    <n v="1"/>
    <x v="34"/>
    <n v="12"/>
    <m/>
    <m/>
    <m/>
    <n v="121562"/>
    <n v="1"/>
    <m/>
    <m/>
    <m/>
    <m/>
    <m/>
    <n v="1.75"/>
    <x v="0"/>
    <s v="N"/>
    <x v="1"/>
  </r>
  <r>
    <s v="R"/>
    <n v="4.0999999999999996"/>
    <n v="20150424"/>
    <s v="WDFW"/>
    <s v="SUQ"/>
    <n v="2382956"/>
    <n v="1"/>
    <x v="4"/>
    <n v="20120815"/>
    <s v="R"/>
    <n v="6"/>
    <n v="34"/>
    <n v="23"/>
    <n v="17"/>
    <s v="N"/>
    <n v="5"/>
    <s v="3M10510  E"/>
    <m/>
    <x v="0"/>
    <s v="F"/>
    <m/>
    <m/>
    <m/>
    <n v="730"/>
    <n v="0"/>
    <n v="1"/>
    <s v="E"/>
    <n v="1"/>
    <x v="30"/>
    <n v="12"/>
    <m/>
    <m/>
    <m/>
    <n v="121562"/>
    <n v="1"/>
    <m/>
    <m/>
    <m/>
    <m/>
    <m/>
    <n v="1.75"/>
    <x v="0"/>
    <s v="N"/>
    <x v="3"/>
  </r>
  <r>
    <s v="R"/>
    <n v="4.0999999999999996"/>
    <n v="20150424"/>
    <s v="WDFW"/>
    <s v="SUQ"/>
    <n v="2382957"/>
    <n v="1"/>
    <x v="4"/>
    <n v="20120815"/>
    <s v="R"/>
    <n v="6"/>
    <n v="34"/>
    <n v="23"/>
    <n v="17"/>
    <s v="N"/>
    <n v="5"/>
    <s v="3M10510  E"/>
    <m/>
    <x v="0"/>
    <s v="M"/>
    <m/>
    <m/>
    <m/>
    <n v="660"/>
    <n v="0"/>
    <n v="1"/>
    <s v="E"/>
    <n v="1"/>
    <x v="31"/>
    <n v="12"/>
    <m/>
    <m/>
    <m/>
    <n v="121562"/>
    <n v="1"/>
    <m/>
    <m/>
    <m/>
    <m/>
    <m/>
    <n v="1.75"/>
    <x v="0"/>
    <s v="N"/>
    <x v="3"/>
  </r>
  <r>
    <s v="R"/>
    <n v="4.0999999999999996"/>
    <n v="20150424"/>
    <s v="WDFW"/>
    <s v="SUQ"/>
    <n v="2382958"/>
    <n v="1"/>
    <x v="4"/>
    <n v="20120815"/>
    <s v="R"/>
    <n v="6"/>
    <n v="34"/>
    <n v="23"/>
    <n v="17"/>
    <s v="N"/>
    <n v="5"/>
    <s v="3M10510  E"/>
    <m/>
    <x v="0"/>
    <s v="F"/>
    <m/>
    <m/>
    <m/>
    <n v="650"/>
    <n v="0"/>
    <n v="1"/>
    <s v="E"/>
    <n v="1"/>
    <x v="31"/>
    <n v="12"/>
    <m/>
    <m/>
    <m/>
    <n v="121562"/>
    <n v="1"/>
    <m/>
    <m/>
    <m/>
    <m/>
    <m/>
    <n v="1.75"/>
    <x v="0"/>
    <s v="N"/>
    <x v="3"/>
  </r>
  <r>
    <s v="R"/>
    <n v="4.0999999999999996"/>
    <n v="20150424"/>
    <s v="WDFW"/>
    <s v="SUQ"/>
    <n v="2382966"/>
    <n v="1"/>
    <x v="4"/>
    <n v="20120906"/>
    <s v="R"/>
    <n v="6"/>
    <n v="37"/>
    <n v="23"/>
    <n v="16"/>
    <s v="N"/>
    <n v="5"/>
    <s v="3M10510  E"/>
    <m/>
    <x v="0"/>
    <s v="M"/>
    <m/>
    <m/>
    <m/>
    <n v="660"/>
    <n v="0"/>
    <n v="1"/>
    <s v="E"/>
    <n v="1"/>
    <x v="32"/>
    <n v="13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67"/>
    <n v="1"/>
    <x v="4"/>
    <n v="20120906"/>
    <s v="R"/>
    <n v="6"/>
    <n v="37"/>
    <n v="23"/>
    <n v="16"/>
    <s v="N"/>
    <n v="5"/>
    <s v="3M10510  E"/>
    <m/>
    <x v="0"/>
    <s v="M"/>
    <m/>
    <m/>
    <m/>
    <n v="700"/>
    <n v="0"/>
    <n v="1"/>
    <s v="E"/>
    <n v="1"/>
    <x v="31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68"/>
    <n v="1"/>
    <x v="4"/>
    <n v="20120906"/>
    <s v="R"/>
    <n v="6"/>
    <n v="37"/>
    <n v="23"/>
    <n v="16"/>
    <s v="N"/>
    <n v="5"/>
    <s v="3M10510  E"/>
    <m/>
    <x v="0"/>
    <s v="F"/>
    <m/>
    <m/>
    <m/>
    <n v="740"/>
    <n v="0"/>
    <n v="1"/>
    <s v="E"/>
    <n v="1"/>
    <x v="32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69"/>
    <n v="1"/>
    <x v="4"/>
    <n v="20120906"/>
    <s v="R"/>
    <n v="6"/>
    <n v="37"/>
    <n v="23"/>
    <n v="16"/>
    <s v="N"/>
    <n v="5"/>
    <s v="3M10510  E"/>
    <m/>
    <x v="0"/>
    <s v="M"/>
    <m/>
    <m/>
    <m/>
    <n v="760"/>
    <n v="0"/>
    <n v="1"/>
    <s v="E"/>
    <n v="1"/>
    <x v="30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70"/>
    <n v="1"/>
    <x v="4"/>
    <n v="20120906"/>
    <s v="R"/>
    <n v="6"/>
    <n v="37"/>
    <n v="23"/>
    <n v="16"/>
    <s v="N"/>
    <n v="5"/>
    <s v="3M10510  E"/>
    <m/>
    <x v="0"/>
    <s v="M"/>
    <m/>
    <m/>
    <m/>
    <n v="720"/>
    <n v="0"/>
    <n v="1"/>
    <s v="E"/>
    <n v="1"/>
    <x v="32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71"/>
    <n v="1"/>
    <x v="4"/>
    <n v="20120906"/>
    <s v="R"/>
    <n v="6"/>
    <n v="37"/>
    <n v="23"/>
    <n v="16"/>
    <s v="N"/>
    <n v="5"/>
    <s v="3M10510  E"/>
    <m/>
    <x v="0"/>
    <s v="M"/>
    <m/>
    <m/>
    <m/>
    <n v="700"/>
    <n v="0"/>
    <n v="1"/>
    <s v="E"/>
    <n v="3"/>
    <x v="0"/>
    <m/>
    <m/>
    <m/>
    <m/>
    <n v="121565"/>
    <n v="1"/>
    <m/>
    <m/>
    <m/>
    <m/>
    <m/>
    <m/>
    <x v="0"/>
    <s v="N"/>
    <x v="0"/>
  </r>
  <r>
    <s v="R"/>
    <n v="4.0999999999999996"/>
    <n v="20150424"/>
    <s v="WDFW"/>
    <s v="SUQ"/>
    <n v="2382972"/>
    <n v="1"/>
    <x v="4"/>
    <n v="20120906"/>
    <s v="R"/>
    <n v="6"/>
    <n v="37"/>
    <n v="23"/>
    <n v="16"/>
    <s v="N"/>
    <n v="5"/>
    <s v="3M10510  E"/>
    <m/>
    <x v="0"/>
    <s v="F"/>
    <m/>
    <m/>
    <m/>
    <n v="820"/>
    <n v="0"/>
    <n v="1"/>
    <s v="E"/>
    <n v="1"/>
    <x v="30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73"/>
    <n v="1"/>
    <x v="4"/>
    <n v="20120906"/>
    <s v="R"/>
    <n v="6"/>
    <n v="37"/>
    <n v="23"/>
    <n v="16"/>
    <s v="N"/>
    <n v="5"/>
    <s v="3M10510  E"/>
    <m/>
    <x v="0"/>
    <s v="F"/>
    <m/>
    <m/>
    <m/>
    <n v="760"/>
    <n v="0"/>
    <n v="1"/>
    <s v="E"/>
    <n v="1"/>
    <x v="30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74"/>
    <n v="1"/>
    <x v="4"/>
    <n v="20120906"/>
    <s v="R"/>
    <n v="6"/>
    <n v="37"/>
    <n v="23"/>
    <n v="16"/>
    <s v="N"/>
    <n v="5"/>
    <s v="3M10510  E"/>
    <m/>
    <x v="0"/>
    <s v="M"/>
    <m/>
    <m/>
    <m/>
    <n v="680"/>
    <n v="0"/>
    <n v="1"/>
    <s v="E"/>
    <n v="1"/>
    <x v="32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75"/>
    <n v="1"/>
    <x v="4"/>
    <n v="20120906"/>
    <s v="R"/>
    <n v="6"/>
    <n v="37"/>
    <n v="23"/>
    <n v="16"/>
    <s v="N"/>
    <n v="5"/>
    <s v="3M10510  E"/>
    <m/>
    <x v="1"/>
    <s v="M"/>
    <m/>
    <m/>
    <m/>
    <n v="700"/>
    <n v="0"/>
    <n v="1"/>
    <s v="E"/>
    <n v="1"/>
    <x v="35"/>
    <n v="12"/>
    <m/>
    <m/>
    <m/>
    <n v="121565"/>
    <n v="1"/>
    <m/>
    <m/>
    <m/>
    <m/>
    <m/>
    <n v="4.95"/>
    <x v="0"/>
    <s v="N"/>
    <x v="1"/>
  </r>
  <r>
    <s v="R"/>
    <n v="4.0999999999999996"/>
    <n v="20150424"/>
    <s v="WDFW"/>
    <s v="SUQ"/>
    <n v="2382976"/>
    <n v="1"/>
    <x v="4"/>
    <n v="20120906"/>
    <s v="R"/>
    <n v="6"/>
    <n v="37"/>
    <n v="23"/>
    <n v="16"/>
    <s v="N"/>
    <n v="5"/>
    <s v="3M10510  E"/>
    <m/>
    <x v="0"/>
    <s v="M"/>
    <m/>
    <m/>
    <m/>
    <n v="570"/>
    <n v="0"/>
    <n v="1"/>
    <s v="E"/>
    <n v="1"/>
    <x v="31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77"/>
    <n v="1"/>
    <x v="4"/>
    <n v="20120906"/>
    <s v="R"/>
    <n v="6"/>
    <n v="37"/>
    <n v="23"/>
    <n v="16"/>
    <s v="N"/>
    <n v="5"/>
    <s v="3M10510  E"/>
    <m/>
    <x v="0"/>
    <s v="F"/>
    <m/>
    <m/>
    <m/>
    <n v="780"/>
    <n v="0"/>
    <n v="1"/>
    <s v="E"/>
    <n v="1"/>
    <x v="29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78"/>
    <n v="1"/>
    <x v="4"/>
    <n v="20120906"/>
    <s v="R"/>
    <n v="6"/>
    <n v="37"/>
    <n v="23"/>
    <n v="16"/>
    <s v="N"/>
    <n v="5"/>
    <s v="3M10510  E"/>
    <m/>
    <x v="0"/>
    <s v="M"/>
    <m/>
    <m/>
    <m/>
    <n v="740"/>
    <n v="0"/>
    <n v="1"/>
    <s v="E"/>
    <n v="1"/>
    <x v="30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79"/>
    <n v="1"/>
    <x v="4"/>
    <n v="20120906"/>
    <s v="R"/>
    <n v="6"/>
    <n v="37"/>
    <n v="23"/>
    <n v="16"/>
    <s v="N"/>
    <n v="5"/>
    <s v="3M10510  E"/>
    <m/>
    <x v="0"/>
    <s v="F"/>
    <m/>
    <m/>
    <m/>
    <n v="650"/>
    <n v="0"/>
    <n v="1"/>
    <s v="E"/>
    <n v="1"/>
    <x v="32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80"/>
    <n v="1"/>
    <x v="4"/>
    <n v="20120906"/>
    <s v="R"/>
    <n v="6"/>
    <n v="37"/>
    <n v="23"/>
    <n v="16"/>
    <s v="N"/>
    <n v="5"/>
    <s v="3M10510  E"/>
    <m/>
    <x v="0"/>
    <s v="M"/>
    <m/>
    <m/>
    <m/>
    <n v="620"/>
    <n v="0"/>
    <n v="1"/>
    <s v="E"/>
    <n v="1"/>
    <x v="31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81"/>
    <n v="1"/>
    <x v="4"/>
    <n v="20120906"/>
    <s v="R"/>
    <n v="6"/>
    <n v="37"/>
    <n v="23"/>
    <n v="16"/>
    <s v="N"/>
    <n v="5"/>
    <s v="3M10510  E"/>
    <m/>
    <x v="0"/>
    <s v="F"/>
    <m/>
    <m/>
    <m/>
    <n v="650"/>
    <n v="0"/>
    <n v="1"/>
    <s v="E"/>
    <n v="1"/>
    <x v="31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82"/>
    <n v="1"/>
    <x v="4"/>
    <n v="20120906"/>
    <s v="R"/>
    <n v="6"/>
    <n v="37"/>
    <n v="23"/>
    <n v="16"/>
    <s v="N"/>
    <n v="5"/>
    <s v="3M10510  E"/>
    <m/>
    <x v="0"/>
    <s v="M"/>
    <m/>
    <m/>
    <m/>
    <n v="790"/>
    <n v="0"/>
    <n v="1"/>
    <s v="E"/>
    <n v="3"/>
    <x v="0"/>
    <m/>
    <m/>
    <m/>
    <m/>
    <n v="121565"/>
    <n v="1"/>
    <m/>
    <m/>
    <m/>
    <m/>
    <m/>
    <m/>
    <x v="0"/>
    <s v="N"/>
    <x v="0"/>
  </r>
  <r>
    <s v="R"/>
    <n v="4.0999999999999996"/>
    <n v="20150424"/>
    <s v="WDFW"/>
    <s v="SUQ"/>
    <n v="2382983"/>
    <n v="1"/>
    <x v="4"/>
    <n v="20120906"/>
    <s v="R"/>
    <n v="6"/>
    <n v="37"/>
    <n v="23"/>
    <n v="16"/>
    <s v="N"/>
    <n v="5"/>
    <s v="3M10510  E"/>
    <m/>
    <x v="0"/>
    <s v="M"/>
    <m/>
    <m/>
    <m/>
    <n v="730"/>
    <n v="0"/>
    <n v="1"/>
    <s v="E"/>
    <n v="1"/>
    <x v="29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84"/>
    <n v="1"/>
    <x v="4"/>
    <n v="20120906"/>
    <s v="R"/>
    <n v="6"/>
    <n v="37"/>
    <n v="23"/>
    <n v="16"/>
    <s v="N"/>
    <n v="5"/>
    <s v="3M10510  E"/>
    <m/>
    <x v="0"/>
    <s v="F"/>
    <m/>
    <m/>
    <m/>
    <n v="740"/>
    <n v="0"/>
    <n v="1"/>
    <s v="E"/>
    <n v="1"/>
    <x v="30"/>
    <n v="12"/>
    <m/>
    <m/>
    <m/>
    <n v="121565"/>
    <n v="1"/>
    <m/>
    <m/>
    <m/>
    <m/>
    <m/>
    <n v="4.95"/>
    <x v="0"/>
    <s v="N"/>
    <x v="3"/>
  </r>
  <r>
    <s v="R"/>
    <n v="4.0999999999999996"/>
    <n v="20150424"/>
    <s v="WDFW"/>
    <s v="SUQ"/>
    <n v="2382959"/>
    <n v="1"/>
    <x v="4"/>
    <n v="20120910"/>
    <s v="R"/>
    <n v="6"/>
    <n v="38"/>
    <n v="23"/>
    <n v="16"/>
    <s v="N"/>
    <n v="5"/>
    <s v="3M10510  E"/>
    <m/>
    <x v="0"/>
    <s v="F"/>
    <m/>
    <m/>
    <m/>
    <n v="630"/>
    <n v="0"/>
    <n v="1"/>
    <s v="E"/>
    <n v="1"/>
    <x v="36"/>
    <n v="12"/>
    <m/>
    <m/>
    <m/>
    <n v="121566"/>
    <n v="1"/>
    <m/>
    <m/>
    <m/>
    <m/>
    <m/>
    <n v="8.25"/>
    <x v="0"/>
    <s v="N"/>
    <x v="7"/>
  </r>
  <r>
    <s v="R"/>
    <n v="4.0999999999999996"/>
    <n v="20160520"/>
    <s v="WDFW"/>
    <s v="SUQ"/>
    <n v="2484031"/>
    <n v="1"/>
    <x v="5"/>
    <n v="20130820"/>
    <s v="R"/>
    <n v="6"/>
    <n v="34"/>
    <n v="23"/>
    <n v="49"/>
    <s v="N"/>
    <n v="5"/>
    <s v="3M10510  E"/>
    <m/>
    <x v="0"/>
    <s v="F"/>
    <m/>
    <m/>
    <m/>
    <n v="750"/>
    <n v="0"/>
    <n v="1"/>
    <s v="E"/>
    <n v="1"/>
    <x v="32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32"/>
    <n v="1"/>
    <x v="5"/>
    <n v="20130820"/>
    <s v="R"/>
    <n v="6"/>
    <n v="34"/>
    <n v="23"/>
    <n v="49"/>
    <s v="N"/>
    <n v="5"/>
    <s v="3M10510  E"/>
    <m/>
    <x v="0"/>
    <s v="M"/>
    <m/>
    <m/>
    <m/>
    <n v="67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46"/>
    <n v="1"/>
    <x v="5"/>
    <n v="20130820"/>
    <s v="R"/>
    <n v="6"/>
    <n v="34"/>
    <n v="23"/>
    <n v="49"/>
    <s v="N"/>
    <n v="5"/>
    <s v="3M10510  E"/>
    <m/>
    <x v="0"/>
    <s v="F"/>
    <m/>
    <m/>
    <m/>
    <n v="76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04"/>
    <n v="1"/>
    <x v="5"/>
    <n v="20130820"/>
    <s v="R"/>
    <n v="6"/>
    <n v="34"/>
    <n v="23"/>
    <n v="49"/>
    <s v="N"/>
    <n v="5"/>
    <s v="3M10510  E"/>
    <m/>
    <x v="0"/>
    <s v="M"/>
    <m/>
    <m/>
    <m/>
    <n v="58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05"/>
    <n v="1"/>
    <x v="5"/>
    <n v="20130820"/>
    <s v="R"/>
    <n v="6"/>
    <n v="34"/>
    <n v="23"/>
    <n v="49"/>
    <s v="N"/>
    <n v="5"/>
    <s v="3M10510  E"/>
    <m/>
    <x v="0"/>
    <s v="M"/>
    <m/>
    <m/>
    <m/>
    <n v="57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37"/>
    <n v="1"/>
    <x v="5"/>
    <n v="20130820"/>
    <s v="R"/>
    <n v="6"/>
    <n v="34"/>
    <n v="23"/>
    <n v="49"/>
    <s v="N"/>
    <n v="5"/>
    <s v="3M10510  E"/>
    <m/>
    <x v="0"/>
    <s v="F"/>
    <m/>
    <m/>
    <m/>
    <n v="73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02"/>
    <n v="1"/>
    <x v="5"/>
    <n v="20130820"/>
    <s v="R"/>
    <n v="6"/>
    <n v="34"/>
    <n v="23"/>
    <n v="49"/>
    <s v="N"/>
    <n v="5"/>
    <s v="3M10510  E"/>
    <m/>
    <x v="0"/>
    <s v="M"/>
    <m/>
    <m/>
    <m/>
    <n v="67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34"/>
    <n v="1"/>
    <x v="5"/>
    <n v="20130820"/>
    <s v="R"/>
    <n v="6"/>
    <n v="34"/>
    <n v="23"/>
    <n v="49"/>
    <s v="N"/>
    <n v="5"/>
    <s v="3M10510  E"/>
    <m/>
    <x v="0"/>
    <s v="F"/>
    <m/>
    <m/>
    <m/>
    <n v="73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36"/>
    <n v="1"/>
    <x v="5"/>
    <n v="20130820"/>
    <s v="R"/>
    <n v="6"/>
    <n v="34"/>
    <n v="23"/>
    <n v="49"/>
    <s v="N"/>
    <n v="5"/>
    <s v="3M10510  E"/>
    <m/>
    <x v="0"/>
    <s v="M"/>
    <m/>
    <m/>
    <m/>
    <n v="770"/>
    <n v="0"/>
    <n v="1"/>
    <s v="E"/>
    <n v="1"/>
    <x v="32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59"/>
    <n v="1"/>
    <x v="5"/>
    <n v="20130820"/>
    <s v="R"/>
    <n v="6"/>
    <n v="34"/>
    <n v="23"/>
    <n v="49"/>
    <s v="N"/>
    <n v="5"/>
    <s v="3M10510  E"/>
    <m/>
    <x v="0"/>
    <s v="M"/>
    <m/>
    <m/>
    <m/>
    <n v="74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61"/>
    <n v="1"/>
    <x v="5"/>
    <n v="20130820"/>
    <s v="R"/>
    <n v="6"/>
    <n v="34"/>
    <n v="23"/>
    <n v="49"/>
    <s v="N"/>
    <n v="5"/>
    <s v="3M10510  E"/>
    <m/>
    <x v="0"/>
    <s v="M"/>
    <m/>
    <m/>
    <m/>
    <n v="76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95"/>
    <n v="1"/>
    <x v="5"/>
    <n v="20130812"/>
    <s v="R"/>
    <n v="6"/>
    <n v="33"/>
    <n v="23"/>
    <n v="49"/>
    <s v="N"/>
    <n v="5"/>
    <s v="3M10510  E"/>
    <m/>
    <x v="1"/>
    <s v="F"/>
    <m/>
    <m/>
    <m/>
    <n v="800"/>
    <n v="0"/>
    <n v="1"/>
    <s v="E"/>
    <n v="1"/>
    <x v="35"/>
    <n v="12"/>
    <m/>
    <m/>
    <m/>
    <n v="125475"/>
    <n v="1"/>
    <m/>
    <m/>
    <m/>
    <m/>
    <m/>
    <n v="1.79"/>
    <x v="0"/>
    <s v="N"/>
    <x v="1"/>
  </r>
  <r>
    <s v="R"/>
    <n v="4.0999999999999996"/>
    <n v="20160520"/>
    <s v="WDFW"/>
    <s v="SUQ"/>
    <n v="2484100"/>
    <n v="1"/>
    <x v="5"/>
    <n v="20130812"/>
    <s v="R"/>
    <n v="6"/>
    <n v="33"/>
    <n v="23"/>
    <n v="49"/>
    <s v="N"/>
    <n v="5"/>
    <s v="3M10510  E"/>
    <m/>
    <x v="0"/>
    <s v="F"/>
    <m/>
    <m/>
    <m/>
    <n v="720"/>
    <n v="0"/>
    <n v="1"/>
    <s v="E"/>
    <n v="1"/>
    <x v="31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02"/>
    <n v="1"/>
    <x v="5"/>
    <n v="20130812"/>
    <s v="R"/>
    <n v="6"/>
    <n v="33"/>
    <n v="23"/>
    <n v="49"/>
    <s v="N"/>
    <n v="5"/>
    <s v="3M10510  E"/>
    <m/>
    <x v="0"/>
    <s v="M"/>
    <m/>
    <m/>
    <m/>
    <n v="700"/>
    <n v="0"/>
    <n v="1"/>
    <s v="E"/>
    <n v="1"/>
    <x v="38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25"/>
    <n v="1"/>
    <x v="5"/>
    <n v="20130823"/>
    <s v="R"/>
    <n v="6"/>
    <n v="34"/>
    <n v="23"/>
    <n v="16"/>
    <s v="N"/>
    <n v="5"/>
    <s v="3M10510  E"/>
    <m/>
    <x v="0"/>
    <s v="F"/>
    <m/>
    <m/>
    <m/>
    <n v="82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27"/>
    <n v="1"/>
    <x v="5"/>
    <n v="20130823"/>
    <s v="R"/>
    <n v="6"/>
    <n v="34"/>
    <n v="23"/>
    <n v="16"/>
    <s v="N"/>
    <n v="5"/>
    <s v="3M10510  E"/>
    <m/>
    <x v="0"/>
    <s v="M"/>
    <m/>
    <m/>
    <m/>
    <n v="69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34"/>
    <n v="1"/>
    <x v="5"/>
    <n v="20130823"/>
    <s v="R"/>
    <n v="6"/>
    <n v="34"/>
    <n v="23"/>
    <n v="16"/>
    <s v="N"/>
    <n v="5"/>
    <s v="3M10510  E"/>
    <m/>
    <x v="1"/>
    <s v="M"/>
    <m/>
    <m/>
    <m/>
    <n v="660"/>
    <n v="0"/>
    <n v="1"/>
    <s v="E"/>
    <n v="1"/>
    <x v="39"/>
    <n v="12"/>
    <m/>
    <m/>
    <m/>
    <n v="125476"/>
    <n v="1"/>
    <m/>
    <m/>
    <m/>
    <m/>
    <m/>
    <n v="2.2799999999999998"/>
    <x v="0"/>
    <s v="N"/>
    <x v="7"/>
  </r>
  <r>
    <s v="R"/>
    <n v="4.0999999999999996"/>
    <n v="20160520"/>
    <s v="WDFW"/>
    <s v="SUQ"/>
    <n v="2484136"/>
    <n v="1"/>
    <x v="5"/>
    <n v="20130823"/>
    <s v="R"/>
    <n v="6"/>
    <n v="34"/>
    <n v="23"/>
    <n v="16"/>
    <s v="N"/>
    <n v="5"/>
    <s v="3M10510  E"/>
    <m/>
    <x v="0"/>
    <s v="F"/>
    <m/>
    <m/>
    <m/>
    <n v="71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70"/>
    <n v="1"/>
    <x v="5"/>
    <n v="20130813"/>
    <s v="R"/>
    <n v="6"/>
    <n v="33"/>
    <n v="23"/>
    <n v="49"/>
    <s v="N"/>
    <n v="5"/>
    <s v="3M10510  E"/>
    <m/>
    <x v="0"/>
    <s v="M"/>
    <m/>
    <m/>
    <m/>
    <n v="780"/>
    <n v="0"/>
    <n v="1"/>
    <s v="E"/>
    <n v="1"/>
    <x v="37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00"/>
    <n v="1"/>
    <x v="5"/>
    <n v="20130809"/>
    <s v="R"/>
    <n v="6"/>
    <n v="32"/>
    <n v="23"/>
    <n v="17"/>
    <s v="N"/>
    <n v="5"/>
    <s v="3M10510  E"/>
    <m/>
    <x v="0"/>
    <s v="M"/>
    <m/>
    <m/>
    <m/>
    <n v="850"/>
    <n v="0"/>
    <n v="1"/>
    <s v="E"/>
    <n v="1"/>
    <x v="31"/>
    <n v="12"/>
    <m/>
    <m/>
    <m/>
    <n v="125474"/>
    <n v="1"/>
    <m/>
    <m/>
    <m/>
    <m/>
    <m/>
    <n v="3.83"/>
    <x v="0"/>
    <s v="N"/>
    <x v="3"/>
  </r>
  <r>
    <s v="R"/>
    <n v="4.0999999999999996"/>
    <n v="20160520"/>
    <s v="WDFW"/>
    <s v="SUQ"/>
    <n v="2484063"/>
    <n v="1"/>
    <x v="5"/>
    <n v="20130820"/>
    <s v="R"/>
    <n v="6"/>
    <n v="34"/>
    <n v="23"/>
    <n v="49"/>
    <s v="N"/>
    <n v="5"/>
    <s v="3M10510  E"/>
    <m/>
    <x v="0"/>
    <s v="M"/>
    <m/>
    <m/>
    <m/>
    <n v="77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81"/>
    <n v="1"/>
    <x v="5"/>
    <n v="20130814"/>
    <s v="R"/>
    <n v="6"/>
    <n v="33"/>
    <n v="23"/>
    <n v="49"/>
    <s v="N"/>
    <n v="5"/>
    <s v="3M10510  E"/>
    <m/>
    <x v="0"/>
    <s v="M"/>
    <m/>
    <m/>
    <m/>
    <n v="870"/>
    <n v="0"/>
    <n v="1"/>
    <s v="E"/>
    <n v="1"/>
    <x v="31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082"/>
    <n v="1"/>
    <x v="5"/>
    <n v="20130814"/>
    <s v="R"/>
    <n v="6"/>
    <n v="33"/>
    <n v="23"/>
    <n v="49"/>
    <s v="N"/>
    <n v="5"/>
    <s v="3M10510  E"/>
    <m/>
    <x v="0"/>
    <s v="M"/>
    <m/>
    <m/>
    <m/>
    <n v="670"/>
    <n v="0"/>
    <n v="1"/>
    <s v="E"/>
    <n v="1"/>
    <x v="37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096"/>
    <n v="1"/>
    <x v="5"/>
    <n v="20130812"/>
    <s v="R"/>
    <n v="6"/>
    <n v="33"/>
    <n v="23"/>
    <n v="49"/>
    <s v="N"/>
    <n v="5"/>
    <s v="3M10510  E"/>
    <m/>
    <x v="0"/>
    <s v="M"/>
    <m/>
    <m/>
    <m/>
    <n v="68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099"/>
    <n v="1"/>
    <x v="5"/>
    <n v="20130812"/>
    <s v="R"/>
    <n v="6"/>
    <n v="33"/>
    <n v="23"/>
    <n v="49"/>
    <s v="N"/>
    <n v="5"/>
    <s v="3M10510  E"/>
    <m/>
    <x v="0"/>
    <s v="M"/>
    <m/>
    <m/>
    <m/>
    <n v="76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82"/>
    <n v="1"/>
    <x v="5"/>
    <n v="20130813"/>
    <s v="R"/>
    <n v="6"/>
    <n v="33"/>
    <n v="23"/>
    <n v="49"/>
    <s v="N"/>
    <n v="5"/>
    <s v="3M10510  E"/>
    <m/>
    <x v="1"/>
    <m/>
    <m/>
    <m/>
    <m/>
    <m/>
    <m/>
    <m/>
    <s v="E"/>
    <n v="1"/>
    <x v="35"/>
    <n v="12"/>
    <m/>
    <m/>
    <m/>
    <n v="125475"/>
    <n v="1"/>
    <m/>
    <m/>
    <m/>
    <m/>
    <m/>
    <n v="1.79"/>
    <x v="0"/>
    <s v="N"/>
    <x v="1"/>
  </r>
  <r>
    <s v="R"/>
    <n v="4.0999999999999996"/>
    <n v="20160520"/>
    <s v="WDFW"/>
    <s v="SUQ"/>
    <n v="2484196"/>
    <n v="1"/>
    <x v="5"/>
    <n v="20130809"/>
    <s v="R"/>
    <n v="6"/>
    <n v="32"/>
    <n v="23"/>
    <n v="17"/>
    <s v="N"/>
    <n v="5"/>
    <s v="3M10510  E"/>
    <m/>
    <x v="0"/>
    <s v="F"/>
    <m/>
    <m/>
    <m/>
    <n v="810"/>
    <n v="0"/>
    <n v="1"/>
    <s v="E"/>
    <n v="1"/>
    <x v="31"/>
    <n v="12"/>
    <m/>
    <m/>
    <m/>
    <n v="125474"/>
    <n v="1"/>
    <m/>
    <m/>
    <m/>
    <m/>
    <m/>
    <n v="3.83"/>
    <x v="0"/>
    <s v="N"/>
    <x v="3"/>
  </r>
  <r>
    <s v="R"/>
    <n v="4.0999999999999996"/>
    <n v="20160520"/>
    <s v="WDFW"/>
    <s v="SUQ"/>
    <n v="2484213"/>
    <n v="1"/>
    <x v="5"/>
    <n v="20130906"/>
    <s v="R"/>
    <n v="6"/>
    <n v="36"/>
    <n v="23"/>
    <n v="16"/>
    <s v="N"/>
    <n v="5"/>
    <s v="3M10510  E"/>
    <m/>
    <x v="0"/>
    <s v="F"/>
    <m/>
    <m/>
    <m/>
    <n v="770"/>
    <n v="0"/>
    <n v="1"/>
    <s v="E"/>
    <n v="1"/>
    <x v="31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14"/>
    <n v="1"/>
    <x v="5"/>
    <n v="20130906"/>
    <s v="R"/>
    <n v="6"/>
    <n v="36"/>
    <n v="23"/>
    <n v="16"/>
    <s v="N"/>
    <n v="5"/>
    <s v="3M10510  E"/>
    <m/>
    <x v="0"/>
    <s v="M"/>
    <m/>
    <m/>
    <m/>
    <n v="820"/>
    <n v="0"/>
    <n v="1"/>
    <s v="E"/>
    <n v="1"/>
    <x v="31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32"/>
    <n v="1"/>
    <x v="5"/>
    <n v="20130906"/>
    <s v="R"/>
    <n v="6"/>
    <n v="36"/>
    <n v="23"/>
    <n v="16"/>
    <s v="N"/>
    <n v="5"/>
    <s v="3M10510  E"/>
    <m/>
    <x v="0"/>
    <s v="M"/>
    <m/>
    <m/>
    <m/>
    <n v="660"/>
    <n v="0"/>
    <n v="1"/>
    <s v="E"/>
    <n v="1"/>
    <x v="32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46"/>
    <n v="1"/>
    <x v="5"/>
    <n v="20130806"/>
    <s v="R"/>
    <n v="6"/>
    <n v="32"/>
    <n v="23"/>
    <n v="49"/>
    <s v="N"/>
    <n v="5"/>
    <s v="3M10510  E"/>
    <m/>
    <x v="0"/>
    <s v="M"/>
    <m/>
    <m/>
    <m/>
    <n v="740"/>
    <n v="0"/>
    <n v="1"/>
    <s v="E"/>
    <n v="1"/>
    <x v="40"/>
    <n v="12"/>
    <m/>
    <m/>
    <m/>
    <n v="125474"/>
    <n v="1"/>
    <m/>
    <m/>
    <m/>
    <m/>
    <m/>
    <n v="3.83"/>
    <x v="0"/>
    <s v="N"/>
    <x v="1"/>
  </r>
  <r>
    <s v="R"/>
    <n v="4.0999999999999996"/>
    <n v="20160520"/>
    <s v="WDFW"/>
    <s v="SUQ"/>
    <n v="2484249"/>
    <n v="1"/>
    <x v="5"/>
    <n v="20130806"/>
    <s v="R"/>
    <n v="6"/>
    <n v="32"/>
    <n v="23"/>
    <n v="49"/>
    <s v="N"/>
    <n v="5"/>
    <s v="3M10510  E"/>
    <m/>
    <x v="0"/>
    <s v="M"/>
    <m/>
    <m/>
    <m/>
    <n v="770"/>
    <n v="0"/>
    <n v="1"/>
    <s v="E"/>
    <n v="1"/>
    <x v="37"/>
    <n v="12"/>
    <m/>
    <m/>
    <m/>
    <n v="125474"/>
    <n v="1"/>
    <m/>
    <m/>
    <m/>
    <m/>
    <m/>
    <n v="3.83"/>
    <x v="0"/>
    <s v="N"/>
    <x v="3"/>
  </r>
  <r>
    <s v="R"/>
    <n v="4.0999999999999996"/>
    <n v="20160520"/>
    <s v="WDFW"/>
    <s v="SUQ"/>
    <n v="2484040"/>
    <n v="1"/>
    <x v="5"/>
    <n v="20130820"/>
    <s v="R"/>
    <n v="6"/>
    <n v="34"/>
    <n v="23"/>
    <n v="49"/>
    <s v="N"/>
    <n v="5"/>
    <s v="3M10510  E"/>
    <m/>
    <x v="0"/>
    <s v="F"/>
    <m/>
    <m/>
    <m/>
    <n v="69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55"/>
    <n v="1"/>
    <x v="5"/>
    <n v="20130820"/>
    <s v="R"/>
    <n v="6"/>
    <n v="34"/>
    <n v="23"/>
    <n v="49"/>
    <s v="N"/>
    <n v="5"/>
    <s v="3M10510  E"/>
    <m/>
    <x v="0"/>
    <s v="M"/>
    <m/>
    <m/>
    <m/>
    <n v="74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89"/>
    <n v="1"/>
    <x v="5"/>
    <n v="20130814"/>
    <s v="R"/>
    <n v="6"/>
    <n v="33"/>
    <n v="23"/>
    <n v="49"/>
    <s v="N"/>
    <n v="5"/>
    <s v="3M10510  E"/>
    <m/>
    <x v="0"/>
    <s v="F"/>
    <m/>
    <m/>
    <m/>
    <n v="84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04"/>
    <n v="1"/>
    <x v="5"/>
    <n v="20130819"/>
    <s v="R"/>
    <n v="6"/>
    <n v="34"/>
    <n v="23"/>
    <n v="49"/>
    <s v="N"/>
    <n v="5"/>
    <s v="3M10510  E"/>
    <m/>
    <x v="0"/>
    <s v="F"/>
    <m/>
    <m/>
    <m/>
    <n v="80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74"/>
    <n v="1"/>
    <x v="5"/>
    <n v="20130813"/>
    <s v="R"/>
    <n v="6"/>
    <n v="33"/>
    <n v="23"/>
    <n v="49"/>
    <s v="N"/>
    <n v="5"/>
    <s v="3M10510  E"/>
    <m/>
    <x v="0"/>
    <s v="M"/>
    <m/>
    <m/>
    <m/>
    <n v="640"/>
    <n v="0"/>
    <n v="1"/>
    <s v="E"/>
    <n v="1"/>
    <x v="38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89"/>
    <n v="1"/>
    <x v="5"/>
    <n v="20130813"/>
    <s v="R"/>
    <n v="6"/>
    <n v="33"/>
    <n v="23"/>
    <n v="49"/>
    <s v="N"/>
    <n v="5"/>
    <s v="3M10510  E"/>
    <m/>
    <x v="0"/>
    <s v="M"/>
    <m/>
    <m/>
    <m/>
    <n v="650"/>
    <n v="0"/>
    <n v="1"/>
    <s v="E"/>
    <n v="1"/>
    <x v="37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04"/>
    <n v="1"/>
    <x v="5"/>
    <n v="20130809"/>
    <s v="R"/>
    <n v="6"/>
    <n v="32"/>
    <n v="23"/>
    <n v="17"/>
    <s v="N"/>
    <n v="5"/>
    <s v="3M10510  E"/>
    <m/>
    <x v="1"/>
    <s v="M"/>
    <m/>
    <m/>
    <m/>
    <n v="680"/>
    <n v="0"/>
    <n v="1"/>
    <s v="E"/>
    <n v="1"/>
    <x v="41"/>
    <n v="12"/>
    <m/>
    <m/>
    <m/>
    <n v="125474"/>
    <n v="1"/>
    <m/>
    <m/>
    <m/>
    <m/>
    <m/>
    <n v="3.83"/>
    <x v="0"/>
    <s v="N"/>
    <x v="15"/>
  </r>
  <r>
    <s v="R"/>
    <n v="4.0999999999999996"/>
    <n v="20160520"/>
    <s v="WDFW"/>
    <s v="SUQ"/>
    <n v="2484206"/>
    <n v="1"/>
    <x v="5"/>
    <n v="20130809"/>
    <s v="R"/>
    <n v="6"/>
    <n v="32"/>
    <n v="23"/>
    <n v="17"/>
    <s v="N"/>
    <n v="5"/>
    <s v="3M10510  E"/>
    <m/>
    <x v="0"/>
    <s v="M"/>
    <m/>
    <m/>
    <m/>
    <n v="650"/>
    <n v="0"/>
    <n v="1"/>
    <s v="E"/>
    <n v="1"/>
    <x v="38"/>
    <n v="12"/>
    <m/>
    <m/>
    <m/>
    <n v="125474"/>
    <n v="1"/>
    <m/>
    <m/>
    <m/>
    <m/>
    <m/>
    <n v="3.83"/>
    <x v="0"/>
    <s v="N"/>
    <x v="3"/>
  </r>
  <r>
    <s v="R"/>
    <n v="4.0999999999999996"/>
    <n v="20160520"/>
    <s v="WDFW"/>
    <s v="SUQ"/>
    <n v="2484221"/>
    <n v="1"/>
    <x v="5"/>
    <n v="20130906"/>
    <s v="R"/>
    <n v="6"/>
    <n v="36"/>
    <n v="23"/>
    <n v="16"/>
    <s v="N"/>
    <n v="5"/>
    <s v="3M10510  E"/>
    <m/>
    <x v="0"/>
    <s v="F"/>
    <m/>
    <m/>
    <m/>
    <n v="820"/>
    <n v="0"/>
    <n v="1"/>
    <s v="E"/>
    <n v="1"/>
    <x v="31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039"/>
    <n v="1"/>
    <x v="5"/>
    <n v="20130820"/>
    <s v="R"/>
    <n v="6"/>
    <n v="34"/>
    <n v="23"/>
    <n v="49"/>
    <s v="N"/>
    <n v="5"/>
    <s v="3M10510  E"/>
    <m/>
    <x v="0"/>
    <s v="F"/>
    <m/>
    <m/>
    <m/>
    <n v="820"/>
    <n v="0"/>
    <n v="1"/>
    <s v="E"/>
    <n v="1"/>
    <x v="30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56"/>
    <n v="1"/>
    <x v="5"/>
    <n v="20130820"/>
    <s v="R"/>
    <n v="6"/>
    <n v="34"/>
    <n v="23"/>
    <n v="49"/>
    <s v="N"/>
    <n v="5"/>
    <s v="3M10510  E"/>
    <m/>
    <x v="0"/>
    <s v="M"/>
    <m/>
    <m/>
    <m/>
    <n v="71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88"/>
    <n v="1"/>
    <x v="5"/>
    <n v="20130814"/>
    <s v="R"/>
    <n v="6"/>
    <n v="33"/>
    <n v="23"/>
    <n v="49"/>
    <s v="N"/>
    <n v="5"/>
    <s v="3M10510  E"/>
    <m/>
    <x v="0"/>
    <s v="M"/>
    <m/>
    <m/>
    <m/>
    <n v="790"/>
    <n v="0"/>
    <n v="1"/>
    <s v="E"/>
    <n v="1"/>
    <x v="34"/>
    <n v="12"/>
    <m/>
    <m/>
    <m/>
    <n v="125475"/>
    <n v="1"/>
    <m/>
    <m/>
    <m/>
    <m/>
    <m/>
    <n v="1.79"/>
    <x v="0"/>
    <s v="N"/>
    <x v="1"/>
  </r>
  <r>
    <s v="R"/>
    <n v="4.0999999999999996"/>
    <n v="20160520"/>
    <s v="WDFW"/>
    <s v="SUQ"/>
    <n v="2484090"/>
    <n v="1"/>
    <x v="5"/>
    <n v="20130814"/>
    <s v="R"/>
    <n v="6"/>
    <n v="33"/>
    <n v="23"/>
    <n v="49"/>
    <s v="N"/>
    <n v="5"/>
    <s v="3M10510  E"/>
    <m/>
    <x v="0"/>
    <s v="M"/>
    <m/>
    <m/>
    <m/>
    <n v="780"/>
    <n v="0"/>
    <n v="1"/>
    <s v="E"/>
    <n v="1"/>
    <x v="42"/>
    <n v="12"/>
    <m/>
    <m/>
    <m/>
    <n v="125475"/>
    <n v="1"/>
    <m/>
    <m/>
    <m/>
    <m/>
    <m/>
    <n v="1.79"/>
    <x v="0"/>
    <s v="N"/>
    <x v="8"/>
  </r>
  <r>
    <s v="R"/>
    <n v="4.0999999999999996"/>
    <n v="20160520"/>
    <s v="WDFW"/>
    <s v="SUQ"/>
    <n v="2484105"/>
    <n v="1"/>
    <x v="5"/>
    <n v="20130819"/>
    <s v="R"/>
    <n v="6"/>
    <n v="34"/>
    <n v="23"/>
    <n v="49"/>
    <s v="N"/>
    <n v="5"/>
    <s v="3M10510  E"/>
    <m/>
    <x v="0"/>
    <s v="M"/>
    <m/>
    <m/>
    <m/>
    <n v="63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24"/>
    <n v="1"/>
    <x v="5"/>
    <n v="20130823"/>
    <s v="R"/>
    <n v="6"/>
    <n v="34"/>
    <n v="23"/>
    <n v="16"/>
    <s v="N"/>
    <n v="5"/>
    <s v="3M10510  E"/>
    <m/>
    <x v="0"/>
    <s v="F"/>
    <m/>
    <m/>
    <m/>
    <n v="76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37"/>
    <n v="1"/>
    <x v="5"/>
    <n v="20130823"/>
    <s v="R"/>
    <n v="6"/>
    <n v="34"/>
    <n v="23"/>
    <n v="16"/>
    <s v="N"/>
    <n v="5"/>
    <s v="3M10510  E"/>
    <m/>
    <x v="0"/>
    <s v="F"/>
    <m/>
    <m/>
    <m/>
    <n v="80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39"/>
    <n v="1"/>
    <x v="5"/>
    <n v="20130823"/>
    <s v="R"/>
    <n v="6"/>
    <n v="34"/>
    <n v="23"/>
    <n v="16"/>
    <s v="N"/>
    <n v="5"/>
    <s v="3M10510  E"/>
    <m/>
    <x v="0"/>
    <s v="M"/>
    <m/>
    <m/>
    <m/>
    <n v="58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41"/>
    <n v="1"/>
    <x v="5"/>
    <n v="20130823"/>
    <s v="R"/>
    <n v="6"/>
    <n v="34"/>
    <n v="23"/>
    <n v="16"/>
    <s v="N"/>
    <n v="5"/>
    <s v="3M10510  E"/>
    <m/>
    <x v="0"/>
    <s v="M"/>
    <m/>
    <m/>
    <m/>
    <n v="440"/>
    <n v="0"/>
    <n v="1"/>
    <s v="E"/>
    <n v="1"/>
    <x v="43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71"/>
    <n v="1"/>
    <x v="5"/>
    <n v="20130813"/>
    <s v="R"/>
    <n v="6"/>
    <n v="33"/>
    <n v="23"/>
    <n v="49"/>
    <s v="N"/>
    <n v="5"/>
    <s v="3M10510  E"/>
    <m/>
    <x v="0"/>
    <s v="M"/>
    <m/>
    <m/>
    <m/>
    <n v="830"/>
    <n v="0"/>
    <n v="1"/>
    <s v="E"/>
    <n v="1"/>
    <x v="31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73"/>
    <n v="1"/>
    <x v="5"/>
    <n v="20130813"/>
    <s v="R"/>
    <n v="6"/>
    <n v="33"/>
    <n v="23"/>
    <n v="49"/>
    <s v="N"/>
    <n v="5"/>
    <s v="3M10510  E"/>
    <m/>
    <x v="0"/>
    <s v="M"/>
    <m/>
    <m/>
    <m/>
    <n v="640"/>
    <n v="0"/>
    <n v="1"/>
    <s v="E"/>
    <n v="1"/>
    <x v="38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05"/>
    <n v="1"/>
    <x v="5"/>
    <n v="20130809"/>
    <s v="R"/>
    <n v="6"/>
    <n v="32"/>
    <n v="23"/>
    <n v="17"/>
    <s v="N"/>
    <n v="5"/>
    <s v="3M10510  E"/>
    <m/>
    <x v="0"/>
    <s v="F"/>
    <m/>
    <m/>
    <m/>
    <n v="860"/>
    <n v="0"/>
    <n v="1"/>
    <s v="E"/>
    <n v="1"/>
    <x v="31"/>
    <n v="12"/>
    <m/>
    <m/>
    <m/>
    <n v="125474"/>
    <n v="1"/>
    <m/>
    <m/>
    <m/>
    <m/>
    <m/>
    <n v="3.83"/>
    <x v="0"/>
    <s v="N"/>
    <x v="3"/>
  </r>
  <r>
    <s v="R"/>
    <n v="4.0999999999999996"/>
    <n v="20160520"/>
    <s v="WDFW"/>
    <s v="SUQ"/>
    <n v="2484207"/>
    <n v="1"/>
    <x v="5"/>
    <n v="20130809"/>
    <s v="R"/>
    <n v="6"/>
    <n v="32"/>
    <n v="23"/>
    <n v="17"/>
    <s v="N"/>
    <n v="5"/>
    <s v="3M10510  E"/>
    <m/>
    <x v="1"/>
    <s v="M"/>
    <m/>
    <m/>
    <m/>
    <n v="780"/>
    <n v="0"/>
    <n v="1"/>
    <s v="E"/>
    <n v="1"/>
    <x v="44"/>
    <n v="12"/>
    <m/>
    <m/>
    <m/>
    <n v="125474"/>
    <n v="1"/>
    <m/>
    <m/>
    <m/>
    <m/>
    <m/>
    <n v="3.83"/>
    <x v="0"/>
    <s v="N"/>
    <x v="1"/>
  </r>
  <r>
    <s v="R"/>
    <n v="4.0999999999999996"/>
    <n v="20160520"/>
    <s v="WDFW"/>
    <s v="SUQ"/>
    <n v="2484224"/>
    <n v="1"/>
    <x v="5"/>
    <n v="20130906"/>
    <s v="R"/>
    <n v="6"/>
    <n v="36"/>
    <n v="23"/>
    <n v="16"/>
    <s v="N"/>
    <n v="5"/>
    <s v="3M10510  E"/>
    <m/>
    <x v="0"/>
    <s v="F"/>
    <m/>
    <m/>
    <m/>
    <n v="820"/>
    <n v="0"/>
    <n v="1"/>
    <s v="E"/>
    <n v="1"/>
    <x v="32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39"/>
    <n v="1"/>
    <x v="5"/>
    <n v="20130806"/>
    <s v="R"/>
    <n v="6"/>
    <n v="32"/>
    <n v="23"/>
    <n v="49"/>
    <s v="N"/>
    <n v="5"/>
    <s v="3M10510  E"/>
    <m/>
    <x v="0"/>
    <s v="M"/>
    <m/>
    <m/>
    <m/>
    <n v="740"/>
    <n v="0"/>
    <n v="1"/>
    <s v="E"/>
    <n v="1"/>
    <x v="38"/>
    <n v="12"/>
    <m/>
    <m/>
    <m/>
    <n v="125474"/>
    <n v="1"/>
    <m/>
    <m/>
    <m/>
    <m/>
    <m/>
    <n v="3.83"/>
    <x v="0"/>
    <s v="N"/>
    <x v="3"/>
  </r>
  <r>
    <s v="R"/>
    <n v="4.0999999999999996"/>
    <n v="20160520"/>
    <s v="WDFW"/>
    <s v="SUQ"/>
    <n v="2484241"/>
    <n v="1"/>
    <x v="5"/>
    <n v="20130806"/>
    <s v="R"/>
    <n v="6"/>
    <n v="32"/>
    <n v="23"/>
    <n v="49"/>
    <s v="N"/>
    <n v="5"/>
    <s v="3M10510  E"/>
    <m/>
    <x v="0"/>
    <s v="M"/>
    <m/>
    <m/>
    <m/>
    <n v="830"/>
    <n v="0"/>
    <n v="1"/>
    <s v="E"/>
    <n v="1"/>
    <x v="31"/>
    <n v="12"/>
    <m/>
    <m/>
    <m/>
    <n v="125474"/>
    <n v="1"/>
    <m/>
    <m/>
    <m/>
    <m/>
    <m/>
    <n v="3.83"/>
    <x v="0"/>
    <s v="N"/>
    <x v="3"/>
  </r>
  <r>
    <s v="R"/>
    <n v="4.0999999999999996"/>
    <n v="20160520"/>
    <s v="WDFW"/>
    <s v="SUQ"/>
    <n v="2484256"/>
    <n v="1"/>
    <x v="5"/>
    <n v="20130821"/>
    <s v="R"/>
    <n v="6"/>
    <n v="34"/>
    <n v="23"/>
    <n v="16"/>
    <s v="N"/>
    <n v="5"/>
    <s v="3M10510  E"/>
    <m/>
    <x v="0"/>
    <s v="M"/>
    <m/>
    <m/>
    <m/>
    <n v="61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225"/>
    <n v="1"/>
    <x v="5"/>
    <n v="20130906"/>
    <s v="R"/>
    <n v="6"/>
    <n v="36"/>
    <n v="23"/>
    <n v="16"/>
    <s v="N"/>
    <n v="5"/>
    <s v="3M10510  E"/>
    <m/>
    <x v="0"/>
    <s v="F"/>
    <m/>
    <m/>
    <m/>
    <n v="770"/>
    <n v="0"/>
    <n v="1"/>
    <s v="E"/>
    <n v="1"/>
    <x v="32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36"/>
    <n v="1"/>
    <x v="5"/>
    <n v="20130806"/>
    <s v="R"/>
    <n v="6"/>
    <n v="32"/>
    <n v="23"/>
    <n v="49"/>
    <s v="N"/>
    <n v="5"/>
    <s v="3M10510  E"/>
    <m/>
    <x v="0"/>
    <s v="M"/>
    <m/>
    <m/>
    <m/>
    <n v="700"/>
    <n v="0"/>
    <n v="1"/>
    <s v="E"/>
    <n v="1"/>
    <x v="40"/>
    <n v="12"/>
    <m/>
    <m/>
    <m/>
    <n v="125474"/>
    <n v="1"/>
    <m/>
    <m/>
    <m/>
    <m/>
    <m/>
    <n v="3.83"/>
    <x v="0"/>
    <s v="N"/>
    <x v="1"/>
  </r>
  <r>
    <s v="R"/>
    <n v="4.0999999999999996"/>
    <n v="20160520"/>
    <s v="WDFW"/>
    <s v="SUQ"/>
    <n v="2484261"/>
    <n v="1"/>
    <x v="5"/>
    <n v="20130815"/>
    <s v="R"/>
    <n v="6"/>
    <n v="33"/>
    <n v="23"/>
    <n v="49"/>
    <s v="N"/>
    <n v="5"/>
    <s v="3M10510  E"/>
    <m/>
    <x v="0"/>
    <s v="M"/>
    <m/>
    <m/>
    <m/>
    <n v="87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93"/>
    <n v="1"/>
    <x v="5"/>
    <n v="20130815"/>
    <s v="R"/>
    <n v="6"/>
    <n v="33"/>
    <n v="23"/>
    <n v="49"/>
    <s v="N"/>
    <n v="5"/>
    <s v="3M10510  E"/>
    <m/>
    <x v="0"/>
    <s v="M"/>
    <m/>
    <m/>
    <m/>
    <n v="66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95"/>
    <n v="1"/>
    <x v="5"/>
    <n v="20130815"/>
    <s v="R"/>
    <n v="6"/>
    <n v="33"/>
    <n v="23"/>
    <n v="49"/>
    <s v="N"/>
    <n v="5"/>
    <s v="3M10510  E"/>
    <m/>
    <x v="0"/>
    <s v="F"/>
    <m/>
    <m/>
    <m/>
    <n v="740"/>
    <n v="0"/>
    <n v="1"/>
    <s v="E"/>
    <n v="1"/>
    <x v="37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302"/>
    <n v="1"/>
    <x v="5"/>
    <n v="20130815"/>
    <s v="R"/>
    <n v="6"/>
    <n v="33"/>
    <n v="23"/>
    <n v="49"/>
    <s v="N"/>
    <n v="5"/>
    <s v="3M10510  E"/>
    <m/>
    <x v="0"/>
    <s v="F"/>
    <m/>
    <m/>
    <m/>
    <n v="690"/>
    <n v="0"/>
    <n v="1"/>
    <s v="E"/>
    <n v="1"/>
    <x v="37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325"/>
    <n v="1"/>
    <x v="5"/>
    <n v="20130829"/>
    <s v="R"/>
    <n v="6"/>
    <n v="35"/>
    <n v="23"/>
    <n v="16"/>
    <s v="N"/>
    <n v="5"/>
    <s v="3M10510  E"/>
    <m/>
    <x v="0"/>
    <s v="M"/>
    <m/>
    <m/>
    <m/>
    <n v="78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327"/>
    <n v="1"/>
    <x v="5"/>
    <n v="20130829"/>
    <s v="R"/>
    <n v="6"/>
    <n v="35"/>
    <n v="23"/>
    <n v="16"/>
    <s v="N"/>
    <n v="5"/>
    <s v="3M10510  E"/>
    <m/>
    <x v="0"/>
    <s v="F"/>
    <m/>
    <m/>
    <m/>
    <n v="76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282"/>
    <n v="1"/>
    <x v="5"/>
    <n v="20130815"/>
    <s v="R"/>
    <n v="6"/>
    <n v="33"/>
    <n v="23"/>
    <n v="49"/>
    <s v="N"/>
    <n v="5"/>
    <s v="3M10510  E"/>
    <m/>
    <x v="0"/>
    <s v="M"/>
    <m/>
    <m/>
    <m/>
    <n v="750"/>
    <n v="0"/>
    <n v="1"/>
    <s v="E"/>
    <n v="1"/>
    <x v="37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96"/>
    <n v="1"/>
    <x v="5"/>
    <n v="20130815"/>
    <s v="R"/>
    <n v="6"/>
    <n v="33"/>
    <n v="23"/>
    <n v="49"/>
    <s v="N"/>
    <n v="5"/>
    <s v="3M10510  E"/>
    <m/>
    <x v="0"/>
    <s v="M"/>
    <m/>
    <m/>
    <m/>
    <n v="670"/>
    <n v="0"/>
    <n v="1"/>
    <s v="E"/>
    <n v="1"/>
    <x v="38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99"/>
    <n v="1"/>
    <x v="5"/>
    <n v="20130815"/>
    <s v="R"/>
    <n v="6"/>
    <n v="33"/>
    <n v="23"/>
    <n v="49"/>
    <s v="N"/>
    <n v="5"/>
    <s v="3M10510  E"/>
    <m/>
    <x v="0"/>
    <s v="M"/>
    <m/>
    <m/>
    <m/>
    <n v="590"/>
    <n v="0"/>
    <n v="1"/>
    <s v="E"/>
    <n v="1"/>
    <x v="37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314"/>
    <n v="1"/>
    <x v="5"/>
    <n v="20130829"/>
    <s v="R"/>
    <n v="6"/>
    <n v="35"/>
    <n v="23"/>
    <n v="16"/>
    <s v="N"/>
    <n v="5"/>
    <s v="3M10510  E"/>
    <m/>
    <x v="0"/>
    <s v="F"/>
    <m/>
    <m/>
    <m/>
    <n v="82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481"/>
    <n v="1"/>
    <x v="5"/>
    <n v="20130822"/>
    <s v="R"/>
    <n v="6"/>
    <n v="34"/>
    <n v="23"/>
    <n v="49"/>
    <s v="N"/>
    <n v="5"/>
    <s v="3M10510  E"/>
    <m/>
    <x v="0"/>
    <s v="M"/>
    <m/>
    <m/>
    <m/>
    <n v="81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482"/>
    <n v="1"/>
    <x v="5"/>
    <n v="20130822"/>
    <s v="R"/>
    <n v="6"/>
    <n v="34"/>
    <n v="23"/>
    <n v="49"/>
    <s v="N"/>
    <n v="5"/>
    <s v="3M10510  E"/>
    <m/>
    <x v="0"/>
    <s v="M"/>
    <m/>
    <m/>
    <m/>
    <n v="75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499"/>
    <n v="1"/>
    <x v="5"/>
    <n v="20130822"/>
    <s v="R"/>
    <n v="6"/>
    <n v="34"/>
    <n v="23"/>
    <n v="49"/>
    <s v="N"/>
    <n v="5"/>
    <s v="3M10510  E"/>
    <m/>
    <x v="0"/>
    <s v="M"/>
    <m/>
    <m/>
    <m/>
    <n v="60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272"/>
    <n v="1"/>
    <x v="5"/>
    <n v="20130815"/>
    <s v="R"/>
    <n v="6"/>
    <n v="33"/>
    <n v="23"/>
    <n v="49"/>
    <s v="N"/>
    <n v="5"/>
    <s v="3M10510  E"/>
    <m/>
    <x v="0"/>
    <s v="M"/>
    <m/>
    <m/>
    <m/>
    <n v="800"/>
    <n v="0"/>
    <n v="1"/>
    <s v="E"/>
    <n v="1"/>
    <x v="31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91"/>
    <n v="1"/>
    <x v="5"/>
    <n v="20130815"/>
    <s v="R"/>
    <n v="6"/>
    <n v="33"/>
    <n v="23"/>
    <n v="49"/>
    <s v="N"/>
    <n v="5"/>
    <s v="3M10510  E"/>
    <m/>
    <x v="0"/>
    <s v="F"/>
    <m/>
    <m/>
    <m/>
    <n v="74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321"/>
    <n v="1"/>
    <x v="5"/>
    <n v="20130829"/>
    <s v="R"/>
    <n v="6"/>
    <n v="35"/>
    <n v="23"/>
    <n v="16"/>
    <s v="N"/>
    <n v="5"/>
    <s v="3M10510  E"/>
    <m/>
    <x v="0"/>
    <s v="M"/>
    <m/>
    <m/>
    <m/>
    <n v="66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323"/>
    <n v="1"/>
    <x v="5"/>
    <n v="20130829"/>
    <s v="R"/>
    <n v="6"/>
    <n v="35"/>
    <n v="23"/>
    <n v="16"/>
    <s v="N"/>
    <n v="5"/>
    <s v="3M10510  E"/>
    <m/>
    <x v="0"/>
    <s v="F"/>
    <m/>
    <m/>
    <m/>
    <n v="75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472"/>
    <n v="1"/>
    <x v="5"/>
    <n v="20130822"/>
    <s v="R"/>
    <n v="6"/>
    <n v="34"/>
    <n v="23"/>
    <n v="49"/>
    <s v="N"/>
    <n v="5"/>
    <s v="3M10510  E"/>
    <m/>
    <x v="0"/>
    <s v="M"/>
    <m/>
    <m/>
    <m/>
    <n v="78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489"/>
    <n v="1"/>
    <x v="5"/>
    <n v="20130822"/>
    <s v="R"/>
    <n v="6"/>
    <n v="34"/>
    <n v="23"/>
    <n v="49"/>
    <s v="N"/>
    <n v="5"/>
    <s v="3M10510  E"/>
    <m/>
    <x v="0"/>
    <s v="F"/>
    <m/>
    <m/>
    <m/>
    <n v="79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271"/>
    <n v="1"/>
    <x v="5"/>
    <n v="20130815"/>
    <s v="R"/>
    <n v="6"/>
    <n v="33"/>
    <n v="23"/>
    <n v="49"/>
    <s v="N"/>
    <n v="5"/>
    <s v="3M10510  E"/>
    <m/>
    <x v="0"/>
    <s v="M"/>
    <m/>
    <m/>
    <m/>
    <n v="76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88"/>
    <n v="1"/>
    <x v="5"/>
    <n v="20130815"/>
    <s v="R"/>
    <n v="6"/>
    <n v="33"/>
    <n v="23"/>
    <n v="49"/>
    <s v="N"/>
    <n v="5"/>
    <s v="3M10510  E"/>
    <m/>
    <x v="0"/>
    <s v="M"/>
    <m/>
    <m/>
    <m/>
    <n v="720"/>
    <n v="0"/>
    <n v="1"/>
    <s v="E"/>
    <n v="1"/>
    <x v="37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90"/>
    <n v="1"/>
    <x v="5"/>
    <n v="20130815"/>
    <s v="R"/>
    <n v="6"/>
    <n v="33"/>
    <n v="23"/>
    <n v="49"/>
    <s v="N"/>
    <n v="5"/>
    <s v="3M10510  E"/>
    <m/>
    <x v="0"/>
    <s v="M"/>
    <m/>
    <m/>
    <m/>
    <n v="700"/>
    <n v="0"/>
    <n v="1"/>
    <s v="E"/>
    <n v="1"/>
    <x v="38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305"/>
    <n v="1"/>
    <x v="5"/>
    <n v="20130815"/>
    <s v="R"/>
    <n v="6"/>
    <n v="33"/>
    <n v="23"/>
    <n v="49"/>
    <s v="N"/>
    <n v="5"/>
    <s v="3M10510  E"/>
    <m/>
    <x v="0"/>
    <s v="M"/>
    <m/>
    <m/>
    <m/>
    <n v="550"/>
    <n v="0"/>
    <n v="1"/>
    <s v="E"/>
    <n v="1"/>
    <x v="38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322"/>
    <n v="1"/>
    <x v="5"/>
    <n v="20130829"/>
    <s v="R"/>
    <n v="6"/>
    <n v="35"/>
    <n v="23"/>
    <n v="16"/>
    <s v="N"/>
    <n v="5"/>
    <s v="3M10510  E"/>
    <m/>
    <x v="0"/>
    <s v="M"/>
    <m/>
    <m/>
    <m/>
    <n v="67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001"/>
    <n v="1"/>
    <x v="5"/>
    <n v="20130820"/>
    <s v="R"/>
    <n v="6"/>
    <n v="34"/>
    <n v="23"/>
    <n v="49"/>
    <s v="N"/>
    <n v="5"/>
    <s v="3M10510  E"/>
    <m/>
    <x v="0"/>
    <s v="M"/>
    <m/>
    <m/>
    <m/>
    <n v="66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08"/>
    <n v="1"/>
    <x v="5"/>
    <n v="20130820"/>
    <s v="R"/>
    <n v="6"/>
    <n v="34"/>
    <n v="23"/>
    <n v="49"/>
    <s v="N"/>
    <n v="5"/>
    <s v="3M10510  E"/>
    <m/>
    <x v="0"/>
    <s v="M"/>
    <m/>
    <m/>
    <m/>
    <n v="62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44"/>
    <n v="1"/>
    <x v="5"/>
    <n v="20130820"/>
    <s v="R"/>
    <n v="6"/>
    <n v="34"/>
    <n v="23"/>
    <n v="49"/>
    <s v="N"/>
    <n v="5"/>
    <s v="3M10510  E"/>
    <m/>
    <x v="0"/>
    <s v="M"/>
    <m/>
    <m/>
    <m/>
    <n v="62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58"/>
    <n v="1"/>
    <x v="5"/>
    <n v="20130820"/>
    <s v="R"/>
    <n v="6"/>
    <n v="34"/>
    <n v="23"/>
    <n v="49"/>
    <s v="N"/>
    <n v="5"/>
    <s v="3M10510  E"/>
    <m/>
    <x v="0"/>
    <s v="M"/>
    <m/>
    <m/>
    <m/>
    <n v="66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69"/>
    <n v="1"/>
    <x v="5"/>
    <n v="20130820"/>
    <s v="R"/>
    <n v="6"/>
    <n v="34"/>
    <n v="23"/>
    <n v="49"/>
    <s v="N"/>
    <n v="5"/>
    <s v="3M10510  E"/>
    <m/>
    <x v="0"/>
    <s v="F"/>
    <m/>
    <m/>
    <m/>
    <n v="73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76"/>
    <n v="1"/>
    <x v="5"/>
    <n v="20130814"/>
    <s v="R"/>
    <n v="6"/>
    <n v="33"/>
    <n v="23"/>
    <n v="49"/>
    <s v="N"/>
    <n v="5"/>
    <s v="3M10510  E"/>
    <m/>
    <x v="0"/>
    <s v="M"/>
    <m/>
    <m/>
    <m/>
    <n v="640"/>
    <n v="0"/>
    <n v="1"/>
    <s v="E"/>
    <n v="1"/>
    <x v="40"/>
    <n v="12"/>
    <m/>
    <m/>
    <m/>
    <n v="125475"/>
    <n v="1"/>
    <m/>
    <m/>
    <m/>
    <m/>
    <m/>
    <n v="1.79"/>
    <x v="0"/>
    <s v="N"/>
    <x v="1"/>
  </r>
  <r>
    <s v="R"/>
    <n v="4.0999999999999996"/>
    <n v="20160520"/>
    <s v="WDFW"/>
    <s v="SUQ"/>
    <n v="2484083"/>
    <n v="1"/>
    <x v="5"/>
    <n v="20130814"/>
    <s v="R"/>
    <n v="6"/>
    <n v="33"/>
    <n v="23"/>
    <n v="49"/>
    <s v="N"/>
    <n v="5"/>
    <s v="3M10510  E"/>
    <m/>
    <x v="0"/>
    <s v="M"/>
    <m/>
    <m/>
    <m/>
    <n v="66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094"/>
    <n v="1"/>
    <x v="5"/>
    <n v="20130812"/>
    <s v="R"/>
    <n v="6"/>
    <n v="33"/>
    <n v="23"/>
    <n v="49"/>
    <s v="N"/>
    <n v="5"/>
    <s v="3M10510  E"/>
    <m/>
    <x v="0"/>
    <s v="M"/>
    <m/>
    <m/>
    <m/>
    <n v="76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01"/>
    <n v="1"/>
    <x v="5"/>
    <n v="20130812"/>
    <s v="R"/>
    <n v="6"/>
    <n v="33"/>
    <n v="23"/>
    <n v="49"/>
    <s v="N"/>
    <n v="5"/>
    <s v="3M10510  E"/>
    <m/>
    <x v="0"/>
    <s v="F"/>
    <m/>
    <m/>
    <m/>
    <n v="680"/>
    <n v="0"/>
    <n v="1"/>
    <s v="E"/>
    <n v="1"/>
    <x v="38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08"/>
    <n v="1"/>
    <x v="5"/>
    <n v="20130819"/>
    <s v="R"/>
    <n v="6"/>
    <n v="34"/>
    <n v="23"/>
    <n v="49"/>
    <s v="N"/>
    <n v="5"/>
    <s v="3M10510  E"/>
    <m/>
    <x v="0"/>
    <s v="M"/>
    <m/>
    <m/>
    <m/>
    <n v="69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19"/>
    <n v="1"/>
    <x v="5"/>
    <n v="20130823"/>
    <s v="R"/>
    <n v="6"/>
    <n v="34"/>
    <n v="23"/>
    <n v="16"/>
    <s v="N"/>
    <n v="5"/>
    <s v="3M10510  E"/>
    <m/>
    <x v="0"/>
    <s v="M"/>
    <m/>
    <m/>
    <m/>
    <n v="750"/>
    <n v="0"/>
    <n v="1"/>
    <s v="E"/>
    <n v="1"/>
    <x v="32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26"/>
    <n v="1"/>
    <x v="5"/>
    <n v="20130823"/>
    <s v="R"/>
    <n v="6"/>
    <n v="34"/>
    <n v="23"/>
    <n v="16"/>
    <s v="N"/>
    <n v="5"/>
    <s v="3M10510  E"/>
    <m/>
    <x v="0"/>
    <s v="M"/>
    <m/>
    <m/>
    <m/>
    <n v="720"/>
    <n v="0"/>
    <n v="1"/>
    <s v="E"/>
    <n v="1"/>
    <x v="32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33"/>
    <n v="1"/>
    <x v="5"/>
    <n v="20130823"/>
    <s v="R"/>
    <n v="6"/>
    <n v="34"/>
    <n v="23"/>
    <n v="16"/>
    <s v="N"/>
    <n v="5"/>
    <s v="3M10510  E"/>
    <m/>
    <x v="0"/>
    <s v="M"/>
    <m/>
    <m/>
    <m/>
    <n v="74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76"/>
    <n v="1"/>
    <x v="5"/>
    <n v="20130813"/>
    <s v="R"/>
    <n v="6"/>
    <n v="33"/>
    <n v="23"/>
    <n v="49"/>
    <s v="N"/>
    <n v="5"/>
    <s v="3M10510  E"/>
    <m/>
    <x v="0"/>
    <s v="F"/>
    <m/>
    <m/>
    <m/>
    <n v="820"/>
    <n v="0"/>
    <n v="1"/>
    <s v="E"/>
    <n v="1"/>
    <x v="31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83"/>
    <n v="1"/>
    <x v="5"/>
    <n v="20130813"/>
    <s v="R"/>
    <n v="6"/>
    <n v="33"/>
    <n v="23"/>
    <n v="49"/>
    <s v="N"/>
    <n v="5"/>
    <s v="3M10510  E"/>
    <m/>
    <x v="0"/>
    <s v="F"/>
    <m/>
    <m/>
    <m/>
    <n v="78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459"/>
    <n v="1"/>
    <x v="5"/>
    <n v="20130822"/>
    <s v="R"/>
    <n v="6"/>
    <n v="34"/>
    <n v="23"/>
    <n v="49"/>
    <s v="N"/>
    <n v="5"/>
    <s v="3M10510  E"/>
    <m/>
    <x v="0"/>
    <s v="F"/>
    <m/>
    <m/>
    <m/>
    <n v="750"/>
    <n v="0"/>
    <n v="1"/>
    <s v="E"/>
    <n v="1"/>
    <x v="32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493"/>
    <n v="1"/>
    <x v="5"/>
    <n v="20130822"/>
    <s v="R"/>
    <n v="6"/>
    <n v="34"/>
    <n v="23"/>
    <n v="49"/>
    <s v="N"/>
    <n v="5"/>
    <s v="3M10510  E"/>
    <m/>
    <x v="0"/>
    <s v="F"/>
    <m/>
    <m/>
    <m/>
    <n v="74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495"/>
    <n v="1"/>
    <x v="5"/>
    <n v="20130822"/>
    <s v="R"/>
    <n v="6"/>
    <n v="34"/>
    <n v="23"/>
    <n v="49"/>
    <s v="N"/>
    <n v="5"/>
    <s v="3M10510  E"/>
    <m/>
    <x v="0"/>
    <s v="M"/>
    <m/>
    <m/>
    <m/>
    <n v="82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02"/>
    <n v="1"/>
    <x v="5"/>
    <n v="20130822"/>
    <s v="R"/>
    <n v="6"/>
    <n v="34"/>
    <n v="23"/>
    <n v="49"/>
    <s v="N"/>
    <n v="5"/>
    <s v="3M10510  E"/>
    <m/>
    <x v="0"/>
    <s v="M"/>
    <m/>
    <m/>
    <m/>
    <n v="82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27"/>
    <n v="1"/>
    <x v="5"/>
    <n v="20130822"/>
    <s v="R"/>
    <n v="6"/>
    <n v="34"/>
    <n v="23"/>
    <n v="49"/>
    <s v="N"/>
    <n v="5"/>
    <s v="3M10510  E"/>
    <m/>
    <x v="0"/>
    <s v="M"/>
    <m/>
    <m/>
    <m/>
    <n v="540"/>
    <n v="0"/>
    <n v="1"/>
    <s v="E"/>
    <n v="1"/>
    <x v="45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36"/>
    <n v="1"/>
    <x v="5"/>
    <n v="20130822"/>
    <s v="R"/>
    <n v="6"/>
    <n v="34"/>
    <n v="23"/>
    <n v="49"/>
    <s v="N"/>
    <n v="5"/>
    <s v="3M10510  E"/>
    <m/>
    <x v="0"/>
    <s v="F"/>
    <m/>
    <m/>
    <m/>
    <n v="72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61"/>
    <n v="1"/>
    <x v="5"/>
    <n v="20130827"/>
    <s v="R"/>
    <n v="6"/>
    <n v="35"/>
    <n v="23"/>
    <n v="12"/>
    <s v="N"/>
    <n v="5"/>
    <s v="3M10510  E"/>
    <m/>
    <x v="0"/>
    <s v="M"/>
    <m/>
    <m/>
    <m/>
    <n v="68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63"/>
    <n v="1"/>
    <x v="5"/>
    <n v="20130827"/>
    <s v="R"/>
    <n v="6"/>
    <n v="35"/>
    <n v="23"/>
    <n v="12"/>
    <s v="N"/>
    <n v="5"/>
    <s v="3M10510  E"/>
    <m/>
    <x v="0"/>
    <s v="M"/>
    <m/>
    <m/>
    <m/>
    <n v="68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70"/>
    <n v="1"/>
    <x v="5"/>
    <n v="20130827"/>
    <s v="R"/>
    <n v="6"/>
    <n v="35"/>
    <n v="23"/>
    <n v="12"/>
    <s v="N"/>
    <n v="5"/>
    <s v="3M10510  E"/>
    <m/>
    <x v="0"/>
    <s v="M"/>
    <m/>
    <m/>
    <m/>
    <n v="71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93"/>
    <n v="1"/>
    <x v="5"/>
    <n v="20130827"/>
    <s v="R"/>
    <n v="6"/>
    <n v="35"/>
    <n v="23"/>
    <n v="12"/>
    <s v="N"/>
    <n v="5"/>
    <s v="3M10510  E"/>
    <m/>
    <x v="0"/>
    <s v="M"/>
    <m/>
    <m/>
    <m/>
    <n v="380"/>
    <n v="0"/>
    <n v="1"/>
    <s v="E"/>
    <n v="1"/>
    <x v="45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02"/>
    <n v="1"/>
    <x v="5"/>
    <n v="20130827"/>
    <s v="R"/>
    <n v="6"/>
    <n v="35"/>
    <n v="23"/>
    <n v="12"/>
    <s v="N"/>
    <n v="5"/>
    <s v="3M10510  E"/>
    <m/>
    <x v="0"/>
    <s v="F"/>
    <m/>
    <m/>
    <m/>
    <n v="700"/>
    <n v="0"/>
    <n v="1"/>
    <s v="E"/>
    <n v="1"/>
    <x v="40"/>
    <n v="12"/>
    <m/>
    <m/>
    <m/>
    <n v="125477"/>
    <n v="1"/>
    <m/>
    <m/>
    <m/>
    <m/>
    <m/>
    <n v="1.46"/>
    <x v="0"/>
    <s v="N"/>
    <x v="1"/>
  </r>
  <r>
    <s v="R"/>
    <n v="4.0999999999999996"/>
    <n v="20160520"/>
    <s v="WDFW"/>
    <s v="SUQ"/>
    <n v="2484500"/>
    <n v="1"/>
    <x v="5"/>
    <n v="20130822"/>
    <s v="R"/>
    <n v="6"/>
    <n v="34"/>
    <n v="23"/>
    <n v="49"/>
    <s v="N"/>
    <n v="5"/>
    <s v="3M10510  E"/>
    <m/>
    <x v="0"/>
    <s v="F"/>
    <m/>
    <m/>
    <m/>
    <n v="69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13"/>
    <n v="1"/>
    <x v="5"/>
    <n v="20130822"/>
    <s v="R"/>
    <n v="6"/>
    <n v="34"/>
    <n v="23"/>
    <n v="49"/>
    <s v="N"/>
    <n v="5"/>
    <s v="3M10510  E"/>
    <m/>
    <x v="0"/>
    <s v="F"/>
    <m/>
    <m/>
    <m/>
    <n v="74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14"/>
    <n v="1"/>
    <x v="5"/>
    <n v="20130822"/>
    <s v="R"/>
    <n v="6"/>
    <n v="34"/>
    <n v="23"/>
    <n v="49"/>
    <s v="N"/>
    <n v="5"/>
    <s v="3M10510  E"/>
    <m/>
    <x v="0"/>
    <s v="M"/>
    <m/>
    <m/>
    <m/>
    <n v="77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32"/>
    <n v="1"/>
    <x v="5"/>
    <n v="20130822"/>
    <s v="R"/>
    <n v="6"/>
    <n v="34"/>
    <n v="23"/>
    <n v="49"/>
    <s v="N"/>
    <n v="5"/>
    <s v="3M10510  E"/>
    <m/>
    <x v="0"/>
    <s v="M"/>
    <m/>
    <m/>
    <m/>
    <n v="73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49"/>
    <n v="1"/>
    <x v="5"/>
    <n v="20130822"/>
    <s v="R"/>
    <n v="6"/>
    <n v="34"/>
    <n v="23"/>
    <n v="49"/>
    <s v="N"/>
    <n v="5"/>
    <s v="3M10510  E"/>
    <m/>
    <x v="1"/>
    <s v="M"/>
    <m/>
    <m/>
    <m/>
    <n v="750"/>
    <n v="0"/>
    <n v="1"/>
    <s v="E"/>
    <n v="1"/>
    <x v="35"/>
    <n v="12"/>
    <m/>
    <m/>
    <m/>
    <n v="125476"/>
    <n v="1"/>
    <m/>
    <m/>
    <m/>
    <m/>
    <m/>
    <n v="2.2799999999999998"/>
    <x v="0"/>
    <s v="N"/>
    <x v="1"/>
  </r>
  <r>
    <s v="R"/>
    <n v="4.0999999999999996"/>
    <n v="20160520"/>
    <s v="WDFW"/>
    <s v="SUQ"/>
    <n v="2484564"/>
    <n v="1"/>
    <x v="5"/>
    <n v="20130827"/>
    <s v="R"/>
    <n v="6"/>
    <n v="35"/>
    <n v="23"/>
    <n v="12"/>
    <s v="N"/>
    <n v="5"/>
    <s v="3M10510  E"/>
    <m/>
    <x v="0"/>
    <s v="M"/>
    <m/>
    <m/>
    <m/>
    <n v="66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67"/>
    <n v="1"/>
    <x v="5"/>
    <n v="20130827"/>
    <s v="R"/>
    <n v="6"/>
    <n v="35"/>
    <n v="23"/>
    <n v="12"/>
    <s v="N"/>
    <n v="5"/>
    <s v="3M10510  E"/>
    <m/>
    <x v="0"/>
    <s v="F"/>
    <m/>
    <m/>
    <m/>
    <n v="75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82"/>
    <n v="1"/>
    <x v="5"/>
    <n v="20130827"/>
    <s v="R"/>
    <n v="6"/>
    <n v="35"/>
    <n v="23"/>
    <n v="12"/>
    <s v="N"/>
    <n v="5"/>
    <s v="3M10510  E"/>
    <m/>
    <x v="0"/>
    <s v="M"/>
    <m/>
    <m/>
    <m/>
    <n v="59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14"/>
    <n v="1"/>
    <x v="5"/>
    <n v="20130827"/>
    <s v="R"/>
    <n v="6"/>
    <n v="35"/>
    <n v="23"/>
    <n v="12"/>
    <s v="N"/>
    <n v="5"/>
    <s v="3M10510  E"/>
    <m/>
    <x v="0"/>
    <s v="F"/>
    <m/>
    <m/>
    <m/>
    <n v="79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31"/>
    <n v="1"/>
    <x v="5"/>
    <n v="20130827"/>
    <s v="R"/>
    <n v="6"/>
    <n v="35"/>
    <n v="23"/>
    <n v="12"/>
    <s v="N"/>
    <n v="5"/>
    <s v="3M10510  E"/>
    <m/>
    <x v="0"/>
    <s v="F"/>
    <m/>
    <m/>
    <m/>
    <n v="65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50"/>
    <n v="1"/>
    <x v="5"/>
    <n v="20130828"/>
    <s v="R"/>
    <n v="6"/>
    <n v="35"/>
    <n v="23"/>
    <n v="49"/>
    <s v="N"/>
    <n v="5"/>
    <s v="3M10510  E"/>
    <m/>
    <x v="0"/>
    <s v="M"/>
    <m/>
    <m/>
    <m/>
    <n v="73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67"/>
    <n v="1"/>
    <x v="5"/>
    <n v="20130828"/>
    <s v="R"/>
    <n v="6"/>
    <n v="35"/>
    <n v="23"/>
    <n v="49"/>
    <s v="N"/>
    <n v="5"/>
    <s v="3M10510  E"/>
    <m/>
    <x v="0"/>
    <s v="F"/>
    <m/>
    <m/>
    <m/>
    <n v="70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82"/>
    <n v="1"/>
    <x v="5"/>
    <n v="20130828"/>
    <s v="R"/>
    <n v="6"/>
    <n v="35"/>
    <n v="23"/>
    <n v="49"/>
    <s v="N"/>
    <n v="5"/>
    <s v="3M10510  E"/>
    <m/>
    <x v="0"/>
    <s v="M"/>
    <m/>
    <m/>
    <m/>
    <n v="77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99"/>
    <n v="1"/>
    <x v="5"/>
    <n v="20130828"/>
    <s v="R"/>
    <n v="6"/>
    <n v="35"/>
    <n v="23"/>
    <n v="49"/>
    <s v="N"/>
    <n v="5"/>
    <s v="3M10510  E"/>
    <m/>
    <x v="0"/>
    <s v="M"/>
    <m/>
    <m/>
    <m/>
    <n v="58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00"/>
    <n v="1"/>
    <x v="5"/>
    <n v="20130826"/>
    <s v="R"/>
    <n v="6"/>
    <n v="35"/>
    <n v="23"/>
    <n v="52"/>
    <s v="N"/>
    <n v="5"/>
    <s v="3M10510  E"/>
    <m/>
    <x v="0"/>
    <s v="M"/>
    <m/>
    <m/>
    <m/>
    <n v="480"/>
    <n v="0"/>
    <n v="1"/>
    <s v="E"/>
    <n v="1"/>
    <x v="43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14"/>
    <n v="1"/>
    <x v="5"/>
    <n v="20130826"/>
    <s v="R"/>
    <n v="6"/>
    <n v="35"/>
    <n v="23"/>
    <n v="52"/>
    <s v="N"/>
    <n v="5"/>
    <s v="3M10510  E"/>
    <m/>
    <x v="0"/>
    <s v="M"/>
    <m/>
    <m/>
    <m/>
    <n v="62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491"/>
    <n v="1"/>
    <x v="5"/>
    <n v="20130822"/>
    <s v="R"/>
    <n v="6"/>
    <n v="34"/>
    <n v="23"/>
    <n v="49"/>
    <s v="N"/>
    <n v="5"/>
    <s v="3M10510  E"/>
    <m/>
    <x v="0"/>
    <s v="F"/>
    <m/>
    <m/>
    <m/>
    <n v="81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06"/>
    <n v="1"/>
    <x v="5"/>
    <n v="20130822"/>
    <s v="R"/>
    <n v="6"/>
    <n v="34"/>
    <n v="23"/>
    <n v="49"/>
    <s v="N"/>
    <n v="5"/>
    <s v="3M10510  E"/>
    <m/>
    <x v="0"/>
    <s v="M"/>
    <m/>
    <m/>
    <m/>
    <n v="72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08"/>
    <n v="1"/>
    <x v="5"/>
    <n v="20130822"/>
    <s v="R"/>
    <n v="6"/>
    <n v="34"/>
    <n v="23"/>
    <n v="49"/>
    <s v="N"/>
    <n v="5"/>
    <s v="3M10510  E"/>
    <m/>
    <x v="0"/>
    <s v="F"/>
    <m/>
    <m/>
    <m/>
    <n v="70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74"/>
    <n v="1"/>
    <x v="5"/>
    <n v="20130827"/>
    <s v="R"/>
    <n v="6"/>
    <n v="35"/>
    <n v="23"/>
    <n v="12"/>
    <s v="N"/>
    <n v="5"/>
    <s v="3M10510  E"/>
    <m/>
    <x v="0"/>
    <s v="M"/>
    <m/>
    <m/>
    <m/>
    <n v="75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91"/>
    <n v="1"/>
    <x v="5"/>
    <n v="20130827"/>
    <s v="R"/>
    <n v="6"/>
    <n v="35"/>
    <n v="23"/>
    <n v="12"/>
    <s v="N"/>
    <n v="5"/>
    <s v="3M10510  E"/>
    <m/>
    <x v="0"/>
    <s v="F"/>
    <m/>
    <m/>
    <m/>
    <n v="78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08"/>
    <n v="1"/>
    <x v="5"/>
    <n v="20130827"/>
    <s v="R"/>
    <n v="6"/>
    <n v="35"/>
    <n v="23"/>
    <n v="12"/>
    <s v="N"/>
    <n v="5"/>
    <s v="3M10510  E"/>
    <m/>
    <x v="0"/>
    <s v="M"/>
    <m/>
    <m/>
    <m/>
    <n v="85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23"/>
    <n v="1"/>
    <x v="5"/>
    <n v="20130827"/>
    <s v="R"/>
    <n v="6"/>
    <n v="35"/>
    <n v="23"/>
    <n v="12"/>
    <s v="N"/>
    <n v="5"/>
    <s v="3M10510  E"/>
    <m/>
    <x v="0"/>
    <s v="M"/>
    <m/>
    <m/>
    <m/>
    <n v="67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40"/>
    <n v="1"/>
    <x v="5"/>
    <n v="20130827"/>
    <s v="R"/>
    <n v="6"/>
    <n v="35"/>
    <n v="23"/>
    <n v="12"/>
    <s v="N"/>
    <n v="5"/>
    <s v="3M10510  E"/>
    <m/>
    <x v="0"/>
    <s v="M"/>
    <m/>
    <m/>
    <m/>
    <n v="780"/>
    <n v="0"/>
    <n v="1"/>
    <s v="E"/>
    <n v="1"/>
    <x v="40"/>
    <n v="12"/>
    <m/>
    <m/>
    <m/>
    <n v="125477"/>
    <n v="1"/>
    <m/>
    <m/>
    <m/>
    <m/>
    <m/>
    <n v="1.46"/>
    <x v="0"/>
    <s v="N"/>
    <x v="1"/>
  </r>
  <r>
    <s v="R"/>
    <n v="4.0999999999999996"/>
    <n v="20160520"/>
    <s v="WDFW"/>
    <s v="SUQ"/>
    <n v="2484659"/>
    <n v="1"/>
    <x v="5"/>
    <n v="20130828"/>
    <s v="R"/>
    <n v="6"/>
    <n v="35"/>
    <n v="23"/>
    <n v="49"/>
    <s v="N"/>
    <n v="5"/>
    <s v="3M10510  E"/>
    <m/>
    <x v="0"/>
    <s v="F"/>
    <m/>
    <m/>
    <m/>
    <n v="85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91"/>
    <n v="1"/>
    <x v="5"/>
    <n v="20130828"/>
    <s v="R"/>
    <n v="6"/>
    <n v="35"/>
    <n v="23"/>
    <n v="49"/>
    <s v="N"/>
    <n v="5"/>
    <s v="3M10510  E"/>
    <m/>
    <x v="0"/>
    <s v="M"/>
    <m/>
    <m/>
    <m/>
    <n v="75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475"/>
    <n v="1"/>
    <x v="5"/>
    <n v="20130822"/>
    <s v="R"/>
    <n v="6"/>
    <n v="34"/>
    <n v="23"/>
    <n v="49"/>
    <s v="N"/>
    <n v="5"/>
    <s v="3M10510  E"/>
    <m/>
    <x v="0"/>
    <s v="M"/>
    <m/>
    <m/>
    <m/>
    <n v="74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488"/>
    <n v="1"/>
    <x v="5"/>
    <n v="20130822"/>
    <s v="R"/>
    <n v="6"/>
    <n v="34"/>
    <n v="23"/>
    <n v="49"/>
    <s v="N"/>
    <n v="5"/>
    <s v="3M10510  E"/>
    <m/>
    <x v="0"/>
    <s v="M"/>
    <m/>
    <m/>
    <m/>
    <n v="560"/>
    <n v="0"/>
    <n v="1"/>
    <s v="E"/>
    <n v="1"/>
    <x v="45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492"/>
    <n v="1"/>
    <x v="5"/>
    <n v="20130822"/>
    <s v="R"/>
    <n v="6"/>
    <n v="34"/>
    <n v="23"/>
    <n v="49"/>
    <s v="N"/>
    <n v="5"/>
    <s v="3M10510  E"/>
    <m/>
    <x v="0"/>
    <s v="M"/>
    <m/>
    <m/>
    <m/>
    <n v="68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05"/>
    <n v="1"/>
    <x v="5"/>
    <n v="20130822"/>
    <s v="R"/>
    <n v="6"/>
    <n v="34"/>
    <n v="23"/>
    <n v="49"/>
    <s v="N"/>
    <n v="5"/>
    <s v="3M10510  E"/>
    <m/>
    <x v="0"/>
    <s v="F"/>
    <m/>
    <m/>
    <m/>
    <n v="820"/>
    <n v="0"/>
    <n v="1"/>
    <s v="E"/>
    <n v="1"/>
    <x v="32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22"/>
    <n v="1"/>
    <x v="5"/>
    <n v="20130822"/>
    <s v="R"/>
    <n v="6"/>
    <n v="34"/>
    <n v="23"/>
    <n v="49"/>
    <s v="N"/>
    <n v="5"/>
    <s v="3M10510  E"/>
    <m/>
    <x v="0"/>
    <s v="F"/>
    <m/>
    <m/>
    <m/>
    <n v="73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73"/>
    <n v="1"/>
    <x v="5"/>
    <n v="20130827"/>
    <s v="R"/>
    <n v="6"/>
    <n v="35"/>
    <n v="23"/>
    <n v="12"/>
    <s v="N"/>
    <n v="5"/>
    <s v="3M10510  E"/>
    <m/>
    <x v="0"/>
    <s v="M"/>
    <m/>
    <m/>
    <m/>
    <n v="60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75"/>
    <n v="1"/>
    <x v="5"/>
    <n v="20130827"/>
    <s v="R"/>
    <n v="6"/>
    <n v="35"/>
    <n v="23"/>
    <n v="12"/>
    <s v="N"/>
    <n v="5"/>
    <s v="3M10510  E"/>
    <m/>
    <x v="0"/>
    <s v="F"/>
    <m/>
    <m/>
    <m/>
    <n v="76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90"/>
    <n v="1"/>
    <x v="5"/>
    <n v="20130827"/>
    <s v="R"/>
    <n v="6"/>
    <n v="35"/>
    <n v="23"/>
    <n v="12"/>
    <s v="N"/>
    <n v="5"/>
    <s v="3M10510  E"/>
    <m/>
    <x v="0"/>
    <s v="M"/>
    <m/>
    <m/>
    <m/>
    <n v="66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22"/>
    <n v="1"/>
    <x v="5"/>
    <n v="20130827"/>
    <s v="R"/>
    <n v="6"/>
    <n v="35"/>
    <n v="23"/>
    <n v="12"/>
    <s v="N"/>
    <n v="5"/>
    <s v="3M10510  E"/>
    <m/>
    <x v="0"/>
    <s v="M"/>
    <m/>
    <m/>
    <m/>
    <n v="61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41"/>
    <n v="1"/>
    <x v="5"/>
    <n v="20130827"/>
    <s v="R"/>
    <n v="6"/>
    <n v="35"/>
    <n v="23"/>
    <n v="12"/>
    <s v="N"/>
    <n v="5"/>
    <s v="3M10510  E"/>
    <m/>
    <x v="0"/>
    <s v="M"/>
    <m/>
    <m/>
    <m/>
    <n v="62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56"/>
    <n v="1"/>
    <x v="5"/>
    <n v="20130828"/>
    <s v="R"/>
    <n v="6"/>
    <n v="35"/>
    <n v="23"/>
    <n v="49"/>
    <s v="N"/>
    <n v="5"/>
    <s v="3M10510  E"/>
    <m/>
    <x v="0"/>
    <s v="M"/>
    <m/>
    <m/>
    <m/>
    <n v="76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201"/>
    <n v="1"/>
    <x v="5"/>
    <n v="20130809"/>
    <s v="R"/>
    <n v="6"/>
    <n v="32"/>
    <n v="23"/>
    <n v="17"/>
    <s v="N"/>
    <n v="5"/>
    <s v="3M10510  E"/>
    <m/>
    <x v="0"/>
    <s v="M"/>
    <m/>
    <m/>
    <m/>
    <n v="810"/>
    <n v="0"/>
    <n v="1"/>
    <s v="E"/>
    <n v="1"/>
    <x v="31"/>
    <n v="12"/>
    <m/>
    <m/>
    <m/>
    <n v="125474"/>
    <n v="1"/>
    <m/>
    <m/>
    <m/>
    <m/>
    <m/>
    <n v="3.83"/>
    <x v="0"/>
    <s v="N"/>
    <x v="3"/>
  </r>
  <r>
    <s v="R"/>
    <n v="4.0999999999999996"/>
    <n v="20160520"/>
    <s v="WDFW"/>
    <s v="SUQ"/>
    <n v="2484219"/>
    <n v="1"/>
    <x v="5"/>
    <n v="20130906"/>
    <s v="R"/>
    <n v="6"/>
    <n v="36"/>
    <n v="23"/>
    <n v="16"/>
    <s v="N"/>
    <n v="5"/>
    <s v="3M10510  E"/>
    <m/>
    <x v="1"/>
    <s v="M"/>
    <m/>
    <m/>
    <m/>
    <n v="780"/>
    <n v="0"/>
    <n v="1"/>
    <s v="E"/>
    <n v="1"/>
    <x v="46"/>
    <n v="12"/>
    <m/>
    <m/>
    <m/>
    <n v="125478"/>
    <n v="1"/>
    <m/>
    <m/>
    <m/>
    <m/>
    <m/>
    <n v="3.54"/>
    <x v="0"/>
    <s v="N"/>
    <x v="7"/>
  </r>
  <r>
    <s v="R"/>
    <n v="4.0999999999999996"/>
    <n v="20160520"/>
    <s v="WDFW"/>
    <s v="SUQ"/>
    <n v="2484226"/>
    <n v="1"/>
    <x v="5"/>
    <n v="20130906"/>
    <s v="R"/>
    <n v="6"/>
    <n v="36"/>
    <n v="23"/>
    <n v="16"/>
    <s v="N"/>
    <n v="5"/>
    <s v="3M10510  E"/>
    <m/>
    <x v="0"/>
    <s v="F"/>
    <m/>
    <m/>
    <m/>
    <n v="770"/>
    <n v="0"/>
    <n v="1"/>
    <s v="E"/>
    <n v="1"/>
    <x v="38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33"/>
    <n v="1"/>
    <x v="5"/>
    <n v="20130906"/>
    <s v="R"/>
    <n v="6"/>
    <n v="36"/>
    <n v="23"/>
    <n v="16"/>
    <s v="N"/>
    <n v="5"/>
    <s v="3M10510  E"/>
    <m/>
    <x v="0"/>
    <s v="M"/>
    <m/>
    <m/>
    <m/>
    <n v="670"/>
    <n v="0"/>
    <n v="1"/>
    <s v="E"/>
    <n v="1"/>
    <x v="32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44"/>
    <n v="1"/>
    <x v="5"/>
    <n v="20130806"/>
    <s v="R"/>
    <n v="6"/>
    <n v="32"/>
    <n v="23"/>
    <n v="49"/>
    <s v="N"/>
    <n v="5"/>
    <s v="3M10510  E"/>
    <m/>
    <x v="0"/>
    <s v="M"/>
    <m/>
    <m/>
    <m/>
    <n v="830"/>
    <n v="0"/>
    <n v="1"/>
    <s v="E"/>
    <n v="1"/>
    <x v="31"/>
    <n v="12"/>
    <m/>
    <m/>
    <m/>
    <n v="125474"/>
    <n v="1"/>
    <m/>
    <m/>
    <m/>
    <m/>
    <m/>
    <n v="3.83"/>
    <x v="0"/>
    <s v="N"/>
    <x v="3"/>
  </r>
  <r>
    <s v="R"/>
    <n v="4.0999999999999996"/>
    <n v="20160520"/>
    <s v="WDFW"/>
    <s v="SUQ"/>
    <n v="2484269"/>
    <n v="1"/>
    <x v="5"/>
    <n v="20130815"/>
    <s v="R"/>
    <n v="6"/>
    <n v="33"/>
    <n v="23"/>
    <n v="49"/>
    <s v="N"/>
    <n v="5"/>
    <s v="3M10510  E"/>
    <m/>
    <x v="0"/>
    <s v="M"/>
    <m/>
    <m/>
    <m/>
    <n v="890"/>
    <n v="0"/>
    <n v="1"/>
    <s v="E"/>
    <n v="1"/>
    <x v="31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76"/>
    <n v="1"/>
    <x v="5"/>
    <n v="20130815"/>
    <s v="R"/>
    <n v="6"/>
    <n v="33"/>
    <n v="23"/>
    <n v="49"/>
    <s v="N"/>
    <n v="5"/>
    <s v="3M10510  E"/>
    <m/>
    <x v="0"/>
    <s v="F"/>
    <m/>
    <m/>
    <m/>
    <n v="85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87"/>
    <n v="1"/>
    <x v="5"/>
    <n v="20130815"/>
    <s v="R"/>
    <n v="6"/>
    <n v="33"/>
    <n v="23"/>
    <n v="49"/>
    <s v="N"/>
    <n v="5"/>
    <s v="3M10510  E"/>
    <m/>
    <x v="0"/>
    <s v="F"/>
    <m/>
    <m/>
    <m/>
    <n v="790"/>
    <n v="0"/>
    <n v="1"/>
    <s v="E"/>
    <n v="1"/>
    <x v="30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301"/>
    <n v="1"/>
    <x v="5"/>
    <n v="20130815"/>
    <s v="R"/>
    <n v="6"/>
    <n v="33"/>
    <n v="23"/>
    <n v="49"/>
    <s v="N"/>
    <n v="5"/>
    <s v="3M10510  E"/>
    <m/>
    <x v="0"/>
    <s v="F"/>
    <m/>
    <m/>
    <m/>
    <n v="660"/>
    <n v="0"/>
    <n v="1"/>
    <s v="E"/>
    <n v="1"/>
    <x v="31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312"/>
    <n v="1"/>
    <x v="5"/>
    <n v="20130829"/>
    <s v="R"/>
    <n v="6"/>
    <n v="35"/>
    <n v="23"/>
    <n v="16"/>
    <s v="N"/>
    <n v="5"/>
    <s v="3M10510  E"/>
    <m/>
    <x v="0"/>
    <s v="M"/>
    <m/>
    <m/>
    <m/>
    <n v="77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319"/>
    <n v="1"/>
    <x v="5"/>
    <n v="20130829"/>
    <s v="R"/>
    <n v="6"/>
    <n v="35"/>
    <n v="23"/>
    <n v="16"/>
    <s v="N"/>
    <n v="5"/>
    <s v="3M10510  E"/>
    <m/>
    <x v="0"/>
    <s v="F"/>
    <m/>
    <m/>
    <m/>
    <n v="85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326"/>
    <n v="1"/>
    <x v="5"/>
    <n v="20130829"/>
    <s v="R"/>
    <n v="6"/>
    <n v="35"/>
    <n v="23"/>
    <n v="16"/>
    <s v="N"/>
    <n v="5"/>
    <s v="3M10510  E"/>
    <m/>
    <x v="1"/>
    <s v="M"/>
    <m/>
    <m/>
    <m/>
    <n v="660"/>
    <n v="0"/>
    <n v="1"/>
    <s v="E"/>
    <n v="1"/>
    <x v="47"/>
    <n v="12"/>
    <m/>
    <m/>
    <m/>
    <n v="125477"/>
    <n v="1"/>
    <m/>
    <m/>
    <m/>
    <m/>
    <m/>
    <n v="1.46"/>
    <x v="0"/>
    <s v="N"/>
    <x v="16"/>
  </r>
  <r>
    <s v="R"/>
    <n v="4.0999999999999996"/>
    <n v="20160520"/>
    <s v="WDFW"/>
    <s v="SUQ"/>
    <n v="2484627"/>
    <n v="1"/>
    <x v="5"/>
    <n v="20130827"/>
    <s v="R"/>
    <n v="6"/>
    <n v="35"/>
    <n v="23"/>
    <n v="12"/>
    <s v="N"/>
    <n v="5"/>
    <s v="3M10510  E"/>
    <m/>
    <x v="0"/>
    <s v="M"/>
    <m/>
    <m/>
    <m/>
    <n v="460"/>
    <n v="0"/>
    <n v="1"/>
    <s v="E"/>
    <n v="1"/>
    <x v="45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36"/>
    <n v="1"/>
    <x v="5"/>
    <n v="20130827"/>
    <s v="R"/>
    <n v="6"/>
    <n v="35"/>
    <n v="23"/>
    <n v="12"/>
    <s v="N"/>
    <n v="5"/>
    <s v="3M10510  E"/>
    <m/>
    <x v="0"/>
    <s v="M"/>
    <m/>
    <m/>
    <m/>
    <n v="76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38"/>
    <n v="1"/>
    <x v="5"/>
    <n v="20130827"/>
    <s v="R"/>
    <n v="6"/>
    <n v="35"/>
    <n v="23"/>
    <n v="12"/>
    <s v="N"/>
    <n v="5"/>
    <s v="3M10510  E"/>
    <m/>
    <x v="0"/>
    <s v="M"/>
    <m/>
    <m/>
    <m/>
    <n v="63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61"/>
    <n v="1"/>
    <x v="5"/>
    <n v="20130828"/>
    <s v="R"/>
    <n v="6"/>
    <n v="35"/>
    <n v="23"/>
    <n v="49"/>
    <s v="N"/>
    <n v="5"/>
    <s v="3M10510  E"/>
    <m/>
    <x v="0"/>
    <s v="M"/>
    <m/>
    <m/>
    <m/>
    <n v="79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68"/>
    <n v="1"/>
    <x v="5"/>
    <n v="20130828"/>
    <s v="R"/>
    <n v="6"/>
    <n v="35"/>
    <n v="23"/>
    <n v="49"/>
    <s v="N"/>
    <n v="5"/>
    <s v="3M10510  E"/>
    <m/>
    <x v="0"/>
    <s v="M"/>
    <m/>
    <m/>
    <m/>
    <n v="73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70"/>
    <n v="1"/>
    <x v="5"/>
    <n v="20130828"/>
    <s v="R"/>
    <n v="6"/>
    <n v="35"/>
    <n v="23"/>
    <n v="49"/>
    <s v="N"/>
    <n v="5"/>
    <s v="3M10510  E"/>
    <m/>
    <x v="0"/>
    <s v="M"/>
    <m/>
    <m/>
    <m/>
    <n v="71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93"/>
    <n v="1"/>
    <x v="5"/>
    <n v="20130828"/>
    <s v="R"/>
    <n v="6"/>
    <n v="35"/>
    <n v="23"/>
    <n v="49"/>
    <s v="N"/>
    <n v="5"/>
    <s v="3M10510  E"/>
    <m/>
    <x v="0"/>
    <s v="M"/>
    <m/>
    <m/>
    <m/>
    <n v="65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95"/>
    <n v="1"/>
    <x v="5"/>
    <n v="20130828"/>
    <s v="R"/>
    <n v="6"/>
    <n v="35"/>
    <n v="23"/>
    <n v="49"/>
    <s v="N"/>
    <n v="5"/>
    <s v="3M10510  E"/>
    <m/>
    <x v="0"/>
    <s v="M"/>
    <m/>
    <m/>
    <m/>
    <n v="60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02"/>
    <n v="1"/>
    <x v="5"/>
    <n v="20130826"/>
    <s v="R"/>
    <n v="6"/>
    <n v="35"/>
    <n v="23"/>
    <n v="52"/>
    <s v="N"/>
    <n v="5"/>
    <s v="3M10510  E"/>
    <m/>
    <x v="0"/>
    <s v="F"/>
    <m/>
    <m/>
    <m/>
    <n v="67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38"/>
    <n v="1"/>
    <x v="5"/>
    <n v="20130826"/>
    <s v="R"/>
    <n v="6"/>
    <n v="35"/>
    <n v="23"/>
    <n v="52"/>
    <s v="N"/>
    <n v="5"/>
    <s v="3M10510  E"/>
    <m/>
    <x v="0"/>
    <s v="M"/>
    <m/>
    <m/>
    <m/>
    <n v="58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29"/>
    <n v="1"/>
    <x v="5"/>
    <n v="20130826"/>
    <s v="R"/>
    <n v="6"/>
    <n v="35"/>
    <n v="23"/>
    <n v="52"/>
    <s v="N"/>
    <n v="5"/>
    <s v="3M10510  E"/>
    <m/>
    <x v="0"/>
    <s v="M"/>
    <m/>
    <m/>
    <m/>
    <n v="67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36"/>
    <n v="1"/>
    <x v="5"/>
    <n v="20130826"/>
    <s v="R"/>
    <n v="6"/>
    <n v="35"/>
    <n v="23"/>
    <n v="52"/>
    <s v="N"/>
    <n v="5"/>
    <s v="3M10510  E"/>
    <m/>
    <x v="0"/>
    <s v="F"/>
    <m/>
    <m/>
    <m/>
    <n v="69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32"/>
    <n v="1"/>
    <x v="5"/>
    <n v="20130826"/>
    <s v="R"/>
    <n v="6"/>
    <n v="35"/>
    <n v="23"/>
    <n v="52"/>
    <s v="N"/>
    <n v="5"/>
    <s v="3M10510  E"/>
    <m/>
    <x v="0"/>
    <s v="M"/>
    <m/>
    <m/>
    <m/>
    <n v="510"/>
    <n v="0"/>
    <n v="1"/>
    <s v="E"/>
    <n v="1"/>
    <x v="45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50"/>
    <n v="1"/>
    <x v="5"/>
    <n v="20130826"/>
    <s v="R"/>
    <n v="6"/>
    <n v="35"/>
    <n v="23"/>
    <n v="52"/>
    <s v="N"/>
    <n v="5"/>
    <s v="3M10510  E"/>
    <m/>
    <x v="0"/>
    <s v="M"/>
    <m/>
    <m/>
    <m/>
    <n v="76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64"/>
    <n v="1"/>
    <x v="5"/>
    <n v="20130826"/>
    <s v="R"/>
    <n v="6"/>
    <n v="35"/>
    <n v="23"/>
    <n v="52"/>
    <s v="N"/>
    <n v="5"/>
    <s v="3M10510  E"/>
    <m/>
    <x v="0"/>
    <s v="M"/>
    <m/>
    <m/>
    <m/>
    <n v="82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81"/>
    <n v="1"/>
    <x v="5"/>
    <n v="20130826"/>
    <s v="R"/>
    <n v="6"/>
    <n v="35"/>
    <n v="23"/>
    <n v="52"/>
    <s v="N"/>
    <n v="5"/>
    <s v="3M10510  E"/>
    <m/>
    <x v="0"/>
    <s v="M"/>
    <m/>
    <m/>
    <m/>
    <n v="64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82"/>
    <n v="1"/>
    <x v="5"/>
    <n v="20130826"/>
    <s v="R"/>
    <n v="6"/>
    <n v="35"/>
    <n v="23"/>
    <n v="52"/>
    <s v="N"/>
    <n v="5"/>
    <s v="3M10510  E"/>
    <m/>
    <x v="0"/>
    <s v="M"/>
    <m/>
    <m/>
    <m/>
    <n v="74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14"/>
    <n v="1"/>
    <x v="5"/>
    <n v="20130826"/>
    <s v="R"/>
    <n v="6"/>
    <n v="35"/>
    <n v="23"/>
    <n v="52"/>
    <s v="N"/>
    <n v="5"/>
    <s v="3M10510  E"/>
    <m/>
    <x v="0"/>
    <s v="M"/>
    <m/>
    <m/>
    <m/>
    <n v="75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17"/>
    <n v="1"/>
    <x v="5"/>
    <n v="20130826"/>
    <s v="R"/>
    <n v="6"/>
    <n v="35"/>
    <n v="23"/>
    <n v="52"/>
    <s v="N"/>
    <n v="5"/>
    <s v="3M10510  E"/>
    <m/>
    <x v="0"/>
    <s v="F"/>
    <m/>
    <m/>
    <m/>
    <n v="77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32"/>
    <n v="1"/>
    <x v="5"/>
    <n v="20130826"/>
    <s v="R"/>
    <n v="6"/>
    <n v="35"/>
    <n v="23"/>
    <n v="52"/>
    <s v="N"/>
    <n v="5"/>
    <s v="3M10510  E"/>
    <m/>
    <x v="0"/>
    <s v="M"/>
    <m/>
    <m/>
    <m/>
    <n v="76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50"/>
    <n v="1"/>
    <x v="5"/>
    <n v="20130826"/>
    <s v="R"/>
    <n v="6"/>
    <n v="35"/>
    <n v="23"/>
    <n v="52"/>
    <s v="N"/>
    <n v="5"/>
    <s v="3M10510  E"/>
    <m/>
    <x v="0"/>
    <s v="F"/>
    <m/>
    <m/>
    <m/>
    <n v="710"/>
    <n v="0"/>
    <n v="1"/>
    <s v="E"/>
    <n v="7"/>
    <x v="48"/>
    <n v="12"/>
    <m/>
    <m/>
    <m/>
    <n v="125477"/>
    <n v="1"/>
    <m/>
    <m/>
    <m/>
    <m/>
    <m/>
    <n v="1.46"/>
    <x v="0"/>
    <s v="N"/>
    <x v="17"/>
  </r>
  <r>
    <s v="R"/>
    <n v="4.0999999999999996"/>
    <n v="20160520"/>
    <s v="WDFW"/>
    <s v="SUQ"/>
    <n v="2484867"/>
    <n v="1"/>
    <x v="5"/>
    <n v="20130826"/>
    <s v="R"/>
    <n v="6"/>
    <n v="35"/>
    <n v="23"/>
    <n v="52"/>
    <s v="N"/>
    <n v="5"/>
    <s v="3M10510  E"/>
    <m/>
    <x v="0"/>
    <s v="M"/>
    <m/>
    <m/>
    <m/>
    <n v="76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68"/>
    <n v="1"/>
    <x v="5"/>
    <n v="20130826"/>
    <s v="R"/>
    <n v="6"/>
    <n v="35"/>
    <n v="23"/>
    <n v="52"/>
    <s v="N"/>
    <n v="5"/>
    <s v="3M10510  E"/>
    <m/>
    <x v="0"/>
    <s v="F"/>
    <m/>
    <m/>
    <m/>
    <n v="77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81"/>
    <n v="1"/>
    <x v="5"/>
    <n v="20130826"/>
    <s v="R"/>
    <n v="6"/>
    <n v="35"/>
    <n v="23"/>
    <n v="52"/>
    <s v="N"/>
    <n v="5"/>
    <s v="3M10510  E"/>
    <m/>
    <x v="0"/>
    <s v="F"/>
    <m/>
    <m/>
    <m/>
    <n v="75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73"/>
    <n v="1"/>
    <x v="5"/>
    <n v="20130828"/>
    <s v="R"/>
    <n v="6"/>
    <n v="35"/>
    <n v="23"/>
    <n v="49"/>
    <s v="N"/>
    <n v="5"/>
    <s v="3M10510  E"/>
    <m/>
    <x v="0"/>
    <s v="M"/>
    <m/>
    <m/>
    <m/>
    <n v="74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75"/>
    <n v="1"/>
    <x v="5"/>
    <n v="20130828"/>
    <s v="R"/>
    <n v="6"/>
    <n v="35"/>
    <n v="23"/>
    <n v="49"/>
    <s v="N"/>
    <n v="5"/>
    <s v="3M10510  E"/>
    <m/>
    <x v="0"/>
    <s v="F"/>
    <m/>
    <m/>
    <m/>
    <n v="72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90"/>
    <n v="1"/>
    <x v="5"/>
    <n v="20130828"/>
    <s v="R"/>
    <n v="6"/>
    <n v="35"/>
    <n v="23"/>
    <n v="49"/>
    <s v="N"/>
    <n v="5"/>
    <s v="3M10510  E"/>
    <m/>
    <x v="0"/>
    <s v="M"/>
    <m/>
    <m/>
    <m/>
    <n v="70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92"/>
    <n v="1"/>
    <x v="5"/>
    <n v="20130828"/>
    <s v="R"/>
    <n v="6"/>
    <n v="35"/>
    <n v="23"/>
    <n v="49"/>
    <s v="N"/>
    <n v="5"/>
    <s v="3M10510  E"/>
    <m/>
    <x v="0"/>
    <s v="M"/>
    <m/>
    <m/>
    <m/>
    <n v="63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41"/>
    <n v="1"/>
    <x v="5"/>
    <n v="20130826"/>
    <s v="R"/>
    <n v="6"/>
    <n v="35"/>
    <n v="23"/>
    <n v="52"/>
    <s v="N"/>
    <n v="5"/>
    <s v="3M10510  E"/>
    <m/>
    <x v="0"/>
    <s v="M"/>
    <m/>
    <m/>
    <m/>
    <n v="70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75"/>
    <n v="1"/>
    <x v="5"/>
    <n v="20130826"/>
    <s v="R"/>
    <n v="6"/>
    <n v="35"/>
    <n v="23"/>
    <n v="52"/>
    <s v="N"/>
    <n v="5"/>
    <s v="3M10510  E"/>
    <m/>
    <x v="0"/>
    <s v="F"/>
    <m/>
    <m/>
    <m/>
    <n v="76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24"/>
    <n v="1"/>
    <x v="5"/>
    <n v="20130826"/>
    <s v="R"/>
    <n v="6"/>
    <n v="35"/>
    <n v="23"/>
    <n v="52"/>
    <s v="N"/>
    <n v="5"/>
    <s v="3M10510  E"/>
    <m/>
    <x v="0"/>
    <s v="M"/>
    <m/>
    <m/>
    <m/>
    <n v="71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26"/>
    <n v="1"/>
    <x v="5"/>
    <n v="20130826"/>
    <s v="R"/>
    <n v="6"/>
    <n v="35"/>
    <n v="23"/>
    <n v="52"/>
    <s v="N"/>
    <n v="5"/>
    <s v="3M10510  E"/>
    <m/>
    <x v="0"/>
    <s v="M"/>
    <m/>
    <m/>
    <m/>
    <n v="76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58"/>
    <n v="1"/>
    <x v="5"/>
    <n v="20130826"/>
    <s v="R"/>
    <n v="6"/>
    <n v="35"/>
    <n v="23"/>
    <n v="52"/>
    <s v="N"/>
    <n v="5"/>
    <s v="3M10510  E"/>
    <m/>
    <x v="0"/>
    <s v="F"/>
    <m/>
    <m/>
    <m/>
    <n v="760"/>
    <n v="0"/>
    <n v="1"/>
    <s v="E"/>
    <n v="1"/>
    <x v="30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72"/>
    <n v="1"/>
    <x v="5"/>
    <n v="20130826"/>
    <s v="R"/>
    <n v="6"/>
    <n v="35"/>
    <n v="23"/>
    <n v="52"/>
    <s v="N"/>
    <n v="5"/>
    <s v="3M10510  E"/>
    <m/>
    <x v="0"/>
    <s v="M"/>
    <m/>
    <m/>
    <m/>
    <n v="71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89"/>
    <n v="1"/>
    <x v="5"/>
    <n v="20130826"/>
    <s v="R"/>
    <n v="6"/>
    <n v="35"/>
    <n v="23"/>
    <n v="52"/>
    <s v="N"/>
    <n v="5"/>
    <s v="3M10510  E"/>
    <m/>
    <x v="0"/>
    <s v="M"/>
    <m/>
    <m/>
    <m/>
    <n v="78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08"/>
    <n v="1"/>
    <x v="5"/>
    <n v="20130826"/>
    <s v="R"/>
    <n v="6"/>
    <n v="35"/>
    <n v="23"/>
    <n v="52"/>
    <s v="N"/>
    <n v="5"/>
    <s v="3M10510  E"/>
    <m/>
    <x v="0"/>
    <s v="F"/>
    <m/>
    <m/>
    <m/>
    <n v="74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89"/>
    <n v="1"/>
    <x v="5"/>
    <n v="20130826"/>
    <s v="R"/>
    <n v="6"/>
    <n v="35"/>
    <n v="23"/>
    <n v="52"/>
    <s v="N"/>
    <n v="5"/>
    <s v="3M10510  E"/>
    <m/>
    <x v="0"/>
    <s v="M"/>
    <m/>
    <m/>
    <m/>
    <n v="75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91"/>
    <n v="1"/>
    <x v="5"/>
    <n v="20130826"/>
    <s v="R"/>
    <n v="6"/>
    <n v="35"/>
    <n v="23"/>
    <n v="52"/>
    <s v="N"/>
    <n v="5"/>
    <s v="3M10510  E"/>
    <m/>
    <x v="0"/>
    <s v="M"/>
    <m/>
    <m/>
    <m/>
    <n v="78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38"/>
    <n v="1"/>
    <x v="5"/>
    <n v="20130826"/>
    <s v="R"/>
    <n v="6"/>
    <n v="35"/>
    <n v="23"/>
    <n v="52"/>
    <s v="N"/>
    <n v="5"/>
    <s v="3M10510  E"/>
    <m/>
    <x v="0"/>
    <s v="M"/>
    <m/>
    <m/>
    <m/>
    <n v="70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70"/>
    <n v="1"/>
    <x v="5"/>
    <n v="20130826"/>
    <s v="R"/>
    <n v="6"/>
    <n v="35"/>
    <n v="23"/>
    <n v="52"/>
    <s v="N"/>
    <n v="5"/>
    <s v="3M10510  E"/>
    <m/>
    <x v="0"/>
    <s v="M"/>
    <m/>
    <m/>
    <m/>
    <n v="69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72"/>
    <n v="1"/>
    <x v="5"/>
    <n v="20130826"/>
    <s v="R"/>
    <n v="6"/>
    <n v="35"/>
    <n v="23"/>
    <n v="52"/>
    <s v="N"/>
    <n v="5"/>
    <s v="3M10510  E"/>
    <m/>
    <x v="0"/>
    <s v="M"/>
    <m/>
    <m/>
    <m/>
    <n v="70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487"/>
    <n v="1"/>
    <x v="5"/>
    <n v="20130822"/>
    <s v="R"/>
    <n v="6"/>
    <n v="34"/>
    <n v="23"/>
    <n v="49"/>
    <s v="N"/>
    <n v="5"/>
    <s v="3M10510  E"/>
    <m/>
    <x v="0"/>
    <s v="M"/>
    <m/>
    <m/>
    <m/>
    <n v="73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494"/>
    <n v="1"/>
    <x v="5"/>
    <n v="20130822"/>
    <s v="R"/>
    <n v="6"/>
    <n v="34"/>
    <n v="23"/>
    <n v="49"/>
    <s v="N"/>
    <n v="5"/>
    <s v="3M10510  E"/>
    <m/>
    <x v="0"/>
    <s v="M"/>
    <m/>
    <m/>
    <m/>
    <n v="65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01"/>
    <n v="1"/>
    <x v="5"/>
    <n v="20130822"/>
    <s v="R"/>
    <n v="6"/>
    <n v="34"/>
    <n v="23"/>
    <n v="49"/>
    <s v="N"/>
    <n v="5"/>
    <s v="3M10510  E"/>
    <m/>
    <x v="0"/>
    <s v="M"/>
    <m/>
    <m/>
    <m/>
    <n v="66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12"/>
    <n v="1"/>
    <x v="5"/>
    <n v="20130822"/>
    <s v="R"/>
    <n v="6"/>
    <n v="34"/>
    <n v="23"/>
    <n v="49"/>
    <s v="N"/>
    <n v="5"/>
    <s v="3M10510  E"/>
    <m/>
    <x v="0"/>
    <s v="F"/>
    <m/>
    <m/>
    <m/>
    <n v="76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26"/>
    <n v="1"/>
    <x v="5"/>
    <n v="20130822"/>
    <s v="R"/>
    <n v="6"/>
    <n v="34"/>
    <n v="23"/>
    <n v="49"/>
    <s v="N"/>
    <n v="5"/>
    <s v="3M10510  E"/>
    <m/>
    <x v="0"/>
    <s v="F"/>
    <m/>
    <m/>
    <m/>
    <n v="89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44"/>
    <n v="1"/>
    <x v="5"/>
    <n v="20130822"/>
    <s v="R"/>
    <n v="6"/>
    <n v="34"/>
    <n v="23"/>
    <n v="49"/>
    <s v="N"/>
    <n v="5"/>
    <s v="3M10510  E"/>
    <m/>
    <x v="0"/>
    <s v="F"/>
    <m/>
    <m/>
    <m/>
    <n v="64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62"/>
    <n v="1"/>
    <x v="5"/>
    <n v="20130827"/>
    <s v="R"/>
    <n v="6"/>
    <n v="35"/>
    <n v="23"/>
    <n v="12"/>
    <s v="N"/>
    <n v="5"/>
    <s v="3M10510  E"/>
    <m/>
    <x v="0"/>
    <s v="M"/>
    <m/>
    <m/>
    <m/>
    <n v="68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69"/>
    <n v="1"/>
    <x v="5"/>
    <n v="20130827"/>
    <s v="R"/>
    <n v="6"/>
    <n v="35"/>
    <n v="23"/>
    <n v="12"/>
    <s v="N"/>
    <n v="5"/>
    <s v="3M10510  E"/>
    <m/>
    <x v="0"/>
    <s v="M"/>
    <m/>
    <m/>
    <m/>
    <n v="80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76"/>
    <n v="1"/>
    <x v="5"/>
    <n v="20130827"/>
    <s v="R"/>
    <n v="6"/>
    <n v="35"/>
    <n v="23"/>
    <n v="12"/>
    <s v="N"/>
    <n v="5"/>
    <s v="3M10510  E"/>
    <m/>
    <x v="0"/>
    <s v="M"/>
    <m/>
    <m/>
    <m/>
    <n v="64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87"/>
    <n v="1"/>
    <x v="5"/>
    <n v="20130827"/>
    <s v="R"/>
    <n v="6"/>
    <n v="35"/>
    <n v="23"/>
    <n v="12"/>
    <s v="N"/>
    <n v="5"/>
    <s v="3M10510  E"/>
    <m/>
    <x v="0"/>
    <s v="F"/>
    <m/>
    <m/>
    <m/>
    <n v="89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94"/>
    <n v="1"/>
    <x v="5"/>
    <n v="20130827"/>
    <s v="R"/>
    <n v="6"/>
    <n v="35"/>
    <n v="23"/>
    <n v="12"/>
    <s v="N"/>
    <n v="5"/>
    <s v="3M10510  E"/>
    <m/>
    <x v="0"/>
    <s v="F"/>
    <m/>
    <m/>
    <m/>
    <n v="78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12"/>
    <n v="1"/>
    <x v="5"/>
    <n v="20130827"/>
    <s v="R"/>
    <n v="6"/>
    <n v="35"/>
    <n v="23"/>
    <n v="12"/>
    <s v="N"/>
    <n v="5"/>
    <s v="3M10510  E"/>
    <m/>
    <x v="0"/>
    <s v="F"/>
    <m/>
    <m/>
    <m/>
    <n v="77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19"/>
    <n v="1"/>
    <x v="5"/>
    <n v="20130827"/>
    <s v="R"/>
    <n v="6"/>
    <n v="35"/>
    <n v="23"/>
    <n v="12"/>
    <s v="N"/>
    <n v="5"/>
    <s v="3M10510  E"/>
    <m/>
    <x v="0"/>
    <s v="F"/>
    <m/>
    <m/>
    <m/>
    <n v="73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90"/>
    <n v="1"/>
    <x v="5"/>
    <n v="20130826"/>
    <s v="R"/>
    <n v="6"/>
    <n v="35"/>
    <n v="23"/>
    <n v="52"/>
    <s v="N"/>
    <n v="5"/>
    <s v="3M10510  E"/>
    <m/>
    <x v="0"/>
    <s v="F"/>
    <m/>
    <m/>
    <m/>
    <n v="74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37"/>
    <n v="1"/>
    <x v="5"/>
    <n v="20130827"/>
    <s v="R"/>
    <n v="6"/>
    <n v="35"/>
    <n v="23"/>
    <n v="12"/>
    <s v="N"/>
    <n v="5"/>
    <s v="3M10510  E"/>
    <m/>
    <x v="0"/>
    <s v="M"/>
    <m/>
    <m/>
    <m/>
    <n v="65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51"/>
    <n v="1"/>
    <x v="5"/>
    <n v="20130828"/>
    <s v="R"/>
    <n v="6"/>
    <n v="35"/>
    <n v="23"/>
    <n v="49"/>
    <s v="N"/>
    <n v="5"/>
    <s v="3M10510  E"/>
    <m/>
    <x v="0"/>
    <s v="F"/>
    <m/>
    <m/>
    <m/>
    <n v="66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80"/>
    <n v="1"/>
    <x v="5"/>
    <n v="20130828"/>
    <s v="R"/>
    <n v="6"/>
    <n v="35"/>
    <n v="23"/>
    <n v="49"/>
    <s v="N"/>
    <n v="5"/>
    <s v="3M10510  E"/>
    <m/>
    <x v="0"/>
    <s v="F"/>
    <m/>
    <m/>
    <m/>
    <n v="67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87"/>
    <n v="1"/>
    <x v="5"/>
    <n v="20130828"/>
    <s v="R"/>
    <n v="6"/>
    <n v="35"/>
    <n v="23"/>
    <n v="49"/>
    <s v="N"/>
    <n v="5"/>
    <s v="3M10510  E"/>
    <m/>
    <x v="0"/>
    <s v="M"/>
    <m/>
    <m/>
    <m/>
    <n v="63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94"/>
    <n v="1"/>
    <x v="5"/>
    <n v="20130828"/>
    <s v="R"/>
    <n v="6"/>
    <n v="35"/>
    <n v="23"/>
    <n v="49"/>
    <s v="N"/>
    <n v="5"/>
    <s v="3M10510  E"/>
    <m/>
    <x v="0"/>
    <s v="M"/>
    <m/>
    <m/>
    <m/>
    <n v="60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01"/>
    <n v="1"/>
    <x v="5"/>
    <n v="20130826"/>
    <s v="R"/>
    <n v="6"/>
    <n v="35"/>
    <n v="23"/>
    <n v="52"/>
    <s v="N"/>
    <n v="5"/>
    <s v="3M10510  E"/>
    <m/>
    <x v="0"/>
    <s v="M"/>
    <m/>
    <m/>
    <m/>
    <n v="62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05"/>
    <n v="1"/>
    <x v="5"/>
    <n v="20130826"/>
    <s v="R"/>
    <n v="6"/>
    <n v="35"/>
    <n v="23"/>
    <n v="52"/>
    <s v="N"/>
    <n v="5"/>
    <s v="3M10510  E"/>
    <m/>
    <x v="0"/>
    <s v="M"/>
    <m/>
    <m/>
    <m/>
    <n v="580"/>
    <n v="0"/>
    <n v="1"/>
    <s v="E"/>
    <n v="1"/>
    <x v="49"/>
    <n v="12"/>
    <m/>
    <m/>
    <m/>
    <n v="125477"/>
    <n v="1"/>
    <m/>
    <m/>
    <m/>
    <m/>
    <m/>
    <n v="1.46"/>
    <x v="0"/>
    <s v="N"/>
    <x v="1"/>
  </r>
  <r>
    <s v="R"/>
    <n v="4.0999999999999996"/>
    <n v="20160520"/>
    <s v="WDFW"/>
    <s v="SUQ"/>
    <n v="2484744"/>
    <n v="1"/>
    <x v="5"/>
    <n v="20130826"/>
    <s v="R"/>
    <n v="6"/>
    <n v="35"/>
    <n v="23"/>
    <n v="52"/>
    <s v="N"/>
    <n v="5"/>
    <s v="3M10510  E"/>
    <m/>
    <x v="0"/>
    <s v="M"/>
    <m/>
    <m/>
    <m/>
    <n v="70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87"/>
    <n v="1"/>
    <x v="5"/>
    <n v="20130826"/>
    <s v="R"/>
    <n v="6"/>
    <n v="35"/>
    <n v="23"/>
    <n v="52"/>
    <s v="N"/>
    <n v="5"/>
    <s v="3M10510  E"/>
    <m/>
    <x v="0"/>
    <s v="M"/>
    <m/>
    <m/>
    <m/>
    <n v="68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12"/>
    <n v="1"/>
    <x v="5"/>
    <n v="20130826"/>
    <s v="R"/>
    <n v="6"/>
    <n v="35"/>
    <n v="23"/>
    <n v="52"/>
    <s v="N"/>
    <n v="5"/>
    <s v="3M10510  E"/>
    <m/>
    <x v="0"/>
    <s v="F"/>
    <m/>
    <m/>
    <m/>
    <n v="77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37"/>
    <n v="1"/>
    <x v="5"/>
    <n v="20130826"/>
    <s v="R"/>
    <n v="6"/>
    <n v="35"/>
    <n v="23"/>
    <n v="52"/>
    <s v="N"/>
    <n v="5"/>
    <s v="3M10510  E"/>
    <m/>
    <x v="0"/>
    <s v="M"/>
    <m/>
    <m/>
    <m/>
    <n v="69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62"/>
    <n v="1"/>
    <x v="5"/>
    <n v="20130826"/>
    <s v="R"/>
    <n v="6"/>
    <n v="35"/>
    <n v="23"/>
    <n v="52"/>
    <s v="N"/>
    <n v="5"/>
    <s v="3M10510  E"/>
    <m/>
    <x v="0"/>
    <s v="M"/>
    <m/>
    <m/>
    <m/>
    <n v="720"/>
    <n v="0"/>
    <n v="1"/>
    <s v="E"/>
    <n v="1"/>
    <x v="40"/>
    <n v="12"/>
    <m/>
    <m/>
    <m/>
    <n v="125477"/>
    <n v="1"/>
    <m/>
    <m/>
    <m/>
    <m/>
    <m/>
    <n v="1.46"/>
    <x v="0"/>
    <s v="N"/>
    <x v="1"/>
  </r>
  <r>
    <s v="R"/>
    <n v="4.0999999999999996"/>
    <n v="20160520"/>
    <s v="WDFW"/>
    <s v="SUQ"/>
    <n v="2484869"/>
    <n v="1"/>
    <x v="5"/>
    <n v="20130826"/>
    <s v="R"/>
    <n v="6"/>
    <n v="35"/>
    <n v="23"/>
    <n v="52"/>
    <s v="N"/>
    <n v="5"/>
    <s v="3M10510  E"/>
    <m/>
    <x v="0"/>
    <s v="F"/>
    <m/>
    <m/>
    <m/>
    <n v="78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030"/>
    <n v="1"/>
    <x v="5"/>
    <n v="20130820"/>
    <s v="R"/>
    <n v="6"/>
    <n v="34"/>
    <n v="23"/>
    <n v="49"/>
    <s v="N"/>
    <n v="5"/>
    <s v="3M10510  E"/>
    <m/>
    <x v="0"/>
    <s v="F"/>
    <m/>
    <m/>
    <m/>
    <n v="70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47"/>
    <n v="1"/>
    <x v="5"/>
    <n v="20130820"/>
    <s v="R"/>
    <n v="6"/>
    <n v="34"/>
    <n v="23"/>
    <n v="49"/>
    <s v="N"/>
    <n v="5"/>
    <s v="3M10510  E"/>
    <m/>
    <x v="0"/>
    <s v="F"/>
    <m/>
    <m/>
    <m/>
    <n v="80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48"/>
    <n v="1"/>
    <x v="5"/>
    <n v="20130820"/>
    <s v="R"/>
    <n v="6"/>
    <n v="34"/>
    <n v="23"/>
    <n v="49"/>
    <s v="N"/>
    <n v="5"/>
    <s v="3M10510  E"/>
    <m/>
    <x v="0"/>
    <s v="F"/>
    <m/>
    <m/>
    <m/>
    <n v="81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62"/>
    <n v="1"/>
    <x v="5"/>
    <n v="20130820"/>
    <s v="R"/>
    <n v="6"/>
    <n v="34"/>
    <n v="23"/>
    <n v="49"/>
    <s v="N"/>
    <n v="5"/>
    <s v="3M10510  E"/>
    <m/>
    <x v="0"/>
    <s v="F"/>
    <m/>
    <m/>
    <m/>
    <n v="78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65"/>
    <n v="1"/>
    <x v="5"/>
    <n v="20130820"/>
    <s v="R"/>
    <n v="6"/>
    <n v="34"/>
    <n v="23"/>
    <n v="49"/>
    <s v="N"/>
    <n v="5"/>
    <s v="3M10510  E"/>
    <m/>
    <x v="0"/>
    <s v="F"/>
    <m/>
    <m/>
    <m/>
    <n v="920"/>
    <n v="0"/>
    <n v="1"/>
    <s v="E"/>
    <n v="1"/>
    <x v="32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79"/>
    <n v="1"/>
    <x v="5"/>
    <n v="20130814"/>
    <s v="R"/>
    <n v="6"/>
    <n v="33"/>
    <n v="23"/>
    <n v="49"/>
    <s v="N"/>
    <n v="5"/>
    <s v="3M10510  E"/>
    <m/>
    <x v="1"/>
    <s v="F"/>
    <m/>
    <m/>
    <m/>
    <n v="750"/>
    <n v="0"/>
    <n v="1"/>
    <s v="E"/>
    <n v="1"/>
    <x v="35"/>
    <n v="12"/>
    <m/>
    <m/>
    <m/>
    <n v="125475"/>
    <n v="1"/>
    <m/>
    <m/>
    <m/>
    <m/>
    <m/>
    <n v="1.79"/>
    <x v="0"/>
    <s v="N"/>
    <x v="1"/>
  </r>
  <r>
    <s v="R"/>
    <n v="4.0999999999999996"/>
    <n v="20160520"/>
    <s v="WDFW"/>
    <s v="SUQ"/>
    <n v="2484080"/>
    <n v="1"/>
    <x v="5"/>
    <n v="20130814"/>
    <s v="R"/>
    <n v="6"/>
    <n v="33"/>
    <n v="23"/>
    <n v="49"/>
    <s v="N"/>
    <n v="5"/>
    <s v="3M10510  E"/>
    <m/>
    <x v="0"/>
    <s v="M"/>
    <m/>
    <m/>
    <m/>
    <n v="75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098"/>
    <n v="1"/>
    <x v="5"/>
    <n v="20130812"/>
    <s v="R"/>
    <n v="6"/>
    <n v="33"/>
    <n v="23"/>
    <n v="49"/>
    <s v="N"/>
    <n v="5"/>
    <s v="3M10510  E"/>
    <m/>
    <x v="0"/>
    <s v="M"/>
    <m/>
    <m/>
    <m/>
    <n v="680"/>
    <n v="0"/>
    <n v="1"/>
    <s v="E"/>
    <n v="1"/>
    <x v="37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12"/>
    <n v="1"/>
    <x v="5"/>
    <n v="20130903"/>
    <s v="R"/>
    <n v="6"/>
    <n v="36"/>
    <n v="23"/>
    <n v="16"/>
    <s v="N"/>
    <n v="5"/>
    <s v="3M10510  E"/>
    <m/>
    <x v="0"/>
    <s v="M"/>
    <m/>
    <m/>
    <m/>
    <n v="710"/>
    <n v="0"/>
    <n v="1"/>
    <s v="E"/>
    <n v="1"/>
    <x v="38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115"/>
    <n v="1"/>
    <x v="5"/>
    <n v="20130823"/>
    <s v="R"/>
    <n v="6"/>
    <n v="34"/>
    <n v="23"/>
    <n v="16"/>
    <s v="N"/>
    <n v="5"/>
    <s v="3M10510  E"/>
    <m/>
    <x v="0"/>
    <s v="M"/>
    <m/>
    <m/>
    <m/>
    <n v="810"/>
    <n v="0"/>
    <n v="1"/>
    <s v="E"/>
    <n v="1"/>
    <x v="32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30"/>
    <n v="1"/>
    <x v="5"/>
    <n v="20130823"/>
    <s v="R"/>
    <n v="6"/>
    <n v="34"/>
    <n v="23"/>
    <n v="16"/>
    <s v="N"/>
    <n v="5"/>
    <s v="3M10510  E"/>
    <m/>
    <x v="0"/>
    <s v="M"/>
    <m/>
    <m/>
    <m/>
    <n v="700"/>
    <n v="0"/>
    <n v="1"/>
    <s v="E"/>
    <n v="1"/>
    <x v="32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48"/>
    <n v="1"/>
    <x v="5"/>
    <n v="20130910"/>
    <s v="R"/>
    <n v="6"/>
    <n v="37"/>
    <n v="23"/>
    <n v="16"/>
    <s v="N"/>
    <n v="5"/>
    <s v="3M10510  E"/>
    <m/>
    <x v="0"/>
    <s v="F"/>
    <m/>
    <m/>
    <m/>
    <n v="700"/>
    <n v="0"/>
    <n v="1"/>
    <s v="E"/>
    <n v="1"/>
    <x v="38"/>
    <n v="12"/>
    <m/>
    <m/>
    <m/>
    <n v="125479"/>
    <n v="4"/>
    <m/>
    <m/>
    <m/>
    <m/>
    <m/>
    <m/>
    <x v="0"/>
    <s v="N"/>
    <x v="3"/>
  </r>
  <r>
    <s v="R"/>
    <n v="4.0999999999999996"/>
    <n v="20160520"/>
    <s v="WDFW"/>
    <s v="SUQ"/>
    <n v="2484180"/>
    <n v="1"/>
    <x v="5"/>
    <n v="20130813"/>
    <s v="R"/>
    <n v="6"/>
    <n v="33"/>
    <n v="23"/>
    <n v="49"/>
    <s v="N"/>
    <n v="5"/>
    <s v="3M10510  E"/>
    <m/>
    <x v="0"/>
    <s v="M"/>
    <m/>
    <m/>
    <m/>
    <n v="700"/>
    <n v="0"/>
    <n v="1"/>
    <s v="E"/>
    <n v="1"/>
    <x v="38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97"/>
    <n v="1"/>
    <x v="5"/>
    <n v="20130809"/>
    <s v="R"/>
    <n v="6"/>
    <n v="32"/>
    <n v="23"/>
    <n v="17"/>
    <s v="N"/>
    <n v="5"/>
    <s v="3M10510  E"/>
    <m/>
    <x v="0"/>
    <m/>
    <m/>
    <m/>
    <m/>
    <m/>
    <m/>
    <m/>
    <s v="E"/>
    <n v="1"/>
    <x v="42"/>
    <n v="12"/>
    <m/>
    <m/>
    <m/>
    <n v="125474"/>
    <n v="1"/>
    <m/>
    <m/>
    <m/>
    <m/>
    <m/>
    <n v="3.83"/>
    <x v="0"/>
    <s v="N"/>
    <x v="8"/>
  </r>
  <r>
    <s v="R"/>
    <n v="4.0999999999999996"/>
    <n v="20160520"/>
    <s v="WDFW"/>
    <s v="SUQ"/>
    <n v="2484198"/>
    <n v="1"/>
    <x v="5"/>
    <n v="20130809"/>
    <s v="R"/>
    <n v="6"/>
    <n v="32"/>
    <n v="23"/>
    <n v="17"/>
    <s v="N"/>
    <n v="5"/>
    <s v="3M10510  E"/>
    <m/>
    <x v="0"/>
    <s v="F"/>
    <m/>
    <m/>
    <m/>
    <n v="690"/>
    <n v="0"/>
    <n v="1"/>
    <s v="E"/>
    <n v="1"/>
    <x v="34"/>
    <n v="12"/>
    <m/>
    <m/>
    <m/>
    <n v="125474"/>
    <n v="1"/>
    <m/>
    <m/>
    <m/>
    <m/>
    <m/>
    <n v="3.83"/>
    <x v="0"/>
    <s v="N"/>
    <x v="1"/>
  </r>
  <r>
    <s v="R"/>
    <n v="4.0999999999999996"/>
    <n v="20160520"/>
    <s v="WDFW"/>
    <s v="SUQ"/>
    <n v="2484215"/>
    <n v="1"/>
    <x v="5"/>
    <n v="20130906"/>
    <s v="R"/>
    <n v="6"/>
    <n v="36"/>
    <n v="23"/>
    <n v="16"/>
    <s v="N"/>
    <n v="5"/>
    <s v="3M10510  E"/>
    <m/>
    <x v="0"/>
    <s v="M"/>
    <m/>
    <m/>
    <m/>
    <n v="770"/>
    <n v="0"/>
    <n v="1"/>
    <s v="E"/>
    <n v="1"/>
    <x v="38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16"/>
    <n v="1"/>
    <x v="5"/>
    <n v="20130906"/>
    <s v="R"/>
    <n v="6"/>
    <n v="36"/>
    <n v="23"/>
    <n v="16"/>
    <s v="N"/>
    <n v="5"/>
    <s v="3M10510  E"/>
    <m/>
    <x v="0"/>
    <s v="M"/>
    <m/>
    <m/>
    <m/>
    <n v="830"/>
    <n v="0"/>
    <n v="1"/>
    <s v="E"/>
    <n v="1"/>
    <x v="31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29"/>
    <n v="1"/>
    <x v="5"/>
    <n v="20130906"/>
    <s v="R"/>
    <n v="6"/>
    <n v="36"/>
    <n v="23"/>
    <n v="16"/>
    <s v="N"/>
    <n v="5"/>
    <s v="3M10510  E"/>
    <m/>
    <x v="0"/>
    <s v="M"/>
    <m/>
    <m/>
    <m/>
    <n v="610"/>
    <n v="0"/>
    <n v="1"/>
    <s v="E"/>
    <n v="1"/>
    <x v="38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30"/>
    <n v="1"/>
    <x v="5"/>
    <n v="20130906"/>
    <s v="R"/>
    <n v="6"/>
    <n v="36"/>
    <n v="23"/>
    <n v="16"/>
    <s v="N"/>
    <n v="5"/>
    <s v="3M10510  E"/>
    <m/>
    <x v="0"/>
    <s v="M"/>
    <m/>
    <m/>
    <m/>
    <n v="700"/>
    <n v="0"/>
    <n v="1"/>
    <s v="E"/>
    <n v="1"/>
    <x v="37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48"/>
    <n v="1"/>
    <x v="5"/>
    <n v="20130806"/>
    <s v="R"/>
    <n v="6"/>
    <n v="32"/>
    <n v="23"/>
    <n v="49"/>
    <s v="N"/>
    <n v="5"/>
    <s v="3M10510  E"/>
    <m/>
    <x v="0"/>
    <s v="F"/>
    <m/>
    <m/>
    <m/>
    <n v="720"/>
    <n v="0"/>
    <n v="1"/>
    <s v="E"/>
    <n v="1"/>
    <x v="34"/>
    <n v="12"/>
    <m/>
    <m/>
    <m/>
    <n v="125474"/>
    <n v="1"/>
    <m/>
    <m/>
    <m/>
    <m/>
    <m/>
    <n v="3.83"/>
    <x v="0"/>
    <s v="N"/>
    <x v="1"/>
  </r>
  <r>
    <s v="R"/>
    <n v="4.0999999999999996"/>
    <n v="20160520"/>
    <s v="WDFW"/>
    <s v="SUQ"/>
    <n v="2484279"/>
    <n v="1"/>
    <x v="5"/>
    <n v="20130815"/>
    <s v="R"/>
    <n v="6"/>
    <n v="33"/>
    <n v="23"/>
    <n v="49"/>
    <s v="N"/>
    <n v="5"/>
    <s v="3M10510  E"/>
    <m/>
    <x v="0"/>
    <s v="F"/>
    <m/>
    <m/>
    <m/>
    <n v="87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80"/>
    <n v="1"/>
    <x v="5"/>
    <n v="20130815"/>
    <s v="R"/>
    <n v="6"/>
    <n v="33"/>
    <n v="23"/>
    <n v="49"/>
    <s v="N"/>
    <n v="5"/>
    <s v="3M10510  E"/>
    <m/>
    <x v="0"/>
    <s v="M"/>
    <m/>
    <m/>
    <m/>
    <n v="710"/>
    <n v="0"/>
    <n v="1"/>
    <s v="E"/>
    <n v="1"/>
    <x v="37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83"/>
    <n v="1"/>
    <x v="5"/>
    <n v="20130815"/>
    <s v="R"/>
    <n v="6"/>
    <n v="33"/>
    <n v="23"/>
    <n v="49"/>
    <s v="N"/>
    <n v="5"/>
    <s v="3M10510  E"/>
    <m/>
    <x v="0"/>
    <s v="M"/>
    <m/>
    <m/>
    <m/>
    <n v="700"/>
    <n v="0"/>
    <n v="1"/>
    <s v="E"/>
    <n v="1"/>
    <x v="38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97"/>
    <n v="1"/>
    <x v="5"/>
    <n v="20130815"/>
    <s v="R"/>
    <n v="6"/>
    <n v="33"/>
    <n v="23"/>
    <n v="49"/>
    <s v="N"/>
    <n v="5"/>
    <s v="3M10510  E"/>
    <m/>
    <x v="0"/>
    <s v="M"/>
    <m/>
    <m/>
    <m/>
    <n v="66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315"/>
    <n v="1"/>
    <x v="5"/>
    <n v="20130829"/>
    <s v="R"/>
    <n v="6"/>
    <n v="35"/>
    <n v="23"/>
    <n v="16"/>
    <s v="N"/>
    <n v="5"/>
    <s v="3M10510  E"/>
    <m/>
    <x v="0"/>
    <s v="M"/>
    <m/>
    <m/>
    <m/>
    <n v="75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316"/>
    <n v="1"/>
    <x v="5"/>
    <n v="20130829"/>
    <s v="R"/>
    <n v="6"/>
    <n v="35"/>
    <n v="23"/>
    <n v="16"/>
    <s v="N"/>
    <n v="5"/>
    <s v="3M10510  E"/>
    <m/>
    <x v="0"/>
    <s v="M"/>
    <m/>
    <m/>
    <m/>
    <n v="76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497"/>
    <n v="1"/>
    <x v="5"/>
    <n v="20130822"/>
    <s v="R"/>
    <n v="6"/>
    <n v="34"/>
    <n v="23"/>
    <n v="49"/>
    <s v="N"/>
    <n v="5"/>
    <s v="3M10510  E"/>
    <m/>
    <x v="0"/>
    <s v="M"/>
    <m/>
    <m/>
    <m/>
    <n v="55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498"/>
    <n v="1"/>
    <x v="5"/>
    <n v="20130822"/>
    <s v="R"/>
    <n v="6"/>
    <n v="34"/>
    <n v="23"/>
    <n v="49"/>
    <s v="N"/>
    <n v="5"/>
    <s v="3M10510  E"/>
    <m/>
    <x v="0"/>
    <s v="F"/>
    <m/>
    <m/>
    <m/>
    <n v="790"/>
    <n v="0"/>
    <n v="1"/>
    <s v="E"/>
    <n v="1"/>
    <x v="32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30"/>
    <n v="1"/>
    <x v="5"/>
    <n v="20130822"/>
    <s v="R"/>
    <n v="6"/>
    <n v="34"/>
    <n v="23"/>
    <n v="49"/>
    <s v="N"/>
    <n v="5"/>
    <s v="3M10510  E"/>
    <m/>
    <x v="1"/>
    <s v="F"/>
    <m/>
    <m/>
    <m/>
    <n v="780"/>
    <n v="0"/>
    <n v="1"/>
    <s v="E"/>
    <n v="1"/>
    <x v="35"/>
    <n v="12"/>
    <m/>
    <m/>
    <m/>
    <n v="125476"/>
    <n v="1"/>
    <m/>
    <m/>
    <m/>
    <m/>
    <m/>
    <n v="2.2799999999999998"/>
    <x v="0"/>
    <s v="N"/>
    <x v="1"/>
  </r>
  <r>
    <s v="R"/>
    <n v="4.0999999999999996"/>
    <n v="20160520"/>
    <s v="WDFW"/>
    <s v="SUQ"/>
    <n v="2484547"/>
    <n v="1"/>
    <x v="5"/>
    <n v="20130822"/>
    <s v="R"/>
    <n v="6"/>
    <n v="34"/>
    <n v="23"/>
    <n v="49"/>
    <s v="N"/>
    <n v="5"/>
    <s v="3M10510  E"/>
    <m/>
    <x v="0"/>
    <s v="M"/>
    <m/>
    <m/>
    <m/>
    <n v="75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48"/>
    <n v="1"/>
    <x v="5"/>
    <n v="20130822"/>
    <s v="R"/>
    <n v="6"/>
    <n v="34"/>
    <n v="23"/>
    <n v="49"/>
    <s v="N"/>
    <n v="5"/>
    <s v="3M10510  E"/>
    <m/>
    <x v="0"/>
    <s v="M"/>
    <m/>
    <m/>
    <m/>
    <n v="60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66"/>
    <n v="1"/>
    <x v="5"/>
    <n v="20130827"/>
    <s v="R"/>
    <n v="6"/>
    <n v="35"/>
    <n v="23"/>
    <n v="12"/>
    <s v="N"/>
    <n v="5"/>
    <s v="3M10510  E"/>
    <m/>
    <x v="0"/>
    <s v="M"/>
    <m/>
    <m/>
    <m/>
    <n v="74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80"/>
    <n v="1"/>
    <x v="5"/>
    <n v="20130827"/>
    <s v="R"/>
    <n v="6"/>
    <n v="35"/>
    <n v="23"/>
    <n v="12"/>
    <s v="N"/>
    <n v="5"/>
    <s v="3M10510  E"/>
    <m/>
    <x v="0"/>
    <s v="F"/>
    <m/>
    <m/>
    <m/>
    <n v="79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97"/>
    <n v="1"/>
    <x v="5"/>
    <n v="20130827"/>
    <s v="R"/>
    <n v="6"/>
    <n v="35"/>
    <n v="23"/>
    <n v="12"/>
    <s v="N"/>
    <n v="5"/>
    <s v="3M10510  E"/>
    <m/>
    <x v="0"/>
    <s v="M"/>
    <m/>
    <m/>
    <m/>
    <n v="67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16"/>
    <n v="1"/>
    <x v="5"/>
    <n v="20130827"/>
    <s v="R"/>
    <n v="6"/>
    <n v="35"/>
    <n v="23"/>
    <n v="12"/>
    <s v="N"/>
    <n v="5"/>
    <s v="3M10510  E"/>
    <m/>
    <x v="0"/>
    <s v="M"/>
    <m/>
    <m/>
    <m/>
    <n v="65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33"/>
    <n v="1"/>
    <x v="5"/>
    <n v="20130827"/>
    <s v="R"/>
    <n v="6"/>
    <n v="35"/>
    <n v="23"/>
    <n v="12"/>
    <s v="N"/>
    <n v="5"/>
    <s v="3M10510  E"/>
    <m/>
    <x v="0"/>
    <s v="M"/>
    <m/>
    <m/>
    <m/>
    <n v="79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34"/>
    <n v="1"/>
    <x v="5"/>
    <n v="20130827"/>
    <s v="R"/>
    <n v="6"/>
    <n v="35"/>
    <n v="23"/>
    <n v="12"/>
    <s v="N"/>
    <n v="5"/>
    <s v="3M10510  E"/>
    <m/>
    <x v="0"/>
    <s v="M"/>
    <m/>
    <m/>
    <m/>
    <n v="66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65"/>
    <n v="1"/>
    <x v="5"/>
    <n v="20130828"/>
    <s v="R"/>
    <n v="6"/>
    <n v="35"/>
    <n v="23"/>
    <n v="49"/>
    <s v="N"/>
    <n v="5"/>
    <s v="3M10510  E"/>
    <m/>
    <x v="0"/>
    <s v="M"/>
    <m/>
    <m/>
    <m/>
    <n v="68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97"/>
    <n v="1"/>
    <x v="5"/>
    <n v="20130828"/>
    <s v="R"/>
    <n v="6"/>
    <n v="35"/>
    <n v="23"/>
    <n v="49"/>
    <s v="N"/>
    <n v="5"/>
    <s v="3M10510  E"/>
    <m/>
    <x v="0"/>
    <s v="M"/>
    <m/>
    <m/>
    <m/>
    <n v="69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15"/>
    <n v="1"/>
    <x v="5"/>
    <n v="20130826"/>
    <s v="R"/>
    <n v="6"/>
    <n v="35"/>
    <n v="23"/>
    <n v="52"/>
    <s v="N"/>
    <n v="5"/>
    <s v="3M10510  E"/>
    <m/>
    <x v="0"/>
    <s v="M"/>
    <m/>
    <m/>
    <m/>
    <n v="69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51"/>
    <n v="1"/>
    <x v="5"/>
    <n v="20130826"/>
    <s v="R"/>
    <n v="6"/>
    <n v="35"/>
    <n v="23"/>
    <n v="52"/>
    <s v="N"/>
    <n v="5"/>
    <s v="3M10510  E"/>
    <m/>
    <x v="0"/>
    <s v="M"/>
    <m/>
    <m/>
    <m/>
    <n v="79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66"/>
    <n v="1"/>
    <x v="5"/>
    <n v="20130826"/>
    <s v="R"/>
    <n v="6"/>
    <n v="35"/>
    <n v="23"/>
    <n v="52"/>
    <s v="N"/>
    <n v="5"/>
    <s v="3M10510  E"/>
    <m/>
    <x v="0"/>
    <s v="M"/>
    <m/>
    <m/>
    <m/>
    <n v="60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84"/>
    <n v="1"/>
    <x v="5"/>
    <n v="20130826"/>
    <s v="R"/>
    <n v="6"/>
    <n v="35"/>
    <n v="23"/>
    <n v="52"/>
    <s v="N"/>
    <n v="5"/>
    <s v="3M10510  E"/>
    <m/>
    <x v="0"/>
    <s v="F"/>
    <m/>
    <m/>
    <m/>
    <n v="82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15"/>
    <n v="1"/>
    <x v="5"/>
    <n v="20130826"/>
    <s v="R"/>
    <n v="6"/>
    <n v="35"/>
    <n v="23"/>
    <n v="52"/>
    <s v="N"/>
    <n v="5"/>
    <s v="3M10510  E"/>
    <m/>
    <x v="0"/>
    <s v="F"/>
    <m/>
    <m/>
    <m/>
    <n v="79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16"/>
    <n v="1"/>
    <x v="5"/>
    <n v="20130826"/>
    <s v="R"/>
    <n v="6"/>
    <n v="35"/>
    <n v="23"/>
    <n v="52"/>
    <s v="N"/>
    <n v="5"/>
    <s v="3M10510  E"/>
    <m/>
    <x v="0"/>
    <s v="M"/>
    <m/>
    <m/>
    <m/>
    <n v="72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33"/>
    <n v="1"/>
    <x v="5"/>
    <n v="20130826"/>
    <s v="R"/>
    <n v="6"/>
    <n v="35"/>
    <n v="23"/>
    <n v="52"/>
    <s v="N"/>
    <n v="5"/>
    <s v="3M10510  E"/>
    <m/>
    <x v="0"/>
    <s v="F"/>
    <m/>
    <m/>
    <m/>
    <n v="85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65"/>
    <n v="1"/>
    <x v="5"/>
    <n v="20130826"/>
    <s v="R"/>
    <n v="6"/>
    <n v="35"/>
    <n v="23"/>
    <n v="52"/>
    <s v="N"/>
    <n v="5"/>
    <s v="3M10510  E"/>
    <m/>
    <x v="0"/>
    <s v="M"/>
    <m/>
    <m/>
    <m/>
    <n v="88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84"/>
    <n v="1"/>
    <x v="5"/>
    <n v="20130826"/>
    <s v="R"/>
    <n v="6"/>
    <n v="35"/>
    <n v="23"/>
    <n v="52"/>
    <s v="N"/>
    <n v="5"/>
    <s v="3M10510  E"/>
    <m/>
    <x v="0"/>
    <s v="M"/>
    <m/>
    <m/>
    <m/>
    <n v="680"/>
    <n v="0"/>
    <n v="1"/>
    <s v="E"/>
    <n v="1"/>
    <x v="40"/>
    <n v="12"/>
    <m/>
    <m/>
    <m/>
    <n v="125477"/>
    <n v="1"/>
    <m/>
    <m/>
    <m/>
    <m/>
    <m/>
    <n v="1.46"/>
    <x v="0"/>
    <s v="N"/>
    <x v="1"/>
  </r>
  <r>
    <s v="R"/>
    <n v="4.0999999999999996"/>
    <n v="20160520"/>
    <s v="WDFW"/>
    <s v="SUQ"/>
    <n v="2484009"/>
    <n v="1"/>
    <x v="5"/>
    <n v="20130820"/>
    <s v="R"/>
    <n v="6"/>
    <n v="34"/>
    <n v="23"/>
    <n v="49"/>
    <s v="N"/>
    <n v="5"/>
    <s v="3M10510  E"/>
    <m/>
    <x v="0"/>
    <s v="M"/>
    <m/>
    <m/>
    <m/>
    <n v="71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43"/>
    <n v="1"/>
    <x v="5"/>
    <n v="20130820"/>
    <s v="R"/>
    <n v="6"/>
    <n v="34"/>
    <n v="23"/>
    <n v="49"/>
    <s v="N"/>
    <n v="5"/>
    <s v="3M10510  E"/>
    <m/>
    <x v="0"/>
    <s v="F"/>
    <m/>
    <m/>
    <m/>
    <n v="74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77"/>
    <n v="1"/>
    <x v="5"/>
    <n v="20130814"/>
    <s v="R"/>
    <n v="6"/>
    <n v="33"/>
    <n v="23"/>
    <n v="49"/>
    <s v="N"/>
    <n v="5"/>
    <s v="3M10510  E"/>
    <m/>
    <x v="0"/>
    <s v="M"/>
    <m/>
    <m/>
    <m/>
    <n v="73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084"/>
    <n v="1"/>
    <x v="5"/>
    <n v="20130814"/>
    <s v="R"/>
    <n v="6"/>
    <n v="33"/>
    <n v="23"/>
    <n v="49"/>
    <s v="N"/>
    <n v="5"/>
    <s v="3M10510  E"/>
    <m/>
    <x v="0"/>
    <s v="F"/>
    <m/>
    <m/>
    <m/>
    <n v="71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086"/>
    <n v="1"/>
    <x v="5"/>
    <n v="20130814"/>
    <s v="R"/>
    <n v="6"/>
    <n v="33"/>
    <n v="23"/>
    <n v="49"/>
    <s v="N"/>
    <n v="5"/>
    <s v="3M10510  E"/>
    <m/>
    <x v="0"/>
    <s v="M"/>
    <m/>
    <m/>
    <m/>
    <n v="750"/>
    <n v="0"/>
    <n v="1"/>
    <s v="E"/>
    <n v="1"/>
    <x v="37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11"/>
    <n v="1"/>
    <x v="5"/>
    <n v="20130903"/>
    <s v="R"/>
    <n v="6"/>
    <n v="36"/>
    <n v="23"/>
    <n v="16"/>
    <s v="N"/>
    <n v="5"/>
    <s v="3M10510  E"/>
    <m/>
    <x v="0"/>
    <s v="M"/>
    <m/>
    <m/>
    <m/>
    <n v="670"/>
    <n v="0"/>
    <n v="1"/>
    <s v="E"/>
    <n v="1"/>
    <x v="38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118"/>
    <n v="1"/>
    <x v="5"/>
    <n v="20130823"/>
    <s v="R"/>
    <n v="6"/>
    <n v="34"/>
    <n v="23"/>
    <n v="16"/>
    <s v="N"/>
    <n v="5"/>
    <s v="3M10510  E"/>
    <m/>
    <x v="0"/>
    <s v="F"/>
    <m/>
    <m/>
    <m/>
    <n v="800"/>
    <n v="0"/>
    <n v="1"/>
    <s v="E"/>
    <n v="1"/>
    <x v="32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77"/>
    <n v="1"/>
    <x v="5"/>
    <n v="20130813"/>
    <s v="R"/>
    <n v="6"/>
    <n v="33"/>
    <n v="23"/>
    <n v="49"/>
    <s v="N"/>
    <n v="5"/>
    <s v="3M10510  E"/>
    <m/>
    <x v="0"/>
    <s v="M"/>
    <m/>
    <m/>
    <m/>
    <n v="72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84"/>
    <n v="1"/>
    <x v="5"/>
    <n v="20130813"/>
    <s v="R"/>
    <n v="6"/>
    <n v="33"/>
    <n v="23"/>
    <n v="49"/>
    <s v="N"/>
    <n v="5"/>
    <s v="3M10510  E"/>
    <m/>
    <x v="0"/>
    <s v="F"/>
    <m/>
    <m/>
    <m/>
    <n v="73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86"/>
    <n v="1"/>
    <x v="5"/>
    <n v="20130813"/>
    <s v="R"/>
    <n v="6"/>
    <n v="33"/>
    <n v="23"/>
    <n v="49"/>
    <s v="N"/>
    <n v="5"/>
    <s v="3M10510  E"/>
    <m/>
    <x v="0"/>
    <s v="F"/>
    <m/>
    <m/>
    <m/>
    <n v="72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11"/>
    <n v="1"/>
    <x v="5"/>
    <n v="20130906"/>
    <s v="R"/>
    <n v="6"/>
    <n v="36"/>
    <n v="23"/>
    <n v="16"/>
    <s v="N"/>
    <n v="5"/>
    <s v="3M10510  E"/>
    <m/>
    <x v="0"/>
    <s v="M"/>
    <m/>
    <m/>
    <m/>
    <n v="800"/>
    <n v="0"/>
    <n v="1"/>
    <s v="E"/>
    <n v="1"/>
    <x v="31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18"/>
    <n v="1"/>
    <x v="5"/>
    <n v="20130906"/>
    <s v="R"/>
    <n v="6"/>
    <n v="36"/>
    <n v="23"/>
    <n v="16"/>
    <s v="N"/>
    <n v="5"/>
    <s v="3M10510  E"/>
    <m/>
    <x v="0"/>
    <s v="M"/>
    <m/>
    <m/>
    <m/>
    <n v="780"/>
    <n v="0"/>
    <n v="1"/>
    <s v="E"/>
    <n v="1"/>
    <x v="31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20"/>
    <n v="1"/>
    <x v="5"/>
    <n v="20130906"/>
    <s v="R"/>
    <n v="6"/>
    <n v="36"/>
    <n v="23"/>
    <n v="16"/>
    <s v="N"/>
    <n v="5"/>
    <s v="3M10510  E"/>
    <m/>
    <x v="0"/>
    <s v="M"/>
    <m/>
    <m/>
    <m/>
    <n v="710"/>
    <n v="0"/>
    <n v="1"/>
    <s v="E"/>
    <n v="1"/>
    <x v="38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45"/>
    <n v="1"/>
    <x v="5"/>
    <n v="20130806"/>
    <s v="R"/>
    <n v="6"/>
    <n v="32"/>
    <n v="23"/>
    <n v="49"/>
    <s v="N"/>
    <n v="5"/>
    <s v="3M10510  E"/>
    <m/>
    <x v="0"/>
    <s v="M"/>
    <m/>
    <m/>
    <m/>
    <n v="770"/>
    <n v="0"/>
    <n v="1"/>
    <s v="E"/>
    <n v="1"/>
    <x v="32"/>
    <n v="12"/>
    <m/>
    <m/>
    <m/>
    <n v="125474"/>
    <n v="1"/>
    <m/>
    <m/>
    <m/>
    <m/>
    <m/>
    <n v="3.83"/>
    <x v="0"/>
    <s v="N"/>
    <x v="3"/>
  </r>
  <r>
    <s v="R"/>
    <n v="4.0999999999999996"/>
    <n v="20160520"/>
    <s v="WDFW"/>
    <s v="SUQ"/>
    <n v="2484252"/>
    <n v="1"/>
    <x v="5"/>
    <n v="20130821"/>
    <s v="R"/>
    <n v="6"/>
    <n v="34"/>
    <n v="23"/>
    <n v="16"/>
    <s v="N"/>
    <n v="5"/>
    <s v="3M10510  E"/>
    <m/>
    <x v="0"/>
    <s v="F"/>
    <m/>
    <m/>
    <m/>
    <n v="78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275"/>
    <n v="1"/>
    <x v="5"/>
    <n v="20130815"/>
    <s v="R"/>
    <n v="6"/>
    <n v="33"/>
    <n v="23"/>
    <n v="49"/>
    <s v="N"/>
    <n v="5"/>
    <s v="3M10510  E"/>
    <m/>
    <x v="0"/>
    <s v="M"/>
    <m/>
    <m/>
    <m/>
    <n v="810"/>
    <n v="0"/>
    <n v="1"/>
    <s v="E"/>
    <n v="1"/>
    <x v="31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84"/>
    <n v="1"/>
    <x v="5"/>
    <n v="20130815"/>
    <s v="R"/>
    <n v="6"/>
    <n v="33"/>
    <n v="23"/>
    <n v="49"/>
    <s v="N"/>
    <n v="5"/>
    <s v="3M10510  E"/>
    <m/>
    <x v="0"/>
    <s v="M"/>
    <m/>
    <m/>
    <m/>
    <n v="790"/>
    <n v="0"/>
    <n v="1"/>
    <s v="E"/>
    <n v="1"/>
    <x v="50"/>
    <n v="12"/>
    <m/>
    <m/>
    <m/>
    <n v="125475"/>
    <n v="1"/>
    <m/>
    <m/>
    <m/>
    <m/>
    <m/>
    <n v="1.79"/>
    <x v="0"/>
    <s v="N"/>
    <x v="5"/>
  </r>
  <r>
    <s v="R"/>
    <n v="4.0999999999999996"/>
    <n v="20160520"/>
    <s v="WDFW"/>
    <s v="SUQ"/>
    <n v="2484286"/>
    <n v="1"/>
    <x v="5"/>
    <n v="20130815"/>
    <s v="R"/>
    <n v="6"/>
    <n v="33"/>
    <n v="23"/>
    <n v="49"/>
    <s v="N"/>
    <n v="5"/>
    <s v="3M10510  E"/>
    <m/>
    <x v="0"/>
    <s v="M"/>
    <m/>
    <m/>
    <m/>
    <n v="700"/>
    <n v="0"/>
    <n v="1"/>
    <s v="E"/>
    <n v="1"/>
    <x v="37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311"/>
    <n v="1"/>
    <x v="5"/>
    <n v="20130829"/>
    <s v="R"/>
    <n v="6"/>
    <n v="35"/>
    <n v="23"/>
    <n v="16"/>
    <s v="N"/>
    <n v="5"/>
    <s v="3M10510  E"/>
    <m/>
    <x v="0"/>
    <s v="M"/>
    <m/>
    <m/>
    <m/>
    <n v="80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318"/>
    <n v="1"/>
    <x v="5"/>
    <n v="20130829"/>
    <s v="R"/>
    <n v="6"/>
    <n v="35"/>
    <n v="23"/>
    <n v="16"/>
    <s v="N"/>
    <n v="5"/>
    <s v="3M10510  E"/>
    <m/>
    <x v="0"/>
    <s v="M"/>
    <m/>
    <m/>
    <m/>
    <n v="80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484"/>
    <n v="1"/>
    <x v="5"/>
    <n v="20130822"/>
    <s v="R"/>
    <n v="6"/>
    <n v="34"/>
    <n v="23"/>
    <n v="49"/>
    <s v="N"/>
    <n v="5"/>
    <s v="3M10510  E"/>
    <m/>
    <x v="1"/>
    <s v="F"/>
    <m/>
    <m/>
    <m/>
    <n v="720"/>
    <n v="0"/>
    <n v="1"/>
    <s v="E"/>
    <n v="1"/>
    <x v="41"/>
    <n v="12"/>
    <m/>
    <m/>
    <m/>
    <n v="125476"/>
    <n v="1"/>
    <m/>
    <m/>
    <m/>
    <m/>
    <m/>
    <n v="2.2799999999999998"/>
    <x v="0"/>
    <s v="N"/>
    <x v="15"/>
  </r>
  <r>
    <s v="R"/>
    <n v="4.0999999999999996"/>
    <n v="20160520"/>
    <s v="WDFW"/>
    <s v="SUQ"/>
    <n v="2484511"/>
    <n v="1"/>
    <x v="5"/>
    <n v="20130822"/>
    <s v="R"/>
    <n v="6"/>
    <n v="34"/>
    <n v="23"/>
    <n v="49"/>
    <s v="N"/>
    <n v="5"/>
    <s v="3M10510  E"/>
    <m/>
    <x v="0"/>
    <s v="M"/>
    <m/>
    <m/>
    <m/>
    <n v="740"/>
    <n v="0"/>
    <n v="1"/>
    <s v="E"/>
    <n v="1"/>
    <x v="32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52"/>
    <n v="1"/>
    <x v="5"/>
    <n v="20130822"/>
    <s v="R"/>
    <n v="6"/>
    <n v="34"/>
    <n v="23"/>
    <n v="49"/>
    <s v="N"/>
    <n v="5"/>
    <s v="3M10510  E"/>
    <m/>
    <x v="0"/>
    <s v="M"/>
    <m/>
    <m/>
    <m/>
    <n v="56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77"/>
    <n v="1"/>
    <x v="5"/>
    <n v="20130827"/>
    <s v="R"/>
    <n v="6"/>
    <n v="35"/>
    <n v="23"/>
    <n v="12"/>
    <s v="N"/>
    <n v="5"/>
    <s v="3M10510  E"/>
    <m/>
    <x v="0"/>
    <s v="M"/>
    <m/>
    <m/>
    <m/>
    <n v="94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79"/>
    <n v="1"/>
    <x v="5"/>
    <n v="20130827"/>
    <s v="R"/>
    <n v="6"/>
    <n v="35"/>
    <n v="23"/>
    <n v="12"/>
    <s v="N"/>
    <n v="5"/>
    <s v="3M10510  E"/>
    <m/>
    <x v="0"/>
    <s v="F"/>
    <m/>
    <m/>
    <m/>
    <n v="76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84"/>
    <n v="1"/>
    <x v="5"/>
    <n v="20130827"/>
    <s v="R"/>
    <n v="6"/>
    <n v="35"/>
    <n v="23"/>
    <n v="12"/>
    <s v="N"/>
    <n v="5"/>
    <s v="3M10510  E"/>
    <m/>
    <x v="0"/>
    <s v="F"/>
    <m/>
    <m/>
    <m/>
    <n v="77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88"/>
    <n v="1"/>
    <x v="5"/>
    <n v="20130827"/>
    <s v="R"/>
    <n v="6"/>
    <n v="35"/>
    <n v="23"/>
    <n v="12"/>
    <s v="N"/>
    <n v="5"/>
    <s v="3M10510  E"/>
    <m/>
    <x v="0"/>
    <s v="M"/>
    <m/>
    <m/>
    <m/>
    <n v="58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20"/>
    <n v="1"/>
    <x v="5"/>
    <n v="20130827"/>
    <s v="R"/>
    <n v="6"/>
    <n v="35"/>
    <n v="23"/>
    <n v="12"/>
    <s v="N"/>
    <n v="5"/>
    <s v="3M10510  E"/>
    <m/>
    <x v="0"/>
    <s v="M"/>
    <m/>
    <m/>
    <m/>
    <n v="76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45"/>
    <n v="1"/>
    <x v="5"/>
    <n v="20130827"/>
    <s v="R"/>
    <n v="6"/>
    <n v="35"/>
    <n v="23"/>
    <n v="12"/>
    <s v="N"/>
    <n v="5"/>
    <s v="3M10510  E"/>
    <m/>
    <x v="0"/>
    <s v="M"/>
    <m/>
    <m/>
    <m/>
    <n v="78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52"/>
    <n v="1"/>
    <x v="5"/>
    <n v="20130828"/>
    <s v="R"/>
    <n v="6"/>
    <n v="35"/>
    <n v="23"/>
    <n v="49"/>
    <s v="N"/>
    <n v="5"/>
    <s v="3M10510  E"/>
    <m/>
    <x v="0"/>
    <s v="F"/>
    <m/>
    <m/>
    <m/>
    <n v="78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77"/>
    <n v="1"/>
    <x v="5"/>
    <n v="20130828"/>
    <s v="R"/>
    <n v="6"/>
    <n v="35"/>
    <n v="23"/>
    <n v="49"/>
    <s v="N"/>
    <n v="5"/>
    <s v="3M10510  E"/>
    <m/>
    <x v="0"/>
    <s v="M"/>
    <m/>
    <m/>
    <m/>
    <n v="69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79"/>
    <n v="1"/>
    <x v="5"/>
    <n v="20130828"/>
    <s v="R"/>
    <n v="6"/>
    <n v="35"/>
    <n v="23"/>
    <n v="49"/>
    <s v="N"/>
    <n v="5"/>
    <s v="3M10510  E"/>
    <m/>
    <x v="0"/>
    <s v="M"/>
    <m/>
    <m/>
    <m/>
    <n v="68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88"/>
    <n v="1"/>
    <x v="5"/>
    <n v="20130828"/>
    <s v="R"/>
    <n v="6"/>
    <n v="35"/>
    <n v="23"/>
    <n v="49"/>
    <s v="N"/>
    <n v="5"/>
    <s v="3M10510  E"/>
    <m/>
    <x v="0"/>
    <s v="M"/>
    <m/>
    <m/>
    <m/>
    <n v="66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43"/>
    <n v="1"/>
    <x v="5"/>
    <n v="20130826"/>
    <s v="R"/>
    <n v="6"/>
    <n v="35"/>
    <n v="23"/>
    <n v="52"/>
    <s v="N"/>
    <n v="5"/>
    <s v="3M10510  E"/>
    <m/>
    <x v="0"/>
    <s v="M"/>
    <m/>
    <m/>
    <m/>
    <n v="77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45"/>
    <n v="1"/>
    <x v="5"/>
    <n v="20130826"/>
    <s v="R"/>
    <n v="6"/>
    <n v="35"/>
    <n v="23"/>
    <n v="52"/>
    <s v="N"/>
    <n v="5"/>
    <s v="3M10510  E"/>
    <m/>
    <x v="0"/>
    <s v="F"/>
    <m/>
    <m/>
    <m/>
    <n v="69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77"/>
    <n v="1"/>
    <x v="5"/>
    <n v="20130826"/>
    <s v="R"/>
    <n v="6"/>
    <n v="35"/>
    <n v="23"/>
    <n v="52"/>
    <s v="N"/>
    <n v="5"/>
    <s v="3M10510  E"/>
    <m/>
    <x v="0"/>
    <s v="M"/>
    <m/>
    <m/>
    <m/>
    <n v="77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86"/>
    <n v="1"/>
    <x v="5"/>
    <n v="20130826"/>
    <s v="R"/>
    <n v="6"/>
    <n v="35"/>
    <n v="23"/>
    <n v="52"/>
    <s v="N"/>
    <n v="5"/>
    <s v="3M10510  E"/>
    <m/>
    <x v="0"/>
    <s v="F"/>
    <m/>
    <m/>
    <m/>
    <n v="80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18"/>
    <n v="1"/>
    <x v="5"/>
    <n v="20130826"/>
    <s v="R"/>
    <n v="6"/>
    <n v="35"/>
    <n v="23"/>
    <n v="52"/>
    <s v="N"/>
    <n v="5"/>
    <s v="3M10510  E"/>
    <m/>
    <x v="0"/>
    <s v="M"/>
    <m/>
    <m/>
    <m/>
    <n v="75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86"/>
    <n v="1"/>
    <x v="5"/>
    <n v="20130826"/>
    <s v="R"/>
    <n v="6"/>
    <n v="35"/>
    <n v="23"/>
    <n v="52"/>
    <s v="N"/>
    <n v="5"/>
    <s v="3M10510  E"/>
    <m/>
    <x v="0"/>
    <s v="M"/>
    <m/>
    <m/>
    <m/>
    <n v="68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010"/>
    <n v="1"/>
    <x v="5"/>
    <n v="20130820"/>
    <s v="R"/>
    <n v="6"/>
    <n v="34"/>
    <n v="23"/>
    <n v="49"/>
    <s v="N"/>
    <n v="5"/>
    <s v="3M10510  E"/>
    <m/>
    <x v="0"/>
    <s v="M"/>
    <m/>
    <m/>
    <m/>
    <n v="63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35"/>
    <n v="1"/>
    <x v="5"/>
    <n v="20130820"/>
    <s v="R"/>
    <n v="6"/>
    <n v="34"/>
    <n v="23"/>
    <n v="49"/>
    <s v="N"/>
    <n v="5"/>
    <s v="3M10510  E"/>
    <m/>
    <x v="0"/>
    <s v="M"/>
    <m/>
    <m/>
    <m/>
    <n v="81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53"/>
    <n v="1"/>
    <x v="5"/>
    <n v="20130820"/>
    <s v="R"/>
    <n v="6"/>
    <n v="34"/>
    <n v="23"/>
    <n v="49"/>
    <s v="N"/>
    <n v="5"/>
    <s v="3M10510  E"/>
    <m/>
    <x v="0"/>
    <s v="M"/>
    <m/>
    <m/>
    <m/>
    <n v="83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67"/>
    <n v="1"/>
    <x v="5"/>
    <n v="20130820"/>
    <s v="R"/>
    <n v="6"/>
    <n v="34"/>
    <n v="23"/>
    <n v="49"/>
    <s v="N"/>
    <n v="5"/>
    <s v="3M10510  E"/>
    <m/>
    <x v="0"/>
    <s v="M"/>
    <m/>
    <m/>
    <m/>
    <n v="720"/>
    <n v="0"/>
    <n v="1"/>
    <s v="E"/>
    <n v="1"/>
    <x v="38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078"/>
    <n v="1"/>
    <x v="5"/>
    <n v="20130814"/>
    <s v="R"/>
    <n v="6"/>
    <n v="33"/>
    <n v="23"/>
    <n v="49"/>
    <s v="N"/>
    <n v="5"/>
    <s v="3M10510  E"/>
    <m/>
    <x v="0"/>
    <s v="M"/>
    <m/>
    <m/>
    <m/>
    <n v="730"/>
    <n v="0"/>
    <n v="1"/>
    <s v="E"/>
    <n v="1"/>
    <x v="31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17"/>
    <n v="1"/>
    <x v="5"/>
    <n v="20130823"/>
    <s v="R"/>
    <n v="6"/>
    <n v="34"/>
    <n v="23"/>
    <n v="16"/>
    <s v="N"/>
    <n v="5"/>
    <s v="3M10510  E"/>
    <m/>
    <x v="0"/>
    <s v="M"/>
    <m/>
    <m/>
    <m/>
    <n v="85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178"/>
    <n v="1"/>
    <x v="5"/>
    <n v="20130813"/>
    <s v="R"/>
    <n v="6"/>
    <n v="33"/>
    <n v="23"/>
    <n v="49"/>
    <s v="N"/>
    <n v="5"/>
    <s v="3M10510  E"/>
    <m/>
    <x v="0"/>
    <s v="F"/>
    <m/>
    <m/>
    <m/>
    <n v="80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185"/>
    <n v="1"/>
    <x v="5"/>
    <n v="20130813"/>
    <s v="R"/>
    <n v="6"/>
    <n v="33"/>
    <n v="23"/>
    <n v="49"/>
    <s v="N"/>
    <n v="5"/>
    <s v="3M10510  E"/>
    <m/>
    <x v="0"/>
    <s v="M"/>
    <m/>
    <m/>
    <m/>
    <n v="590"/>
    <n v="0"/>
    <n v="1"/>
    <s v="E"/>
    <n v="1"/>
    <x v="38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03"/>
    <n v="1"/>
    <x v="5"/>
    <n v="20130809"/>
    <s v="R"/>
    <n v="6"/>
    <n v="32"/>
    <n v="23"/>
    <n v="17"/>
    <s v="N"/>
    <n v="5"/>
    <s v="3M10510  E"/>
    <m/>
    <x v="0"/>
    <s v="F"/>
    <m/>
    <m/>
    <m/>
    <n v="630"/>
    <n v="0"/>
    <n v="1"/>
    <s v="E"/>
    <n v="1"/>
    <x v="37"/>
    <n v="12"/>
    <m/>
    <m/>
    <m/>
    <n v="125474"/>
    <n v="1"/>
    <m/>
    <m/>
    <m/>
    <m/>
    <m/>
    <n v="3.83"/>
    <x v="0"/>
    <s v="N"/>
    <x v="3"/>
  </r>
  <r>
    <s v="R"/>
    <n v="4.0999999999999996"/>
    <n v="20160520"/>
    <s v="WDFW"/>
    <s v="SUQ"/>
    <n v="2484210"/>
    <n v="1"/>
    <x v="5"/>
    <n v="20130906"/>
    <s v="R"/>
    <n v="6"/>
    <n v="36"/>
    <n v="23"/>
    <n v="16"/>
    <s v="N"/>
    <n v="5"/>
    <s v="3M10510  E"/>
    <m/>
    <x v="0"/>
    <s v="M"/>
    <m/>
    <m/>
    <m/>
    <n v="770"/>
    <n v="0"/>
    <n v="1"/>
    <s v="E"/>
    <n v="1"/>
    <x v="31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28"/>
    <n v="1"/>
    <x v="5"/>
    <n v="20130906"/>
    <s v="R"/>
    <n v="6"/>
    <n v="36"/>
    <n v="23"/>
    <n v="16"/>
    <s v="N"/>
    <n v="5"/>
    <s v="3M10510  E"/>
    <m/>
    <x v="0"/>
    <s v="M"/>
    <m/>
    <m/>
    <m/>
    <n v="740"/>
    <n v="0"/>
    <n v="1"/>
    <s v="E"/>
    <n v="1"/>
    <x v="38"/>
    <n v="12"/>
    <m/>
    <m/>
    <m/>
    <n v="125478"/>
    <n v="1"/>
    <m/>
    <m/>
    <m/>
    <m/>
    <m/>
    <n v="3.54"/>
    <x v="0"/>
    <s v="N"/>
    <x v="3"/>
  </r>
  <r>
    <s v="R"/>
    <n v="4.0999999999999996"/>
    <n v="20160520"/>
    <s v="WDFW"/>
    <s v="SUQ"/>
    <n v="2484242"/>
    <n v="1"/>
    <x v="5"/>
    <n v="20130806"/>
    <s v="R"/>
    <n v="6"/>
    <n v="32"/>
    <n v="23"/>
    <n v="49"/>
    <s v="N"/>
    <n v="5"/>
    <s v="3M10510  E"/>
    <m/>
    <x v="0"/>
    <s v="M"/>
    <m/>
    <m/>
    <m/>
    <n v="740"/>
    <n v="0"/>
    <n v="1"/>
    <s v="E"/>
    <n v="1"/>
    <x v="31"/>
    <n v="12"/>
    <m/>
    <m/>
    <m/>
    <n v="125474"/>
    <n v="1"/>
    <m/>
    <m/>
    <m/>
    <m/>
    <m/>
    <n v="3.83"/>
    <x v="0"/>
    <s v="N"/>
    <x v="3"/>
  </r>
  <r>
    <s v="R"/>
    <n v="4.0999999999999996"/>
    <n v="20160520"/>
    <s v="WDFW"/>
    <s v="SUQ"/>
    <n v="2484253"/>
    <n v="1"/>
    <x v="5"/>
    <n v="20130821"/>
    <s v="R"/>
    <n v="6"/>
    <n v="34"/>
    <n v="23"/>
    <n v="16"/>
    <s v="N"/>
    <n v="5"/>
    <s v="3M10510  E"/>
    <m/>
    <x v="0"/>
    <s v="M"/>
    <m/>
    <m/>
    <m/>
    <n v="66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260"/>
    <n v="1"/>
    <x v="5"/>
    <n v="20130815"/>
    <s v="R"/>
    <n v="6"/>
    <n v="33"/>
    <n v="23"/>
    <n v="49"/>
    <s v="N"/>
    <n v="5"/>
    <s v="3M10510  E"/>
    <m/>
    <x v="0"/>
    <s v="M"/>
    <m/>
    <m/>
    <m/>
    <n v="940"/>
    <n v="0"/>
    <n v="1"/>
    <s v="E"/>
    <n v="1"/>
    <x v="31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78"/>
    <n v="1"/>
    <x v="5"/>
    <n v="20130815"/>
    <s v="R"/>
    <n v="6"/>
    <n v="33"/>
    <n v="23"/>
    <n v="49"/>
    <s v="N"/>
    <n v="5"/>
    <s v="3M10510  E"/>
    <m/>
    <x v="0"/>
    <s v="F"/>
    <m/>
    <m/>
    <m/>
    <n v="770"/>
    <n v="0"/>
    <n v="1"/>
    <s v="E"/>
    <n v="1"/>
    <x v="32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85"/>
    <n v="1"/>
    <x v="5"/>
    <n v="20130815"/>
    <s v="R"/>
    <n v="6"/>
    <n v="33"/>
    <n v="23"/>
    <n v="49"/>
    <s v="N"/>
    <n v="5"/>
    <s v="3M10510  E"/>
    <m/>
    <x v="0"/>
    <s v="F"/>
    <m/>
    <m/>
    <m/>
    <n v="760"/>
    <n v="0"/>
    <n v="1"/>
    <s v="E"/>
    <n v="1"/>
    <x v="37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292"/>
    <n v="1"/>
    <x v="5"/>
    <n v="20130815"/>
    <s v="R"/>
    <n v="6"/>
    <n v="33"/>
    <n v="23"/>
    <n v="49"/>
    <s v="N"/>
    <n v="5"/>
    <s v="3M10510  E"/>
    <m/>
    <x v="0"/>
    <s v="M"/>
    <m/>
    <m/>
    <m/>
    <n v="710"/>
    <n v="0"/>
    <n v="1"/>
    <s v="E"/>
    <n v="1"/>
    <x v="38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303"/>
    <n v="1"/>
    <x v="5"/>
    <n v="20130815"/>
    <s v="R"/>
    <n v="6"/>
    <n v="33"/>
    <n v="23"/>
    <n v="49"/>
    <s v="N"/>
    <n v="5"/>
    <s v="3M10510  E"/>
    <m/>
    <x v="0"/>
    <s v="F"/>
    <m/>
    <m/>
    <m/>
    <n v="750"/>
    <n v="0"/>
    <n v="1"/>
    <s v="E"/>
    <n v="1"/>
    <x v="38"/>
    <n v="12"/>
    <m/>
    <m/>
    <m/>
    <n v="125475"/>
    <n v="1"/>
    <m/>
    <m/>
    <m/>
    <m/>
    <m/>
    <n v="1.79"/>
    <x v="0"/>
    <s v="N"/>
    <x v="3"/>
  </r>
  <r>
    <s v="R"/>
    <n v="4.0999999999999996"/>
    <n v="20160520"/>
    <s v="WDFW"/>
    <s v="SUQ"/>
    <n v="2484317"/>
    <n v="1"/>
    <x v="5"/>
    <n v="20130829"/>
    <s v="R"/>
    <n v="6"/>
    <n v="35"/>
    <n v="23"/>
    <n v="16"/>
    <s v="N"/>
    <n v="5"/>
    <s v="3M10510  E"/>
    <m/>
    <x v="0"/>
    <s v="F"/>
    <m/>
    <m/>
    <m/>
    <n v="86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478"/>
    <n v="1"/>
    <x v="5"/>
    <n v="20130822"/>
    <s v="R"/>
    <n v="6"/>
    <n v="34"/>
    <n v="23"/>
    <n v="49"/>
    <s v="N"/>
    <n v="5"/>
    <s v="3M10510  E"/>
    <m/>
    <x v="0"/>
    <s v="M"/>
    <m/>
    <m/>
    <m/>
    <n v="72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496"/>
    <n v="1"/>
    <x v="5"/>
    <n v="20130822"/>
    <s v="R"/>
    <n v="6"/>
    <n v="34"/>
    <n v="23"/>
    <n v="49"/>
    <s v="N"/>
    <n v="5"/>
    <s v="3M10510  E"/>
    <m/>
    <x v="0"/>
    <s v="M"/>
    <m/>
    <m/>
    <m/>
    <n v="840"/>
    <n v="0"/>
    <n v="1"/>
    <s v="E"/>
    <n v="1"/>
    <x v="32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03"/>
    <n v="1"/>
    <x v="5"/>
    <n v="20130822"/>
    <s v="R"/>
    <n v="6"/>
    <n v="34"/>
    <n v="23"/>
    <n v="49"/>
    <s v="N"/>
    <n v="5"/>
    <s v="3M10510  E"/>
    <m/>
    <x v="0"/>
    <s v="M"/>
    <m/>
    <m/>
    <m/>
    <n v="710"/>
    <n v="0"/>
    <n v="1"/>
    <s v="E"/>
    <n v="1"/>
    <x v="35"/>
    <n v="12"/>
    <m/>
    <m/>
    <m/>
    <n v="125476"/>
    <n v="1"/>
    <m/>
    <m/>
    <m/>
    <m/>
    <m/>
    <n v="2.2799999999999998"/>
    <x v="0"/>
    <s v="N"/>
    <x v="1"/>
  </r>
  <r>
    <s v="R"/>
    <n v="4.0999999999999996"/>
    <n v="20160520"/>
    <s v="WDFW"/>
    <s v="SUQ"/>
    <n v="2484510"/>
    <n v="1"/>
    <x v="5"/>
    <n v="20130822"/>
    <s v="R"/>
    <n v="6"/>
    <n v="34"/>
    <n v="23"/>
    <n v="49"/>
    <s v="N"/>
    <n v="5"/>
    <s v="3M10510  E"/>
    <m/>
    <x v="0"/>
    <s v="F"/>
    <m/>
    <m/>
    <m/>
    <n v="670"/>
    <n v="0"/>
    <n v="1"/>
    <s v="E"/>
    <n v="1"/>
    <x v="37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35"/>
    <n v="1"/>
    <x v="5"/>
    <n v="20130822"/>
    <s v="R"/>
    <n v="6"/>
    <n v="34"/>
    <n v="23"/>
    <n v="49"/>
    <s v="N"/>
    <n v="5"/>
    <s v="3M10510  E"/>
    <m/>
    <x v="0"/>
    <s v="M"/>
    <m/>
    <m/>
    <m/>
    <n v="910"/>
    <n v="0"/>
    <n v="1"/>
    <s v="E"/>
    <n v="1"/>
    <x v="31"/>
    <n v="12"/>
    <m/>
    <m/>
    <m/>
    <n v="125476"/>
    <n v="1"/>
    <m/>
    <m/>
    <m/>
    <m/>
    <m/>
    <n v="2.2799999999999998"/>
    <x v="0"/>
    <s v="N"/>
    <x v="3"/>
  </r>
  <r>
    <s v="R"/>
    <n v="4.0999999999999996"/>
    <n v="20160520"/>
    <s v="WDFW"/>
    <s v="SUQ"/>
    <n v="2484571"/>
    <n v="1"/>
    <x v="5"/>
    <n v="20130827"/>
    <s v="R"/>
    <n v="6"/>
    <n v="35"/>
    <n v="23"/>
    <n v="12"/>
    <s v="N"/>
    <n v="5"/>
    <s v="3M10510  E"/>
    <m/>
    <x v="0"/>
    <s v="M"/>
    <m/>
    <m/>
    <m/>
    <n v="82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85"/>
    <n v="1"/>
    <x v="5"/>
    <n v="20130827"/>
    <s v="R"/>
    <n v="6"/>
    <n v="35"/>
    <n v="23"/>
    <n v="12"/>
    <s v="N"/>
    <n v="5"/>
    <s v="3M10510  E"/>
    <m/>
    <x v="0"/>
    <s v="F"/>
    <m/>
    <m/>
    <m/>
    <n v="84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596"/>
    <n v="1"/>
    <x v="5"/>
    <n v="20130827"/>
    <s v="R"/>
    <n v="6"/>
    <n v="35"/>
    <n v="23"/>
    <n v="12"/>
    <s v="N"/>
    <n v="5"/>
    <s v="3M10510  E"/>
    <m/>
    <x v="0"/>
    <s v="M"/>
    <m/>
    <m/>
    <m/>
    <n v="68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10"/>
    <n v="1"/>
    <x v="5"/>
    <n v="20130827"/>
    <s v="R"/>
    <n v="6"/>
    <n v="35"/>
    <n v="23"/>
    <n v="12"/>
    <s v="N"/>
    <n v="5"/>
    <s v="3M10510  E"/>
    <m/>
    <x v="0"/>
    <s v="F"/>
    <m/>
    <m/>
    <m/>
    <n v="730"/>
    <n v="0"/>
    <n v="1"/>
    <s v="E"/>
    <n v="1"/>
    <x v="31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53"/>
    <n v="1"/>
    <x v="5"/>
    <n v="20130828"/>
    <s v="R"/>
    <n v="6"/>
    <n v="35"/>
    <n v="23"/>
    <n v="49"/>
    <s v="N"/>
    <n v="5"/>
    <s v="3M10510  E"/>
    <m/>
    <x v="0"/>
    <s v="M"/>
    <m/>
    <m/>
    <m/>
    <n v="67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71"/>
    <n v="1"/>
    <x v="5"/>
    <n v="20130828"/>
    <s v="R"/>
    <n v="6"/>
    <n v="35"/>
    <n v="23"/>
    <n v="49"/>
    <s v="N"/>
    <n v="5"/>
    <s v="3M10510  E"/>
    <m/>
    <x v="0"/>
    <s v="M"/>
    <m/>
    <m/>
    <m/>
    <n v="67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85"/>
    <n v="1"/>
    <x v="5"/>
    <n v="20130828"/>
    <s v="R"/>
    <n v="6"/>
    <n v="35"/>
    <n v="23"/>
    <n v="49"/>
    <s v="N"/>
    <n v="5"/>
    <s v="3M10510  E"/>
    <m/>
    <x v="0"/>
    <s v="M"/>
    <m/>
    <m/>
    <m/>
    <n v="60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96"/>
    <n v="1"/>
    <x v="5"/>
    <n v="20130828"/>
    <s v="R"/>
    <n v="6"/>
    <n v="35"/>
    <n v="23"/>
    <n v="49"/>
    <s v="N"/>
    <n v="5"/>
    <s v="3M10510  E"/>
    <m/>
    <x v="0"/>
    <s v="F"/>
    <m/>
    <m/>
    <m/>
    <n v="80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03"/>
    <n v="1"/>
    <x v="5"/>
    <n v="20130826"/>
    <s v="R"/>
    <n v="6"/>
    <n v="35"/>
    <n v="23"/>
    <n v="52"/>
    <s v="N"/>
    <n v="5"/>
    <s v="3M10510  E"/>
    <m/>
    <x v="0"/>
    <s v="M"/>
    <m/>
    <m/>
    <m/>
    <n v="660"/>
    <n v="0"/>
    <n v="1"/>
    <s v="E"/>
    <n v="1"/>
    <x v="38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28"/>
    <n v="1"/>
    <x v="5"/>
    <n v="20130826"/>
    <s v="R"/>
    <n v="6"/>
    <n v="35"/>
    <n v="23"/>
    <n v="52"/>
    <s v="N"/>
    <n v="5"/>
    <s v="3M10510  E"/>
    <m/>
    <x v="0"/>
    <s v="M"/>
    <m/>
    <m/>
    <m/>
    <n v="650"/>
    <n v="0"/>
    <n v="1"/>
    <s v="E"/>
    <n v="1"/>
    <x v="37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35"/>
    <n v="1"/>
    <x v="5"/>
    <n v="20130826"/>
    <s v="R"/>
    <n v="6"/>
    <n v="35"/>
    <n v="23"/>
    <n v="52"/>
    <s v="N"/>
    <n v="5"/>
    <s v="3M10510  E"/>
    <m/>
    <x v="0"/>
    <s v="F"/>
    <m/>
    <m/>
    <m/>
    <n v="72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46"/>
    <n v="1"/>
    <x v="5"/>
    <n v="20130826"/>
    <s v="R"/>
    <n v="6"/>
    <n v="35"/>
    <n v="23"/>
    <n v="52"/>
    <s v="N"/>
    <n v="5"/>
    <s v="3M10510  E"/>
    <m/>
    <x v="0"/>
    <s v="M"/>
    <m/>
    <m/>
    <m/>
    <n v="70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53"/>
    <n v="1"/>
    <x v="5"/>
    <n v="20130826"/>
    <s v="R"/>
    <n v="6"/>
    <n v="35"/>
    <n v="23"/>
    <n v="52"/>
    <s v="N"/>
    <n v="5"/>
    <s v="3M10510  E"/>
    <m/>
    <x v="0"/>
    <s v="F"/>
    <m/>
    <m/>
    <m/>
    <n v="82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778"/>
    <n v="1"/>
    <x v="5"/>
    <n v="20130826"/>
    <s v="R"/>
    <n v="6"/>
    <n v="35"/>
    <n v="23"/>
    <n v="52"/>
    <s v="N"/>
    <n v="5"/>
    <s v="3M10510  E"/>
    <m/>
    <x v="0"/>
    <s v="M"/>
    <m/>
    <m/>
    <m/>
    <n v="75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35"/>
    <n v="1"/>
    <x v="5"/>
    <n v="20130826"/>
    <s v="R"/>
    <n v="6"/>
    <n v="35"/>
    <n v="23"/>
    <n v="52"/>
    <s v="N"/>
    <n v="5"/>
    <s v="3M10510  E"/>
    <m/>
    <x v="0"/>
    <s v="F"/>
    <m/>
    <m/>
    <m/>
    <n v="81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60"/>
    <n v="1"/>
    <x v="5"/>
    <n v="20130826"/>
    <s v="R"/>
    <n v="6"/>
    <n v="35"/>
    <n v="23"/>
    <n v="52"/>
    <s v="N"/>
    <n v="5"/>
    <s v="3M10510  E"/>
    <m/>
    <x v="0"/>
    <s v="F"/>
    <m/>
    <m/>
    <m/>
    <n v="70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871"/>
    <n v="1"/>
    <x v="5"/>
    <n v="20130826"/>
    <s v="R"/>
    <n v="6"/>
    <n v="35"/>
    <n v="23"/>
    <n v="52"/>
    <s v="N"/>
    <n v="5"/>
    <s v="3M10510  E"/>
    <m/>
    <x v="0"/>
    <s v="F"/>
    <m/>
    <m/>
    <m/>
    <n v="890"/>
    <n v="0"/>
    <n v="1"/>
    <s v="E"/>
    <n v="1"/>
    <x v="32"/>
    <n v="12"/>
    <m/>
    <m/>
    <m/>
    <n v="125477"/>
    <n v="1"/>
    <m/>
    <m/>
    <m/>
    <m/>
    <m/>
    <n v="1.46"/>
    <x v="0"/>
    <s v="N"/>
    <x v="3"/>
  </r>
  <r>
    <s v="R"/>
    <n v="4.0999999999999996"/>
    <n v="20160520"/>
    <s v="WDFW"/>
    <s v="SUQ"/>
    <n v="2484600"/>
    <n v="1"/>
    <x v="5"/>
    <n v="20130827"/>
    <s v="R"/>
    <n v="6"/>
    <n v="35"/>
    <n v="23"/>
    <n v="12"/>
    <s v="N"/>
    <n v="5"/>
    <s v="3M10510  E"/>
    <m/>
    <x v="0"/>
    <s v="M"/>
    <m/>
    <m/>
    <m/>
    <n v="720"/>
    <n v="0"/>
    <n v="1"/>
    <s v="E"/>
    <n v="3"/>
    <x v="0"/>
    <m/>
    <m/>
    <m/>
    <m/>
    <n v="125477"/>
    <n v="1"/>
    <m/>
    <m/>
    <m/>
    <m/>
    <m/>
    <m/>
    <x v="0"/>
    <s v="N"/>
    <x v="0"/>
  </r>
  <r>
    <s v="R"/>
    <n v="4.0999999999999996"/>
    <n v="20160520"/>
    <s v="WDFW"/>
    <s v="SUQ"/>
    <n v="2484237"/>
    <n v="1"/>
    <x v="5"/>
    <n v="20130806"/>
    <s v="R"/>
    <n v="6"/>
    <n v="32"/>
    <n v="23"/>
    <n v="49"/>
    <s v="N"/>
    <n v="5"/>
    <s v="3M10510  E"/>
    <m/>
    <x v="0"/>
    <s v="M"/>
    <m/>
    <m/>
    <m/>
    <n v="600"/>
    <n v="0"/>
    <n v="1"/>
    <s v="E"/>
    <n v="3"/>
    <x v="0"/>
    <m/>
    <m/>
    <m/>
    <m/>
    <n v="125474"/>
    <n v="1"/>
    <m/>
    <m/>
    <m/>
    <m/>
    <m/>
    <m/>
    <x v="0"/>
    <s v="N"/>
    <x v="0"/>
  </r>
  <r>
    <s v="R"/>
    <n v="4.0999999999999996"/>
    <n v="20160520"/>
    <s v="WDFW"/>
    <s v="SUQ"/>
    <n v="2484655"/>
    <n v="1"/>
    <x v="5"/>
    <n v="20130828"/>
    <s v="R"/>
    <n v="6"/>
    <n v="35"/>
    <n v="23"/>
    <n v="49"/>
    <s v="N"/>
    <n v="5"/>
    <s v="3M10510  E"/>
    <m/>
    <x v="0"/>
    <s v="M"/>
    <m/>
    <m/>
    <m/>
    <n v="670"/>
    <n v="0"/>
    <n v="1"/>
    <s v="E"/>
    <n v="3"/>
    <x v="0"/>
    <m/>
    <m/>
    <m/>
    <m/>
    <n v="125477"/>
    <n v="1"/>
    <m/>
    <m/>
    <m/>
    <m/>
    <m/>
    <m/>
    <x v="0"/>
    <s v="N"/>
    <x v="0"/>
  </r>
  <r>
    <s v="R"/>
    <n v="4.0999999999999996"/>
    <n v="20160520"/>
    <s v="WDFW"/>
    <s v="SUQ"/>
    <n v="2484698"/>
    <n v="1"/>
    <x v="5"/>
    <n v="20130828"/>
    <s v="R"/>
    <n v="6"/>
    <n v="35"/>
    <n v="23"/>
    <n v="49"/>
    <s v="N"/>
    <n v="5"/>
    <s v="3M10510  E"/>
    <m/>
    <x v="0"/>
    <s v="M"/>
    <m/>
    <m/>
    <m/>
    <n v="620"/>
    <n v="0"/>
    <n v="1"/>
    <s v="E"/>
    <n v="2"/>
    <x v="0"/>
    <m/>
    <m/>
    <m/>
    <m/>
    <n v="125477"/>
    <n v="1"/>
    <m/>
    <m/>
    <m/>
    <m/>
    <m/>
    <m/>
    <x v="0"/>
    <s v="N"/>
    <x v="0"/>
  </r>
  <r>
    <s v="R"/>
    <n v="4.0999999999999996"/>
    <n v="20160520"/>
    <s v="WDFW"/>
    <s v="SUQ"/>
    <n v="2484644"/>
    <n v="1"/>
    <x v="5"/>
    <n v="20130827"/>
    <s v="R"/>
    <n v="6"/>
    <n v="35"/>
    <n v="23"/>
    <n v="12"/>
    <s v="N"/>
    <n v="5"/>
    <s v="3M10510  E"/>
    <m/>
    <x v="0"/>
    <s v="F"/>
    <m/>
    <m/>
    <m/>
    <n v="780"/>
    <n v="0"/>
    <n v="1"/>
    <s v="E"/>
    <n v="3"/>
    <x v="0"/>
    <m/>
    <m/>
    <m/>
    <m/>
    <n v="125477"/>
    <n v="1"/>
    <m/>
    <m/>
    <m/>
    <m/>
    <m/>
    <m/>
    <x v="0"/>
    <s v="N"/>
    <x v="0"/>
  </r>
  <r>
    <s v="R"/>
    <n v="4.0999999999999996"/>
    <n v="20160520"/>
    <s v="WDFW"/>
    <s v="SUQ"/>
    <n v="2484223"/>
    <n v="1"/>
    <x v="5"/>
    <n v="20130906"/>
    <s v="R"/>
    <n v="6"/>
    <n v="36"/>
    <n v="23"/>
    <n v="16"/>
    <s v="N"/>
    <n v="5"/>
    <s v="3M10510  E"/>
    <m/>
    <x v="0"/>
    <s v="M"/>
    <m/>
    <m/>
    <m/>
    <n v="730"/>
    <n v="0"/>
    <n v="1"/>
    <s v="E"/>
    <n v="2"/>
    <x v="0"/>
    <m/>
    <m/>
    <m/>
    <m/>
    <n v="125478"/>
    <n v="1"/>
    <m/>
    <m/>
    <m/>
    <m/>
    <m/>
    <m/>
    <x v="0"/>
    <s v="N"/>
    <x v="0"/>
  </r>
  <r>
    <s v="R"/>
    <n v="4.0999999999999996"/>
    <n v="20160520"/>
    <s v="WDFW"/>
    <s v="SUQ"/>
    <n v="2484066"/>
    <n v="1"/>
    <x v="5"/>
    <n v="20130820"/>
    <s v="R"/>
    <n v="6"/>
    <n v="34"/>
    <n v="23"/>
    <n v="49"/>
    <s v="N"/>
    <n v="5"/>
    <s v="3M10510  E"/>
    <m/>
    <x v="0"/>
    <s v="M"/>
    <m/>
    <m/>
    <m/>
    <n v="820"/>
    <n v="0"/>
    <n v="1"/>
    <s v="E"/>
    <n v="3"/>
    <x v="0"/>
    <m/>
    <m/>
    <m/>
    <m/>
    <n v="125476"/>
    <n v="1"/>
    <m/>
    <m/>
    <m/>
    <m/>
    <m/>
    <m/>
    <x v="0"/>
    <s v="N"/>
    <x v="0"/>
  </r>
  <r>
    <s v="R"/>
    <n v="4.0999999999999996"/>
    <n v="20160520"/>
    <s v="WDFW"/>
    <s v="SUQ"/>
    <n v="2484770"/>
    <n v="1"/>
    <x v="5"/>
    <n v="20130826"/>
    <s v="R"/>
    <n v="6"/>
    <n v="35"/>
    <n v="23"/>
    <n v="52"/>
    <s v="N"/>
    <n v="5"/>
    <s v="3M10510  E"/>
    <m/>
    <x v="0"/>
    <s v="M"/>
    <m/>
    <m/>
    <m/>
    <n v="700"/>
    <n v="0"/>
    <n v="1"/>
    <s v="E"/>
    <n v="3"/>
    <x v="0"/>
    <m/>
    <m/>
    <m/>
    <m/>
    <n v="125477"/>
    <n v="1"/>
    <m/>
    <m/>
    <m/>
    <m/>
    <m/>
    <m/>
    <x v="0"/>
    <s v="N"/>
    <x v="0"/>
  </r>
  <r>
    <s v="R"/>
    <n v="4.0999999999999996"/>
    <n v="20160520"/>
    <s v="WDFW"/>
    <s v="SUQ"/>
    <n v="2484238"/>
    <n v="1"/>
    <x v="5"/>
    <n v="20130806"/>
    <s v="R"/>
    <n v="6"/>
    <n v="32"/>
    <n v="23"/>
    <n v="49"/>
    <s v="N"/>
    <n v="5"/>
    <s v="3M10510  E"/>
    <m/>
    <x v="0"/>
    <s v="F"/>
    <m/>
    <m/>
    <m/>
    <n v="780"/>
    <n v="0"/>
    <n v="1"/>
    <s v="E"/>
    <n v="3"/>
    <x v="0"/>
    <m/>
    <m/>
    <m/>
    <m/>
    <n v="125474"/>
    <n v="1"/>
    <m/>
    <m/>
    <m/>
    <m/>
    <m/>
    <m/>
    <x v="0"/>
    <s v="N"/>
    <x v="0"/>
  </r>
  <r>
    <s v="R"/>
    <n v="4.0999999999999996"/>
    <n v="20160520"/>
    <s v="WDFW"/>
    <s v="SUQ"/>
    <n v="2484725"/>
    <n v="1"/>
    <x v="5"/>
    <n v="20130826"/>
    <s v="R"/>
    <n v="6"/>
    <n v="35"/>
    <n v="23"/>
    <n v="52"/>
    <s v="N"/>
    <n v="5"/>
    <s v="3M10510  E"/>
    <m/>
    <x v="0"/>
    <s v="M"/>
    <m/>
    <m/>
    <m/>
    <n v="640"/>
    <n v="0"/>
    <n v="1"/>
    <s v="E"/>
    <n v="3"/>
    <x v="0"/>
    <m/>
    <m/>
    <m/>
    <m/>
    <n v="125477"/>
    <n v="1"/>
    <m/>
    <m/>
    <m/>
    <m/>
    <m/>
    <m/>
    <x v="0"/>
    <s v="N"/>
    <x v="0"/>
  </r>
  <r>
    <s v="R"/>
    <n v="4.0999999999999996"/>
    <n v="20160520"/>
    <s v="WDFW"/>
    <s v="SUQ"/>
    <n v="2484657"/>
    <n v="1"/>
    <x v="5"/>
    <n v="20130828"/>
    <s v="R"/>
    <n v="6"/>
    <n v="35"/>
    <n v="23"/>
    <n v="49"/>
    <s v="N"/>
    <n v="5"/>
    <s v="3M10510  E"/>
    <m/>
    <x v="0"/>
    <s v="M"/>
    <m/>
    <m/>
    <m/>
    <n v="680"/>
    <n v="0"/>
    <n v="1"/>
    <s v="E"/>
    <n v="3"/>
    <x v="0"/>
    <m/>
    <m/>
    <m/>
    <m/>
    <n v="125477"/>
    <n v="1"/>
    <m/>
    <m/>
    <m/>
    <m/>
    <m/>
    <m/>
    <x v="0"/>
    <s v="N"/>
    <x v="0"/>
  </r>
  <r>
    <s v="R"/>
    <n v="4.0999999999999996"/>
    <n v="20160520"/>
    <s v="WDFW"/>
    <s v="SUQ"/>
    <n v="2484683"/>
    <n v="1"/>
    <x v="5"/>
    <n v="20130828"/>
    <s v="R"/>
    <n v="6"/>
    <n v="35"/>
    <n v="23"/>
    <n v="49"/>
    <s v="N"/>
    <n v="5"/>
    <s v="3M10510  E"/>
    <m/>
    <x v="0"/>
    <s v="M"/>
    <m/>
    <m/>
    <m/>
    <n v="750"/>
    <n v="0"/>
    <n v="1"/>
    <s v="E"/>
    <n v="3"/>
    <x v="0"/>
    <m/>
    <m/>
    <m/>
    <m/>
    <n v="125477"/>
    <n v="1"/>
    <m/>
    <m/>
    <m/>
    <m/>
    <m/>
    <m/>
    <x v="0"/>
    <s v="N"/>
    <x v="0"/>
  </r>
  <r>
    <s v="R"/>
    <n v="4.0999999999999996"/>
    <n v="20160520"/>
    <s v="WDFW"/>
    <s v="SUQ"/>
    <n v="2484618"/>
    <n v="1"/>
    <x v="5"/>
    <n v="20130827"/>
    <s v="R"/>
    <n v="6"/>
    <n v="35"/>
    <n v="23"/>
    <n v="12"/>
    <s v="N"/>
    <n v="5"/>
    <s v="3M10510  E"/>
    <m/>
    <x v="0"/>
    <s v="F"/>
    <m/>
    <m/>
    <m/>
    <n v="770"/>
    <n v="0"/>
    <n v="1"/>
    <s v="E"/>
    <n v="3"/>
    <x v="0"/>
    <m/>
    <m/>
    <m/>
    <m/>
    <n v="125477"/>
    <n v="1"/>
    <m/>
    <m/>
    <m/>
    <m/>
    <m/>
    <m/>
    <x v="0"/>
    <s v="N"/>
    <x v="0"/>
  </r>
  <r>
    <s v="R"/>
    <n v="4.0999999999999996"/>
    <n v="20160520"/>
    <s v="WDFW"/>
    <s v="SUQ"/>
    <n v="2484779"/>
    <n v="1"/>
    <x v="5"/>
    <n v="20130826"/>
    <s v="R"/>
    <n v="6"/>
    <n v="35"/>
    <n v="23"/>
    <n v="52"/>
    <s v="N"/>
    <n v="5"/>
    <s v="3M10510  E"/>
    <m/>
    <x v="0"/>
    <s v="F"/>
    <m/>
    <m/>
    <m/>
    <n v="620"/>
    <n v="0"/>
    <n v="1"/>
    <s v="E"/>
    <n v="2"/>
    <x v="0"/>
    <m/>
    <m/>
    <m/>
    <m/>
    <n v="125477"/>
    <n v="1"/>
    <m/>
    <m/>
    <m/>
    <m/>
    <m/>
    <m/>
    <x v="0"/>
    <s v="N"/>
    <x v="0"/>
  </r>
  <r>
    <s v="R"/>
    <n v="4.0999999999999996"/>
    <n v="20160520"/>
    <s v="WDFW"/>
    <s v="SUQ"/>
    <n v="2484041"/>
    <n v="1"/>
    <x v="5"/>
    <n v="20130820"/>
    <s v="R"/>
    <n v="6"/>
    <n v="34"/>
    <n v="23"/>
    <n v="49"/>
    <s v="N"/>
    <n v="5"/>
    <s v="3M10510  E"/>
    <m/>
    <x v="0"/>
    <s v="M"/>
    <m/>
    <m/>
    <m/>
    <n v="610"/>
    <n v="0"/>
    <n v="1"/>
    <s v="E"/>
    <n v="3"/>
    <x v="0"/>
    <m/>
    <m/>
    <m/>
    <m/>
    <n v="125476"/>
    <n v="1"/>
    <m/>
    <m/>
    <m/>
    <m/>
    <m/>
    <m/>
    <x v="0"/>
    <s v="N"/>
    <x v="0"/>
  </r>
  <r>
    <s v="R"/>
    <n v="4.0999999999999996"/>
    <n v="20160412"/>
    <s v="WDFW"/>
    <s v="SUQ"/>
    <n v="2596246"/>
    <n v="1"/>
    <x v="6"/>
    <n v="20140828"/>
    <s v="R"/>
    <n v="6"/>
    <n v="35"/>
    <n v="23"/>
    <n v="16"/>
    <s v="N"/>
    <n v="5"/>
    <s v="3M10510  E"/>
    <m/>
    <x v="1"/>
    <s v="M"/>
    <m/>
    <m/>
    <m/>
    <n v="620"/>
    <n v="0"/>
    <n v="1"/>
    <s v="E"/>
    <n v="1"/>
    <x v="51"/>
    <n v="12"/>
    <m/>
    <m/>
    <m/>
    <n v="131270"/>
    <n v="1"/>
    <m/>
    <m/>
    <m/>
    <m/>
    <m/>
    <n v="2.02"/>
    <x v="0"/>
    <s v="N"/>
    <x v="1"/>
  </r>
  <r>
    <s v="R"/>
    <n v="4.0999999999999996"/>
    <n v="20160412"/>
    <s v="WDFW"/>
    <s v="SUQ"/>
    <n v="2596248"/>
    <n v="1"/>
    <x v="6"/>
    <n v="20140828"/>
    <s v="R"/>
    <n v="6"/>
    <n v="35"/>
    <n v="23"/>
    <n v="16"/>
    <s v="N"/>
    <n v="5"/>
    <s v="3M10510  E"/>
    <m/>
    <x v="0"/>
    <s v="M"/>
    <m/>
    <m/>
    <m/>
    <n v="580"/>
    <n v="0"/>
    <n v="1"/>
    <s v="E"/>
    <n v="1"/>
    <x v="45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61"/>
    <n v="1"/>
    <x v="6"/>
    <n v="20140813"/>
    <s v="R"/>
    <n v="6"/>
    <n v="33"/>
    <n v="23"/>
    <n v="17"/>
    <s v="N"/>
    <n v="5"/>
    <s v="3M10510  E"/>
    <m/>
    <x v="1"/>
    <s v="M"/>
    <m/>
    <m/>
    <m/>
    <n v="710"/>
    <n v="0"/>
    <n v="1"/>
    <s v="E"/>
    <n v="1"/>
    <x v="51"/>
    <n v="12"/>
    <m/>
    <m/>
    <m/>
    <n v="131268"/>
    <n v="1"/>
    <m/>
    <m/>
    <m/>
    <m/>
    <m/>
    <n v="2.35"/>
    <x v="0"/>
    <s v="N"/>
    <x v="1"/>
  </r>
  <r>
    <s v="R"/>
    <n v="4.0999999999999996"/>
    <n v="20160412"/>
    <s v="WDFW"/>
    <s v="SUQ"/>
    <n v="2596263"/>
    <n v="1"/>
    <x v="6"/>
    <n v="20140813"/>
    <s v="R"/>
    <n v="6"/>
    <n v="33"/>
    <n v="23"/>
    <n v="17"/>
    <s v="N"/>
    <n v="5"/>
    <s v="3M10510  E"/>
    <m/>
    <x v="0"/>
    <s v="M"/>
    <m/>
    <m/>
    <m/>
    <n v="640"/>
    <n v="0"/>
    <n v="1"/>
    <s v="E"/>
    <n v="1"/>
    <x v="45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65"/>
    <n v="1"/>
    <x v="6"/>
    <n v="20140813"/>
    <s v="R"/>
    <n v="6"/>
    <n v="33"/>
    <n v="23"/>
    <n v="17"/>
    <s v="N"/>
    <n v="5"/>
    <s v="3M10510  E"/>
    <m/>
    <x v="0"/>
    <s v="M"/>
    <m/>
    <m/>
    <m/>
    <n v="740"/>
    <n v="0"/>
    <n v="1"/>
    <s v="E"/>
    <n v="1"/>
    <x v="45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78"/>
    <n v="1"/>
    <x v="6"/>
    <n v="20140813"/>
    <s v="R"/>
    <n v="6"/>
    <n v="33"/>
    <n v="23"/>
    <n v="17"/>
    <s v="N"/>
    <n v="5"/>
    <s v="3M10510  E"/>
    <m/>
    <x v="0"/>
    <s v="M"/>
    <m/>
    <m/>
    <m/>
    <n v="620"/>
    <n v="0"/>
    <n v="1"/>
    <s v="E"/>
    <n v="1"/>
    <x v="45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80"/>
    <n v="1"/>
    <x v="6"/>
    <n v="20140813"/>
    <s v="R"/>
    <n v="6"/>
    <n v="33"/>
    <n v="23"/>
    <n v="17"/>
    <s v="N"/>
    <n v="5"/>
    <s v="3M10510  E"/>
    <m/>
    <x v="0"/>
    <s v="F"/>
    <m/>
    <m/>
    <m/>
    <n v="81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43"/>
    <n v="1"/>
    <x v="6"/>
    <n v="20140828"/>
    <s v="R"/>
    <n v="6"/>
    <n v="35"/>
    <n v="23"/>
    <n v="16"/>
    <s v="N"/>
    <n v="5"/>
    <s v="3M10510  E"/>
    <m/>
    <x v="0"/>
    <s v="F"/>
    <m/>
    <m/>
    <m/>
    <n v="700"/>
    <n v="0"/>
    <n v="1"/>
    <s v="E"/>
    <n v="1"/>
    <x v="43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50"/>
    <n v="1"/>
    <x v="6"/>
    <n v="20140814"/>
    <s v="R"/>
    <n v="6"/>
    <n v="33"/>
    <n v="23"/>
    <n v="16"/>
    <s v="N"/>
    <n v="5"/>
    <s v="3M10510  E"/>
    <m/>
    <x v="0"/>
    <s v="M"/>
    <m/>
    <m/>
    <m/>
    <n v="77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57"/>
    <n v="1"/>
    <x v="6"/>
    <n v="20140813"/>
    <s v="R"/>
    <n v="6"/>
    <n v="33"/>
    <n v="23"/>
    <n v="17"/>
    <s v="N"/>
    <n v="5"/>
    <s v="3M10510  E"/>
    <m/>
    <x v="0"/>
    <s v="M"/>
    <m/>
    <m/>
    <m/>
    <n v="82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68"/>
    <n v="1"/>
    <x v="6"/>
    <n v="20140813"/>
    <s v="R"/>
    <n v="6"/>
    <n v="33"/>
    <n v="23"/>
    <n v="17"/>
    <s v="N"/>
    <n v="5"/>
    <s v="3M10510  E"/>
    <m/>
    <x v="0"/>
    <s v="M"/>
    <m/>
    <m/>
    <m/>
    <n v="660"/>
    <n v="0"/>
    <n v="1"/>
    <s v="E"/>
    <n v="1"/>
    <x v="45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75"/>
    <n v="1"/>
    <x v="6"/>
    <n v="20140813"/>
    <s v="R"/>
    <n v="6"/>
    <n v="33"/>
    <n v="23"/>
    <n v="17"/>
    <s v="N"/>
    <n v="5"/>
    <s v="3M10510  E"/>
    <m/>
    <x v="0"/>
    <s v="F"/>
    <m/>
    <m/>
    <m/>
    <n v="700"/>
    <n v="0"/>
    <n v="1"/>
    <s v="E"/>
    <n v="1"/>
    <x v="37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82"/>
    <n v="1"/>
    <x v="6"/>
    <n v="20140813"/>
    <s v="R"/>
    <n v="6"/>
    <n v="33"/>
    <n v="23"/>
    <n v="17"/>
    <s v="N"/>
    <n v="5"/>
    <s v="3M10510  E"/>
    <m/>
    <x v="0"/>
    <s v="F"/>
    <m/>
    <m/>
    <m/>
    <n v="74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93"/>
    <n v="1"/>
    <x v="6"/>
    <n v="20140804"/>
    <s v="R"/>
    <n v="6"/>
    <n v="32"/>
    <n v="23"/>
    <n v="17"/>
    <s v="N"/>
    <n v="5"/>
    <s v="3M10510  E"/>
    <m/>
    <x v="0"/>
    <s v="M"/>
    <m/>
    <m/>
    <m/>
    <n v="640"/>
    <n v="0"/>
    <n v="1"/>
    <s v="E"/>
    <n v="1"/>
    <x v="45"/>
    <n v="12"/>
    <m/>
    <m/>
    <m/>
    <n v="131267"/>
    <n v="1"/>
    <m/>
    <m/>
    <m/>
    <m/>
    <m/>
    <n v="7.18"/>
    <x v="0"/>
    <s v="N"/>
    <x v="3"/>
  </r>
  <r>
    <s v="R"/>
    <n v="4.0999999999999996"/>
    <n v="20160412"/>
    <s v="WDFW"/>
    <s v="SUQ"/>
    <n v="2596300"/>
    <n v="1"/>
    <x v="6"/>
    <n v="20140806"/>
    <s v="R"/>
    <n v="6"/>
    <n v="32"/>
    <n v="23"/>
    <n v="17"/>
    <s v="N"/>
    <n v="5"/>
    <s v="3M10510  E"/>
    <m/>
    <x v="1"/>
    <s v="F"/>
    <m/>
    <m/>
    <m/>
    <n v="770"/>
    <n v="0"/>
    <n v="1"/>
    <s v="E"/>
    <n v="1"/>
    <x v="44"/>
    <n v="12"/>
    <m/>
    <m/>
    <m/>
    <n v="131267"/>
    <n v="1"/>
    <m/>
    <m/>
    <m/>
    <m/>
    <m/>
    <n v="7.18"/>
    <x v="0"/>
    <s v="N"/>
    <x v="1"/>
  </r>
  <r>
    <s v="R"/>
    <n v="4.0999999999999996"/>
    <n v="20160412"/>
    <s v="WDFW"/>
    <s v="SUQ"/>
    <n v="2596307"/>
    <n v="1"/>
    <x v="6"/>
    <n v="20140815"/>
    <s v="R"/>
    <n v="6"/>
    <n v="33"/>
    <n v="23"/>
    <n v="16"/>
    <s v="N"/>
    <n v="5"/>
    <s v="3M10510  E"/>
    <m/>
    <x v="0"/>
    <s v="M"/>
    <m/>
    <m/>
    <m/>
    <n v="760"/>
    <n v="0"/>
    <n v="1"/>
    <s v="E"/>
    <n v="1"/>
    <x v="43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318"/>
    <n v="1"/>
    <x v="6"/>
    <n v="20140827"/>
    <s v="R"/>
    <n v="6"/>
    <n v="35"/>
    <n v="23"/>
    <n v="16"/>
    <s v="N"/>
    <n v="5"/>
    <s v="3M10510  E"/>
    <m/>
    <x v="0"/>
    <s v="M"/>
    <m/>
    <m/>
    <m/>
    <n v="730"/>
    <n v="0"/>
    <n v="1"/>
    <s v="E"/>
    <n v="1"/>
    <x v="37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25"/>
    <n v="1"/>
    <x v="6"/>
    <n v="20140827"/>
    <s v="R"/>
    <n v="6"/>
    <n v="35"/>
    <n v="23"/>
    <n v="16"/>
    <s v="N"/>
    <n v="5"/>
    <s v="3M10510  E"/>
    <m/>
    <x v="0"/>
    <s v="F"/>
    <m/>
    <m/>
    <m/>
    <n v="690"/>
    <n v="0"/>
    <n v="1"/>
    <s v="E"/>
    <n v="1"/>
    <x v="37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95"/>
    <n v="1"/>
    <x v="6"/>
    <n v="20140804"/>
    <s v="R"/>
    <n v="6"/>
    <n v="32"/>
    <n v="23"/>
    <n v="17"/>
    <s v="N"/>
    <n v="5"/>
    <s v="3M10510  E"/>
    <m/>
    <x v="0"/>
    <s v="M"/>
    <m/>
    <m/>
    <m/>
    <n v="680"/>
    <n v="0"/>
    <n v="1"/>
    <s v="E"/>
    <n v="1"/>
    <x v="45"/>
    <n v="12"/>
    <m/>
    <m/>
    <m/>
    <n v="131267"/>
    <n v="1"/>
    <m/>
    <m/>
    <m/>
    <m/>
    <m/>
    <n v="7.18"/>
    <x v="0"/>
    <s v="N"/>
    <x v="3"/>
  </r>
  <r>
    <s v="R"/>
    <n v="4.0999999999999996"/>
    <n v="20160412"/>
    <s v="WDFW"/>
    <s v="SUQ"/>
    <n v="2596297"/>
    <n v="1"/>
    <x v="6"/>
    <n v="20140805"/>
    <s v="R"/>
    <n v="6"/>
    <n v="32"/>
    <n v="23"/>
    <n v="17"/>
    <s v="N"/>
    <n v="5"/>
    <s v="3M10510  E"/>
    <m/>
    <x v="0"/>
    <s v="F"/>
    <m/>
    <m/>
    <m/>
    <n v="750"/>
    <n v="0"/>
    <n v="1"/>
    <s v="E"/>
    <n v="1"/>
    <x v="37"/>
    <n v="12"/>
    <m/>
    <m/>
    <m/>
    <n v="131267"/>
    <n v="1"/>
    <m/>
    <m/>
    <m/>
    <m/>
    <m/>
    <n v="7.18"/>
    <x v="0"/>
    <s v="N"/>
    <x v="3"/>
  </r>
  <r>
    <s v="R"/>
    <n v="4.0999999999999996"/>
    <n v="20160412"/>
    <s v="WDFW"/>
    <s v="SUQ"/>
    <n v="2596312"/>
    <n v="1"/>
    <x v="6"/>
    <n v="20140827"/>
    <s v="R"/>
    <n v="6"/>
    <n v="35"/>
    <n v="23"/>
    <n v="16"/>
    <s v="N"/>
    <n v="5"/>
    <s v="3M10510  E"/>
    <m/>
    <x v="0"/>
    <s v="M"/>
    <m/>
    <m/>
    <m/>
    <n v="810"/>
    <n v="0"/>
    <n v="1"/>
    <s v="E"/>
    <n v="1"/>
    <x v="38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14"/>
    <n v="1"/>
    <x v="6"/>
    <n v="20140827"/>
    <s v="R"/>
    <n v="6"/>
    <n v="35"/>
    <n v="23"/>
    <n v="16"/>
    <s v="N"/>
    <n v="5"/>
    <s v="3M10510  E"/>
    <m/>
    <x v="0"/>
    <s v="M"/>
    <m/>
    <m/>
    <m/>
    <n v="760"/>
    <n v="0"/>
    <n v="1"/>
    <s v="E"/>
    <n v="1"/>
    <x v="43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29"/>
    <n v="1"/>
    <x v="6"/>
    <n v="20140827"/>
    <s v="R"/>
    <n v="6"/>
    <n v="35"/>
    <n v="23"/>
    <n v="16"/>
    <s v="N"/>
    <n v="5"/>
    <s v="3M10510  E"/>
    <m/>
    <x v="0"/>
    <s v="F"/>
    <m/>
    <m/>
    <m/>
    <n v="750"/>
    <n v="0"/>
    <n v="1"/>
    <s v="E"/>
    <n v="1"/>
    <x v="37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31"/>
    <n v="1"/>
    <x v="6"/>
    <n v="20140827"/>
    <s v="R"/>
    <n v="6"/>
    <n v="35"/>
    <n v="23"/>
    <n v="16"/>
    <s v="N"/>
    <n v="5"/>
    <s v="3M10510  E"/>
    <m/>
    <x v="0"/>
    <s v="M"/>
    <m/>
    <m/>
    <m/>
    <n v="650"/>
    <n v="0"/>
    <n v="1"/>
    <s v="E"/>
    <n v="1"/>
    <x v="45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39"/>
    <n v="1"/>
    <x v="6"/>
    <n v="20140828"/>
    <s v="R"/>
    <n v="6"/>
    <n v="35"/>
    <n v="23"/>
    <n v="16"/>
    <s v="N"/>
    <n v="5"/>
    <s v="3M10510  E"/>
    <m/>
    <x v="0"/>
    <s v="M"/>
    <m/>
    <m/>
    <m/>
    <n v="750"/>
    <n v="0"/>
    <n v="1"/>
    <s v="E"/>
    <n v="1"/>
    <x v="45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53"/>
    <n v="1"/>
    <x v="6"/>
    <n v="20140818"/>
    <s v="R"/>
    <n v="6"/>
    <n v="34"/>
    <n v="23"/>
    <n v="16"/>
    <s v="N"/>
    <n v="5"/>
    <s v="3M10510  E"/>
    <m/>
    <x v="0"/>
    <s v="F"/>
    <m/>
    <m/>
    <m/>
    <n v="840"/>
    <n v="0"/>
    <n v="1"/>
    <s v="E"/>
    <n v="1"/>
    <x v="37"/>
    <n v="12"/>
    <m/>
    <m/>
    <m/>
    <n v="131269"/>
    <n v="4"/>
    <m/>
    <m/>
    <m/>
    <m/>
    <m/>
    <m/>
    <x v="0"/>
    <s v="N"/>
    <x v="3"/>
  </r>
  <r>
    <s v="R"/>
    <n v="4.0999999999999996"/>
    <n v="20160412"/>
    <s v="WDFW"/>
    <s v="SUQ"/>
    <n v="2596332"/>
    <n v="1"/>
    <x v="6"/>
    <n v="20140827"/>
    <s v="R"/>
    <n v="6"/>
    <n v="35"/>
    <n v="23"/>
    <n v="16"/>
    <s v="N"/>
    <n v="5"/>
    <s v="3M10510  E"/>
    <m/>
    <x v="0"/>
    <s v="M"/>
    <m/>
    <m/>
    <m/>
    <n v="580"/>
    <n v="0"/>
    <n v="1"/>
    <s v="E"/>
    <n v="1"/>
    <x v="45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36"/>
    <n v="1"/>
    <x v="6"/>
    <n v="20140827"/>
    <s v="R"/>
    <n v="6"/>
    <n v="35"/>
    <n v="23"/>
    <n v="16"/>
    <s v="N"/>
    <n v="5"/>
    <s v="3M10510  E"/>
    <m/>
    <x v="0"/>
    <s v="M"/>
    <m/>
    <m/>
    <m/>
    <n v="570"/>
    <n v="0"/>
    <n v="1"/>
    <s v="E"/>
    <n v="1"/>
    <x v="43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55"/>
    <n v="1"/>
    <x v="6"/>
    <n v="20140813"/>
    <s v="R"/>
    <n v="6"/>
    <n v="33"/>
    <n v="23"/>
    <n v="17"/>
    <s v="N"/>
    <n v="5"/>
    <s v="3M10510  E"/>
    <m/>
    <x v="0"/>
    <s v="F"/>
    <m/>
    <m/>
    <m/>
    <n v="83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56"/>
    <n v="1"/>
    <x v="6"/>
    <n v="20140813"/>
    <s v="R"/>
    <n v="6"/>
    <n v="33"/>
    <n v="23"/>
    <n v="17"/>
    <s v="N"/>
    <n v="5"/>
    <s v="3M10510  E"/>
    <m/>
    <x v="0"/>
    <s v="M"/>
    <m/>
    <m/>
    <m/>
    <n v="82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70"/>
    <n v="1"/>
    <x v="6"/>
    <n v="20140813"/>
    <s v="R"/>
    <n v="6"/>
    <n v="33"/>
    <n v="23"/>
    <n v="17"/>
    <s v="N"/>
    <n v="5"/>
    <s v="3M10510  E"/>
    <m/>
    <x v="0"/>
    <s v="M"/>
    <m/>
    <m/>
    <m/>
    <n v="610"/>
    <n v="0"/>
    <n v="1"/>
    <s v="E"/>
    <n v="1"/>
    <x v="45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54"/>
    <n v="1"/>
    <x v="6"/>
    <n v="20140818"/>
    <s v="R"/>
    <n v="6"/>
    <n v="34"/>
    <n v="23"/>
    <n v="16"/>
    <s v="N"/>
    <n v="5"/>
    <s v="3M10510  E"/>
    <m/>
    <x v="0"/>
    <s v="F"/>
    <m/>
    <m/>
    <m/>
    <n v="800"/>
    <n v="0"/>
    <n v="1"/>
    <s v="E"/>
    <n v="1"/>
    <x v="38"/>
    <n v="12"/>
    <m/>
    <m/>
    <m/>
    <n v="131269"/>
    <n v="4"/>
    <m/>
    <m/>
    <m/>
    <m/>
    <m/>
    <m/>
    <x v="0"/>
    <s v="N"/>
    <x v="3"/>
  </r>
  <r>
    <s v="R"/>
    <n v="4.0999999999999996"/>
    <n v="20160412"/>
    <s v="WDFW"/>
    <s v="SUQ"/>
    <n v="2596271"/>
    <n v="1"/>
    <x v="6"/>
    <n v="20140813"/>
    <s v="R"/>
    <n v="6"/>
    <n v="33"/>
    <n v="23"/>
    <n v="17"/>
    <s v="N"/>
    <n v="5"/>
    <s v="3M10510  E"/>
    <m/>
    <x v="1"/>
    <s v="M"/>
    <m/>
    <m/>
    <m/>
    <n v="660"/>
    <n v="0"/>
    <n v="1"/>
    <s v="E"/>
    <n v="1"/>
    <x v="51"/>
    <n v="12"/>
    <m/>
    <m/>
    <m/>
    <n v="131268"/>
    <n v="1"/>
    <m/>
    <m/>
    <m/>
    <m/>
    <m/>
    <n v="2.35"/>
    <x v="0"/>
    <s v="N"/>
    <x v="1"/>
  </r>
  <r>
    <s v="R"/>
    <n v="4.0999999999999996"/>
    <n v="20160412"/>
    <s v="WDFW"/>
    <s v="SUQ"/>
    <n v="2596272"/>
    <n v="1"/>
    <x v="6"/>
    <n v="20140813"/>
    <s v="R"/>
    <n v="6"/>
    <n v="33"/>
    <n v="23"/>
    <n v="17"/>
    <s v="N"/>
    <n v="5"/>
    <s v="3M10510  E"/>
    <m/>
    <x v="0"/>
    <s v="F"/>
    <m/>
    <m/>
    <m/>
    <n v="68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86"/>
    <n v="1"/>
    <x v="6"/>
    <n v="20140813"/>
    <s v="R"/>
    <n v="6"/>
    <n v="33"/>
    <n v="23"/>
    <n v="17"/>
    <s v="N"/>
    <n v="5"/>
    <s v="3M10510  E"/>
    <m/>
    <x v="0"/>
    <s v="M"/>
    <m/>
    <m/>
    <m/>
    <n v="730"/>
    <n v="0"/>
    <n v="1"/>
    <s v="E"/>
    <n v="1"/>
    <x v="37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89"/>
    <n v="1"/>
    <x v="6"/>
    <n v="20140813"/>
    <s v="R"/>
    <n v="6"/>
    <n v="33"/>
    <n v="23"/>
    <n v="17"/>
    <s v="N"/>
    <n v="5"/>
    <s v="3M10510  E"/>
    <m/>
    <x v="0"/>
    <s v="M"/>
    <m/>
    <m/>
    <m/>
    <n v="620"/>
    <n v="0"/>
    <n v="1"/>
    <s v="E"/>
    <n v="1"/>
    <x v="45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90"/>
    <n v="1"/>
    <x v="6"/>
    <n v="20140813"/>
    <s v="R"/>
    <n v="6"/>
    <n v="33"/>
    <n v="23"/>
    <n v="17"/>
    <s v="N"/>
    <n v="5"/>
    <s v="3M10510  E"/>
    <m/>
    <x v="0"/>
    <s v="M"/>
    <m/>
    <m/>
    <m/>
    <n v="71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303"/>
    <n v="1"/>
    <x v="6"/>
    <n v="20140826"/>
    <s v="R"/>
    <n v="6"/>
    <n v="35"/>
    <n v="23"/>
    <n v="16"/>
    <s v="N"/>
    <n v="5"/>
    <s v="3M10510  E"/>
    <m/>
    <x v="0"/>
    <s v="M"/>
    <m/>
    <m/>
    <m/>
    <n v="720"/>
    <n v="0"/>
    <n v="1"/>
    <s v="E"/>
    <n v="1"/>
    <x v="43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04"/>
    <n v="1"/>
    <x v="6"/>
    <n v="20140826"/>
    <s v="R"/>
    <n v="6"/>
    <n v="35"/>
    <n v="23"/>
    <n v="16"/>
    <s v="N"/>
    <n v="5"/>
    <s v="3M10510  E"/>
    <m/>
    <x v="0"/>
    <s v="M"/>
    <m/>
    <m/>
    <m/>
    <n v="630"/>
    <n v="0"/>
    <n v="1"/>
    <s v="E"/>
    <n v="1"/>
    <x v="43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21"/>
    <n v="1"/>
    <x v="6"/>
    <n v="20140827"/>
    <s v="R"/>
    <n v="6"/>
    <n v="35"/>
    <n v="23"/>
    <n v="16"/>
    <s v="N"/>
    <n v="5"/>
    <s v="3M10510  E"/>
    <m/>
    <x v="0"/>
    <s v="F"/>
    <m/>
    <m/>
    <m/>
    <n v="760"/>
    <n v="0"/>
    <n v="1"/>
    <s v="E"/>
    <n v="1"/>
    <x v="38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22"/>
    <n v="1"/>
    <x v="6"/>
    <n v="20140827"/>
    <s v="R"/>
    <n v="6"/>
    <n v="35"/>
    <n v="23"/>
    <n v="16"/>
    <s v="N"/>
    <n v="5"/>
    <s v="3M10510  E"/>
    <m/>
    <x v="0"/>
    <s v="M"/>
    <m/>
    <m/>
    <m/>
    <n v="650"/>
    <n v="0"/>
    <n v="1"/>
    <s v="E"/>
    <n v="1"/>
    <x v="43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40"/>
    <n v="1"/>
    <x v="6"/>
    <n v="20140828"/>
    <s v="R"/>
    <n v="6"/>
    <n v="35"/>
    <n v="23"/>
    <n v="16"/>
    <s v="N"/>
    <n v="5"/>
    <s v="3M10510  E"/>
    <m/>
    <x v="0"/>
    <s v="M"/>
    <m/>
    <m/>
    <m/>
    <n v="860"/>
    <n v="0"/>
    <n v="1"/>
    <s v="E"/>
    <n v="1"/>
    <x v="38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42"/>
    <n v="1"/>
    <x v="6"/>
    <n v="20140828"/>
    <s v="R"/>
    <n v="6"/>
    <n v="35"/>
    <n v="23"/>
    <n v="16"/>
    <s v="N"/>
    <n v="5"/>
    <s v="3M10510  E"/>
    <m/>
    <x v="0"/>
    <s v="F"/>
    <m/>
    <m/>
    <m/>
    <n v="820"/>
    <n v="0"/>
    <n v="1"/>
    <s v="E"/>
    <n v="1"/>
    <x v="38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44"/>
    <n v="1"/>
    <x v="6"/>
    <n v="20140828"/>
    <s v="R"/>
    <n v="6"/>
    <n v="35"/>
    <n v="23"/>
    <n v="16"/>
    <s v="N"/>
    <n v="5"/>
    <s v="3M10510  E"/>
    <m/>
    <x v="0"/>
    <s v="M"/>
    <m/>
    <m/>
    <m/>
    <n v="680"/>
    <n v="0"/>
    <n v="1"/>
    <s v="E"/>
    <n v="1"/>
    <x v="38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67"/>
    <n v="1"/>
    <x v="6"/>
    <n v="20140813"/>
    <s v="R"/>
    <n v="6"/>
    <n v="33"/>
    <n v="23"/>
    <n v="17"/>
    <s v="N"/>
    <n v="5"/>
    <s v="3M10510  E"/>
    <m/>
    <x v="0"/>
    <s v="F"/>
    <m/>
    <m/>
    <m/>
    <n v="660"/>
    <n v="0"/>
    <n v="1"/>
    <s v="E"/>
    <n v="1"/>
    <x v="37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69"/>
    <n v="1"/>
    <x v="6"/>
    <n v="20140813"/>
    <s v="R"/>
    <n v="6"/>
    <n v="33"/>
    <n v="23"/>
    <n v="17"/>
    <s v="N"/>
    <n v="5"/>
    <s v="3M10510  E"/>
    <m/>
    <x v="0"/>
    <s v="M"/>
    <m/>
    <m/>
    <m/>
    <n v="64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74"/>
    <n v="1"/>
    <x v="6"/>
    <n v="20140813"/>
    <s v="R"/>
    <n v="6"/>
    <n v="33"/>
    <n v="23"/>
    <n v="17"/>
    <s v="N"/>
    <n v="5"/>
    <s v="3M10510  E"/>
    <m/>
    <x v="1"/>
    <s v="F"/>
    <m/>
    <m/>
    <m/>
    <n v="650"/>
    <n v="0"/>
    <n v="1"/>
    <s v="E"/>
    <n v="1"/>
    <x v="37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76"/>
    <n v="1"/>
    <x v="6"/>
    <n v="20140813"/>
    <s v="R"/>
    <n v="6"/>
    <n v="33"/>
    <n v="23"/>
    <n v="17"/>
    <s v="N"/>
    <n v="5"/>
    <s v="3M10510  E"/>
    <m/>
    <x v="0"/>
    <s v="F"/>
    <m/>
    <m/>
    <m/>
    <n v="91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99"/>
    <n v="1"/>
    <x v="6"/>
    <n v="20140806"/>
    <s v="R"/>
    <n v="6"/>
    <n v="32"/>
    <n v="23"/>
    <n v="17"/>
    <s v="N"/>
    <n v="5"/>
    <s v="3M10510  E"/>
    <m/>
    <x v="1"/>
    <s v="F"/>
    <m/>
    <m/>
    <m/>
    <n v="680"/>
    <n v="0"/>
    <n v="1"/>
    <s v="E"/>
    <n v="1"/>
    <x v="51"/>
    <n v="12"/>
    <m/>
    <m/>
    <m/>
    <n v="131267"/>
    <n v="1"/>
    <m/>
    <m/>
    <m/>
    <m/>
    <m/>
    <n v="7.18"/>
    <x v="0"/>
    <s v="N"/>
    <x v="1"/>
  </r>
  <r>
    <s v="R"/>
    <n v="4.0999999999999996"/>
    <n v="20160412"/>
    <s v="WDFW"/>
    <s v="SUQ"/>
    <n v="2596301"/>
    <n v="1"/>
    <x v="6"/>
    <n v="20140826"/>
    <s v="R"/>
    <n v="6"/>
    <n v="35"/>
    <n v="23"/>
    <n v="16"/>
    <s v="N"/>
    <n v="5"/>
    <s v="3M10510  E"/>
    <m/>
    <x v="0"/>
    <s v="M"/>
    <m/>
    <m/>
    <m/>
    <n v="860"/>
    <n v="0"/>
    <n v="1"/>
    <s v="E"/>
    <n v="1"/>
    <x v="38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08"/>
    <n v="1"/>
    <x v="6"/>
    <n v="20140815"/>
    <s v="R"/>
    <n v="6"/>
    <n v="33"/>
    <n v="23"/>
    <n v="16"/>
    <s v="N"/>
    <n v="5"/>
    <s v="3M10510  E"/>
    <m/>
    <x v="0"/>
    <s v="F"/>
    <m/>
    <m/>
    <m/>
    <n v="86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310"/>
    <n v="1"/>
    <x v="6"/>
    <n v="20140815"/>
    <s v="R"/>
    <n v="6"/>
    <n v="33"/>
    <n v="23"/>
    <n v="16"/>
    <s v="N"/>
    <n v="5"/>
    <s v="3M10510  E"/>
    <m/>
    <x v="0"/>
    <s v="M"/>
    <m/>
    <m/>
    <m/>
    <n v="700"/>
    <n v="0"/>
    <n v="1"/>
    <s v="E"/>
    <n v="1"/>
    <x v="43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333"/>
    <n v="1"/>
    <x v="6"/>
    <n v="20140827"/>
    <s v="R"/>
    <n v="6"/>
    <n v="35"/>
    <n v="23"/>
    <n v="16"/>
    <s v="N"/>
    <n v="5"/>
    <s v="3M10510  E"/>
    <m/>
    <x v="0"/>
    <s v="M"/>
    <m/>
    <m/>
    <m/>
    <n v="570"/>
    <n v="0"/>
    <n v="1"/>
    <s v="E"/>
    <n v="1"/>
    <x v="43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35"/>
    <n v="1"/>
    <x v="6"/>
    <n v="20140827"/>
    <s v="R"/>
    <n v="6"/>
    <n v="35"/>
    <n v="23"/>
    <n v="16"/>
    <s v="N"/>
    <n v="5"/>
    <s v="3M10510  E"/>
    <m/>
    <x v="1"/>
    <s v="M"/>
    <m/>
    <m/>
    <m/>
    <n v="680"/>
    <n v="0"/>
    <n v="1"/>
    <s v="E"/>
    <n v="1"/>
    <x v="51"/>
    <n v="12"/>
    <m/>
    <m/>
    <m/>
    <n v="131270"/>
    <n v="1"/>
    <m/>
    <m/>
    <m/>
    <m/>
    <m/>
    <n v="2.02"/>
    <x v="0"/>
    <s v="N"/>
    <x v="1"/>
  </r>
  <r>
    <s v="R"/>
    <n v="4.0999999999999996"/>
    <n v="20160412"/>
    <s v="WDFW"/>
    <s v="SUQ"/>
    <n v="2596245"/>
    <n v="1"/>
    <x v="6"/>
    <n v="20140828"/>
    <s v="R"/>
    <n v="6"/>
    <n v="35"/>
    <n v="23"/>
    <n v="16"/>
    <s v="N"/>
    <n v="5"/>
    <s v="3M10510  E"/>
    <m/>
    <x v="0"/>
    <s v="F"/>
    <m/>
    <m/>
    <m/>
    <n v="740"/>
    <n v="0"/>
    <n v="1"/>
    <s v="E"/>
    <n v="1"/>
    <x v="38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47"/>
    <n v="1"/>
    <x v="6"/>
    <n v="20140828"/>
    <s v="R"/>
    <n v="6"/>
    <n v="35"/>
    <n v="23"/>
    <n v="16"/>
    <s v="N"/>
    <n v="5"/>
    <s v="3M10510  E"/>
    <m/>
    <x v="0"/>
    <s v="M"/>
    <m/>
    <m/>
    <m/>
    <n v="580"/>
    <n v="0"/>
    <n v="1"/>
    <s v="E"/>
    <n v="1"/>
    <x v="45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62"/>
    <n v="1"/>
    <x v="6"/>
    <n v="20140813"/>
    <s v="R"/>
    <n v="6"/>
    <n v="33"/>
    <n v="23"/>
    <n v="17"/>
    <s v="N"/>
    <n v="5"/>
    <s v="3M10510  E"/>
    <m/>
    <x v="0"/>
    <s v="F"/>
    <m/>
    <m/>
    <m/>
    <n v="750"/>
    <n v="0"/>
    <n v="1"/>
    <s v="E"/>
    <n v="1"/>
    <x v="37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64"/>
    <n v="1"/>
    <x v="6"/>
    <n v="20140813"/>
    <s v="R"/>
    <n v="6"/>
    <n v="33"/>
    <n v="23"/>
    <n v="17"/>
    <s v="N"/>
    <n v="5"/>
    <s v="3M10510  E"/>
    <m/>
    <x v="0"/>
    <s v="F"/>
    <m/>
    <m/>
    <m/>
    <n v="800"/>
    <n v="0"/>
    <n v="1"/>
    <s v="E"/>
    <n v="1"/>
    <x v="52"/>
    <n v="12"/>
    <m/>
    <m/>
    <m/>
    <n v="131268"/>
    <n v="1"/>
    <m/>
    <m/>
    <m/>
    <m/>
    <m/>
    <n v="2.35"/>
    <x v="0"/>
    <s v="N"/>
    <x v="9"/>
  </r>
  <r>
    <s v="R"/>
    <n v="4.0999999999999996"/>
    <n v="20160412"/>
    <s v="WDFW"/>
    <s v="SUQ"/>
    <n v="2596279"/>
    <n v="1"/>
    <x v="6"/>
    <n v="20140813"/>
    <s v="R"/>
    <n v="6"/>
    <n v="33"/>
    <n v="23"/>
    <n v="17"/>
    <s v="N"/>
    <n v="5"/>
    <s v="3M10510  E"/>
    <m/>
    <x v="0"/>
    <s v="M"/>
    <m/>
    <m/>
    <m/>
    <n v="790"/>
    <n v="0"/>
    <n v="1"/>
    <s v="E"/>
    <n v="1"/>
    <x v="37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81"/>
    <n v="1"/>
    <x v="6"/>
    <n v="20140813"/>
    <s v="R"/>
    <n v="6"/>
    <n v="33"/>
    <n v="23"/>
    <n v="17"/>
    <s v="N"/>
    <n v="5"/>
    <s v="3M10510  E"/>
    <m/>
    <x v="0"/>
    <s v="F"/>
    <m/>
    <m/>
    <m/>
    <n v="840"/>
    <n v="0"/>
    <n v="1"/>
    <s v="E"/>
    <n v="1"/>
    <x v="31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96"/>
    <n v="1"/>
    <x v="6"/>
    <n v="20140804"/>
    <s v="R"/>
    <n v="6"/>
    <n v="32"/>
    <n v="23"/>
    <n v="17"/>
    <s v="N"/>
    <n v="5"/>
    <s v="3M10510  E"/>
    <m/>
    <x v="0"/>
    <s v="M"/>
    <m/>
    <m/>
    <m/>
    <n v="750"/>
    <n v="0"/>
    <n v="1"/>
    <s v="E"/>
    <n v="1"/>
    <x v="37"/>
    <n v="12"/>
    <m/>
    <m/>
    <m/>
    <n v="131267"/>
    <n v="1"/>
    <m/>
    <m/>
    <m/>
    <m/>
    <m/>
    <n v="7.18"/>
    <x v="0"/>
    <s v="N"/>
    <x v="3"/>
  </r>
  <r>
    <s v="R"/>
    <n v="4.0999999999999996"/>
    <n v="20160412"/>
    <s v="WDFW"/>
    <s v="SUQ"/>
    <n v="2596298"/>
    <n v="1"/>
    <x v="6"/>
    <n v="20140805"/>
    <s v="R"/>
    <n v="6"/>
    <n v="32"/>
    <n v="23"/>
    <n v="17"/>
    <s v="N"/>
    <n v="5"/>
    <s v="3M10510  E"/>
    <m/>
    <x v="0"/>
    <s v="M"/>
    <m/>
    <m/>
    <m/>
    <n v="720"/>
    <n v="0"/>
    <n v="1"/>
    <s v="E"/>
    <n v="1"/>
    <x v="45"/>
    <n v="12"/>
    <m/>
    <m/>
    <m/>
    <n v="131267"/>
    <n v="1"/>
    <m/>
    <m/>
    <m/>
    <m/>
    <m/>
    <n v="7.18"/>
    <x v="0"/>
    <s v="N"/>
    <x v="3"/>
  </r>
  <r>
    <s v="R"/>
    <n v="4.0999999999999996"/>
    <n v="20160412"/>
    <s v="WDFW"/>
    <s v="SUQ"/>
    <n v="2596311"/>
    <n v="1"/>
    <x v="6"/>
    <n v="20140827"/>
    <s v="R"/>
    <n v="6"/>
    <n v="35"/>
    <n v="23"/>
    <n v="16"/>
    <s v="N"/>
    <n v="5"/>
    <s v="3M10510  E"/>
    <m/>
    <x v="0"/>
    <s v="M"/>
    <m/>
    <m/>
    <m/>
    <n v="850"/>
    <n v="0"/>
    <n v="1"/>
    <s v="E"/>
    <n v="1"/>
    <x v="37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13"/>
    <n v="1"/>
    <x v="6"/>
    <n v="20140827"/>
    <s v="R"/>
    <n v="6"/>
    <n v="35"/>
    <n v="23"/>
    <n v="16"/>
    <s v="N"/>
    <n v="5"/>
    <s v="3M10510  E"/>
    <m/>
    <x v="0"/>
    <s v="F"/>
    <m/>
    <m/>
    <m/>
    <n v="750"/>
    <n v="0"/>
    <n v="1"/>
    <s v="E"/>
    <n v="1"/>
    <x v="40"/>
    <n v="12"/>
    <m/>
    <m/>
    <m/>
    <n v="131270"/>
    <n v="1"/>
    <m/>
    <m/>
    <m/>
    <m/>
    <m/>
    <n v="2.02"/>
    <x v="0"/>
    <s v="N"/>
    <x v="1"/>
  </r>
  <r>
    <s v="R"/>
    <n v="4.0999999999999996"/>
    <n v="20160412"/>
    <s v="WDFW"/>
    <s v="SUQ"/>
    <n v="2596315"/>
    <n v="1"/>
    <x v="6"/>
    <n v="20140827"/>
    <s v="R"/>
    <n v="6"/>
    <n v="35"/>
    <n v="23"/>
    <n v="16"/>
    <s v="N"/>
    <n v="5"/>
    <s v="3M10510  E"/>
    <m/>
    <x v="0"/>
    <s v="M"/>
    <m/>
    <m/>
    <m/>
    <n v="800"/>
    <n v="0"/>
    <n v="1"/>
    <s v="E"/>
    <n v="1"/>
    <x v="40"/>
    <n v="12"/>
    <m/>
    <m/>
    <m/>
    <n v="131270"/>
    <n v="1"/>
    <m/>
    <m/>
    <m/>
    <m/>
    <m/>
    <n v="2.02"/>
    <x v="0"/>
    <s v="N"/>
    <x v="1"/>
  </r>
  <r>
    <s v="R"/>
    <n v="4.0999999999999996"/>
    <n v="20160412"/>
    <s v="WDFW"/>
    <s v="SUQ"/>
    <n v="2596328"/>
    <n v="1"/>
    <x v="6"/>
    <n v="20140827"/>
    <s v="R"/>
    <n v="6"/>
    <n v="35"/>
    <n v="23"/>
    <n v="16"/>
    <s v="N"/>
    <n v="5"/>
    <s v="3M10510  E"/>
    <m/>
    <x v="0"/>
    <s v="F"/>
    <m/>
    <m/>
    <m/>
    <n v="730"/>
    <n v="0"/>
    <n v="1"/>
    <s v="E"/>
    <n v="1"/>
    <x v="37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30"/>
    <n v="1"/>
    <x v="6"/>
    <n v="20140827"/>
    <s v="R"/>
    <n v="6"/>
    <n v="35"/>
    <n v="23"/>
    <n v="16"/>
    <s v="N"/>
    <n v="5"/>
    <s v="3M10510  E"/>
    <m/>
    <x v="0"/>
    <s v="F"/>
    <m/>
    <m/>
    <m/>
    <n v="720"/>
    <n v="0"/>
    <n v="1"/>
    <s v="E"/>
    <n v="1"/>
    <x v="45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73"/>
    <n v="1"/>
    <x v="6"/>
    <n v="20140813"/>
    <s v="R"/>
    <n v="6"/>
    <n v="33"/>
    <n v="23"/>
    <n v="17"/>
    <s v="N"/>
    <n v="5"/>
    <s v="3M10510  E"/>
    <m/>
    <x v="0"/>
    <s v="M"/>
    <m/>
    <m/>
    <m/>
    <n v="580"/>
    <n v="0"/>
    <n v="1"/>
    <s v="E"/>
    <n v="1"/>
    <x v="45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87"/>
    <n v="1"/>
    <x v="6"/>
    <n v="20140813"/>
    <s v="R"/>
    <n v="6"/>
    <n v="33"/>
    <n v="23"/>
    <n v="17"/>
    <s v="N"/>
    <n v="5"/>
    <s v="3M10510  E"/>
    <m/>
    <x v="0"/>
    <s v="F"/>
    <m/>
    <m/>
    <m/>
    <n v="79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88"/>
    <n v="1"/>
    <x v="6"/>
    <n v="20140813"/>
    <s v="R"/>
    <n v="6"/>
    <n v="33"/>
    <n v="23"/>
    <n v="17"/>
    <s v="N"/>
    <n v="5"/>
    <s v="3M10510  E"/>
    <m/>
    <x v="0"/>
    <s v="F"/>
    <m/>
    <m/>
    <m/>
    <n v="850"/>
    <n v="0"/>
    <n v="1"/>
    <s v="E"/>
    <n v="1"/>
    <x v="32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305"/>
    <n v="1"/>
    <x v="6"/>
    <n v="20140826"/>
    <s v="R"/>
    <n v="6"/>
    <n v="35"/>
    <n v="23"/>
    <n v="16"/>
    <s v="N"/>
    <n v="5"/>
    <s v="3M10510  E"/>
    <m/>
    <x v="0"/>
    <s v="F"/>
    <m/>
    <m/>
    <m/>
    <n v="750"/>
    <n v="0"/>
    <n v="1"/>
    <s v="E"/>
    <n v="1"/>
    <x v="37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06"/>
    <n v="1"/>
    <x v="6"/>
    <n v="20140815"/>
    <s v="R"/>
    <n v="6"/>
    <n v="33"/>
    <n v="23"/>
    <n v="16"/>
    <s v="N"/>
    <n v="5"/>
    <s v="3M10510  E"/>
    <m/>
    <x v="0"/>
    <s v="M"/>
    <m/>
    <m/>
    <m/>
    <n v="84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320"/>
    <n v="1"/>
    <x v="6"/>
    <n v="20140827"/>
    <s v="R"/>
    <n v="6"/>
    <n v="35"/>
    <n v="23"/>
    <n v="16"/>
    <s v="N"/>
    <n v="5"/>
    <s v="3M10510  E"/>
    <m/>
    <x v="0"/>
    <s v="M"/>
    <m/>
    <m/>
    <m/>
    <n v="750"/>
    <n v="0"/>
    <n v="1"/>
    <s v="E"/>
    <n v="1"/>
    <x v="37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23"/>
    <n v="1"/>
    <x v="6"/>
    <n v="20140827"/>
    <s v="R"/>
    <n v="6"/>
    <n v="35"/>
    <n v="23"/>
    <n v="16"/>
    <s v="N"/>
    <n v="5"/>
    <s v="3M10510  E"/>
    <m/>
    <x v="0"/>
    <s v="M"/>
    <m/>
    <m/>
    <m/>
    <n v="720"/>
    <n v="0"/>
    <n v="1"/>
    <s v="E"/>
    <n v="1"/>
    <x v="43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41"/>
    <n v="1"/>
    <x v="6"/>
    <n v="20140828"/>
    <s v="R"/>
    <n v="6"/>
    <n v="35"/>
    <n v="23"/>
    <n v="16"/>
    <s v="N"/>
    <n v="5"/>
    <s v="3M10510  E"/>
    <m/>
    <x v="0"/>
    <s v="F"/>
    <m/>
    <m/>
    <m/>
    <n v="840"/>
    <n v="0"/>
    <n v="1"/>
    <s v="E"/>
    <n v="1"/>
    <x v="37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52"/>
    <n v="1"/>
    <x v="6"/>
    <n v="20140814"/>
    <s v="R"/>
    <n v="6"/>
    <n v="33"/>
    <n v="23"/>
    <n v="16"/>
    <s v="N"/>
    <n v="5"/>
    <s v="3M10510  E"/>
    <m/>
    <x v="0"/>
    <s v="F"/>
    <m/>
    <m/>
    <m/>
    <n v="69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59"/>
    <n v="1"/>
    <x v="6"/>
    <n v="20140813"/>
    <s v="R"/>
    <n v="6"/>
    <n v="33"/>
    <n v="23"/>
    <n v="17"/>
    <s v="N"/>
    <n v="5"/>
    <s v="3M10510  E"/>
    <m/>
    <x v="0"/>
    <s v="M"/>
    <m/>
    <m/>
    <m/>
    <n v="720"/>
    <n v="0"/>
    <n v="1"/>
    <s v="E"/>
    <n v="1"/>
    <x v="37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66"/>
    <n v="1"/>
    <x v="6"/>
    <n v="20140813"/>
    <s v="R"/>
    <n v="6"/>
    <n v="33"/>
    <n v="23"/>
    <n v="17"/>
    <s v="N"/>
    <n v="5"/>
    <s v="3M10510  E"/>
    <m/>
    <x v="1"/>
    <s v="M"/>
    <m/>
    <m/>
    <m/>
    <n v="680"/>
    <n v="0"/>
    <n v="1"/>
    <s v="E"/>
    <n v="1"/>
    <x v="51"/>
    <n v="12"/>
    <m/>
    <m/>
    <m/>
    <n v="131268"/>
    <n v="1"/>
    <m/>
    <m/>
    <m/>
    <m/>
    <m/>
    <n v="2.35"/>
    <x v="0"/>
    <s v="N"/>
    <x v="1"/>
  </r>
  <r>
    <s v="R"/>
    <n v="4.0999999999999996"/>
    <n v="20160412"/>
    <s v="WDFW"/>
    <s v="SUQ"/>
    <n v="2596277"/>
    <n v="1"/>
    <x v="6"/>
    <n v="20140813"/>
    <s v="R"/>
    <n v="6"/>
    <n v="33"/>
    <n v="23"/>
    <n v="17"/>
    <s v="N"/>
    <n v="5"/>
    <s v="3M10510  E"/>
    <m/>
    <x v="0"/>
    <s v="M"/>
    <m/>
    <m/>
    <m/>
    <n v="74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84"/>
    <n v="1"/>
    <x v="6"/>
    <n v="20140813"/>
    <s v="R"/>
    <n v="6"/>
    <n v="33"/>
    <n v="23"/>
    <n v="17"/>
    <s v="N"/>
    <n v="5"/>
    <s v="3M10510  E"/>
    <m/>
    <x v="0"/>
    <s v="F"/>
    <m/>
    <m/>
    <m/>
    <n v="660"/>
    <n v="0"/>
    <n v="1"/>
    <s v="E"/>
    <n v="1"/>
    <x v="45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91"/>
    <n v="1"/>
    <x v="6"/>
    <n v="20140813"/>
    <s v="R"/>
    <n v="6"/>
    <n v="33"/>
    <n v="23"/>
    <n v="17"/>
    <s v="N"/>
    <n v="5"/>
    <s v="3M10510  E"/>
    <m/>
    <x v="0"/>
    <s v="M"/>
    <m/>
    <m/>
    <m/>
    <n v="700"/>
    <n v="0"/>
    <n v="1"/>
    <s v="E"/>
    <n v="1"/>
    <x v="43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302"/>
    <n v="1"/>
    <x v="6"/>
    <n v="20140826"/>
    <s v="R"/>
    <n v="6"/>
    <n v="35"/>
    <n v="23"/>
    <n v="16"/>
    <s v="N"/>
    <n v="5"/>
    <s v="3M10510  E"/>
    <m/>
    <x v="0"/>
    <s v="M"/>
    <m/>
    <m/>
    <m/>
    <n v="680"/>
    <n v="0"/>
    <n v="1"/>
    <s v="E"/>
    <n v="1"/>
    <x v="43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09"/>
    <n v="1"/>
    <x v="6"/>
    <n v="20140815"/>
    <s v="R"/>
    <n v="6"/>
    <n v="33"/>
    <n v="23"/>
    <n v="16"/>
    <s v="N"/>
    <n v="5"/>
    <s v="3M10510  E"/>
    <m/>
    <x v="0"/>
    <s v="F"/>
    <m/>
    <m/>
    <m/>
    <n v="71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316"/>
    <n v="1"/>
    <x v="6"/>
    <n v="20140827"/>
    <s v="R"/>
    <n v="6"/>
    <n v="35"/>
    <n v="23"/>
    <n v="16"/>
    <s v="N"/>
    <n v="5"/>
    <s v="3M10510  E"/>
    <m/>
    <x v="0"/>
    <s v="M"/>
    <m/>
    <m/>
    <m/>
    <n v="750"/>
    <n v="0"/>
    <n v="1"/>
    <s v="E"/>
    <n v="1"/>
    <x v="38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27"/>
    <n v="1"/>
    <x v="6"/>
    <n v="20140827"/>
    <s v="R"/>
    <n v="6"/>
    <n v="35"/>
    <n v="23"/>
    <n v="16"/>
    <s v="N"/>
    <n v="5"/>
    <s v="3M10510  E"/>
    <m/>
    <x v="0"/>
    <s v="F"/>
    <m/>
    <m/>
    <m/>
    <n v="780"/>
    <n v="0"/>
    <n v="1"/>
    <s v="E"/>
    <n v="1"/>
    <x v="38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34"/>
    <n v="1"/>
    <x v="6"/>
    <n v="20140827"/>
    <s v="R"/>
    <n v="6"/>
    <n v="35"/>
    <n v="23"/>
    <n v="16"/>
    <s v="N"/>
    <n v="5"/>
    <s v="3M10510  E"/>
    <m/>
    <x v="0"/>
    <s v="F"/>
    <m/>
    <m/>
    <m/>
    <n v="680"/>
    <n v="0"/>
    <n v="1"/>
    <s v="E"/>
    <n v="1"/>
    <x v="38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49"/>
    <n v="1"/>
    <x v="6"/>
    <n v="20140828"/>
    <s v="R"/>
    <n v="6"/>
    <n v="35"/>
    <n v="23"/>
    <n v="16"/>
    <s v="N"/>
    <n v="5"/>
    <s v="3M10510  E"/>
    <m/>
    <x v="0"/>
    <s v="F"/>
    <m/>
    <m/>
    <m/>
    <n v="780"/>
    <n v="0"/>
    <n v="1"/>
    <s v="E"/>
    <n v="1"/>
    <x v="37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51"/>
    <n v="1"/>
    <x v="6"/>
    <n v="20140814"/>
    <s v="R"/>
    <n v="6"/>
    <n v="33"/>
    <n v="23"/>
    <n v="16"/>
    <s v="N"/>
    <n v="5"/>
    <s v="3M10510  E"/>
    <m/>
    <x v="0"/>
    <s v="F"/>
    <m/>
    <m/>
    <m/>
    <n v="77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58"/>
    <n v="1"/>
    <x v="6"/>
    <n v="20140813"/>
    <s v="R"/>
    <n v="6"/>
    <n v="33"/>
    <n v="23"/>
    <n v="17"/>
    <s v="N"/>
    <n v="5"/>
    <s v="3M10510  E"/>
    <m/>
    <x v="0"/>
    <s v="M"/>
    <m/>
    <m/>
    <m/>
    <n v="790"/>
    <n v="0"/>
    <n v="1"/>
    <s v="E"/>
    <n v="1"/>
    <x v="38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60"/>
    <n v="1"/>
    <x v="6"/>
    <n v="20140813"/>
    <s v="R"/>
    <n v="6"/>
    <n v="33"/>
    <n v="23"/>
    <n v="17"/>
    <s v="N"/>
    <n v="5"/>
    <s v="3M10510  E"/>
    <m/>
    <x v="1"/>
    <s v="M"/>
    <m/>
    <m/>
    <m/>
    <n v="830"/>
    <n v="0"/>
    <n v="1"/>
    <s v="E"/>
    <n v="1"/>
    <x v="44"/>
    <n v="12"/>
    <m/>
    <m/>
    <m/>
    <n v="131268"/>
    <n v="1"/>
    <m/>
    <m/>
    <m/>
    <m/>
    <m/>
    <n v="2.35"/>
    <x v="0"/>
    <s v="N"/>
    <x v="1"/>
  </r>
  <r>
    <s v="R"/>
    <n v="4.0999999999999996"/>
    <n v="20160412"/>
    <s v="WDFW"/>
    <s v="SUQ"/>
    <n v="2596283"/>
    <n v="1"/>
    <x v="6"/>
    <n v="20140813"/>
    <s v="R"/>
    <n v="6"/>
    <n v="33"/>
    <n v="23"/>
    <n v="17"/>
    <s v="N"/>
    <n v="5"/>
    <s v="3M10510  E"/>
    <m/>
    <x v="0"/>
    <s v="M"/>
    <m/>
    <m/>
    <m/>
    <n v="770"/>
    <n v="0"/>
    <n v="1"/>
    <s v="E"/>
    <n v="1"/>
    <x v="43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85"/>
    <n v="1"/>
    <x v="6"/>
    <n v="20140813"/>
    <s v="R"/>
    <n v="6"/>
    <n v="33"/>
    <n v="23"/>
    <n v="17"/>
    <s v="N"/>
    <n v="5"/>
    <s v="3M10510  E"/>
    <m/>
    <x v="0"/>
    <s v="F"/>
    <m/>
    <m/>
    <m/>
    <n v="710"/>
    <n v="0"/>
    <n v="1"/>
    <s v="E"/>
    <n v="1"/>
    <x v="37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292"/>
    <n v="1"/>
    <x v="6"/>
    <n v="20140813"/>
    <s v="R"/>
    <n v="6"/>
    <n v="33"/>
    <n v="23"/>
    <n v="17"/>
    <s v="N"/>
    <n v="5"/>
    <s v="3M10510  E"/>
    <m/>
    <x v="0"/>
    <s v="M"/>
    <m/>
    <m/>
    <m/>
    <n v="600"/>
    <n v="0"/>
    <n v="1"/>
    <s v="E"/>
    <n v="1"/>
    <x v="37"/>
    <n v="12"/>
    <m/>
    <m/>
    <m/>
    <n v="131268"/>
    <n v="1"/>
    <m/>
    <m/>
    <m/>
    <m/>
    <m/>
    <n v="2.35"/>
    <x v="0"/>
    <s v="N"/>
    <x v="3"/>
  </r>
  <r>
    <s v="R"/>
    <n v="4.0999999999999996"/>
    <n v="20160412"/>
    <s v="WDFW"/>
    <s v="SUQ"/>
    <n v="2596317"/>
    <n v="1"/>
    <x v="6"/>
    <n v="20140827"/>
    <s v="R"/>
    <n v="6"/>
    <n v="35"/>
    <n v="23"/>
    <n v="16"/>
    <s v="N"/>
    <n v="5"/>
    <s v="3M10510  E"/>
    <m/>
    <x v="0"/>
    <s v="M"/>
    <m/>
    <m/>
    <m/>
    <n v="730"/>
    <n v="0"/>
    <n v="1"/>
    <s v="E"/>
    <n v="1"/>
    <x v="45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19"/>
    <n v="1"/>
    <x v="6"/>
    <n v="20140827"/>
    <s v="R"/>
    <n v="6"/>
    <n v="35"/>
    <n v="23"/>
    <n v="16"/>
    <s v="N"/>
    <n v="5"/>
    <s v="3M10510  E"/>
    <m/>
    <x v="0"/>
    <s v="M"/>
    <m/>
    <m/>
    <m/>
    <n v="700"/>
    <n v="0"/>
    <n v="1"/>
    <s v="E"/>
    <n v="1"/>
    <x v="45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24"/>
    <n v="1"/>
    <x v="6"/>
    <n v="20140827"/>
    <s v="R"/>
    <n v="6"/>
    <n v="35"/>
    <n v="23"/>
    <n v="16"/>
    <s v="N"/>
    <n v="5"/>
    <s v="3M10510  E"/>
    <m/>
    <x v="0"/>
    <s v="F"/>
    <m/>
    <m/>
    <m/>
    <n v="680"/>
    <n v="0"/>
    <n v="1"/>
    <s v="E"/>
    <n v="1"/>
    <x v="37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326"/>
    <n v="1"/>
    <x v="6"/>
    <n v="20140827"/>
    <s v="R"/>
    <n v="6"/>
    <n v="35"/>
    <n v="23"/>
    <n v="16"/>
    <s v="N"/>
    <n v="5"/>
    <s v="3M10510  E"/>
    <m/>
    <x v="0"/>
    <s v="M"/>
    <m/>
    <m/>
    <m/>
    <n v="640"/>
    <n v="0"/>
    <n v="1"/>
    <s v="E"/>
    <n v="1"/>
    <x v="45"/>
    <n v="12"/>
    <m/>
    <m/>
    <m/>
    <n v="131270"/>
    <n v="1"/>
    <m/>
    <m/>
    <m/>
    <m/>
    <m/>
    <n v="2.02"/>
    <x v="0"/>
    <s v="N"/>
    <x v="3"/>
  </r>
  <r>
    <s v="R"/>
    <n v="4.0999999999999996"/>
    <n v="20160412"/>
    <s v="WDFW"/>
    <s v="SUQ"/>
    <n v="2596294"/>
    <n v="1"/>
    <x v="6"/>
    <n v="20140804"/>
    <s v="R"/>
    <n v="6"/>
    <n v="32"/>
    <n v="23"/>
    <n v="17"/>
    <s v="N"/>
    <n v="5"/>
    <s v="3M10510  E"/>
    <m/>
    <x v="0"/>
    <s v="M"/>
    <m/>
    <m/>
    <m/>
    <n v="600"/>
    <n v="0"/>
    <n v="1"/>
    <s v="E"/>
    <n v="3"/>
    <x v="0"/>
    <m/>
    <m/>
    <m/>
    <m/>
    <n v="131267"/>
    <n v="1"/>
    <m/>
    <m/>
    <m/>
    <m/>
    <m/>
    <m/>
    <x v="0"/>
    <s v="N"/>
    <x v="0"/>
  </r>
  <r>
    <s v="R"/>
    <n v="4.0999999999999996"/>
    <n v="20160914"/>
    <s v="WDFW"/>
    <s v="SUQ"/>
    <n v="2790618"/>
    <n v="1"/>
    <x v="7"/>
    <n v="20150825"/>
    <s v="R"/>
    <n v="6"/>
    <n v="35"/>
    <n v="23"/>
    <n v="49"/>
    <s v="N"/>
    <n v="5"/>
    <s v="3M10510  E"/>
    <m/>
    <x v="0"/>
    <s v="M"/>
    <m/>
    <m/>
    <m/>
    <n v="820"/>
    <n v="0"/>
    <n v="1"/>
    <s v="E"/>
    <n v="1"/>
    <x v="43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625"/>
    <n v="1"/>
    <x v="7"/>
    <n v="20150805"/>
    <s v="R"/>
    <n v="6"/>
    <n v="32"/>
    <n v="23"/>
    <n v="17"/>
    <s v="N"/>
    <n v="5"/>
    <s v="3M10510  E"/>
    <m/>
    <x v="1"/>
    <s v="M"/>
    <m/>
    <m/>
    <m/>
    <n v="600"/>
    <n v="0"/>
    <n v="1"/>
    <s v="E"/>
    <n v="1"/>
    <x v="53"/>
    <n v="12"/>
    <m/>
    <m/>
    <m/>
    <n v="135737"/>
    <n v="1"/>
    <m/>
    <m/>
    <m/>
    <m/>
    <m/>
    <n v="2.29"/>
    <x v="0"/>
    <s v="N"/>
    <x v="6"/>
  </r>
  <r>
    <s v="R"/>
    <n v="4.0999999999999996"/>
    <n v="20160914"/>
    <s v="WDFW"/>
    <s v="SUQ"/>
    <n v="2790632"/>
    <n v="1"/>
    <x v="7"/>
    <n v="20150810"/>
    <s v="R"/>
    <n v="6"/>
    <n v="33"/>
    <n v="23"/>
    <n v="49"/>
    <s v="N"/>
    <n v="5"/>
    <s v="3M10510  E"/>
    <m/>
    <x v="0"/>
    <s v="F"/>
    <m/>
    <m/>
    <m/>
    <n v="75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13"/>
    <n v="1"/>
    <x v="7"/>
    <n v="20150825"/>
    <s v="R"/>
    <n v="6"/>
    <n v="35"/>
    <n v="23"/>
    <n v="49"/>
    <s v="N"/>
    <n v="5"/>
    <s v="3M10510  E"/>
    <m/>
    <x v="0"/>
    <s v="M"/>
    <m/>
    <m/>
    <m/>
    <n v="890"/>
    <n v="0"/>
    <n v="1"/>
    <s v="E"/>
    <n v="1"/>
    <x v="43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645"/>
    <n v="1"/>
    <x v="7"/>
    <n v="20150810"/>
    <s v="R"/>
    <n v="6"/>
    <n v="33"/>
    <n v="23"/>
    <n v="49"/>
    <s v="N"/>
    <n v="5"/>
    <s v="3M10510  E"/>
    <m/>
    <x v="0"/>
    <s v="M"/>
    <m/>
    <m/>
    <m/>
    <n v="750"/>
    <n v="0"/>
    <n v="1"/>
    <s v="E"/>
    <n v="1"/>
    <x v="43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16"/>
    <n v="1"/>
    <x v="7"/>
    <n v="20150825"/>
    <s v="R"/>
    <n v="6"/>
    <n v="35"/>
    <n v="23"/>
    <n v="49"/>
    <s v="N"/>
    <n v="5"/>
    <s v="3M10510  E"/>
    <m/>
    <x v="1"/>
    <s v="M"/>
    <m/>
    <m/>
    <m/>
    <n v="680"/>
    <n v="0"/>
    <n v="1"/>
    <s v="E"/>
    <n v="1"/>
    <x v="53"/>
    <n v="12"/>
    <m/>
    <m/>
    <m/>
    <n v="135740"/>
    <n v="1"/>
    <m/>
    <m/>
    <m/>
    <m/>
    <m/>
    <n v="3.14"/>
    <x v="0"/>
    <s v="N"/>
    <x v="6"/>
  </r>
  <r>
    <s v="R"/>
    <n v="4.0999999999999996"/>
    <n v="20160914"/>
    <s v="WDFW"/>
    <s v="SUQ"/>
    <n v="2790623"/>
    <n v="1"/>
    <x v="7"/>
    <n v="20150805"/>
    <s v="R"/>
    <n v="6"/>
    <n v="32"/>
    <n v="23"/>
    <n v="17"/>
    <s v="N"/>
    <n v="5"/>
    <s v="3M10510  E"/>
    <m/>
    <x v="0"/>
    <s v="M"/>
    <m/>
    <m/>
    <m/>
    <n v="71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643"/>
    <n v="1"/>
    <x v="7"/>
    <n v="20150810"/>
    <s v="R"/>
    <n v="6"/>
    <n v="33"/>
    <n v="23"/>
    <n v="49"/>
    <s v="N"/>
    <n v="5"/>
    <s v="3M10510  E"/>
    <m/>
    <x v="0"/>
    <s v="F"/>
    <m/>
    <m/>
    <m/>
    <n v="810"/>
    <n v="0"/>
    <n v="1"/>
    <s v="E"/>
    <n v="1"/>
    <x v="49"/>
    <n v="12"/>
    <m/>
    <m/>
    <m/>
    <n v="135738"/>
    <n v="1"/>
    <m/>
    <m/>
    <m/>
    <m/>
    <m/>
    <n v="3.04"/>
    <x v="0"/>
    <s v="N"/>
    <x v="1"/>
  </r>
  <r>
    <s v="R"/>
    <n v="4.0999999999999996"/>
    <n v="20160914"/>
    <s v="WDFW"/>
    <s v="SUQ"/>
    <n v="2790650"/>
    <n v="1"/>
    <x v="7"/>
    <n v="20150811"/>
    <s v="R"/>
    <n v="6"/>
    <n v="33"/>
    <n v="23"/>
    <n v="49"/>
    <s v="N"/>
    <n v="5"/>
    <s v="3M10510  E"/>
    <m/>
    <x v="0"/>
    <s v="F"/>
    <m/>
    <m/>
    <m/>
    <n v="770"/>
    <n v="0"/>
    <n v="1"/>
    <s v="E"/>
    <n v="1"/>
    <x v="43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57"/>
    <n v="1"/>
    <x v="7"/>
    <n v="20150811"/>
    <s v="R"/>
    <n v="6"/>
    <n v="33"/>
    <n v="23"/>
    <n v="49"/>
    <s v="N"/>
    <n v="5"/>
    <s v="3M10510  E"/>
    <m/>
    <x v="0"/>
    <s v="F"/>
    <m/>
    <m/>
    <m/>
    <n v="77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68"/>
    <n v="1"/>
    <x v="7"/>
    <n v="20150826"/>
    <s v="R"/>
    <n v="6"/>
    <n v="35"/>
    <n v="23"/>
    <n v="16"/>
    <s v="N"/>
    <n v="5"/>
    <s v="3M10510  E"/>
    <m/>
    <x v="0"/>
    <s v="M"/>
    <m/>
    <m/>
    <m/>
    <n v="730"/>
    <n v="0"/>
    <n v="1"/>
    <s v="E"/>
    <n v="1"/>
    <x v="43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675"/>
    <n v="1"/>
    <x v="7"/>
    <n v="20150826"/>
    <s v="R"/>
    <n v="6"/>
    <n v="35"/>
    <n v="23"/>
    <n v="16"/>
    <s v="N"/>
    <n v="5"/>
    <s v="3M10510  E"/>
    <m/>
    <x v="1"/>
    <s v="M"/>
    <m/>
    <m/>
    <m/>
    <n v="610"/>
    <n v="0"/>
    <n v="1"/>
    <s v="E"/>
    <n v="1"/>
    <x v="53"/>
    <n v="12"/>
    <m/>
    <m/>
    <m/>
    <n v="135740"/>
    <n v="1"/>
    <m/>
    <m/>
    <m/>
    <m/>
    <m/>
    <n v="3.14"/>
    <x v="0"/>
    <s v="N"/>
    <x v="6"/>
  </r>
  <r>
    <s v="R"/>
    <n v="4.0999999999999996"/>
    <n v="20160914"/>
    <s v="WDFW"/>
    <s v="SUQ"/>
    <n v="2790693"/>
    <n v="1"/>
    <x v="7"/>
    <n v="20150908"/>
    <s v="R"/>
    <n v="6"/>
    <n v="37"/>
    <n v="23"/>
    <n v="16"/>
    <s v="N"/>
    <n v="5"/>
    <s v="3M10510  E"/>
    <m/>
    <x v="1"/>
    <s v="F"/>
    <m/>
    <m/>
    <m/>
    <n v="770"/>
    <n v="0"/>
    <n v="1"/>
    <s v="E"/>
    <n v="1"/>
    <x v="51"/>
    <n v="12"/>
    <m/>
    <m/>
    <m/>
    <n v="135742"/>
    <n v="1"/>
    <m/>
    <m/>
    <m/>
    <m/>
    <m/>
    <n v="1.1200000000000001"/>
    <x v="0"/>
    <s v="N"/>
    <x v="1"/>
  </r>
  <r>
    <s v="R"/>
    <n v="4.0999999999999996"/>
    <n v="20160914"/>
    <s v="WDFW"/>
    <s v="SUQ"/>
    <n v="2790700"/>
    <n v="1"/>
    <x v="7"/>
    <n v="20150806"/>
    <s v="R"/>
    <n v="6"/>
    <n v="32"/>
    <n v="23"/>
    <n v="49"/>
    <s v="N"/>
    <n v="5"/>
    <s v="3M10510  E"/>
    <m/>
    <x v="0"/>
    <s v="M"/>
    <m/>
    <m/>
    <m/>
    <n v="670"/>
    <n v="0"/>
    <n v="1"/>
    <s v="E"/>
    <n v="1"/>
    <x v="37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07"/>
    <n v="1"/>
    <x v="7"/>
    <n v="20150806"/>
    <s v="R"/>
    <n v="6"/>
    <n v="32"/>
    <n v="23"/>
    <n v="49"/>
    <s v="N"/>
    <n v="5"/>
    <s v="3M10510  E"/>
    <m/>
    <x v="0"/>
    <s v="F"/>
    <m/>
    <m/>
    <m/>
    <n v="74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18"/>
    <n v="1"/>
    <x v="7"/>
    <n v="20150807"/>
    <s v="R"/>
    <n v="6"/>
    <n v="32"/>
    <n v="23"/>
    <n v="49"/>
    <s v="N"/>
    <n v="5"/>
    <s v="3M10510  E"/>
    <m/>
    <x v="0"/>
    <s v="F"/>
    <m/>
    <m/>
    <m/>
    <n v="690"/>
    <n v="0"/>
    <n v="1"/>
    <s v="E"/>
    <n v="1"/>
    <x v="45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25"/>
    <n v="1"/>
    <x v="7"/>
    <n v="20150831"/>
    <s v="R"/>
    <n v="6"/>
    <n v="36"/>
    <n v="23"/>
    <n v="49"/>
    <s v="N"/>
    <n v="5"/>
    <s v="3M10510  E"/>
    <m/>
    <x v="0"/>
    <s v="M"/>
    <m/>
    <m/>
    <m/>
    <n v="880"/>
    <n v="0"/>
    <n v="1"/>
    <s v="E"/>
    <n v="1"/>
    <x v="43"/>
    <n v="12"/>
    <m/>
    <m/>
    <m/>
    <n v="135741"/>
    <n v="1"/>
    <m/>
    <m/>
    <m/>
    <m/>
    <m/>
    <n v="1.05"/>
    <x v="0"/>
    <s v="N"/>
    <x v="3"/>
  </r>
  <r>
    <s v="R"/>
    <n v="4.0999999999999996"/>
    <n v="20160914"/>
    <s v="WDFW"/>
    <s v="SUQ"/>
    <n v="2790732"/>
    <n v="1"/>
    <x v="7"/>
    <n v="20150819"/>
    <s v="R"/>
    <n v="6"/>
    <n v="34"/>
    <n v="23"/>
    <n v="17"/>
    <s v="N"/>
    <n v="5"/>
    <s v="3M10510  E"/>
    <m/>
    <x v="0"/>
    <s v="F"/>
    <m/>
    <m/>
    <m/>
    <n v="800"/>
    <n v="0"/>
    <n v="1"/>
    <s v="E"/>
    <n v="1"/>
    <x v="45"/>
    <n v="12"/>
    <m/>
    <m/>
    <m/>
    <n v="135739"/>
    <n v="1"/>
    <m/>
    <m/>
    <m/>
    <m/>
    <m/>
    <n v="6.25"/>
    <x v="0"/>
    <s v="N"/>
    <x v="3"/>
  </r>
  <r>
    <s v="R"/>
    <n v="4.0999999999999996"/>
    <n v="20160914"/>
    <s v="WDFW"/>
    <s v="SUQ"/>
    <n v="2790615"/>
    <n v="1"/>
    <x v="7"/>
    <n v="20150825"/>
    <s v="R"/>
    <n v="6"/>
    <n v="35"/>
    <n v="23"/>
    <n v="49"/>
    <s v="N"/>
    <n v="5"/>
    <s v="3M10510  E"/>
    <m/>
    <x v="0"/>
    <s v="M"/>
    <m/>
    <m/>
    <m/>
    <n v="750"/>
    <n v="0"/>
    <n v="1"/>
    <s v="E"/>
    <n v="1"/>
    <x v="45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617"/>
    <n v="1"/>
    <x v="7"/>
    <n v="20150825"/>
    <s v="R"/>
    <n v="6"/>
    <n v="35"/>
    <n v="23"/>
    <n v="49"/>
    <s v="N"/>
    <n v="5"/>
    <s v="3M10510  E"/>
    <m/>
    <x v="0"/>
    <s v="F"/>
    <m/>
    <m/>
    <m/>
    <n v="710"/>
    <n v="0"/>
    <n v="1"/>
    <s v="E"/>
    <n v="1"/>
    <x v="43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624"/>
    <n v="1"/>
    <x v="7"/>
    <n v="20150805"/>
    <s v="R"/>
    <n v="6"/>
    <n v="32"/>
    <n v="23"/>
    <n v="17"/>
    <s v="N"/>
    <n v="5"/>
    <s v="3M10510  E"/>
    <m/>
    <x v="1"/>
    <s v="F"/>
    <m/>
    <m/>
    <m/>
    <n v="750"/>
    <n v="0"/>
    <n v="1"/>
    <s v="E"/>
    <n v="1"/>
    <x v="53"/>
    <n v="12"/>
    <m/>
    <m/>
    <m/>
    <n v="135737"/>
    <n v="1"/>
    <m/>
    <m/>
    <m/>
    <m/>
    <m/>
    <n v="2.29"/>
    <x v="0"/>
    <s v="N"/>
    <x v="6"/>
  </r>
  <r>
    <s v="R"/>
    <n v="4.0999999999999996"/>
    <n v="20160914"/>
    <s v="WDFW"/>
    <s v="SUQ"/>
    <n v="2790626"/>
    <n v="1"/>
    <x v="7"/>
    <n v="20150805"/>
    <s v="R"/>
    <n v="6"/>
    <n v="32"/>
    <n v="23"/>
    <n v="17"/>
    <s v="N"/>
    <n v="5"/>
    <s v="3M10510  E"/>
    <m/>
    <x v="0"/>
    <s v="F"/>
    <m/>
    <m/>
    <m/>
    <n v="71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649"/>
    <n v="1"/>
    <x v="7"/>
    <n v="20150811"/>
    <s v="R"/>
    <n v="6"/>
    <n v="33"/>
    <n v="23"/>
    <n v="49"/>
    <s v="N"/>
    <n v="5"/>
    <s v="3M10510  E"/>
    <m/>
    <x v="0"/>
    <s v="F"/>
    <m/>
    <m/>
    <m/>
    <n v="720"/>
    <n v="0"/>
    <n v="1"/>
    <s v="E"/>
    <n v="1"/>
    <x v="49"/>
    <n v="12"/>
    <m/>
    <m/>
    <m/>
    <n v="135738"/>
    <n v="1"/>
    <m/>
    <m/>
    <m/>
    <m/>
    <m/>
    <n v="3.04"/>
    <x v="0"/>
    <s v="N"/>
    <x v="1"/>
  </r>
  <r>
    <s v="R"/>
    <n v="4.0999999999999996"/>
    <n v="20160914"/>
    <s v="WDFW"/>
    <s v="SUQ"/>
    <n v="2790651"/>
    <n v="1"/>
    <x v="7"/>
    <n v="20150811"/>
    <s v="R"/>
    <n v="6"/>
    <n v="33"/>
    <n v="23"/>
    <n v="49"/>
    <s v="N"/>
    <n v="5"/>
    <s v="3M10510  E"/>
    <m/>
    <x v="0"/>
    <s v="M"/>
    <m/>
    <m/>
    <m/>
    <n v="68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58"/>
    <n v="1"/>
    <x v="7"/>
    <n v="20150811"/>
    <s v="R"/>
    <n v="6"/>
    <n v="33"/>
    <n v="23"/>
    <n v="49"/>
    <s v="N"/>
    <n v="5"/>
    <s v="3M10510  E"/>
    <m/>
    <x v="0"/>
    <s v="F"/>
    <m/>
    <m/>
    <m/>
    <n v="850"/>
    <n v="0"/>
    <n v="1"/>
    <s v="E"/>
    <n v="1"/>
    <x v="43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83"/>
    <n v="1"/>
    <x v="7"/>
    <n v="20150902"/>
    <s v="R"/>
    <n v="6"/>
    <n v="36"/>
    <n v="23"/>
    <n v="16"/>
    <s v="N"/>
    <n v="5"/>
    <s v="3M10510  E"/>
    <m/>
    <x v="0"/>
    <s v="F"/>
    <m/>
    <m/>
    <m/>
    <n v="700"/>
    <n v="0"/>
    <n v="1"/>
    <s v="E"/>
    <n v="1"/>
    <x v="43"/>
    <n v="12"/>
    <m/>
    <m/>
    <m/>
    <n v="135741"/>
    <n v="1"/>
    <m/>
    <m/>
    <m/>
    <m/>
    <m/>
    <n v="1.05"/>
    <x v="0"/>
    <s v="N"/>
    <x v="3"/>
  </r>
  <r>
    <s v="R"/>
    <n v="4.0999999999999996"/>
    <n v="20160914"/>
    <s v="WDFW"/>
    <s v="SUQ"/>
    <n v="2790685"/>
    <n v="1"/>
    <x v="7"/>
    <n v="20150902"/>
    <s v="R"/>
    <n v="6"/>
    <n v="36"/>
    <n v="23"/>
    <n v="16"/>
    <s v="N"/>
    <n v="5"/>
    <s v="3M10510  E"/>
    <m/>
    <x v="0"/>
    <s v="F"/>
    <m/>
    <m/>
    <m/>
    <n v="740"/>
    <n v="0"/>
    <n v="1"/>
    <s v="E"/>
    <n v="1"/>
    <x v="43"/>
    <n v="12"/>
    <m/>
    <m/>
    <m/>
    <n v="135741"/>
    <n v="1"/>
    <m/>
    <m/>
    <m/>
    <m/>
    <m/>
    <n v="1.05"/>
    <x v="0"/>
    <s v="N"/>
    <x v="3"/>
  </r>
  <r>
    <s v="R"/>
    <n v="4.0999999999999996"/>
    <n v="20160914"/>
    <s v="WDFW"/>
    <s v="SUQ"/>
    <n v="2790690"/>
    <n v="1"/>
    <x v="7"/>
    <n v="20150908"/>
    <s v="R"/>
    <n v="6"/>
    <n v="37"/>
    <n v="23"/>
    <n v="16"/>
    <s v="N"/>
    <n v="5"/>
    <s v="3M10510  E"/>
    <m/>
    <x v="0"/>
    <s v="F"/>
    <m/>
    <m/>
    <m/>
    <n v="720"/>
    <n v="0"/>
    <n v="1"/>
    <s v="E"/>
    <n v="1"/>
    <x v="43"/>
    <n v="12"/>
    <m/>
    <m/>
    <m/>
    <n v="135742"/>
    <n v="1"/>
    <m/>
    <m/>
    <m/>
    <m/>
    <m/>
    <n v="1.1200000000000001"/>
    <x v="0"/>
    <s v="N"/>
    <x v="3"/>
  </r>
  <r>
    <s v="R"/>
    <n v="4.0999999999999996"/>
    <n v="20160914"/>
    <s v="WDFW"/>
    <s v="SUQ"/>
    <n v="2790692"/>
    <n v="1"/>
    <x v="7"/>
    <n v="20150908"/>
    <s v="R"/>
    <n v="6"/>
    <n v="37"/>
    <n v="23"/>
    <n v="16"/>
    <s v="N"/>
    <n v="5"/>
    <s v="3M10510  E"/>
    <m/>
    <x v="0"/>
    <s v="F"/>
    <m/>
    <m/>
    <m/>
    <n v="670"/>
    <n v="0"/>
    <n v="1"/>
    <s v="E"/>
    <n v="1"/>
    <x v="43"/>
    <n v="12"/>
    <m/>
    <m/>
    <m/>
    <n v="135742"/>
    <n v="1"/>
    <m/>
    <m/>
    <m/>
    <m/>
    <m/>
    <n v="1.1200000000000001"/>
    <x v="0"/>
    <s v="N"/>
    <x v="3"/>
  </r>
  <r>
    <s v="R"/>
    <n v="4.0999999999999996"/>
    <n v="20160914"/>
    <s v="WDFW"/>
    <s v="SUQ"/>
    <n v="2790715"/>
    <n v="1"/>
    <x v="7"/>
    <n v="20150807"/>
    <s v="R"/>
    <n v="6"/>
    <n v="32"/>
    <n v="23"/>
    <n v="49"/>
    <s v="N"/>
    <n v="5"/>
    <s v="3M10510  E"/>
    <m/>
    <x v="1"/>
    <s v="F"/>
    <m/>
    <m/>
    <m/>
    <n v="700"/>
    <n v="0"/>
    <n v="1"/>
    <s v="E"/>
    <n v="1"/>
    <x v="54"/>
    <n v="12"/>
    <m/>
    <m/>
    <m/>
    <n v="135737"/>
    <n v="1"/>
    <m/>
    <m/>
    <m/>
    <m/>
    <m/>
    <n v="2.29"/>
    <x v="0"/>
    <s v="N"/>
    <x v="8"/>
  </r>
  <r>
    <s v="R"/>
    <n v="4.0999999999999996"/>
    <n v="20160914"/>
    <s v="WDFW"/>
    <s v="SUQ"/>
    <n v="2790717"/>
    <n v="1"/>
    <x v="7"/>
    <n v="20150807"/>
    <s v="R"/>
    <n v="6"/>
    <n v="32"/>
    <n v="23"/>
    <n v="49"/>
    <s v="N"/>
    <n v="5"/>
    <s v="3M10510  E"/>
    <m/>
    <x v="0"/>
    <s v="M"/>
    <m/>
    <m/>
    <m/>
    <n v="76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24"/>
    <n v="1"/>
    <x v="7"/>
    <n v="20150831"/>
    <s v="R"/>
    <n v="6"/>
    <n v="36"/>
    <n v="23"/>
    <n v="49"/>
    <s v="N"/>
    <n v="5"/>
    <s v="3M10510  E"/>
    <m/>
    <x v="0"/>
    <s v="F"/>
    <m/>
    <m/>
    <m/>
    <n v="640"/>
    <n v="0"/>
    <n v="1"/>
    <s v="E"/>
    <n v="1"/>
    <x v="45"/>
    <n v="12"/>
    <m/>
    <m/>
    <m/>
    <n v="135741"/>
    <n v="1"/>
    <m/>
    <m/>
    <m/>
    <m/>
    <m/>
    <n v="1.05"/>
    <x v="0"/>
    <s v="N"/>
    <x v="3"/>
  </r>
  <r>
    <s v="R"/>
    <n v="4.0999999999999996"/>
    <n v="20160914"/>
    <s v="WDFW"/>
    <s v="SUQ"/>
    <n v="2790726"/>
    <n v="1"/>
    <x v="7"/>
    <n v="20150831"/>
    <s v="R"/>
    <n v="6"/>
    <n v="36"/>
    <n v="23"/>
    <n v="49"/>
    <s v="N"/>
    <n v="5"/>
    <s v="3M10510  E"/>
    <m/>
    <x v="0"/>
    <s v="M"/>
    <m/>
    <m/>
    <m/>
    <n v="750"/>
    <n v="0"/>
    <n v="1"/>
    <s v="E"/>
    <n v="1"/>
    <x v="43"/>
    <n v="12"/>
    <m/>
    <m/>
    <m/>
    <n v="135741"/>
    <n v="1"/>
    <m/>
    <m/>
    <m/>
    <m/>
    <m/>
    <n v="1.05"/>
    <x v="0"/>
    <s v="N"/>
    <x v="3"/>
  </r>
  <r>
    <s v="R"/>
    <n v="4.0999999999999996"/>
    <n v="20160914"/>
    <s v="WDFW"/>
    <s v="SUQ"/>
    <n v="2790606"/>
    <n v="1"/>
    <x v="7"/>
    <n v="20150814"/>
    <s v="R"/>
    <n v="6"/>
    <n v="33"/>
    <n v="23"/>
    <n v="12"/>
    <s v="N"/>
    <n v="5"/>
    <s v="3M10510  E"/>
    <m/>
    <x v="0"/>
    <s v="M"/>
    <m/>
    <m/>
    <m/>
    <n v="75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33"/>
    <n v="1"/>
    <x v="7"/>
    <n v="20150810"/>
    <s v="R"/>
    <n v="6"/>
    <n v="33"/>
    <n v="23"/>
    <n v="49"/>
    <s v="N"/>
    <n v="5"/>
    <s v="3M10510  E"/>
    <m/>
    <x v="0"/>
    <s v="M"/>
    <m/>
    <m/>
    <m/>
    <n v="640"/>
    <n v="0"/>
    <n v="1"/>
    <s v="E"/>
    <n v="1"/>
    <x v="43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35"/>
    <n v="1"/>
    <x v="7"/>
    <n v="20150810"/>
    <s v="R"/>
    <n v="6"/>
    <n v="33"/>
    <n v="23"/>
    <n v="49"/>
    <s v="N"/>
    <n v="5"/>
    <s v="3M10510  E"/>
    <m/>
    <x v="0"/>
    <s v="F"/>
    <m/>
    <m/>
    <m/>
    <n v="750"/>
    <n v="0"/>
    <n v="1"/>
    <s v="E"/>
    <n v="1"/>
    <x v="55"/>
    <n v="12"/>
    <m/>
    <m/>
    <m/>
    <n v="135738"/>
    <n v="1"/>
    <m/>
    <m/>
    <m/>
    <m/>
    <m/>
    <n v="3.04"/>
    <x v="0"/>
    <s v="N"/>
    <x v="6"/>
  </r>
  <r>
    <s v="R"/>
    <n v="4.0999999999999996"/>
    <n v="20160914"/>
    <s v="WDFW"/>
    <s v="SUQ"/>
    <n v="2790640"/>
    <n v="1"/>
    <x v="7"/>
    <n v="20150810"/>
    <s v="R"/>
    <n v="6"/>
    <n v="33"/>
    <n v="23"/>
    <n v="49"/>
    <s v="N"/>
    <n v="5"/>
    <s v="3M10510  E"/>
    <m/>
    <x v="0"/>
    <s v="M"/>
    <m/>
    <m/>
    <m/>
    <n v="90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42"/>
    <n v="1"/>
    <x v="7"/>
    <n v="20150810"/>
    <s v="R"/>
    <n v="6"/>
    <n v="33"/>
    <n v="23"/>
    <n v="49"/>
    <s v="N"/>
    <n v="5"/>
    <s v="3M10510  E"/>
    <m/>
    <x v="0"/>
    <s v="M"/>
    <m/>
    <m/>
    <m/>
    <n v="700"/>
    <n v="0"/>
    <n v="1"/>
    <s v="E"/>
    <n v="1"/>
    <x v="43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65"/>
    <n v="1"/>
    <x v="7"/>
    <n v="20150826"/>
    <s v="R"/>
    <n v="6"/>
    <n v="35"/>
    <n v="23"/>
    <n v="16"/>
    <s v="N"/>
    <n v="5"/>
    <s v="3M10510  E"/>
    <m/>
    <x v="0"/>
    <s v="F"/>
    <m/>
    <m/>
    <m/>
    <n v="870"/>
    <n v="0"/>
    <n v="1"/>
    <s v="E"/>
    <n v="1"/>
    <x v="45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667"/>
    <n v="1"/>
    <x v="7"/>
    <n v="20150826"/>
    <s v="R"/>
    <n v="6"/>
    <n v="35"/>
    <n v="23"/>
    <n v="16"/>
    <s v="N"/>
    <n v="5"/>
    <s v="3M10510  E"/>
    <m/>
    <x v="0"/>
    <s v="M"/>
    <m/>
    <m/>
    <m/>
    <n v="730"/>
    <n v="0"/>
    <n v="1"/>
    <s v="E"/>
    <n v="1"/>
    <x v="43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674"/>
    <n v="1"/>
    <x v="7"/>
    <n v="20150826"/>
    <s v="R"/>
    <n v="6"/>
    <n v="35"/>
    <n v="23"/>
    <n v="16"/>
    <s v="N"/>
    <n v="5"/>
    <s v="3M10510  E"/>
    <m/>
    <x v="0"/>
    <s v="F"/>
    <m/>
    <m/>
    <m/>
    <n v="760"/>
    <n v="0"/>
    <n v="1"/>
    <s v="E"/>
    <n v="1"/>
    <x v="45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699"/>
    <n v="1"/>
    <x v="7"/>
    <n v="20150806"/>
    <s v="R"/>
    <n v="6"/>
    <n v="32"/>
    <n v="23"/>
    <n v="49"/>
    <s v="N"/>
    <n v="5"/>
    <s v="3M10510  E"/>
    <m/>
    <x v="0"/>
    <s v="F"/>
    <m/>
    <m/>
    <m/>
    <n v="80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01"/>
    <n v="1"/>
    <x v="7"/>
    <n v="20150806"/>
    <s v="R"/>
    <n v="6"/>
    <n v="32"/>
    <n v="23"/>
    <n v="49"/>
    <s v="N"/>
    <n v="5"/>
    <s v="3M10510  E"/>
    <m/>
    <x v="0"/>
    <s v="M"/>
    <m/>
    <m/>
    <m/>
    <n v="650"/>
    <n v="0"/>
    <n v="1"/>
    <s v="E"/>
    <n v="1"/>
    <x v="45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08"/>
    <n v="1"/>
    <x v="7"/>
    <n v="20150806"/>
    <s v="R"/>
    <n v="6"/>
    <n v="32"/>
    <n v="23"/>
    <n v="49"/>
    <s v="N"/>
    <n v="5"/>
    <s v="3M10510  E"/>
    <m/>
    <x v="0"/>
    <s v="F"/>
    <m/>
    <m/>
    <m/>
    <n v="73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10"/>
    <n v="1"/>
    <x v="7"/>
    <n v="20150806"/>
    <s v="R"/>
    <n v="6"/>
    <n v="32"/>
    <n v="23"/>
    <n v="49"/>
    <s v="N"/>
    <n v="5"/>
    <s v="3M10510  E"/>
    <m/>
    <x v="0"/>
    <s v="F"/>
    <m/>
    <m/>
    <m/>
    <n v="79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33"/>
    <n v="1"/>
    <x v="7"/>
    <n v="20150819"/>
    <s v="R"/>
    <n v="6"/>
    <n v="34"/>
    <n v="23"/>
    <n v="17"/>
    <s v="N"/>
    <n v="5"/>
    <s v="3M10510  E"/>
    <m/>
    <x v="0"/>
    <s v="M"/>
    <m/>
    <m/>
    <m/>
    <n v="820"/>
    <n v="0"/>
    <n v="1"/>
    <s v="E"/>
    <n v="1"/>
    <x v="45"/>
    <n v="12"/>
    <m/>
    <m/>
    <m/>
    <n v="135739"/>
    <n v="1"/>
    <m/>
    <m/>
    <m/>
    <m/>
    <m/>
    <n v="6.25"/>
    <x v="0"/>
    <s v="N"/>
    <x v="3"/>
  </r>
  <r>
    <s v="R"/>
    <n v="4.0999999999999996"/>
    <n v="20160914"/>
    <s v="WDFW"/>
    <s v="SUQ"/>
    <n v="2790647"/>
    <n v="1"/>
    <x v="7"/>
    <n v="20150811"/>
    <s v="R"/>
    <n v="6"/>
    <n v="33"/>
    <n v="23"/>
    <n v="49"/>
    <s v="N"/>
    <n v="5"/>
    <s v="3M10510  E"/>
    <m/>
    <x v="0"/>
    <s v="F"/>
    <m/>
    <m/>
    <m/>
    <n v="73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62"/>
    <n v="1"/>
    <x v="7"/>
    <n v="20150803"/>
    <s v="R"/>
    <n v="6"/>
    <n v="32"/>
    <n v="23"/>
    <n v="17"/>
    <s v="N"/>
    <n v="5"/>
    <s v="3M10510  E"/>
    <m/>
    <x v="0"/>
    <s v="M"/>
    <m/>
    <m/>
    <m/>
    <n v="700"/>
    <n v="0"/>
    <n v="1"/>
    <s v="E"/>
    <n v="1"/>
    <x v="45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681"/>
    <n v="1"/>
    <x v="7"/>
    <n v="20150812"/>
    <s v="R"/>
    <n v="6"/>
    <n v="33"/>
    <n v="23"/>
    <n v="17"/>
    <s v="N"/>
    <n v="5"/>
    <s v="3M10510  E"/>
    <m/>
    <x v="0"/>
    <s v="M"/>
    <m/>
    <m/>
    <m/>
    <n v="76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94"/>
    <n v="1"/>
    <x v="7"/>
    <n v="20150908"/>
    <s v="R"/>
    <n v="6"/>
    <n v="37"/>
    <n v="23"/>
    <n v="16"/>
    <s v="N"/>
    <n v="5"/>
    <s v="3M10510  E"/>
    <m/>
    <x v="0"/>
    <s v="F"/>
    <m/>
    <m/>
    <m/>
    <n v="730"/>
    <n v="0"/>
    <n v="1"/>
    <s v="E"/>
    <n v="1"/>
    <x v="43"/>
    <n v="12"/>
    <m/>
    <m/>
    <m/>
    <n v="135742"/>
    <n v="1"/>
    <m/>
    <m/>
    <m/>
    <m/>
    <m/>
    <n v="1.1200000000000001"/>
    <x v="0"/>
    <s v="N"/>
    <x v="3"/>
  </r>
  <r>
    <s v="R"/>
    <n v="4.0999999999999996"/>
    <n v="20160914"/>
    <s v="WDFW"/>
    <s v="SUQ"/>
    <n v="2790696"/>
    <n v="1"/>
    <x v="7"/>
    <n v="20150806"/>
    <s v="R"/>
    <n v="6"/>
    <n v="32"/>
    <n v="23"/>
    <n v="49"/>
    <s v="N"/>
    <n v="5"/>
    <s v="3M10510  E"/>
    <m/>
    <x v="0"/>
    <s v="M"/>
    <m/>
    <m/>
    <m/>
    <n v="830"/>
    <n v="0"/>
    <n v="1"/>
    <s v="E"/>
    <n v="1"/>
    <x v="45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11"/>
    <n v="1"/>
    <x v="7"/>
    <n v="20150806"/>
    <s v="R"/>
    <n v="6"/>
    <n v="32"/>
    <n v="23"/>
    <n v="49"/>
    <s v="N"/>
    <n v="5"/>
    <s v="3M10510  E"/>
    <m/>
    <x v="0"/>
    <s v="F"/>
    <m/>
    <m/>
    <m/>
    <n v="76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13"/>
    <n v="1"/>
    <x v="7"/>
    <n v="20150807"/>
    <s v="R"/>
    <n v="6"/>
    <n v="32"/>
    <n v="23"/>
    <n v="49"/>
    <s v="N"/>
    <n v="5"/>
    <s v="3M10510  E"/>
    <m/>
    <x v="0"/>
    <s v="M"/>
    <m/>
    <m/>
    <m/>
    <n v="94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28"/>
    <n v="1"/>
    <x v="7"/>
    <n v="20150831"/>
    <s v="R"/>
    <n v="6"/>
    <n v="36"/>
    <n v="23"/>
    <n v="49"/>
    <s v="N"/>
    <n v="5"/>
    <s v="3M10510  E"/>
    <m/>
    <x v="0"/>
    <s v="F"/>
    <m/>
    <m/>
    <m/>
    <n v="880"/>
    <n v="0"/>
    <n v="1"/>
    <s v="E"/>
    <n v="1"/>
    <x v="45"/>
    <n v="12"/>
    <m/>
    <m/>
    <m/>
    <n v="135741"/>
    <n v="1"/>
    <m/>
    <m/>
    <m/>
    <m/>
    <m/>
    <n v="1.05"/>
    <x v="0"/>
    <s v="N"/>
    <x v="3"/>
  </r>
  <r>
    <s v="R"/>
    <n v="4.0999999999999996"/>
    <n v="20160914"/>
    <s v="WDFW"/>
    <s v="SUQ"/>
    <n v="2790730"/>
    <n v="1"/>
    <x v="7"/>
    <n v="20150831"/>
    <s v="R"/>
    <n v="6"/>
    <n v="36"/>
    <n v="23"/>
    <n v="49"/>
    <s v="N"/>
    <n v="5"/>
    <s v="3M10510  E"/>
    <m/>
    <x v="0"/>
    <s v="F"/>
    <m/>
    <m/>
    <m/>
    <n v="810"/>
    <n v="0"/>
    <n v="1"/>
    <s v="E"/>
    <n v="1"/>
    <x v="43"/>
    <n v="12"/>
    <m/>
    <m/>
    <m/>
    <n v="135741"/>
    <n v="1"/>
    <m/>
    <m/>
    <m/>
    <m/>
    <m/>
    <n v="1.05"/>
    <x v="0"/>
    <s v="N"/>
    <x v="3"/>
  </r>
  <r>
    <s v="R"/>
    <n v="4.0999999999999996"/>
    <n v="20160914"/>
    <s v="WDFW"/>
    <s v="SUQ"/>
    <n v="2790634"/>
    <n v="1"/>
    <x v="7"/>
    <n v="20150810"/>
    <s v="R"/>
    <n v="6"/>
    <n v="33"/>
    <n v="23"/>
    <n v="49"/>
    <s v="N"/>
    <n v="5"/>
    <s v="3M10510  E"/>
    <m/>
    <x v="0"/>
    <s v="M"/>
    <m/>
    <m/>
    <m/>
    <n v="780"/>
    <n v="0"/>
    <n v="1"/>
    <s v="E"/>
    <n v="1"/>
    <x v="43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41"/>
    <n v="1"/>
    <x v="7"/>
    <n v="20150810"/>
    <s v="R"/>
    <n v="6"/>
    <n v="33"/>
    <n v="23"/>
    <n v="49"/>
    <s v="N"/>
    <n v="5"/>
    <s v="3M10510  E"/>
    <m/>
    <x v="0"/>
    <s v="F"/>
    <m/>
    <m/>
    <m/>
    <n v="850"/>
    <n v="0"/>
    <n v="1"/>
    <s v="E"/>
    <n v="1"/>
    <x v="56"/>
    <n v="12"/>
    <m/>
    <m/>
    <m/>
    <n v="135738"/>
    <n v="1"/>
    <m/>
    <m/>
    <m/>
    <m/>
    <m/>
    <n v="3.04"/>
    <x v="0"/>
    <s v="N"/>
    <x v="18"/>
  </r>
  <r>
    <s v="R"/>
    <n v="4.0999999999999996"/>
    <n v="20160914"/>
    <s v="WDFW"/>
    <s v="SUQ"/>
    <n v="2790648"/>
    <n v="1"/>
    <x v="7"/>
    <n v="20150811"/>
    <s v="R"/>
    <n v="6"/>
    <n v="33"/>
    <n v="23"/>
    <n v="49"/>
    <s v="N"/>
    <n v="5"/>
    <s v="3M10510  E"/>
    <m/>
    <x v="0"/>
    <s v="M"/>
    <m/>
    <m/>
    <m/>
    <n v="700"/>
    <n v="0"/>
    <n v="1"/>
    <s v="E"/>
    <n v="1"/>
    <x v="43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59"/>
    <n v="1"/>
    <x v="7"/>
    <n v="20150803"/>
    <s v="R"/>
    <n v="6"/>
    <n v="32"/>
    <n v="23"/>
    <n v="17"/>
    <s v="N"/>
    <n v="5"/>
    <s v="3M10510  E"/>
    <m/>
    <x v="0"/>
    <s v="M"/>
    <m/>
    <m/>
    <m/>
    <n v="800"/>
    <n v="0"/>
    <n v="1"/>
    <s v="E"/>
    <n v="1"/>
    <x v="45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666"/>
    <n v="1"/>
    <x v="7"/>
    <n v="20150826"/>
    <s v="R"/>
    <n v="6"/>
    <n v="35"/>
    <n v="23"/>
    <n v="16"/>
    <s v="N"/>
    <n v="5"/>
    <s v="3M10510  E"/>
    <m/>
    <x v="0"/>
    <s v="F"/>
    <m/>
    <m/>
    <m/>
    <n v="820"/>
    <n v="0"/>
    <n v="1"/>
    <s v="E"/>
    <n v="1"/>
    <x v="43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673"/>
    <n v="1"/>
    <x v="7"/>
    <n v="20150826"/>
    <s v="R"/>
    <n v="6"/>
    <n v="35"/>
    <n v="23"/>
    <n v="16"/>
    <s v="N"/>
    <n v="5"/>
    <s v="3M10510  E"/>
    <m/>
    <x v="0"/>
    <s v="F"/>
    <m/>
    <m/>
    <m/>
    <n v="650"/>
    <n v="0"/>
    <n v="1"/>
    <s v="E"/>
    <n v="1"/>
    <x v="43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684"/>
    <n v="1"/>
    <x v="7"/>
    <n v="20150902"/>
    <s v="R"/>
    <n v="6"/>
    <n v="36"/>
    <n v="23"/>
    <n v="16"/>
    <s v="N"/>
    <n v="5"/>
    <s v="3M10510  E"/>
    <m/>
    <x v="0"/>
    <s v="F"/>
    <m/>
    <m/>
    <m/>
    <n v="730"/>
    <n v="0"/>
    <n v="1"/>
    <s v="E"/>
    <n v="1"/>
    <x v="45"/>
    <n v="12"/>
    <m/>
    <m/>
    <m/>
    <n v="135741"/>
    <n v="1"/>
    <m/>
    <m/>
    <m/>
    <m/>
    <m/>
    <n v="1.05"/>
    <x v="0"/>
    <s v="N"/>
    <x v="3"/>
  </r>
  <r>
    <s v="R"/>
    <n v="4.0999999999999996"/>
    <n v="20160914"/>
    <s v="WDFW"/>
    <s v="SUQ"/>
    <n v="2790691"/>
    <n v="1"/>
    <x v="7"/>
    <n v="20150908"/>
    <s v="R"/>
    <n v="6"/>
    <n v="37"/>
    <n v="23"/>
    <n v="16"/>
    <s v="N"/>
    <n v="5"/>
    <s v="3M10510  E"/>
    <m/>
    <x v="0"/>
    <s v="M"/>
    <m/>
    <m/>
    <m/>
    <n v="850"/>
    <n v="0"/>
    <n v="1"/>
    <s v="E"/>
    <n v="1"/>
    <x v="49"/>
    <n v="12"/>
    <m/>
    <m/>
    <m/>
    <n v="135742"/>
    <n v="1"/>
    <m/>
    <m/>
    <m/>
    <m/>
    <m/>
    <n v="1.1200000000000001"/>
    <x v="0"/>
    <s v="N"/>
    <x v="1"/>
  </r>
  <r>
    <s v="R"/>
    <n v="4.0999999999999996"/>
    <n v="20160914"/>
    <s v="WDFW"/>
    <s v="SUQ"/>
    <n v="2790698"/>
    <n v="1"/>
    <x v="7"/>
    <n v="20150806"/>
    <s v="R"/>
    <n v="6"/>
    <n v="32"/>
    <n v="23"/>
    <n v="49"/>
    <s v="N"/>
    <n v="5"/>
    <s v="3M10510  E"/>
    <m/>
    <x v="0"/>
    <s v="M"/>
    <m/>
    <m/>
    <m/>
    <n v="710"/>
    <n v="0"/>
    <n v="1"/>
    <s v="E"/>
    <n v="1"/>
    <x v="45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02"/>
    <n v="1"/>
    <x v="7"/>
    <n v="20150806"/>
    <s v="R"/>
    <n v="6"/>
    <n v="32"/>
    <n v="23"/>
    <n v="49"/>
    <s v="N"/>
    <n v="5"/>
    <s v="3M10510  E"/>
    <m/>
    <x v="0"/>
    <s v="F"/>
    <m/>
    <m/>
    <m/>
    <n v="790"/>
    <n v="0"/>
    <n v="1"/>
    <s v="E"/>
    <n v="1"/>
    <x v="45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09"/>
    <n v="1"/>
    <x v="7"/>
    <n v="20150806"/>
    <s v="R"/>
    <n v="6"/>
    <n v="32"/>
    <n v="23"/>
    <n v="49"/>
    <s v="N"/>
    <n v="5"/>
    <s v="3M10510  E"/>
    <m/>
    <x v="0"/>
    <s v="M"/>
    <m/>
    <m/>
    <m/>
    <n v="73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16"/>
    <n v="1"/>
    <x v="7"/>
    <n v="20150807"/>
    <s v="R"/>
    <n v="6"/>
    <n v="32"/>
    <n v="23"/>
    <n v="49"/>
    <s v="N"/>
    <n v="5"/>
    <s v="3M10510  E"/>
    <m/>
    <x v="0"/>
    <s v="M"/>
    <m/>
    <m/>
    <m/>
    <n v="66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23"/>
    <n v="1"/>
    <x v="7"/>
    <n v="20150827"/>
    <s v="R"/>
    <n v="6"/>
    <n v="35"/>
    <n v="23"/>
    <n v="16"/>
    <s v="N"/>
    <n v="5"/>
    <s v="3M10510  E"/>
    <m/>
    <x v="0"/>
    <s v="F"/>
    <m/>
    <m/>
    <m/>
    <n v="740"/>
    <n v="0"/>
    <n v="1"/>
    <s v="E"/>
    <n v="1"/>
    <x v="45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727"/>
    <n v="1"/>
    <x v="7"/>
    <n v="20150831"/>
    <s v="R"/>
    <n v="6"/>
    <n v="36"/>
    <n v="23"/>
    <n v="49"/>
    <s v="N"/>
    <n v="5"/>
    <s v="3M10510  E"/>
    <m/>
    <x v="0"/>
    <s v="M"/>
    <m/>
    <m/>
    <m/>
    <n v="780"/>
    <n v="0"/>
    <n v="1"/>
    <s v="E"/>
    <n v="1"/>
    <x v="45"/>
    <n v="12"/>
    <m/>
    <m/>
    <m/>
    <n v="135741"/>
    <n v="1"/>
    <m/>
    <m/>
    <m/>
    <m/>
    <m/>
    <n v="1.05"/>
    <x v="0"/>
    <s v="N"/>
    <x v="3"/>
  </r>
  <r>
    <s v="R"/>
    <n v="4.0999999999999996"/>
    <n v="20160914"/>
    <s v="WDFW"/>
    <s v="SUQ"/>
    <n v="2790734"/>
    <n v="1"/>
    <x v="7"/>
    <n v="20150819"/>
    <s v="R"/>
    <n v="6"/>
    <n v="34"/>
    <n v="23"/>
    <n v="17"/>
    <s v="N"/>
    <n v="5"/>
    <s v="3M10510  E"/>
    <m/>
    <x v="0"/>
    <s v="F"/>
    <m/>
    <m/>
    <m/>
    <n v="760"/>
    <n v="0"/>
    <n v="1"/>
    <s v="E"/>
    <n v="1"/>
    <x v="43"/>
    <n v="12"/>
    <m/>
    <m/>
    <m/>
    <n v="135739"/>
    <n v="1"/>
    <m/>
    <m/>
    <m/>
    <m/>
    <m/>
    <n v="6.25"/>
    <x v="0"/>
    <s v="N"/>
    <x v="3"/>
  </r>
  <r>
    <s v="R"/>
    <n v="4.0999999999999996"/>
    <n v="20160914"/>
    <s v="WDFW"/>
    <s v="SUQ"/>
    <n v="2790735"/>
    <n v="1"/>
    <x v="7"/>
    <n v="20150731"/>
    <s v="R"/>
    <n v="6"/>
    <n v="31"/>
    <n v="23"/>
    <n v="49"/>
    <s v="N"/>
    <n v="5"/>
    <s v="3M10510  E"/>
    <m/>
    <x v="0"/>
    <s v="M"/>
    <m/>
    <m/>
    <m/>
    <n v="700"/>
    <n v="0"/>
    <n v="1"/>
    <s v="E"/>
    <n v="1"/>
    <x v="43"/>
    <n v="12"/>
    <m/>
    <m/>
    <m/>
    <n v="135736"/>
    <n v="1"/>
    <m/>
    <m/>
    <m/>
    <m/>
    <m/>
    <n v="6.82"/>
    <x v="0"/>
    <s v="N"/>
    <x v="3"/>
  </r>
  <r>
    <s v="R"/>
    <n v="4.0999999999999996"/>
    <n v="20160914"/>
    <s v="WDFW"/>
    <s v="SUQ"/>
    <n v="2790614"/>
    <n v="1"/>
    <x v="7"/>
    <n v="20150825"/>
    <s v="R"/>
    <n v="6"/>
    <n v="35"/>
    <n v="23"/>
    <n v="49"/>
    <s v="N"/>
    <n v="5"/>
    <s v="3M10510  E"/>
    <m/>
    <x v="0"/>
    <s v="M"/>
    <m/>
    <m/>
    <m/>
    <n v="820"/>
    <n v="0"/>
    <n v="1"/>
    <s v="E"/>
    <n v="1"/>
    <x v="43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631"/>
    <n v="1"/>
    <x v="7"/>
    <n v="20150810"/>
    <s v="R"/>
    <n v="6"/>
    <n v="33"/>
    <n v="23"/>
    <n v="49"/>
    <s v="N"/>
    <n v="5"/>
    <s v="3M10510  E"/>
    <m/>
    <x v="0"/>
    <s v="M"/>
    <m/>
    <m/>
    <m/>
    <n v="700"/>
    <n v="0"/>
    <n v="1"/>
    <s v="E"/>
    <n v="1"/>
    <x v="49"/>
    <n v="12"/>
    <m/>
    <m/>
    <m/>
    <n v="135738"/>
    <n v="1"/>
    <m/>
    <m/>
    <m/>
    <m/>
    <m/>
    <n v="3.04"/>
    <x v="0"/>
    <s v="N"/>
    <x v="1"/>
  </r>
  <r>
    <s v="R"/>
    <n v="4.0999999999999996"/>
    <n v="20160914"/>
    <s v="WDFW"/>
    <s v="SUQ"/>
    <n v="2790644"/>
    <n v="1"/>
    <x v="7"/>
    <n v="20150810"/>
    <s v="R"/>
    <n v="6"/>
    <n v="33"/>
    <n v="23"/>
    <n v="49"/>
    <s v="N"/>
    <n v="5"/>
    <s v="3M10510  E"/>
    <m/>
    <x v="0"/>
    <s v="F"/>
    <m/>
    <m/>
    <m/>
    <n v="79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46"/>
    <n v="1"/>
    <x v="7"/>
    <n v="20150811"/>
    <s v="R"/>
    <n v="6"/>
    <n v="33"/>
    <n v="23"/>
    <n v="49"/>
    <s v="N"/>
    <n v="5"/>
    <s v="3M10510  E"/>
    <m/>
    <x v="0"/>
    <s v="F"/>
    <m/>
    <m/>
    <m/>
    <n v="680"/>
    <n v="0"/>
    <n v="1"/>
    <s v="E"/>
    <n v="1"/>
    <x v="43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61"/>
    <n v="1"/>
    <x v="7"/>
    <n v="20150803"/>
    <s v="R"/>
    <n v="6"/>
    <n v="32"/>
    <n v="23"/>
    <n v="17"/>
    <s v="N"/>
    <n v="5"/>
    <s v="3M10510  E"/>
    <m/>
    <x v="1"/>
    <s v="F"/>
    <m/>
    <m/>
    <m/>
    <n v="710"/>
    <n v="0"/>
    <n v="1"/>
    <s v="E"/>
    <n v="1"/>
    <x v="51"/>
    <n v="12"/>
    <m/>
    <m/>
    <m/>
    <n v="135737"/>
    <n v="1"/>
    <m/>
    <m/>
    <m/>
    <m/>
    <m/>
    <n v="2.29"/>
    <x v="0"/>
    <s v="N"/>
    <x v="1"/>
  </r>
  <r>
    <s v="R"/>
    <n v="4.0999999999999996"/>
    <n v="20160914"/>
    <s v="WDFW"/>
    <s v="SUQ"/>
    <n v="2790680"/>
    <n v="1"/>
    <x v="7"/>
    <n v="20150812"/>
    <s v="R"/>
    <n v="6"/>
    <n v="33"/>
    <n v="23"/>
    <n v="17"/>
    <s v="N"/>
    <n v="5"/>
    <s v="3M10510  E"/>
    <m/>
    <x v="0"/>
    <s v="M"/>
    <m/>
    <m/>
    <m/>
    <n v="82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95"/>
    <n v="1"/>
    <x v="7"/>
    <n v="20150806"/>
    <s v="R"/>
    <n v="6"/>
    <n v="32"/>
    <n v="23"/>
    <n v="49"/>
    <s v="N"/>
    <n v="5"/>
    <s v="3M10510  E"/>
    <m/>
    <x v="0"/>
    <s v="M"/>
    <m/>
    <m/>
    <m/>
    <n v="940"/>
    <n v="0"/>
    <n v="1"/>
    <s v="E"/>
    <n v="1"/>
    <x v="37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12"/>
    <n v="1"/>
    <x v="7"/>
    <n v="20150806"/>
    <s v="R"/>
    <n v="6"/>
    <n v="32"/>
    <n v="23"/>
    <n v="49"/>
    <s v="N"/>
    <n v="5"/>
    <s v="3M10510  E"/>
    <m/>
    <x v="0"/>
    <s v="F"/>
    <m/>
    <m/>
    <m/>
    <n v="720"/>
    <n v="0"/>
    <n v="1"/>
    <s v="E"/>
    <n v="1"/>
    <x v="45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14"/>
    <n v="1"/>
    <x v="7"/>
    <n v="20150807"/>
    <s v="R"/>
    <n v="6"/>
    <n v="32"/>
    <n v="23"/>
    <n v="49"/>
    <s v="N"/>
    <n v="5"/>
    <s v="3M10510  E"/>
    <m/>
    <x v="0"/>
    <s v="M"/>
    <m/>
    <m/>
    <m/>
    <n v="73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29"/>
    <n v="1"/>
    <x v="7"/>
    <n v="20150831"/>
    <s v="R"/>
    <n v="6"/>
    <n v="36"/>
    <n v="23"/>
    <n v="49"/>
    <s v="N"/>
    <n v="5"/>
    <s v="3M10510  E"/>
    <m/>
    <x v="0"/>
    <s v="M"/>
    <m/>
    <m/>
    <m/>
    <n v="790"/>
    <n v="0"/>
    <n v="1"/>
    <s v="E"/>
    <n v="1"/>
    <x v="49"/>
    <n v="12"/>
    <m/>
    <m/>
    <m/>
    <n v="135741"/>
    <n v="1"/>
    <m/>
    <m/>
    <m/>
    <m/>
    <m/>
    <n v="1.05"/>
    <x v="0"/>
    <s v="N"/>
    <x v="1"/>
  </r>
  <r>
    <s v="R"/>
    <n v="4.0999999999999996"/>
    <n v="20160914"/>
    <s v="WDFW"/>
    <s v="SUQ"/>
    <n v="2790731"/>
    <n v="1"/>
    <x v="7"/>
    <n v="20150831"/>
    <s v="R"/>
    <n v="6"/>
    <n v="36"/>
    <n v="23"/>
    <n v="49"/>
    <s v="N"/>
    <n v="5"/>
    <s v="3M10510  E"/>
    <m/>
    <x v="0"/>
    <s v="F"/>
    <m/>
    <m/>
    <m/>
    <n v="690"/>
    <n v="0"/>
    <n v="1"/>
    <s v="E"/>
    <n v="1"/>
    <x v="55"/>
    <n v="12"/>
    <m/>
    <m/>
    <m/>
    <n v="135741"/>
    <n v="1"/>
    <m/>
    <m/>
    <m/>
    <m/>
    <m/>
    <n v="1.05"/>
    <x v="0"/>
    <s v="N"/>
    <x v="6"/>
  </r>
  <r>
    <s v="R"/>
    <n v="4.0999999999999996"/>
    <n v="20160914"/>
    <s v="WDFW"/>
    <s v="SUQ"/>
    <n v="2790603"/>
    <n v="1"/>
    <x v="7"/>
    <n v="20150814"/>
    <s v="R"/>
    <n v="6"/>
    <n v="33"/>
    <n v="23"/>
    <n v="12"/>
    <s v="N"/>
    <n v="5"/>
    <s v="3M10510  E"/>
    <m/>
    <x v="0"/>
    <s v="F"/>
    <m/>
    <m/>
    <m/>
    <n v="70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04"/>
    <n v="1"/>
    <x v="7"/>
    <n v="20150814"/>
    <s v="R"/>
    <n v="6"/>
    <n v="33"/>
    <n v="23"/>
    <n v="12"/>
    <s v="N"/>
    <n v="5"/>
    <s v="3M10510  E"/>
    <m/>
    <x v="0"/>
    <s v="F"/>
    <m/>
    <m/>
    <m/>
    <n v="720"/>
    <n v="0"/>
    <n v="1"/>
    <s v="E"/>
    <n v="1"/>
    <x v="43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21"/>
    <n v="1"/>
    <x v="7"/>
    <n v="20150805"/>
    <s v="R"/>
    <n v="6"/>
    <n v="32"/>
    <n v="23"/>
    <n v="17"/>
    <s v="N"/>
    <n v="5"/>
    <s v="3M10510  E"/>
    <m/>
    <x v="0"/>
    <s v="F"/>
    <m/>
    <m/>
    <m/>
    <n v="760"/>
    <n v="0"/>
    <n v="1"/>
    <s v="E"/>
    <n v="1"/>
    <x v="45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622"/>
    <n v="1"/>
    <x v="7"/>
    <n v="20150805"/>
    <s v="R"/>
    <n v="6"/>
    <n v="32"/>
    <n v="23"/>
    <n v="17"/>
    <s v="N"/>
    <n v="5"/>
    <s v="3M10510  E"/>
    <m/>
    <x v="0"/>
    <s v="F"/>
    <m/>
    <m/>
    <m/>
    <n v="75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636"/>
    <n v="1"/>
    <x v="7"/>
    <n v="20150810"/>
    <s v="R"/>
    <n v="6"/>
    <n v="33"/>
    <n v="23"/>
    <n v="49"/>
    <s v="N"/>
    <n v="5"/>
    <s v="3M10510  E"/>
    <m/>
    <x v="0"/>
    <s v="F"/>
    <m/>
    <m/>
    <m/>
    <n v="750"/>
    <n v="0"/>
    <n v="1"/>
    <s v="E"/>
    <n v="1"/>
    <x v="43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39"/>
    <n v="1"/>
    <x v="7"/>
    <n v="20150810"/>
    <s v="R"/>
    <n v="6"/>
    <n v="33"/>
    <n v="23"/>
    <n v="49"/>
    <s v="N"/>
    <n v="5"/>
    <s v="3M10510  E"/>
    <m/>
    <x v="0"/>
    <s v="F"/>
    <m/>
    <m/>
    <m/>
    <n v="78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53"/>
    <n v="1"/>
    <x v="7"/>
    <n v="20150811"/>
    <s v="R"/>
    <n v="6"/>
    <n v="33"/>
    <n v="23"/>
    <n v="49"/>
    <s v="N"/>
    <n v="5"/>
    <s v="3M10510  E"/>
    <m/>
    <x v="0"/>
    <s v="M"/>
    <m/>
    <m/>
    <m/>
    <m/>
    <m/>
    <m/>
    <s v="E"/>
    <n v="1"/>
    <x v="43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54"/>
    <n v="1"/>
    <x v="7"/>
    <n v="20150811"/>
    <s v="R"/>
    <n v="6"/>
    <n v="33"/>
    <n v="23"/>
    <n v="49"/>
    <s v="N"/>
    <n v="5"/>
    <s v="3M10510  E"/>
    <m/>
    <x v="0"/>
    <s v="F"/>
    <m/>
    <m/>
    <m/>
    <n v="73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71"/>
    <n v="1"/>
    <x v="7"/>
    <n v="20150826"/>
    <s v="R"/>
    <n v="6"/>
    <n v="35"/>
    <n v="23"/>
    <n v="16"/>
    <s v="N"/>
    <n v="5"/>
    <s v="3M10510  E"/>
    <m/>
    <x v="0"/>
    <s v="F"/>
    <m/>
    <m/>
    <m/>
    <n v="800"/>
    <n v="0"/>
    <n v="1"/>
    <s v="E"/>
    <n v="1"/>
    <x v="45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672"/>
    <n v="1"/>
    <x v="7"/>
    <n v="20150826"/>
    <s v="R"/>
    <n v="6"/>
    <n v="35"/>
    <n v="23"/>
    <n v="16"/>
    <s v="N"/>
    <n v="5"/>
    <s v="3M10510  E"/>
    <m/>
    <x v="0"/>
    <s v="F"/>
    <m/>
    <m/>
    <m/>
    <n v="720"/>
    <n v="0"/>
    <n v="1"/>
    <s v="E"/>
    <n v="1"/>
    <x v="45"/>
    <n v="12"/>
    <m/>
    <m/>
    <m/>
    <n v="135740"/>
    <n v="1"/>
    <m/>
    <m/>
    <m/>
    <m/>
    <m/>
    <n v="3.14"/>
    <x v="0"/>
    <s v="N"/>
    <x v="3"/>
  </r>
  <r>
    <s v="R"/>
    <n v="4.0999999999999996"/>
    <n v="20160914"/>
    <s v="WDFW"/>
    <s v="SUQ"/>
    <n v="2790686"/>
    <n v="1"/>
    <x v="7"/>
    <n v="20150902"/>
    <s v="R"/>
    <n v="6"/>
    <n v="36"/>
    <n v="23"/>
    <n v="16"/>
    <s v="N"/>
    <n v="5"/>
    <s v="3M10510  E"/>
    <m/>
    <x v="0"/>
    <s v="F"/>
    <m/>
    <m/>
    <m/>
    <n v="650"/>
    <n v="0"/>
    <n v="1"/>
    <s v="E"/>
    <n v="1"/>
    <x v="45"/>
    <n v="12"/>
    <m/>
    <m/>
    <m/>
    <n v="135741"/>
    <n v="1"/>
    <m/>
    <m/>
    <m/>
    <m/>
    <m/>
    <n v="1.05"/>
    <x v="0"/>
    <s v="N"/>
    <x v="3"/>
  </r>
  <r>
    <s v="R"/>
    <n v="4.0999999999999996"/>
    <n v="20160914"/>
    <s v="WDFW"/>
    <s v="SUQ"/>
    <n v="2790689"/>
    <n v="1"/>
    <x v="7"/>
    <n v="20150908"/>
    <s v="R"/>
    <n v="6"/>
    <n v="37"/>
    <n v="23"/>
    <n v="16"/>
    <s v="N"/>
    <n v="5"/>
    <s v="3M10510  E"/>
    <m/>
    <x v="0"/>
    <s v="M"/>
    <m/>
    <m/>
    <m/>
    <n v="810"/>
    <n v="0"/>
    <n v="1"/>
    <s v="E"/>
    <n v="1"/>
    <x v="43"/>
    <n v="12"/>
    <m/>
    <m/>
    <m/>
    <n v="135742"/>
    <n v="1"/>
    <m/>
    <m/>
    <m/>
    <m/>
    <m/>
    <n v="1.1200000000000001"/>
    <x v="0"/>
    <s v="N"/>
    <x v="3"/>
  </r>
  <r>
    <s v="R"/>
    <n v="4.0999999999999996"/>
    <n v="20160914"/>
    <s v="WDFW"/>
    <s v="SUQ"/>
    <n v="2790703"/>
    <n v="1"/>
    <x v="7"/>
    <n v="20150806"/>
    <s v="R"/>
    <n v="6"/>
    <n v="32"/>
    <n v="23"/>
    <n v="49"/>
    <s v="N"/>
    <n v="5"/>
    <s v="3M10510  E"/>
    <m/>
    <x v="0"/>
    <s v="F"/>
    <m/>
    <m/>
    <m/>
    <n v="78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04"/>
    <n v="1"/>
    <x v="7"/>
    <n v="20150806"/>
    <s v="R"/>
    <n v="6"/>
    <n v="32"/>
    <n v="23"/>
    <n v="49"/>
    <s v="N"/>
    <n v="5"/>
    <s v="3M10510  E"/>
    <m/>
    <x v="0"/>
    <s v="F"/>
    <m/>
    <m/>
    <m/>
    <n v="75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21"/>
    <n v="1"/>
    <x v="7"/>
    <n v="20150807"/>
    <s v="R"/>
    <n v="6"/>
    <n v="32"/>
    <n v="23"/>
    <n v="49"/>
    <s v="N"/>
    <n v="5"/>
    <s v="3M10510  E"/>
    <m/>
    <x v="0"/>
    <s v="M"/>
    <m/>
    <m/>
    <m/>
    <n v="770"/>
    <n v="0"/>
    <n v="1"/>
    <s v="E"/>
    <n v="1"/>
    <x v="43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22"/>
    <n v="1"/>
    <x v="7"/>
    <n v="20150807"/>
    <s v="R"/>
    <n v="6"/>
    <n v="32"/>
    <n v="23"/>
    <n v="49"/>
    <s v="N"/>
    <n v="5"/>
    <s v="3M10510  E"/>
    <m/>
    <x v="0"/>
    <s v="F"/>
    <m/>
    <m/>
    <m/>
    <n v="670"/>
    <n v="0"/>
    <n v="1"/>
    <s v="E"/>
    <n v="1"/>
    <x v="45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697"/>
    <n v="1"/>
    <x v="7"/>
    <n v="20150806"/>
    <s v="R"/>
    <n v="6"/>
    <n v="32"/>
    <n v="23"/>
    <n v="49"/>
    <s v="N"/>
    <n v="5"/>
    <s v="3M10510  E"/>
    <m/>
    <x v="0"/>
    <s v="M"/>
    <m/>
    <m/>
    <m/>
    <n v="850"/>
    <n v="0"/>
    <n v="1"/>
    <s v="E"/>
    <n v="3"/>
    <x v="0"/>
    <m/>
    <m/>
    <m/>
    <m/>
    <n v="135737"/>
    <n v="1"/>
    <m/>
    <m/>
    <m/>
    <m/>
    <m/>
    <m/>
    <x v="0"/>
    <s v="N"/>
    <x v="0"/>
  </r>
  <r>
    <s v="R"/>
    <n v="4.0999999999999996"/>
    <n v="20160914"/>
    <s v="WDFW"/>
    <s v="SUQ"/>
    <n v="2790627"/>
    <n v="1"/>
    <x v="7"/>
    <n v="20150805"/>
    <s v="R"/>
    <n v="6"/>
    <n v="32"/>
    <n v="23"/>
    <n v="17"/>
    <s v="N"/>
    <n v="5"/>
    <s v="3M10510  E"/>
    <m/>
    <x v="0"/>
    <s v="M"/>
    <m/>
    <m/>
    <m/>
    <n v="730"/>
    <n v="0"/>
    <n v="1"/>
    <s v="E"/>
    <n v="3"/>
    <x v="0"/>
    <m/>
    <m/>
    <m/>
    <m/>
    <n v="135737"/>
    <n v="1"/>
    <m/>
    <m/>
    <m/>
    <m/>
    <m/>
    <m/>
    <x v="0"/>
    <s v="N"/>
    <x v="0"/>
  </r>
  <r>
    <s v="R"/>
    <n v="4.0999999999999996"/>
    <n v="20160914"/>
    <s v="WDFW"/>
    <s v="SUQ"/>
    <n v="2790682"/>
    <n v="1"/>
    <x v="7"/>
    <n v="20150812"/>
    <s v="R"/>
    <n v="6"/>
    <n v="33"/>
    <n v="23"/>
    <n v="17"/>
    <s v="N"/>
    <n v="5"/>
    <s v="3M10510  E"/>
    <m/>
    <x v="0"/>
    <s v="F"/>
    <m/>
    <m/>
    <m/>
    <n v="700"/>
    <n v="0"/>
    <n v="1"/>
    <s v="E"/>
    <n v="2"/>
    <x v="0"/>
    <m/>
    <m/>
    <m/>
    <m/>
    <n v="135738"/>
    <n v="1"/>
    <m/>
    <m/>
    <m/>
    <m/>
    <m/>
    <m/>
    <x v="0"/>
    <s v="N"/>
    <x v="0"/>
  </r>
  <r>
    <s v="R"/>
    <n v="4.0999999999999996"/>
    <n v="20160914"/>
    <s v="WDFW"/>
    <s v="SUQ"/>
    <n v="2790605"/>
    <n v="1"/>
    <x v="7"/>
    <n v="20150814"/>
    <s v="R"/>
    <n v="6"/>
    <n v="33"/>
    <n v="23"/>
    <n v="12"/>
    <s v="N"/>
    <n v="5"/>
    <s v="3M10510  E"/>
    <m/>
    <x v="0"/>
    <s v="M"/>
    <m/>
    <m/>
    <m/>
    <n v="890"/>
    <n v="0"/>
    <n v="1"/>
    <s v="E"/>
    <n v="1"/>
    <x v="43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37"/>
    <n v="1"/>
    <x v="7"/>
    <n v="20150810"/>
    <s v="R"/>
    <n v="6"/>
    <n v="33"/>
    <n v="23"/>
    <n v="49"/>
    <s v="N"/>
    <n v="5"/>
    <s v="3M10510  E"/>
    <m/>
    <x v="0"/>
    <s v="M"/>
    <m/>
    <m/>
    <m/>
    <n v="84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38"/>
    <n v="1"/>
    <x v="7"/>
    <n v="20150810"/>
    <s v="R"/>
    <n v="6"/>
    <n v="33"/>
    <n v="23"/>
    <n v="49"/>
    <s v="N"/>
    <n v="5"/>
    <s v="3M10510  E"/>
    <m/>
    <x v="0"/>
    <s v="F"/>
    <m/>
    <m/>
    <m/>
    <n v="800"/>
    <n v="0"/>
    <n v="1"/>
    <s v="E"/>
    <n v="1"/>
    <x v="43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52"/>
    <n v="1"/>
    <x v="7"/>
    <n v="20150811"/>
    <s v="R"/>
    <n v="6"/>
    <n v="33"/>
    <n v="23"/>
    <n v="49"/>
    <s v="N"/>
    <n v="5"/>
    <s v="3M10510  E"/>
    <m/>
    <x v="0"/>
    <s v="F"/>
    <m/>
    <m/>
    <m/>
    <n v="72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55"/>
    <n v="1"/>
    <x v="7"/>
    <n v="20150811"/>
    <s v="R"/>
    <n v="6"/>
    <n v="33"/>
    <n v="23"/>
    <n v="49"/>
    <s v="N"/>
    <n v="5"/>
    <s v="3M10510  E"/>
    <m/>
    <x v="0"/>
    <s v="F"/>
    <m/>
    <m/>
    <m/>
    <n v="820"/>
    <n v="0"/>
    <n v="1"/>
    <s v="E"/>
    <n v="1"/>
    <x v="45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56"/>
    <n v="1"/>
    <x v="7"/>
    <n v="20150811"/>
    <s v="R"/>
    <n v="6"/>
    <n v="33"/>
    <n v="23"/>
    <n v="49"/>
    <s v="N"/>
    <n v="5"/>
    <s v="3M10510  E"/>
    <m/>
    <x v="0"/>
    <s v="F"/>
    <m/>
    <m/>
    <m/>
    <n v="730"/>
    <n v="0"/>
    <n v="1"/>
    <s v="E"/>
    <n v="1"/>
    <x v="37"/>
    <n v="12"/>
    <m/>
    <m/>
    <m/>
    <n v="135738"/>
    <n v="1"/>
    <m/>
    <m/>
    <m/>
    <m/>
    <m/>
    <n v="3.04"/>
    <x v="0"/>
    <s v="N"/>
    <x v="3"/>
  </r>
  <r>
    <s v="R"/>
    <n v="4.0999999999999996"/>
    <n v="20160914"/>
    <s v="WDFW"/>
    <s v="SUQ"/>
    <n v="2790669"/>
    <n v="1"/>
    <x v="7"/>
    <n v="20150826"/>
    <s v="R"/>
    <n v="6"/>
    <n v="35"/>
    <n v="23"/>
    <n v="16"/>
    <s v="N"/>
    <n v="5"/>
    <s v="3M10510  E"/>
    <m/>
    <x v="0"/>
    <s v="M"/>
    <m/>
    <m/>
    <m/>
    <n v="750"/>
    <n v="0"/>
    <n v="1"/>
    <s v="E"/>
    <n v="1"/>
    <x v="57"/>
    <n v="12"/>
    <m/>
    <m/>
    <m/>
    <n v="135740"/>
    <n v="1"/>
    <m/>
    <m/>
    <m/>
    <m/>
    <m/>
    <n v="3.14"/>
    <x v="0"/>
    <s v="N"/>
    <x v="9"/>
  </r>
  <r>
    <s v="R"/>
    <n v="4.0999999999999996"/>
    <n v="20160914"/>
    <s v="WDFW"/>
    <s v="SUQ"/>
    <n v="2790670"/>
    <n v="1"/>
    <x v="7"/>
    <n v="20150826"/>
    <s v="R"/>
    <n v="6"/>
    <n v="35"/>
    <n v="23"/>
    <n v="16"/>
    <s v="N"/>
    <n v="5"/>
    <s v="3M10510  E"/>
    <m/>
    <x v="0"/>
    <s v="F"/>
    <m/>
    <m/>
    <m/>
    <n v="830"/>
    <n v="0"/>
    <n v="1"/>
    <s v="E"/>
    <n v="1"/>
    <x v="49"/>
    <n v="12"/>
    <m/>
    <m/>
    <m/>
    <n v="135740"/>
    <n v="1"/>
    <m/>
    <m/>
    <m/>
    <m/>
    <m/>
    <n v="3.14"/>
    <x v="0"/>
    <s v="N"/>
    <x v="1"/>
  </r>
  <r>
    <s v="R"/>
    <n v="4.0999999999999996"/>
    <n v="20160914"/>
    <s v="WDFW"/>
    <s v="SUQ"/>
    <n v="2790687"/>
    <n v="1"/>
    <x v="7"/>
    <n v="20150908"/>
    <s v="R"/>
    <n v="6"/>
    <n v="37"/>
    <n v="23"/>
    <n v="16"/>
    <s v="N"/>
    <n v="5"/>
    <s v="3M10510  E"/>
    <m/>
    <x v="0"/>
    <s v="M"/>
    <m/>
    <m/>
    <m/>
    <n v="790"/>
    <n v="0"/>
    <n v="1"/>
    <s v="E"/>
    <n v="1"/>
    <x v="43"/>
    <n v="12"/>
    <m/>
    <m/>
    <m/>
    <n v="135742"/>
    <n v="1"/>
    <m/>
    <m/>
    <m/>
    <m/>
    <m/>
    <n v="1.1200000000000001"/>
    <x v="0"/>
    <s v="N"/>
    <x v="3"/>
  </r>
  <r>
    <s v="R"/>
    <n v="4.0999999999999996"/>
    <n v="20160914"/>
    <s v="WDFW"/>
    <s v="SUQ"/>
    <n v="2790688"/>
    <n v="1"/>
    <x v="7"/>
    <n v="20150908"/>
    <s v="R"/>
    <n v="6"/>
    <n v="37"/>
    <n v="23"/>
    <n v="16"/>
    <s v="N"/>
    <n v="5"/>
    <s v="3M10510  E"/>
    <m/>
    <x v="0"/>
    <s v="F"/>
    <m/>
    <m/>
    <m/>
    <n v="820"/>
    <n v="0"/>
    <n v="1"/>
    <s v="E"/>
    <n v="1"/>
    <x v="43"/>
    <n v="12"/>
    <m/>
    <m/>
    <m/>
    <n v="135742"/>
    <n v="1"/>
    <m/>
    <m/>
    <m/>
    <m/>
    <m/>
    <n v="1.1200000000000001"/>
    <x v="0"/>
    <s v="N"/>
    <x v="3"/>
  </r>
  <r>
    <s v="R"/>
    <n v="4.0999999999999996"/>
    <n v="20160914"/>
    <s v="WDFW"/>
    <s v="SUQ"/>
    <n v="2790705"/>
    <n v="1"/>
    <x v="7"/>
    <n v="20150806"/>
    <s v="R"/>
    <n v="6"/>
    <n v="32"/>
    <n v="23"/>
    <n v="49"/>
    <s v="N"/>
    <n v="5"/>
    <s v="3M10510  E"/>
    <m/>
    <x v="0"/>
    <s v="F"/>
    <m/>
    <m/>
    <m/>
    <n v="770"/>
    <n v="0"/>
    <n v="1"/>
    <s v="E"/>
    <n v="1"/>
    <x v="45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06"/>
    <n v="1"/>
    <x v="7"/>
    <n v="20150806"/>
    <s v="R"/>
    <n v="6"/>
    <n v="32"/>
    <n v="23"/>
    <n v="49"/>
    <s v="N"/>
    <n v="5"/>
    <s v="3M10510  E"/>
    <m/>
    <x v="0"/>
    <s v="M"/>
    <m/>
    <m/>
    <m/>
    <n v="680"/>
    <n v="0"/>
    <n v="1"/>
    <s v="E"/>
    <n v="1"/>
    <x v="45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19"/>
    <n v="1"/>
    <x v="7"/>
    <n v="20150807"/>
    <s v="R"/>
    <n v="6"/>
    <n v="32"/>
    <n v="23"/>
    <n v="49"/>
    <s v="N"/>
    <n v="5"/>
    <s v="3M10510  E"/>
    <m/>
    <x v="0"/>
    <s v="F"/>
    <m/>
    <m/>
    <m/>
    <n v="870"/>
    <n v="0"/>
    <n v="1"/>
    <s v="E"/>
    <n v="1"/>
    <x v="38"/>
    <n v="12"/>
    <m/>
    <m/>
    <m/>
    <n v="135737"/>
    <n v="1"/>
    <m/>
    <m/>
    <m/>
    <m/>
    <m/>
    <n v="2.29"/>
    <x v="0"/>
    <s v="N"/>
    <x v="3"/>
  </r>
  <r>
    <s v="R"/>
    <n v="4.0999999999999996"/>
    <n v="20160914"/>
    <s v="WDFW"/>
    <s v="SUQ"/>
    <n v="2790720"/>
    <n v="1"/>
    <x v="7"/>
    <n v="20150807"/>
    <s v="R"/>
    <n v="6"/>
    <n v="32"/>
    <n v="23"/>
    <n v="49"/>
    <s v="N"/>
    <n v="5"/>
    <s v="3M10510  E"/>
    <m/>
    <x v="0"/>
    <s v="F"/>
    <m/>
    <m/>
    <m/>
    <n v="720"/>
    <n v="0"/>
    <n v="1"/>
    <s v="E"/>
    <n v="1"/>
    <x v="43"/>
    <n v="12"/>
    <m/>
    <m/>
    <m/>
    <n v="135737"/>
    <n v="1"/>
    <m/>
    <m/>
    <m/>
    <m/>
    <m/>
    <n v="2.29"/>
    <x v="0"/>
    <s v="N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5">
  <r>
    <s v="R"/>
    <n v="4.0999999999999996"/>
    <n v="20120731"/>
    <s v="WDFW"/>
    <s v="WDFW"/>
    <n v="2022818"/>
    <n v="1"/>
    <x v="0"/>
    <n v="20080812"/>
    <s v="R"/>
    <n v="6"/>
    <n v="33"/>
    <n v="23"/>
    <n v="49"/>
    <s v="N"/>
    <n v="5"/>
    <s v="3M10510  E"/>
    <m/>
    <n v="5000"/>
    <s v="F"/>
    <m/>
    <m/>
    <m/>
    <n v="820"/>
    <n v="0"/>
    <n v="1"/>
    <s v="E"/>
    <n v="3"/>
    <m/>
    <m/>
    <m/>
    <m/>
    <m/>
    <n v="105882"/>
    <n v="1"/>
    <m/>
    <m/>
    <m/>
    <m/>
    <m/>
    <m/>
    <x v="0"/>
    <s v="N"/>
    <x v="0"/>
    <e v="#N/A"/>
    <e v="#N/A"/>
  </r>
  <r>
    <s v="R"/>
    <n v="4.0999999999999996"/>
    <n v="20120731"/>
    <s v="WDFW"/>
    <s v="WDFW"/>
    <n v="2000005"/>
    <n v="1"/>
    <x v="0"/>
    <n v="20080805"/>
    <s v="R"/>
    <n v="6"/>
    <n v="32"/>
    <n v="23"/>
    <n v="49"/>
    <s v="N"/>
    <n v="5"/>
    <s v="3M10510  E"/>
    <m/>
    <n v="5000"/>
    <s v="F"/>
    <m/>
    <m/>
    <m/>
    <n v="790"/>
    <n v="0"/>
    <n v="1"/>
    <s v="E"/>
    <n v="1"/>
    <s v="210592"/>
    <n v="12"/>
    <m/>
    <m/>
    <m/>
    <n v="105881"/>
    <n v="1"/>
    <m/>
    <m/>
    <m/>
    <m/>
    <m/>
    <n v="3.29"/>
    <x v="0"/>
    <s v="N"/>
    <x v="1"/>
    <n v="1.1652664619237374"/>
    <n v="3.8337266597290962"/>
  </r>
  <r>
    <s v="R"/>
    <n v="4.0999999999999996"/>
    <n v="20120731"/>
    <s v="WDFW"/>
    <s v="WDFW"/>
    <n v="2000009"/>
    <n v="1"/>
    <x v="0"/>
    <n v="20080805"/>
    <s v="R"/>
    <n v="6"/>
    <n v="32"/>
    <n v="23"/>
    <n v="49"/>
    <s v="N"/>
    <n v="5"/>
    <s v="3M10510  E"/>
    <m/>
    <n v="5000"/>
    <s v="F"/>
    <m/>
    <m/>
    <m/>
    <n v="750"/>
    <n v="0"/>
    <n v="1"/>
    <s v="E"/>
    <n v="1"/>
    <s v="632874"/>
    <n v="12"/>
    <m/>
    <m/>
    <m/>
    <n v="105881"/>
    <n v="1"/>
    <m/>
    <m/>
    <m/>
    <m/>
    <m/>
    <n v="3.29"/>
    <x v="0"/>
    <s v="N"/>
    <x v="2"/>
    <n v="1.001707856138236"/>
    <n v="3.2956188466947962"/>
  </r>
  <r>
    <s v="R"/>
    <n v="4.0999999999999996"/>
    <n v="20120731"/>
    <s v="WDFW"/>
    <s v="WDFW"/>
    <n v="2000014"/>
    <n v="1"/>
    <x v="0"/>
    <n v="20080805"/>
    <s v="R"/>
    <n v="6"/>
    <n v="32"/>
    <n v="23"/>
    <n v="49"/>
    <s v="N"/>
    <n v="5"/>
    <s v="3M10510  E"/>
    <m/>
    <n v="5000"/>
    <s v="F"/>
    <m/>
    <m/>
    <m/>
    <n v="800"/>
    <n v="0"/>
    <n v="1"/>
    <s v="E"/>
    <n v="1"/>
    <s v="632278"/>
    <n v="12"/>
    <m/>
    <m/>
    <m/>
    <n v="105881"/>
    <n v="1"/>
    <m/>
    <m/>
    <m/>
    <m/>
    <m/>
    <n v="3.29"/>
    <x v="0"/>
    <s v="N"/>
    <x v="3"/>
    <n v="4.8670491883674174"/>
    <n v="16.012591829728802"/>
  </r>
  <r>
    <s v="R"/>
    <n v="4.0999999999999996"/>
    <n v="20120731"/>
    <s v="WDFW"/>
    <s v="WDFW"/>
    <n v="2000018"/>
    <n v="1"/>
    <x v="0"/>
    <n v="20080805"/>
    <s v="R"/>
    <n v="6"/>
    <n v="32"/>
    <n v="23"/>
    <n v="49"/>
    <s v="N"/>
    <n v="5"/>
    <s v="3M10510  E"/>
    <m/>
    <n v="5000"/>
    <s v="F"/>
    <m/>
    <m/>
    <m/>
    <n v="770"/>
    <n v="0"/>
    <n v="1"/>
    <s v="E"/>
    <n v="1"/>
    <s v="632880"/>
    <n v="12"/>
    <m/>
    <m/>
    <m/>
    <n v="105881"/>
    <n v="1"/>
    <m/>
    <m/>
    <m/>
    <m/>
    <m/>
    <n v="3.29"/>
    <x v="0"/>
    <s v="N"/>
    <x v="3"/>
    <n v="1.0249041609536336"/>
    <n v="3.3719346895374547"/>
  </r>
  <r>
    <s v="R"/>
    <n v="4.0999999999999996"/>
    <n v="20120731"/>
    <s v="WDFW"/>
    <s v="WDFW"/>
    <n v="2000020"/>
    <n v="1"/>
    <x v="0"/>
    <n v="20080805"/>
    <s v="R"/>
    <n v="6"/>
    <n v="32"/>
    <n v="23"/>
    <n v="49"/>
    <s v="N"/>
    <n v="5"/>
    <s v="3M10510  E"/>
    <m/>
    <n v="5000"/>
    <s v="F"/>
    <m/>
    <m/>
    <m/>
    <n v="790"/>
    <n v="0"/>
    <n v="1"/>
    <s v="E"/>
    <n v="1"/>
    <s v="632880"/>
    <n v="12"/>
    <m/>
    <m/>
    <m/>
    <n v="105881"/>
    <n v="1"/>
    <m/>
    <m/>
    <m/>
    <m/>
    <m/>
    <n v="3.29"/>
    <x v="0"/>
    <s v="N"/>
    <x v="3"/>
    <n v="1.0249041609536336"/>
    <n v="3.3719346895374547"/>
  </r>
  <r>
    <s v="R"/>
    <n v="4.0999999999999996"/>
    <n v="20120731"/>
    <s v="WDFW"/>
    <s v="WDFW"/>
    <n v="2000024"/>
    <n v="1"/>
    <x v="0"/>
    <n v="20080805"/>
    <s v="R"/>
    <n v="6"/>
    <n v="32"/>
    <n v="23"/>
    <n v="49"/>
    <s v="N"/>
    <n v="5"/>
    <s v="3M10510  E"/>
    <m/>
    <n v="5000"/>
    <s v="F"/>
    <m/>
    <m/>
    <m/>
    <n v="900"/>
    <n v="0"/>
    <n v="1"/>
    <s v="E"/>
    <n v="1"/>
    <s v="632880"/>
    <n v="12"/>
    <m/>
    <m/>
    <m/>
    <n v="105881"/>
    <n v="1"/>
    <m/>
    <m/>
    <m/>
    <m/>
    <m/>
    <n v="3.29"/>
    <x v="0"/>
    <s v="N"/>
    <x v="3"/>
    <n v="1.0249041609536336"/>
    <n v="3.3719346895374547"/>
  </r>
  <r>
    <s v="R"/>
    <n v="4.0999999999999996"/>
    <n v="20120731"/>
    <s v="WDFW"/>
    <s v="WDFW"/>
    <n v="2000028"/>
    <n v="1"/>
    <x v="0"/>
    <n v="20080806"/>
    <s v="R"/>
    <n v="6"/>
    <n v="32"/>
    <n v="23"/>
    <n v="49"/>
    <s v="N"/>
    <n v="5"/>
    <s v="3M10510  E"/>
    <m/>
    <n v="0"/>
    <s v="F"/>
    <m/>
    <m/>
    <m/>
    <n v="830"/>
    <n v="0"/>
    <n v="1"/>
    <s v="E"/>
    <n v="1"/>
    <s v="632790"/>
    <n v="12"/>
    <m/>
    <m/>
    <m/>
    <n v="105881"/>
    <n v="1"/>
    <m/>
    <m/>
    <m/>
    <m/>
    <m/>
    <n v="3.29"/>
    <x v="0"/>
    <s v="N"/>
    <x v="1"/>
    <n v="1.1205949571016447"/>
    <n v="3.6867574088644113"/>
  </r>
  <r>
    <s v="R"/>
    <n v="4.0999999999999996"/>
    <n v="20120731"/>
    <s v="WDFW"/>
    <s v="WDFW"/>
    <n v="2000032"/>
    <n v="1"/>
    <x v="0"/>
    <n v="20080806"/>
    <s v="R"/>
    <n v="6"/>
    <n v="32"/>
    <n v="23"/>
    <n v="49"/>
    <s v="N"/>
    <n v="5"/>
    <s v="3M10510  E"/>
    <m/>
    <n v="5000"/>
    <s v="F"/>
    <m/>
    <m/>
    <m/>
    <n v="730"/>
    <n v="0"/>
    <n v="1"/>
    <s v="E"/>
    <n v="1"/>
    <s v="632880"/>
    <n v="12"/>
    <m/>
    <m/>
    <m/>
    <n v="105881"/>
    <n v="1"/>
    <m/>
    <m/>
    <m/>
    <m/>
    <m/>
    <n v="3.29"/>
    <x v="0"/>
    <s v="N"/>
    <x v="3"/>
    <n v="1.0249041609536336"/>
    <n v="3.3719346895374547"/>
  </r>
  <r>
    <s v="R"/>
    <n v="4.0999999999999996"/>
    <n v="20120731"/>
    <s v="WDFW"/>
    <s v="WDFW"/>
    <n v="2000037"/>
    <n v="1"/>
    <x v="0"/>
    <n v="20080806"/>
    <s v="R"/>
    <n v="6"/>
    <n v="32"/>
    <n v="23"/>
    <n v="49"/>
    <s v="N"/>
    <n v="5"/>
    <s v="3M10510  E"/>
    <m/>
    <n v="5000"/>
    <s v="F"/>
    <m/>
    <m/>
    <m/>
    <n v="800"/>
    <n v="0"/>
    <n v="1"/>
    <s v="E"/>
    <n v="1"/>
    <s v="632880"/>
    <n v="12"/>
    <m/>
    <m/>
    <m/>
    <n v="105881"/>
    <n v="1"/>
    <m/>
    <m/>
    <m/>
    <m/>
    <m/>
    <n v="3.29"/>
    <x v="0"/>
    <s v="N"/>
    <x v="3"/>
    <n v="1.0249041609536336"/>
    <n v="3.3719346895374547"/>
  </r>
  <r>
    <s v="R"/>
    <n v="4.0999999999999996"/>
    <n v="20120731"/>
    <s v="WDFW"/>
    <s v="WDFW"/>
    <n v="2000041"/>
    <n v="1"/>
    <x v="0"/>
    <n v="20080806"/>
    <s v="R"/>
    <n v="6"/>
    <n v="32"/>
    <n v="23"/>
    <n v="49"/>
    <s v="N"/>
    <n v="5"/>
    <s v="3M10510  E"/>
    <m/>
    <n v="5000"/>
    <s v="F"/>
    <m/>
    <m/>
    <m/>
    <n v="780"/>
    <n v="0"/>
    <n v="1"/>
    <s v="E"/>
    <n v="1"/>
    <s v="632880"/>
    <n v="12"/>
    <m/>
    <m/>
    <m/>
    <n v="105881"/>
    <n v="1"/>
    <m/>
    <m/>
    <m/>
    <m/>
    <m/>
    <n v="3.29"/>
    <x v="0"/>
    <s v="N"/>
    <x v="3"/>
    <n v="1.0249041609536336"/>
    <n v="3.3719346895374547"/>
  </r>
  <r>
    <s v="R"/>
    <n v="4.0999999999999996"/>
    <n v="20120731"/>
    <s v="WDFW"/>
    <s v="WDFW"/>
    <n v="2000044"/>
    <n v="1"/>
    <x v="0"/>
    <n v="20080806"/>
    <s v="R"/>
    <n v="6"/>
    <n v="32"/>
    <n v="23"/>
    <n v="49"/>
    <s v="N"/>
    <n v="5"/>
    <s v="3M10510  E"/>
    <m/>
    <n v="5000"/>
    <s v="F"/>
    <m/>
    <m/>
    <m/>
    <n v="780"/>
    <n v="0"/>
    <n v="1"/>
    <s v="E"/>
    <n v="1"/>
    <s v="210592"/>
    <n v="12"/>
    <m/>
    <m/>
    <m/>
    <n v="105881"/>
    <n v="1"/>
    <m/>
    <m/>
    <m/>
    <m/>
    <m/>
    <n v="3.29"/>
    <x v="0"/>
    <s v="N"/>
    <x v="1"/>
    <n v="1.1652664619237374"/>
    <n v="3.8337266597290962"/>
  </r>
  <r>
    <s v="R"/>
    <n v="4.0999999999999996"/>
    <n v="20120731"/>
    <s v="WDFW"/>
    <s v="WDFW"/>
    <n v="2000048"/>
    <n v="1"/>
    <x v="0"/>
    <n v="20080806"/>
    <s v="R"/>
    <n v="6"/>
    <n v="32"/>
    <n v="23"/>
    <n v="49"/>
    <s v="N"/>
    <n v="5"/>
    <s v="3M10510  E"/>
    <m/>
    <n v="5000"/>
    <s v="F"/>
    <m/>
    <m/>
    <m/>
    <n v="720"/>
    <n v="0"/>
    <n v="1"/>
    <s v="E"/>
    <n v="1"/>
    <s v="633375"/>
    <n v="12"/>
    <m/>
    <m/>
    <m/>
    <n v="105881"/>
    <n v="1"/>
    <m/>
    <m/>
    <m/>
    <m/>
    <m/>
    <n v="3.29"/>
    <x v="0"/>
    <s v="N"/>
    <x v="4"/>
    <n v="1.0032081749049431"/>
    <n v="3.3005548954372625"/>
  </r>
  <r>
    <s v="R"/>
    <n v="4.0999999999999996"/>
    <n v="20120731"/>
    <s v="WDFW"/>
    <s v="WDFW"/>
    <n v="2000126"/>
    <n v="1"/>
    <x v="0"/>
    <n v="20080808"/>
    <s v="R"/>
    <n v="6"/>
    <n v="32"/>
    <n v="23"/>
    <n v="17"/>
    <s v="N"/>
    <n v="5"/>
    <s v="3M10510  E"/>
    <m/>
    <n v="0"/>
    <s v="F"/>
    <m/>
    <m/>
    <m/>
    <n v="780"/>
    <n v="0"/>
    <n v="1"/>
    <s v="E"/>
    <n v="1"/>
    <s v="632790"/>
    <n v="12"/>
    <m/>
    <m/>
    <m/>
    <n v="105881"/>
    <n v="1"/>
    <m/>
    <m/>
    <m/>
    <m/>
    <m/>
    <n v="3.29"/>
    <x v="0"/>
    <s v="N"/>
    <x v="1"/>
    <n v="1.1205949571016447"/>
    <n v="3.6867574088644113"/>
  </r>
  <r>
    <s v="R"/>
    <n v="4.0999999999999996"/>
    <n v="20120731"/>
    <s v="WDFW"/>
    <s v="WDFW"/>
    <n v="2000129"/>
    <n v="1"/>
    <x v="0"/>
    <n v="20080808"/>
    <s v="R"/>
    <n v="6"/>
    <n v="32"/>
    <n v="23"/>
    <n v="17"/>
    <s v="N"/>
    <n v="5"/>
    <s v="3M10510  E"/>
    <m/>
    <n v="0"/>
    <s v="F"/>
    <m/>
    <m/>
    <m/>
    <n v="850"/>
    <n v="0"/>
    <n v="1"/>
    <s v="E"/>
    <n v="1"/>
    <s v="632790"/>
    <n v="12"/>
    <m/>
    <m/>
    <m/>
    <n v="105881"/>
    <n v="1"/>
    <m/>
    <m/>
    <m/>
    <m/>
    <m/>
    <n v="3.29"/>
    <x v="0"/>
    <s v="N"/>
    <x v="1"/>
    <n v="1.1205949571016447"/>
    <n v="3.6867574088644113"/>
  </r>
  <r>
    <s v="R"/>
    <n v="4.0999999999999996"/>
    <n v="20120731"/>
    <s v="WDFW"/>
    <s v="WDFW"/>
    <n v="2000141"/>
    <n v="1"/>
    <x v="0"/>
    <n v="20080811"/>
    <s v="R"/>
    <n v="6"/>
    <n v="33"/>
    <n v="23"/>
    <n v="49"/>
    <s v="N"/>
    <n v="5"/>
    <s v="3M10510  E"/>
    <m/>
    <n v="5000"/>
    <s v="F"/>
    <m/>
    <m/>
    <m/>
    <n v="720"/>
    <n v="0"/>
    <n v="1"/>
    <s v="E"/>
    <n v="1"/>
    <s v="632880"/>
    <n v="12"/>
    <m/>
    <m/>
    <m/>
    <n v="105882"/>
    <n v="1"/>
    <m/>
    <m/>
    <m/>
    <m/>
    <m/>
    <n v="2.7"/>
    <x v="0"/>
    <s v="N"/>
    <x v="3"/>
    <n v="1.0249041609536336"/>
    <n v="2.767241234574811"/>
  </r>
  <r>
    <s v="R"/>
    <n v="4.0999999999999996"/>
    <n v="20120731"/>
    <s v="WDFW"/>
    <s v="WDFW"/>
    <n v="2000132"/>
    <n v="1"/>
    <x v="0"/>
    <n v="20080811"/>
    <s v="R"/>
    <n v="6"/>
    <n v="33"/>
    <n v="23"/>
    <n v="49"/>
    <s v="N"/>
    <n v="5"/>
    <s v="3M10510  E"/>
    <m/>
    <n v="5000"/>
    <s v="M"/>
    <m/>
    <m/>
    <m/>
    <n v="780"/>
    <n v="0"/>
    <n v="1"/>
    <s v="E"/>
    <n v="1"/>
    <s v="632880"/>
    <n v="12"/>
    <m/>
    <m/>
    <m/>
    <n v="105882"/>
    <n v="1"/>
    <m/>
    <m/>
    <m/>
    <m/>
    <m/>
    <n v="2.7"/>
    <x v="0"/>
    <s v="N"/>
    <x v="3"/>
    <n v="1.0249041609536336"/>
    <n v="2.767241234574811"/>
  </r>
  <r>
    <s v="R"/>
    <n v="4.0999999999999996"/>
    <n v="20120731"/>
    <s v="WDFW"/>
    <s v="WDFW"/>
    <n v="2000135"/>
    <n v="1"/>
    <x v="0"/>
    <n v="20080811"/>
    <s v="R"/>
    <n v="6"/>
    <n v="33"/>
    <n v="23"/>
    <n v="49"/>
    <s v="N"/>
    <n v="5"/>
    <s v="3M10510  E"/>
    <m/>
    <n v="5000"/>
    <s v="M"/>
    <m/>
    <m/>
    <m/>
    <n v="920"/>
    <n v="0"/>
    <n v="1"/>
    <s v="E"/>
    <n v="1"/>
    <s v="632278"/>
    <n v="12"/>
    <m/>
    <m/>
    <m/>
    <n v="105882"/>
    <n v="1"/>
    <m/>
    <m/>
    <m/>
    <m/>
    <m/>
    <n v="2.7"/>
    <x v="0"/>
    <s v="N"/>
    <x v="3"/>
    <n v="4.8670491883674174"/>
    <n v="13.141032808592028"/>
  </r>
  <r>
    <s v="R"/>
    <n v="4.0999999999999996"/>
    <n v="20120731"/>
    <s v="WDFW"/>
    <s v="WDFW"/>
    <n v="2000138"/>
    <n v="1"/>
    <x v="0"/>
    <n v="20080811"/>
    <s v="R"/>
    <n v="6"/>
    <n v="33"/>
    <n v="23"/>
    <n v="49"/>
    <s v="N"/>
    <n v="5"/>
    <s v="3M10510  E"/>
    <m/>
    <n v="5000"/>
    <s v="F"/>
    <m/>
    <m/>
    <m/>
    <n v="810"/>
    <n v="0"/>
    <n v="1"/>
    <s v="E"/>
    <n v="1"/>
    <s v="632880"/>
    <n v="12"/>
    <m/>
    <m/>
    <m/>
    <n v="105882"/>
    <n v="1"/>
    <m/>
    <m/>
    <m/>
    <m/>
    <m/>
    <n v="2.7"/>
    <x v="0"/>
    <s v="N"/>
    <x v="3"/>
    <n v="1.0249041609536336"/>
    <n v="2.767241234574811"/>
  </r>
  <r>
    <s v="R"/>
    <n v="4.0999999999999996"/>
    <n v="20120731"/>
    <s v="WDFW"/>
    <s v="WDFW"/>
    <n v="1999110"/>
    <n v="1"/>
    <x v="0"/>
    <n v="20080812"/>
    <s v="R"/>
    <n v="6"/>
    <n v="33"/>
    <n v="23"/>
    <n v="49"/>
    <s v="N"/>
    <n v="5"/>
    <s v="3M10510  E"/>
    <m/>
    <n v="5000"/>
    <s v="F"/>
    <m/>
    <m/>
    <m/>
    <n v="770"/>
    <n v="0"/>
    <n v="1"/>
    <s v="E"/>
    <n v="1"/>
    <s v="632880"/>
    <n v="12"/>
    <m/>
    <m/>
    <m/>
    <n v="105882"/>
    <n v="1"/>
    <m/>
    <m/>
    <m/>
    <m/>
    <m/>
    <n v="2.7"/>
    <x v="0"/>
    <s v="N"/>
    <x v="3"/>
    <n v="1.0249041609536336"/>
    <n v="2.767241234574811"/>
  </r>
  <r>
    <s v="R"/>
    <n v="4.0999999999999996"/>
    <n v="20120731"/>
    <s v="WDFW"/>
    <s v="WDFW"/>
    <n v="1999113"/>
    <n v="1"/>
    <x v="0"/>
    <n v="20080812"/>
    <s v="R"/>
    <n v="6"/>
    <n v="33"/>
    <n v="23"/>
    <n v="49"/>
    <s v="N"/>
    <n v="5"/>
    <s v="3M10510  E"/>
    <m/>
    <n v="5000"/>
    <s v="F"/>
    <m/>
    <m/>
    <m/>
    <n v="810"/>
    <n v="0"/>
    <n v="1"/>
    <s v="E"/>
    <n v="1"/>
    <s v="632880"/>
    <n v="12"/>
    <m/>
    <m/>
    <m/>
    <n v="105882"/>
    <n v="1"/>
    <m/>
    <m/>
    <m/>
    <m/>
    <m/>
    <n v="2.7"/>
    <x v="0"/>
    <s v="N"/>
    <x v="3"/>
    <n v="1.0249041609536336"/>
    <n v="2.767241234574811"/>
  </r>
  <r>
    <s v="R"/>
    <n v="4.0999999999999996"/>
    <n v="20120731"/>
    <s v="WDFW"/>
    <s v="WDFW"/>
    <n v="2019590"/>
    <n v="1"/>
    <x v="0"/>
    <n v="20080812"/>
    <s v="R"/>
    <n v="6"/>
    <n v="33"/>
    <n v="23"/>
    <n v="49"/>
    <s v="N"/>
    <n v="5"/>
    <s v="3M10510  E"/>
    <m/>
    <n v="5000"/>
    <s v="M"/>
    <m/>
    <m/>
    <m/>
    <n v="740"/>
    <n v="0"/>
    <n v="1"/>
    <s v="E"/>
    <n v="1"/>
    <s v="210671"/>
    <n v="12"/>
    <m/>
    <m/>
    <m/>
    <n v="105882"/>
    <n v="1"/>
    <m/>
    <m/>
    <m/>
    <m/>
    <m/>
    <n v="2.7"/>
    <x v="0"/>
    <s v="N"/>
    <x v="5"/>
    <n v="5.7964577131475812"/>
    <n v="15.650435825498469"/>
  </r>
  <r>
    <s v="R"/>
    <n v="4.0999999999999996"/>
    <n v="20120731"/>
    <s v="WDFW"/>
    <s v="WDFW"/>
    <n v="2022806"/>
    <n v="1"/>
    <x v="0"/>
    <n v="20080812"/>
    <s v="R"/>
    <n v="6"/>
    <n v="33"/>
    <n v="23"/>
    <n v="49"/>
    <s v="N"/>
    <n v="5"/>
    <s v="3M10510  E"/>
    <m/>
    <n v="0"/>
    <s v="M"/>
    <m/>
    <m/>
    <m/>
    <n v="790"/>
    <n v="0"/>
    <n v="1"/>
    <s v="E"/>
    <n v="1"/>
    <s v="210682"/>
    <n v="12"/>
    <m/>
    <m/>
    <m/>
    <n v="105882"/>
    <n v="1"/>
    <m/>
    <m/>
    <m/>
    <m/>
    <m/>
    <n v="2.7"/>
    <x v="0"/>
    <s v="N"/>
    <x v="6"/>
    <n v="1.1008625863468939"/>
    <n v="2.972328983136614"/>
  </r>
  <r>
    <s v="R"/>
    <n v="4.0999999999999996"/>
    <n v="20120731"/>
    <s v="WDFW"/>
    <s v="WDFW"/>
    <n v="2022810"/>
    <n v="1"/>
    <x v="0"/>
    <n v="20080812"/>
    <s v="R"/>
    <n v="6"/>
    <n v="33"/>
    <n v="23"/>
    <n v="49"/>
    <s v="N"/>
    <n v="5"/>
    <s v="3M10510  E"/>
    <m/>
    <n v="5000"/>
    <s v="M"/>
    <m/>
    <m/>
    <m/>
    <n v="740"/>
    <n v="0"/>
    <n v="1"/>
    <s v="E"/>
    <n v="1"/>
    <s v="632880"/>
    <n v="12"/>
    <m/>
    <m/>
    <m/>
    <n v="105882"/>
    <n v="1"/>
    <m/>
    <m/>
    <m/>
    <m/>
    <m/>
    <n v="2.7"/>
    <x v="0"/>
    <s v="N"/>
    <x v="3"/>
    <n v="1.0249041609536336"/>
    <n v="2.767241234574811"/>
  </r>
  <r>
    <s v="R"/>
    <n v="4.0999999999999996"/>
    <n v="20120731"/>
    <s v="WDFW"/>
    <s v="WDFW"/>
    <n v="2022814"/>
    <n v="1"/>
    <x v="0"/>
    <n v="20080812"/>
    <s v="R"/>
    <n v="6"/>
    <n v="33"/>
    <n v="23"/>
    <n v="49"/>
    <s v="N"/>
    <n v="5"/>
    <s v="3M10510  E"/>
    <m/>
    <n v="5000"/>
    <s v="F"/>
    <m/>
    <m/>
    <m/>
    <n v="760"/>
    <n v="0"/>
    <n v="1"/>
    <s v="E"/>
    <n v="1"/>
    <s v="632874"/>
    <n v="12"/>
    <m/>
    <m/>
    <m/>
    <n v="105882"/>
    <n v="1"/>
    <m/>
    <m/>
    <m/>
    <m/>
    <m/>
    <n v="2.7"/>
    <x v="0"/>
    <s v="N"/>
    <x v="2"/>
    <n v="1.001707856138236"/>
    <n v="2.7046112115732375"/>
  </r>
  <r>
    <s v="R"/>
    <n v="4.0999999999999996"/>
    <n v="20120731"/>
    <s v="WDFW"/>
    <s v="WDFW"/>
    <n v="2022822"/>
    <n v="1"/>
    <x v="0"/>
    <n v="20080812"/>
    <s v="R"/>
    <n v="6"/>
    <n v="33"/>
    <n v="23"/>
    <n v="49"/>
    <s v="N"/>
    <n v="5"/>
    <s v="3M10510  E"/>
    <m/>
    <n v="5000"/>
    <s v="F"/>
    <m/>
    <m/>
    <m/>
    <n v="820"/>
    <n v="0"/>
    <n v="1"/>
    <s v="E"/>
    <n v="1"/>
    <s v="632880"/>
    <n v="12"/>
    <m/>
    <m/>
    <m/>
    <n v="105882"/>
    <n v="1"/>
    <m/>
    <m/>
    <m/>
    <m/>
    <m/>
    <n v="2.7"/>
    <x v="0"/>
    <s v="N"/>
    <x v="3"/>
    <n v="1.0249041609536336"/>
    <n v="2.767241234574811"/>
  </r>
  <r>
    <s v="R"/>
    <n v="4.0999999999999996"/>
    <n v="20120731"/>
    <s v="WDFW"/>
    <s v="WDFW"/>
    <n v="2022837"/>
    <n v="1"/>
    <x v="0"/>
    <n v="20080814"/>
    <s v="R"/>
    <n v="6"/>
    <n v="33"/>
    <n v="23"/>
    <n v="17"/>
    <s v="N"/>
    <n v="5"/>
    <s v="3M10510  E"/>
    <m/>
    <n v="5000"/>
    <s v="F"/>
    <m/>
    <m/>
    <m/>
    <n v="800"/>
    <n v="0"/>
    <n v="1"/>
    <s v="E"/>
    <n v="1"/>
    <s v="632880"/>
    <n v="12"/>
    <m/>
    <m/>
    <m/>
    <n v="105882"/>
    <n v="1"/>
    <m/>
    <m/>
    <m/>
    <m/>
    <m/>
    <n v="2.7"/>
    <x v="0"/>
    <s v="N"/>
    <x v="3"/>
    <n v="1.0249041609536336"/>
    <n v="2.767241234574811"/>
  </r>
  <r>
    <s v="R"/>
    <n v="4.0999999999999996"/>
    <n v="20120731"/>
    <s v="WDFW"/>
    <s v="WDFW"/>
    <n v="2005924"/>
    <n v="1"/>
    <x v="0"/>
    <n v="20080815"/>
    <s v="R"/>
    <n v="6"/>
    <n v="33"/>
    <n v="23"/>
    <n v="17"/>
    <s v="N"/>
    <n v="5"/>
    <s v="3M10510  E"/>
    <m/>
    <n v="5000"/>
    <s v="M"/>
    <m/>
    <m/>
    <m/>
    <n v="720"/>
    <n v="0"/>
    <n v="1"/>
    <s v="E"/>
    <n v="1"/>
    <s v="633285"/>
    <n v="12"/>
    <m/>
    <m/>
    <m/>
    <n v="105882"/>
    <n v="1"/>
    <m/>
    <m/>
    <m/>
    <m/>
    <m/>
    <n v="2.7"/>
    <x v="0"/>
    <s v="N"/>
    <x v="6"/>
    <n v="1.3211900844727711"/>
    <n v="3.5672132280764823"/>
  </r>
  <r>
    <s v="R"/>
    <n v="4.0999999999999996"/>
    <n v="20120731"/>
    <s v="WDFW"/>
    <s v="WDFW"/>
    <n v="2005928"/>
    <n v="1"/>
    <x v="0"/>
    <n v="20080819"/>
    <s v="R"/>
    <n v="6"/>
    <n v="34"/>
    <n v="23"/>
    <n v="17"/>
    <s v="N"/>
    <n v="5"/>
    <s v="3M10510  E"/>
    <m/>
    <n v="0"/>
    <s v="F"/>
    <m/>
    <m/>
    <m/>
    <n v="800"/>
    <n v="0"/>
    <n v="1"/>
    <s v="E"/>
    <n v="1"/>
    <s v="632790"/>
    <n v="12"/>
    <m/>
    <m/>
    <m/>
    <n v="105883"/>
    <n v="1"/>
    <m/>
    <m/>
    <m/>
    <m/>
    <m/>
    <n v="3.78"/>
    <x v="0"/>
    <s v="N"/>
    <x v="1"/>
    <n v="1.1205949571016447"/>
    <n v="4.2358489378442163"/>
  </r>
  <r>
    <s v="R"/>
    <n v="4.0999999999999996"/>
    <n v="20120731"/>
    <s v="WDFW"/>
    <s v="WDFW"/>
    <n v="2005931"/>
    <n v="1"/>
    <x v="0"/>
    <n v="20080820"/>
    <s v="R"/>
    <n v="6"/>
    <n v="34"/>
    <n v="23"/>
    <n v="49"/>
    <s v="N"/>
    <n v="5"/>
    <s v="3M10510  E"/>
    <m/>
    <n v="5000"/>
    <s v="M"/>
    <m/>
    <m/>
    <m/>
    <n v="830"/>
    <n v="0"/>
    <n v="1"/>
    <s v="E"/>
    <n v="1"/>
    <s v="632880"/>
    <n v="12"/>
    <m/>
    <m/>
    <m/>
    <n v="105883"/>
    <n v="1"/>
    <m/>
    <m/>
    <m/>
    <m/>
    <m/>
    <n v="3.78"/>
    <x v="0"/>
    <s v="N"/>
    <x v="3"/>
    <n v="1.0249041609536336"/>
    <n v="3.8741377284047345"/>
  </r>
  <r>
    <s v="R"/>
    <n v="4.0999999999999996"/>
    <n v="20130329"/>
    <s v="WDFW"/>
    <s v="WDFW"/>
    <n v="2073686"/>
    <n v="1"/>
    <x v="1"/>
    <n v="20090812"/>
    <s v="R"/>
    <n v="6"/>
    <n v="33"/>
    <n v="23"/>
    <n v="17"/>
    <s v="N"/>
    <n v="5"/>
    <s v="3M10510  E"/>
    <m/>
    <n v="0"/>
    <s v="M"/>
    <m/>
    <m/>
    <m/>
    <n v="770"/>
    <n v="0"/>
    <n v="1"/>
    <s v="E"/>
    <n v="1"/>
    <s v="210737"/>
    <n v="12"/>
    <m/>
    <m/>
    <m/>
    <n v="108971"/>
    <n v="1"/>
    <m/>
    <m/>
    <m/>
    <m/>
    <m/>
    <n v="3.26"/>
    <x v="0"/>
    <s v="N"/>
    <x v="6"/>
    <n v="1.0091425427595915"/>
    <n v="3.2898046893962678"/>
  </r>
  <r>
    <s v="R"/>
    <n v="4.0999999999999996"/>
    <n v="20130329"/>
    <s v="WDFW"/>
    <s v="WDFW"/>
    <n v="2073687"/>
    <n v="1"/>
    <x v="1"/>
    <n v="20090812"/>
    <s v="R"/>
    <n v="6"/>
    <n v="33"/>
    <n v="23"/>
    <n v="17"/>
    <s v="N"/>
    <n v="5"/>
    <s v="3M10510  E"/>
    <m/>
    <n v="0"/>
    <s v="M"/>
    <m/>
    <m/>
    <m/>
    <n v="740"/>
    <n v="0"/>
    <n v="1"/>
    <s v="E"/>
    <n v="1"/>
    <s v="210682"/>
    <n v="12"/>
    <m/>
    <m/>
    <m/>
    <n v="108971"/>
    <n v="1"/>
    <m/>
    <m/>
    <m/>
    <m/>
    <m/>
    <n v="3.26"/>
    <x v="0"/>
    <s v="N"/>
    <x v="6"/>
    <n v="1.1008625863468939"/>
    <n v="3.5888120314908738"/>
  </r>
  <r>
    <s v="R"/>
    <n v="4.0999999999999996"/>
    <n v="20130329"/>
    <s v="WDFW"/>
    <s v="WDFW"/>
    <n v="2073688"/>
    <n v="1"/>
    <x v="1"/>
    <n v="20090812"/>
    <s v="R"/>
    <n v="6"/>
    <n v="33"/>
    <n v="23"/>
    <n v="17"/>
    <s v="N"/>
    <n v="5"/>
    <s v="3M10510  E"/>
    <m/>
    <n v="0"/>
    <s v="M"/>
    <m/>
    <m/>
    <m/>
    <n v="770"/>
    <n v="0"/>
    <n v="1"/>
    <s v="E"/>
    <n v="1"/>
    <s v="210737"/>
    <n v="12"/>
    <m/>
    <m/>
    <m/>
    <n v="108971"/>
    <n v="1"/>
    <m/>
    <m/>
    <m/>
    <m/>
    <m/>
    <n v="3.26"/>
    <x v="0"/>
    <s v="N"/>
    <x v="6"/>
    <n v="1.0091425427595915"/>
    <n v="3.2898046893962678"/>
  </r>
  <r>
    <s v="R"/>
    <n v="4.0999999999999996"/>
    <n v="20130329"/>
    <s v="WDFW"/>
    <s v="WDFW"/>
    <n v="2073689"/>
    <n v="1"/>
    <x v="1"/>
    <n v="20090812"/>
    <s v="R"/>
    <n v="6"/>
    <n v="33"/>
    <n v="23"/>
    <n v="17"/>
    <s v="N"/>
    <n v="5"/>
    <s v="3M10510  E"/>
    <m/>
    <n v="0"/>
    <s v="M"/>
    <m/>
    <m/>
    <m/>
    <n v="740"/>
    <n v="0"/>
    <n v="1"/>
    <s v="E"/>
    <n v="1"/>
    <s v="210737"/>
    <n v="12"/>
    <m/>
    <m/>
    <m/>
    <n v="108971"/>
    <n v="1"/>
    <m/>
    <m/>
    <m/>
    <m/>
    <m/>
    <n v="3.26"/>
    <x v="0"/>
    <s v="N"/>
    <x v="6"/>
    <n v="1.0091425427595915"/>
    <n v="3.2898046893962678"/>
  </r>
  <r>
    <s v="R"/>
    <n v="4.0999999999999996"/>
    <n v="20130329"/>
    <s v="WDFW"/>
    <s v="WDFW"/>
    <n v="2073690"/>
    <n v="1"/>
    <x v="1"/>
    <n v="20090812"/>
    <s v="R"/>
    <n v="6"/>
    <n v="33"/>
    <n v="23"/>
    <n v="17"/>
    <s v="N"/>
    <n v="5"/>
    <s v="3M10510  E"/>
    <m/>
    <n v="5000"/>
    <s v="F"/>
    <m/>
    <m/>
    <m/>
    <n v="860"/>
    <n v="0"/>
    <n v="1"/>
    <s v="E"/>
    <n v="1"/>
    <s v="633366"/>
    <n v="12"/>
    <m/>
    <m/>
    <m/>
    <n v="108971"/>
    <n v="1"/>
    <m/>
    <m/>
    <m/>
    <m/>
    <m/>
    <n v="3.26"/>
    <x v="0"/>
    <s v="N"/>
    <x v="7"/>
    <n v="1.0023044543904518"/>
    <n v="3.2675125213128728"/>
  </r>
  <r>
    <s v="R"/>
    <n v="4.0999999999999996"/>
    <n v="20130329"/>
    <s v="WDFW"/>
    <s v="WDFW"/>
    <n v="2073691"/>
    <n v="1"/>
    <x v="1"/>
    <n v="20090812"/>
    <s v="R"/>
    <n v="6"/>
    <n v="33"/>
    <n v="23"/>
    <n v="17"/>
    <s v="N"/>
    <n v="5"/>
    <s v="3M10510  E"/>
    <m/>
    <n v="0"/>
    <s v="M"/>
    <m/>
    <m/>
    <m/>
    <n v="820"/>
    <n v="0"/>
    <n v="1"/>
    <s v="E"/>
    <n v="1"/>
    <s v="210682"/>
    <n v="12"/>
    <m/>
    <m/>
    <m/>
    <n v="108971"/>
    <n v="1"/>
    <m/>
    <m/>
    <m/>
    <m/>
    <m/>
    <n v="3.26"/>
    <x v="0"/>
    <s v="N"/>
    <x v="6"/>
    <n v="1.1008625863468939"/>
    <n v="3.5888120314908738"/>
  </r>
  <r>
    <s v="R"/>
    <n v="4.0999999999999996"/>
    <n v="20130329"/>
    <s v="WDFW"/>
    <s v="WDFW"/>
    <n v="2073692"/>
    <n v="1"/>
    <x v="1"/>
    <n v="20090812"/>
    <s v="R"/>
    <n v="6"/>
    <n v="33"/>
    <n v="23"/>
    <n v="17"/>
    <s v="N"/>
    <n v="5"/>
    <s v="3M10510  E"/>
    <m/>
    <n v="0"/>
    <s v="M"/>
    <m/>
    <m/>
    <m/>
    <n v="860"/>
    <n v="0"/>
    <n v="1"/>
    <s v="E"/>
    <n v="1"/>
    <s v="210682"/>
    <n v="12"/>
    <m/>
    <m/>
    <m/>
    <n v="108971"/>
    <n v="1"/>
    <m/>
    <m/>
    <m/>
    <m/>
    <m/>
    <n v="3.26"/>
    <x v="0"/>
    <s v="N"/>
    <x v="6"/>
    <n v="1.1008625863468939"/>
    <n v="3.5888120314908738"/>
  </r>
  <r>
    <s v="R"/>
    <n v="4.0999999999999996"/>
    <n v="20130329"/>
    <s v="WDFW"/>
    <s v="WDFW"/>
    <n v="2073693"/>
    <n v="1"/>
    <x v="1"/>
    <n v="20090812"/>
    <s v="R"/>
    <n v="6"/>
    <n v="33"/>
    <n v="23"/>
    <n v="17"/>
    <s v="N"/>
    <n v="5"/>
    <s v="3M10510  E"/>
    <m/>
    <n v="5000"/>
    <s v="M"/>
    <m/>
    <m/>
    <m/>
    <n v="660"/>
    <n v="0"/>
    <n v="1"/>
    <s v="E"/>
    <n v="1"/>
    <s v="633391"/>
    <n v="12"/>
    <m/>
    <m/>
    <m/>
    <n v="108971"/>
    <n v="1"/>
    <m/>
    <m/>
    <m/>
    <m/>
    <m/>
    <n v="3.26"/>
    <x v="0"/>
    <s v="N"/>
    <x v="8"/>
    <n v="1.0019060558816486"/>
    <n v="3.2662137421741742"/>
  </r>
  <r>
    <s v="R"/>
    <n v="4.0999999999999996"/>
    <n v="20130329"/>
    <s v="WDFW"/>
    <s v="WDFW"/>
    <n v="2073694"/>
    <n v="1"/>
    <x v="1"/>
    <n v="20090812"/>
    <s v="R"/>
    <n v="6"/>
    <n v="33"/>
    <n v="23"/>
    <n v="17"/>
    <s v="N"/>
    <n v="5"/>
    <s v="3M10510  E"/>
    <m/>
    <n v="0"/>
    <s v="M"/>
    <m/>
    <m/>
    <m/>
    <n v="730"/>
    <n v="0"/>
    <n v="1"/>
    <s v="E"/>
    <n v="1"/>
    <s v="210737"/>
    <n v="12"/>
    <m/>
    <m/>
    <m/>
    <n v="108971"/>
    <n v="1"/>
    <m/>
    <m/>
    <m/>
    <m/>
    <m/>
    <n v="3.26"/>
    <x v="0"/>
    <s v="N"/>
    <x v="6"/>
    <n v="1.0091425427595915"/>
    <n v="3.2898046893962678"/>
  </r>
  <r>
    <s v="R"/>
    <n v="4.0999999999999996"/>
    <n v="20130329"/>
    <s v="WDFW"/>
    <s v="WDFW"/>
    <n v="2073695"/>
    <n v="1"/>
    <x v="1"/>
    <n v="20090817"/>
    <s v="R"/>
    <n v="6"/>
    <n v="34"/>
    <n v="23"/>
    <n v="17"/>
    <s v="N"/>
    <n v="5"/>
    <s v="3M10510  E"/>
    <m/>
    <n v="0"/>
    <s v="M"/>
    <m/>
    <m/>
    <m/>
    <n v="860"/>
    <n v="0"/>
    <n v="1"/>
    <s v="E"/>
    <n v="1"/>
    <s v="633365"/>
    <n v="12"/>
    <m/>
    <m/>
    <m/>
    <n v="108972"/>
    <n v="1"/>
    <m/>
    <m/>
    <m/>
    <m/>
    <m/>
    <n v="2.56"/>
    <x v="0"/>
    <s v="N"/>
    <x v="7"/>
    <n v="1.0018023857194227"/>
    <n v="2.5646141074417224"/>
  </r>
  <r>
    <s v="R"/>
    <n v="4.0999999999999996"/>
    <n v="20130329"/>
    <s v="WDFW"/>
    <s v="WDFW"/>
    <n v="2073696"/>
    <n v="1"/>
    <x v="1"/>
    <n v="20090817"/>
    <s v="R"/>
    <n v="6"/>
    <n v="34"/>
    <n v="23"/>
    <n v="17"/>
    <s v="N"/>
    <n v="5"/>
    <s v="3M10510  E"/>
    <m/>
    <n v="5000"/>
    <s v="M"/>
    <m/>
    <m/>
    <m/>
    <n v="690"/>
    <n v="0"/>
    <n v="1"/>
    <s v="E"/>
    <n v="1"/>
    <s v="633579"/>
    <n v="12"/>
    <m/>
    <m/>
    <m/>
    <n v="108972"/>
    <n v="1"/>
    <m/>
    <m/>
    <m/>
    <m/>
    <m/>
    <n v="2.56"/>
    <x v="0"/>
    <s v="N"/>
    <x v="6"/>
    <n v="1.1210485280279607"/>
    <n v="2.8698842317515796"/>
  </r>
  <r>
    <s v="R"/>
    <n v="4.0999999999999996"/>
    <n v="20130329"/>
    <s v="WDFW"/>
    <s v="WDFW"/>
    <n v="2073697"/>
    <n v="1"/>
    <x v="1"/>
    <n v="20090817"/>
    <s v="R"/>
    <n v="6"/>
    <n v="34"/>
    <n v="23"/>
    <n v="17"/>
    <s v="N"/>
    <n v="5"/>
    <s v="3M10510  E"/>
    <m/>
    <n v="5000"/>
    <s v="M"/>
    <m/>
    <m/>
    <m/>
    <n v="790"/>
    <n v="0"/>
    <n v="1"/>
    <s v="E"/>
    <n v="1"/>
    <s v="633382"/>
    <n v="12"/>
    <m/>
    <m/>
    <m/>
    <n v="108972"/>
    <n v="1"/>
    <m/>
    <m/>
    <m/>
    <m/>
    <m/>
    <n v="2.56"/>
    <x v="0"/>
    <s v="N"/>
    <x v="9"/>
    <n v="1.0012032388823686"/>
    <n v="2.5630802915388635"/>
  </r>
  <r>
    <s v="R"/>
    <n v="4.0999999999999996"/>
    <n v="20130329"/>
    <s v="WDFW"/>
    <s v="WDFW"/>
    <n v="2073698"/>
    <n v="1"/>
    <x v="1"/>
    <n v="20090817"/>
    <s v="R"/>
    <n v="6"/>
    <n v="34"/>
    <n v="23"/>
    <n v="17"/>
    <s v="N"/>
    <n v="5"/>
    <s v="3M10510  E"/>
    <m/>
    <n v="0"/>
    <s v="M"/>
    <m/>
    <m/>
    <m/>
    <n v="780"/>
    <n v="0"/>
    <n v="1"/>
    <s v="E"/>
    <n v="1"/>
    <s v="210737"/>
    <n v="12"/>
    <m/>
    <m/>
    <m/>
    <n v="108972"/>
    <n v="1"/>
    <m/>
    <m/>
    <m/>
    <m/>
    <m/>
    <n v="2.56"/>
    <x v="0"/>
    <s v="N"/>
    <x v="6"/>
    <n v="1.0091425427595915"/>
    <n v="2.5834049094645541"/>
  </r>
  <r>
    <s v="R"/>
    <n v="4.0999999999999996"/>
    <n v="20130329"/>
    <s v="WDFW"/>
    <s v="WDFW"/>
    <n v="2074014"/>
    <n v="1"/>
    <x v="1"/>
    <n v="20090818"/>
    <s v="R"/>
    <n v="6"/>
    <n v="34"/>
    <n v="23"/>
    <n v="17"/>
    <s v="N"/>
    <n v="5"/>
    <s v="3M10510  E"/>
    <m/>
    <n v="5000"/>
    <s v="F"/>
    <m/>
    <m/>
    <m/>
    <n v="760"/>
    <n v="0"/>
    <n v="1"/>
    <s v="E"/>
    <n v="1"/>
    <s v="633579"/>
    <n v="12"/>
    <m/>
    <m/>
    <m/>
    <n v="108972"/>
    <n v="1"/>
    <m/>
    <m/>
    <m/>
    <m/>
    <m/>
    <n v="2.56"/>
    <x v="0"/>
    <s v="N"/>
    <x v="6"/>
    <n v="1.1210485280279607"/>
    <n v="2.8698842317515796"/>
  </r>
  <r>
    <s v="R"/>
    <n v="4.0999999999999996"/>
    <n v="20130329"/>
    <s v="WDFW"/>
    <s v="WDFW"/>
    <n v="2074015"/>
    <n v="1"/>
    <x v="1"/>
    <n v="20090818"/>
    <s v="R"/>
    <n v="6"/>
    <n v="34"/>
    <n v="23"/>
    <n v="17"/>
    <s v="N"/>
    <n v="5"/>
    <s v="3M10510  E"/>
    <m/>
    <n v="5000"/>
    <s v="F"/>
    <m/>
    <m/>
    <m/>
    <n v="750"/>
    <n v="0"/>
    <n v="1"/>
    <s v="E"/>
    <n v="1"/>
    <s v="633471"/>
    <n v="12"/>
    <m/>
    <m/>
    <m/>
    <n v="108972"/>
    <n v="1"/>
    <m/>
    <m/>
    <m/>
    <m/>
    <m/>
    <n v="2.56"/>
    <x v="0"/>
    <s v="N"/>
    <x v="2"/>
    <n v="1.0258501259445845"/>
    <n v="2.6261763224181363"/>
  </r>
  <r>
    <s v="R"/>
    <n v="4.0999999999999996"/>
    <n v="20130329"/>
    <s v="WDFW"/>
    <s v="WDFW"/>
    <n v="2074016"/>
    <n v="1"/>
    <x v="1"/>
    <n v="20090818"/>
    <s v="R"/>
    <n v="6"/>
    <n v="34"/>
    <n v="23"/>
    <n v="17"/>
    <s v="N"/>
    <n v="5"/>
    <s v="3M10510  E"/>
    <m/>
    <n v="5000"/>
    <s v="F"/>
    <m/>
    <m/>
    <m/>
    <n v="650"/>
    <n v="0"/>
    <n v="1"/>
    <s v="E"/>
    <n v="1"/>
    <s v="633579"/>
    <n v="12"/>
    <m/>
    <m/>
    <m/>
    <n v="108972"/>
    <n v="1"/>
    <m/>
    <m/>
    <m/>
    <m/>
    <m/>
    <n v="2.56"/>
    <x v="0"/>
    <s v="N"/>
    <x v="6"/>
    <n v="1.1210485280279607"/>
    <n v="2.8698842317515796"/>
  </r>
  <r>
    <s v="R"/>
    <n v="4.0999999999999996"/>
    <n v="20130329"/>
    <s v="WDFW"/>
    <s v="WDFW"/>
    <n v="2074017"/>
    <n v="1"/>
    <x v="1"/>
    <n v="20090818"/>
    <s v="R"/>
    <n v="6"/>
    <n v="34"/>
    <n v="23"/>
    <n v="17"/>
    <s v="N"/>
    <n v="5"/>
    <s v="3M10510  E"/>
    <m/>
    <n v="0"/>
    <s v="F"/>
    <m/>
    <m/>
    <m/>
    <n v="710"/>
    <n v="0"/>
    <n v="1"/>
    <s v="E"/>
    <n v="1"/>
    <s v="210737"/>
    <n v="12"/>
    <m/>
    <m/>
    <m/>
    <n v="108972"/>
    <n v="1"/>
    <m/>
    <m/>
    <m/>
    <m/>
    <m/>
    <n v="2.56"/>
    <x v="0"/>
    <s v="N"/>
    <x v="6"/>
    <n v="1.0091425427595915"/>
    <n v="2.5834049094645541"/>
  </r>
  <r>
    <s v="R"/>
    <n v="4.0999999999999996"/>
    <n v="20130329"/>
    <s v="WDFW"/>
    <s v="WDFW"/>
    <n v="2074979"/>
    <n v="1"/>
    <x v="1"/>
    <n v="20090819"/>
    <s v="R"/>
    <n v="6"/>
    <n v="34"/>
    <n v="23"/>
    <n v="17"/>
    <s v="N"/>
    <n v="5"/>
    <s v="3M10510  E"/>
    <m/>
    <n v="5000"/>
    <s v="M"/>
    <m/>
    <m/>
    <m/>
    <n v="800"/>
    <n v="0"/>
    <n v="1"/>
    <s v="E"/>
    <n v="1"/>
    <s v="633467"/>
    <n v="12"/>
    <m/>
    <m/>
    <m/>
    <n v="108972"/>
    <n v="1"/>
    <m/>
    <m/>
    <m/>
    <m/>
    <m/>
    <n v="2.56"/>
    <x v="0"/>
    <s v="N"/>
    <x v="10"/>
    <n v="1.029770670071775"/>
    <n v="2.6362129153837439"/>
  </r>
  <r>
    <s v="R"/>
    <n v="4.0999999999999996"/>
    <n v="20130329"/>
    <s v="WDFW"/>
    <s v="WDFW"/>
    <n v="2074976"/>
    <n v="1"/>
    <x v="1"/>
    <n v="20090821"/>
    <s v="R"/>
    <n v="6"/>
    <n v="34"/>
    <n v="23"/>
    <n v="17"/>
    <s v="N"/>
    <n v="5"/>
    <s v="3M10510  E"/>
    <m/>
    <n v="0"/>
    <m/>
    <m/>
    <m/>
    <m/>
    <n v="760"/>
    <n v="0"/>
    <n v="1"/>
    <s v="E"/>
    <n v="1"/>
    <s v="210737"/>
    <n v="12"/>
    <m/>
    <m/>
    <m/>
    <n v="108972"/>
    <n v="1"/>
    <m/>
    <m/>
    <m/>
    <m/>
    <m/>
    <n v="2.56"/>
    <x v="0"/>
    <s v="N"/>
    <x v="6"/>
    <n v="1.0091425427595915"/>
    <n v="2.5834049094645541"/>
  </r>
  <r>
    <s v="R"/>
    <n v="4.0999999999999996"/>
    <n v="20140306"/>
    <s v="WDFW"/>
    <s v="SUQ"/>
    <n v="2193388"/>
    <n v="1"/>
    <x v="2"/>
    <n v="20100809"/>
    <s v="R"/>
    <n v="6"/>
    <n v="33"/>
    <n v="23"/>
    <n v="17"/>
    <s v="N"/>
    <n v="5"/>
    <s v="3M10510  E"/>
    <m/>
    <n v="5000"/>
    <s v="M"/>
    <m/>
    <m/>
    <m/>
    <n v="730"/>
    <n v="0"/>
    <n v="1"/>
    <s v="E"/>
    <n v="1"/>
    <s v="210790"/>
    <n v="12"/>
    <m/>
    <m/>
    <m/>
    <n v="112868"/>
    <n v="1"/>
    <m/>
    <m/>
    <m/>
    <m/>
    <m/>
    <n v="3.54"/>
    <x v="0"/>
    <s v="N"/>
    <x v="1"/>
    <n v="1.0125018193133284"/>
    <n v="3.5842564403691823"/>
  </r>
  <r>
    <s v="R"/>
    <n v="4.0999999999999996"/>
    <n v="20140306"/>
    <s v="WDFW"/>
    <s v="SUQ"/>
    <n v="2193368"/>
    <n v="1"/>
    <x v="2"/>
    <n v="20100810"/>
    <s v="R"/>
    <n v="6"/>
    <n v="33"/>
    <n v="23"/>
    <n v="17"/>
    <s v="N"/>
    <n v="5"/>
    <s v="3M10510  E"/>
    <m/>
    <n v="5000"/>
    <s v="M"/>
    <m/>
    <m/>
    <m/>
    <n v="730"/>
    <n v="0"/>
    <n v="1"/>
    <s v="E"/>
    <n v="1"/>
    <s v="633889"/>
    <n v="12"/>
    <m/>
    <m/>
    <m/>
    <n v="112868"/>
    <n v="1"/>
    <m/>
    <m/>
    <m/>
    <m/>
    <m/>
    <n v="3.54"/>
    <x v="0"/>
    <s v="N"/>
    <x v="4"/>
    <n v="1.0202952872880193"/>
    <n v="3.6118453169995886"/>
  </r>
  <r>
    <s v="R"/>
    <n v="4.0999999999999996"/>
    <n v="20140306"/>
    <s v="WDFW"/>
    <s v="SUQ"/>
    <n v="2193369"/>
    <n v="1"/>
    <x v="2"/>
    <n v="20100810"/>
    <s v="R"/>
    <n v="6"/>
    <n v="33"/>
    <n v="23"/>
    <n v="17"/>
    <s v="N"/>
    <n v="5"/>
    <s v="3M10510  E"/>
    <m/>
    <n v="5000"/>
    <s v="M"/>
    <m/>
    <m/>
    <m/>
    <n v="730"/>
    <n v="0"/>
    <n v="1"/>
    <s v="E"/>
    <n v="1"/>
    <s v="210790"/>
    <n v="12"/>
    <m/>
    <m/>
    <m/>
    <n v="112868"/>
    <n v="1"/>
    <m/>
    <m/>
    <m/>
    <m/>
    <m/>
    <n v="3.54"/>
    <x v="0"/>
    <s v="N"/>
    <x v="1"/>
    <n v="1.0125018193133284"/>
    <n v="3.5842564403691823"/>
  </r>
  <r>
    <s v="R"/>
    <n v="4.0999999999999996"/>
    <n v="20140306"/>
    <s v="WDFW"/>
    <s v="SUQ"/>
    <n v="2193370"/>
    <n v="1"/>
    <x v="2"/>
    <n v="20100810"/>
    <s v="R"/>
    <n v="6"/>
    <n v="33"/>
    <n v="23"/>
    <n v="17"/>
    <s v="N"/>
    <n v="5"/>
    <s v="3M10510  E"/>
    <m/>
    <n v="5000"/>
    <s v="M"/>
    <m/>
    <m/>
    <m/>
    <n v="730"/>
    <n v="0"/>
    <n v="1"/>
    <s v="E"/>
    <n v="1"/>
    <s v="634271"/>
    <n v="12"/>
    <m/>
    <m/>
    <m/>
    <n v="112868"/>
    <n v="1"/>
    <m/>
    <m/>
    <m/>
    <m/>
    <m/>
    <n v="3.54"/>
    <x v="0"/>
    <s v="N"/>
    <x v="7"/>
    <n v="1.010367082587921"/>
    <n v="3.5766994723612404"/>
  </r>
  <r>
    <s v="R"/>
    <n v="4.0999999999999996"/>
    <n v="20140306"/>
    <s v="WDFW"/>
    <s v="SUQ"/>
    <n v="2193385"/>
    <n v="1"/>
    <x v="2"/>
    <n v="20100811"/>
    <s v="R"/>
    <n v="6"/>
    <n v="33"/>
    <n v="23"/>
    <n v="17"/>
    <s v="N"/>
    <n v="5"/>
    <s v="3M10510  E"/>
    <m/>
    <n v="0"/>
    <s v="M"/>
    <m/>
    <m/>
    <m/>
    <n v="680"/>
    <n v="0"/>
    <n v="1"/>
    <s v="E"/>
    <n v="1"/>
    <s v="210776"/>
    <n v="12"/>
    <m/>
    <m/>
    <m/>
    <n v="112868"/>
    <n v="1"/>
    <m/>
    <m/>
    <m/>
    <m/>
    <m/>
    <n v="3.54"/>
    <x v="0"/>
    <s v="N"/>
    <x v="11"/>
    <n v="1.0348846555743108"/>
    <n v="3.6634916807330602"/>
  </r>
  <r>
    <s v="R"/>
    <n v="4.0999999999999996"/>
    <n v="20140306"/>
    <s v="WDFW"/>
    <s v="SUQ"/>
    <n v="2193371"/>
    <n v="1"/>
    <x v="2"/>
    <n v="20100813"/>
    <s v="R"/>
    <n v="6"/>
    <n v="33"/>
    <n v="23"/>
    <n v="17"/>
    <s v="N"/>
    <n v="5"/>
    <s v="3M10510  E"/>
    <m/>
    <n v="0"/>
    <s v="M"/>
    <m/>
    <m/>
    <m/>
    <n v="700"/>
    <n v="0"/>
    <n v="1"/>
    <s v="E"/>
    <n v="1"/>
    <s v="634270"/>
    <n v="12"/>
    <m/>
    <m/>
    <m/>
    <n v="112868"/>
    <n v="1"/>
    <m/>
    <m/>
    <m/>
    <m/>
    <m/>
    <n v="3.54"/>
    <x v="0"/>
    <s v="N"/>
    <x v="7"/>
    <n v="1.0093888004054152"/>
    <n v="3.5732363534351701"/>
  </r>
  <r>
    <s v="R"/>
    <n v="4.0999999999999996"/>
    <n v="20140306"/>
    <s v="WDFW"/>
    <s v="SUQ"/>
    <n v="2193372"/>
    <n v="1"/>
    <x v="2"/>
    <n v="20100813"/>
    <s v="R"/>
    <n v="6"/>
    <n v="33"/>
    <n v="23"/>
    <n v="17"/>
    <s v="N"/>
    <n v="5"/>
    <s v="3M10510  E"/>
    <m/>
    <n v="0"/>
    <s v="F"/>
    <m/>
    <m/>
    <m/>
    <n v="890"/>
    <n v="0"/>
    <n v="1"/>
    <s v="E"/>
    <n v="1"/>
    <s v="210737"/>
    <n v="12"/>
    <m/>
    <m/>
    <m/>
    <n v="112868"/>
    <n v="1"/>
    <m/>
    <m/>
    <m/>
    <m/>
    <m/>
    <n v="3.54"/>
    <x v="0"/>
    <s v="N"/>
    <x v="6"/>
    <n v="1.0091425427595915"/>
    <n v="3.5723646013689541"/>
  </r>
  <r>
    <s v="R"/>
    <n v="4.0999999999999996"/>
    <n v="20140306"/>
    <s v="WDFW"/>
    <s v="SUQ"/>
    <n v="2193381"/>
    <n v="1"/>
    <x v="2"/>
    <n v="20100816"/>
    <s v="R"/>
    <n v="6"/>
    <n v="34"/>
    <n v="23"/>
    <n v="49"/>
    <s v="N"/>
    <n v="5"/>
    <s v="3M10510  E"/>
    <m/>
    <n v="5000"/>
    <s v="F"/>
    <m/>
    <m/>
    <m/>
    <n v="680"/>
    <n v="0"/>
    <n v="1"/>
    <s v="E"/>
    <n v="1"/>
    <s v="634384"/>
    <n v="12"/>
    <m/>
    <m/>
    <m/>
    <n v="112869"/>
    <n v="1"/>
    <m/>
    <m/>
    <m/>
    <m/>
    <m/>
    <n v="2.95"/>
    <x v="0"/>
    <s v="N"/>
    <x v="12"/>
    <n v="1.001617934630785"/>
    <n v="2.954772907160816"/>
  </r>
  <r>
    <s v="R"/>
    <n v="4.0999999999999996"/>
    <n v="20140306"/>
    <s v="WDFW"/>
    <s v="SUQ"/>
    <n v="2193382"/>
    <n v="1"/>
    <x v="2"/>
    <n v="20100816"/>
    <s v="R"/>
    <n v="6"/>
    <n v="34"/>
    <n v="23"/>
    <n v="49"/>
    <s v="N"/>
    <n v="5"/>
    <s v="3M10510  E"/>
    <m/>
    <n v="5000"/>
    <s v="M"/>
    <m/>
    <m/>
    <m/>
    <n v="790"/>
    <n v="0"/>
    <n v="1"/>
    <s v="E"/>
    <n v="1"/>
    <s v="210790"/>
    <n v="12"/>
    <m/>
    <m/>
    <m/>
    <n v="112869"/>
    <n v="1"/>
    <m/>
    <m/>
    <m/>
    <m/>
    <m/>
    <n v="2.95"/>
    <x v="0"/>
    <s v="N"/>
    <x v="1"/>
    <n v="1.0125018193133284"/>
    <n v="2.9868803669743191"/>
  </r>
  <r>
    <s v="R"/>
    <n v="4.0999999999999996"/>
    <n v="20140306"/>
    <s v="WDFW"/>
    <s v="SUQ"/>
    <n v="2193387"/>
    <n v="1"/>
    <x v="2"/>
    <n v="20100818"/>
    <s v="R"/>
    <n v="6"/>
    <n v="34"/>
    <n v="23"/>
    <n v="17"/>
    <s v="N"/>
    <n v="5"/>
    <s v="3M10510  E"/>
    <m/>
    <n v="5000"/>
    <s v="M"/>
    <m/>
    <m/>
    <m/>
    <n v="740"/>
    <n v="0"/>
    <n v="1"/>
    <s v="E"/>
    <n v="1"/>
    <s v="210790"/>
    <n v="12"/>
    <m/>
    <m/>
    <m/>
    <n v="112869"/>
    <n v="1"/>
    <m/>
    <m/>
    <m/>
    <m/>
    <m/>
    <n v="2.95"/>
    <x v="0"/>
    <s v="N"/>
    <x v="1"/>
    <n v="1.0125018193133284"/>
    <n v="2.9868803669743191"/>
  </r>
  <r>
    <s v="R"/>
    <n v="4.0999999999999996"/>
    <n v="20140306"/>
    <s v="WDFW"/>
    <s v="SUQ"/>
    <n v="2193383"/>
    <n v="1"/>
    <x v="2"/>
    <n v="20100819"/>
    <s v="R"/>
    <n v="6"/>
    <n v="34"/>
    <n v="23"/>
    <n v="49"/>
    <s v="N"/>
    <n v="5"/>
    <s v="3M10510  E"/>
    <m/>
    <n v="0"/>
    <s v="F"/>
    <m/>
    <m/>
    <m/>
    <n v="800"/>
    <n v="0"/>
    <n v="1"/>
    <s v="E"/>
    <n v="1"/>
    <s v="634276"/>
    <n v="12"/>
    <m/>
    <m/>
    <m/>
    <n v="112869"/>
    <n v="1"/>
    <m/>
    <m/>
    <m/>
    <m/>
    <m/>
    <n v="2.95"/>
    <x v="0"/>
    <s v="N"/>
    <x v="1"/>
    <n v="1.0110609051106592"/>
    <n v="2.9826296700764448"/>
  </r>
  <r>
    <s v="R"/>
    <n v="4.0999999999999996"/>
    <n v="20140306"/>
    <s v="WDFW"/>
    <s v="SUQ"/>
    <n v="2193384"/>
    <n v="1"/>
    <x v="2"/>
    <n v="20100819"/>
    <s v="R"/>
    <n v="6"/>
    <n v="34"/>
    <n v="23"/>
    <n v="49"/>
    <s v="N"/>
    <n v="5"/>
    <s v="3M10510  E"/>
    <m/>
    <n v="0"/>
    <s v="M"/>
    <m/>
    <m/>
    <m/>
    <n v="680"/>
    <n v="0"/>
    <n v="1"/>
    <s v="E"/>
    <n v="1"/>
    <s v="634276"/>
    <n v="12"/>
    <m/>
    <m/>
    <m/>
    <n v="112869"/>
    <n v="1"/>
    <m/>
    <m/>
    <m/>
    <m/>
    <m/>
    <n v="2.95"/>
    <x v="0"/>
    <s v="N"/>
    <x v="1"/>
    <n v="1.0110609051106592"/>
    <n v="2.9826296700764448"/>
  </r>
  <r>
    <s v="R"/>
    <n v="4.0999999999999996"/>
    <n v="20140306"/>
    <s v="WDFW"/>
    <s v="SUQ"/>
    <n v="2193356"/>
    <n v="1"/>
    <x v="2"/>
    <n v="20100820"/>
    <s v="R"/>
    <n v="6"/>
    <n v="34"/>
    <n v="23"/>
    <n v="17"/>
    <s v="N"/>
    <n v="5"/>
    <s v="3M10510  E"/>
    <m/>
    <n v="0"/>
    <s v="M"/>
    <m/>
    <m/>
    <m/>
    <n v="850"/>
    <n v="0"/>
    <n v="1"/>
    <s v="E"/>
    <n v="1"/>
    <s v="634276"/>
    <n v="12"/>
    <m/>
    <m/>
    <m/>
    <n v="112869"/>
    <n v="1"/>
    <m/>
    <m/>
    <m/>
    <m/>
    <m/>
    <n v="2.95"/>
    <x v="0"/>
    <s v="N"/>
    <x v="1"/>
    <n v="1.0110609051106592"/>
    <n v="2.9826296700764448"/>
  </r>
  <r>
    <s v="R"/>
    <n v="4.0999999999999996"/>
    <n v="20140306"/>
    <s v="WDFW"/>
    <s v="SUQ"/>
    <n v="2193357"/>
    <n v="1"/>
    <x v="2"/>
    <n v="20100820"/>
    <s v="R"/>
    <n v="6"/>
    <n v="34"/>
    <n v="23"/>
    <n v="17"/>
    <s v="N"/>
    <n v="5"/>
    <s v="3M10510  E"/>
    <m/>
    <n v="5000"/>
    <s v="M"/>
    <m/>
    <m/>
    <m/>
    <n v="740"/>
    <n v="0"/>
    <n v="1"/>
    <s v="E"/>
    <n v="1"/>
    <s v="210790"/>
    <n v="12"/>
    <m/>
    <m/>
    <m/>
    <n v="112869"/>
    <n v="1"/>
    <m/>
    <m/>
    <m/>
    <m/>
    <m/>
    <n v="2.95"/>
    <x v="0"/>
    <s v="N"/>
    <x v="1"/>
    <n v="1.0125018193133284"/>
    <n v="2.9868803669743191"/>
  </r>
  <r>
    <s v="R"/>
    <n v="4.0999999999999996"/>
    <n v="20140306"/>
    <s v="WDFW"/>
    <s v="SUQ"/>
    <n v="2193377"/>
    <n v="1"/>
    <x v="2"/>
    <n v="20100823"/>
    <s v="R"/>
    <n v="6"/>
    <n v="35"/>
    <n v="23"/>
    <n v="49"/>
    <s v="N"/>
    <n v="5"/>
    <s v="3M10510  E"/>
    <m/>
    <n v="0"/>
    <s v="F"/>
    <m/>
    <m/>
    <m/>
    <n v="900"/>
    <n v="0"/>
    <n v="1"/>
    <s v="E"/>
    <n v="1"/>
    <s v="210737"/>
    <n v="12"/>
    <m/>
    <m/>
    <m/>
    <n v="112870"/>
    <n v="1"/>
    <m/>
    <m/>
    <m/>
    <m/>
    <m/>
    <n v="4.45"/>
    <x v="0"/>
    <s v="N"/>
    <x v="6"/>
    <n v="1.0091425427595915"/>
    <n v="4.4906843152801823"/>
  </r>
  <r>
    <s v="R"/>
    <n v="4.0999999999999996"/>
    <n v="20140306"/>
    <s v="WDFW"/>
    <s v="SUQ"/>
    <n v="2193359"/>
    <n v="1"/>
    <x v="2"/>
    <n v="20100827"/>
    <s v="R"/>
    <n v="6"/>
    <n v="35"/>
    <n v="23"/>
    <n v="16"/>
    <s v="N"/>
    <n v="5"/>
    <s v="3M10510  E"/>
    <m/>
    <n v="5000"/>
    <s v="M"/>
    <m/>
    <m/>
    <m/>
    <n v="760"/>
    <n v="0"/>
    <n v="1"/>
    <s v="E"/>
    <n v="1"/>
    <s v="210788"/>
    <n v="12"/>
    <m/>
    <m/>
    <m/>
    <n v="112870"/>
    <n v="1"/>
    <m/>
    <m/>
    <m/>
    <m/>
    <m/>
    <n v="4.45"/>
    <x v="0"/>
    <s v="N"/>
    <x v="8"/>
    <n v="1.0040005746681844"/>
    <n v="4.467802557273421"/>
  </r>
  <r>
    <s v="R"/>
    <n v="4.0999999999999996"/>
    <n v="20140306"/>
    <s v="WDFW"/>
    <s v="SUQ"/>
    <n v="2193380"/>
    <n v="1"/>
    <x v="2"/>
    <n v="20100902"/>
    <s v="R"/>
    <n v="6"/>
    <n v="36"/>
    <n v="23"/>
    <n v="16"/>
    <s v="N"/>
    <n v="5"/>
    <s v="3M10510  E"/>
    <m/>
    <n v="0"/>
    <s v="M"/>
    <m/>
    <m/>
    <m/>
    <n v="960"/>
    <n v="0"/>
    <n v="1"/>
    <s v="E"/>
    <n v="1"/>
    <s v="633964"/>
    <n v="12"/>
    <m/>
    <m/>
    <m/>
    <n v="112871"/>
    <n v="1"/>
    <m/>
    <m/>
    <m/>
    <m/>
    <m/>
    <n v="2.2599999999999998"/>
    <x v="0"/>
    <s v="N"/>
    <x v="13"/>
    <n v="1.0211185889997678"/>
    <n v="2.3077280111394751"/>
  </r>
  <r>
    <s v="R"/>
    <n v="4.0999999999999996"/>
    <n v="20140306"/>
    <s v="WDFW"/>
    <s v="SUQ"/>
    <n v="2193376"/>
    <n v="1"/>
    <x v="2"/>
    <n v="20100722"/>
    <s v="R"/>
    <n v="6"/>
    <n v="30"/>
    <n v="23"/>
    <n v="16"/>
    <s v="N"/>
    <n v="5"/>
    <s v="3M10510  E"/>
    <m/>
    <n v="5000"/>
    <s v="F"/>
    <m/>
    <m/>
    <m/>
    <n v="830"/>
    <n v="0"/>
    <n v="1"/>
    <s v="E"/>
    <n v="1"/>
    <s v="633579"/>
    <n v="12"/>
    <m/>
    <m/>
    <m/>
    <n v="112865"/>
    <n v="1"/>
    <m/>
    <m/>
    <m/>
    <m/>
    <m/>
    <n v="1"/>
    <x v="0"/>
    <s v="N"/>
    <x v="6"/>
    <n v="1.1210485280279607"/>
    <n v="1.1210485280279607"/>
  </r>
  <r>
    <s v="R"/>
    <n v="4.0999999999999996"/>
    <n v="20140306"/>
    <s v="WDFW"/>
    <s v="SUQ"/>
    <n v="2193379"/>
    <n v="1"/>
    <x v="2"/>
    <n v="20100802"/>
    <s v="R"/>
    <n v="6"/>
    <n v="32"/>
    <n v="23"/>
    <n v="17"/>
    <s v="N"/>
    <n v="5"/>
    <s v="3M10510  E"/>
    <m/>
    <n v="5000"/>
    <s v="M"/>
    <m/>
    <m/>
    <m/>
    <n v="760"/>
    <n v="0"/>
    <n v="1"/>
    <s v="E"/>
    <n v="1"/>
    <s v="634271"/>
    <n v="12"/>
    <m/>
    <m/>
    <m/>
    <n v="112867"/>
    <n v="1"/>
    <m/>
    <m/>
    <m/>
    <m/>
    <m/>
    <n v="1.6"/>
    <x v="0"/>
    <s v="N"/>
    <x v="7"/>
    <n v="1.010367082587921"/>
    <n v="1.6165873321406736"/>
  </r>
  <r>
    <s v="R"/>
    <n v="4.0999999999999996"/>
    <n v="20140306"/>
    <s v="WDFW"/>
    <s v="SUQ"/>
    <n v="2193378"/>
    <n v="1"/>
    <x v="2"/>
    <n v="20100803"/>
    <s v="R"/>
    <n v="6"/>
    <n v="32"/>
    <n v="23"/>
    <n v="17"/>
    <s v="N"/>
    <n v="5"/>
    <s v="3M10510  E"/>
    <m/>
    <n v="0"/>
    <s v="F"/>
    <m/>
    <m/>
    <m/>
    <n v="870"/>
    <n v="0"/>
    <n v="1"/>
    <s v="E"/>
    <n v="1"/>
    <s v="210737"/>
    <n v="12"/>
    <m/>
    <m/>
    <m/>
    <n v="112867"/>
    <n v="1"/>
    <m/>
    <m/>
    <m/>
    <m/>
    <m/>
    <n v="1.6"/>
    <x v="0"/>
    <s v="N"/>
    <x v="6"/>
    <n v="1.0091425427595915"/>
    <n v="1.6146280684153465"/>
  </r>
  <r>
    <s v="R"/>
    <n v="4.0999999999999996"/>
    <n v="20140306"/>
    <s v="WDFW"/>
    <s v="SUQ"/>
    <n v="2193366"/>
    <n v="1"/>
    <x v="2"/>
    <n v="20100804"/>
    <s v="R"/>
    <n v="6"/>
    <n v="32"/>
    <n v="23"/>
    <n v="17"/>
    <s v="N"/>
    <n v="5"/>
    <s v="3M10510  E"/>
    <m/>
    <n v="5000"/>
    <s v="M"/>
    <m/>
    <m/>
    <m/>
    <n v="770"/>
    <n v="0"/>
    <n v="1"/>
    <s v="E"/>
    <n v="1"/>
    <s v="633889"/>
    <n v="12"/>
    <m/>
    <m/>
    <m/>
    <n v="112867"/>
    <n v="1"/>
    <m/>
    <m/>
    <m/>
    <m/>
    <m/>
    <n v="1.6"/>
    <x v="0"/>
    <s v="N"/>
    <x v="4"/>
    <n v="1.0202952872880193"/>
    <n v="1.6324724596608311"/>
  </r>
  <r>
    <s v="R"/>
    <n v="4.0999999999999996"/>
    <n v="20140306"/>
    <s v="WDFW"/>
    <s v="SUQ"/>
    <n v="2193367"/>
    <n v="1"/>
    <x v="2"/>
    <n v="20100804"/>
    <s v="R"/>
    <n v="6"/>
    <n v="32"/>
    <n v="23"/>
    <n v="17"/>
    <s v="N"/>
    <n v="5"/>
    <s v="3M10510  E"/>
    <m/>
    <n v="5000"/>
    <s v="M"/>
    <m/>
    <m/>
    <m/>
    <n v="720"/>
    <n v="0"/>
    <n v="1"/>
    <s v="E"/>
    <n v="1"/>
    <s v="210790"/>
    <n v="12"/>
    <m/>
    <m/>
    <m/>
    <n v="112867"/>
    <n v="1"/>
    <m/>
    <m/>
    <m/>
    <m/>
    <m/>
    <n v="1.6"/>
    <x v="0"/>
    <s v="N"/>
    <x v="1"/>
    <n v="1.0125018193133284"/>
    <n v="1.6200029109013254"/>
  </r>
  <r>
    <s v="R"/>
    <n v="4.0999999999999996"/>
    <n v="20140306"/>
    <s v="WDFW"/>
    <s v="SUQ"/>
    <n v="2193373"/>
    <n v="1"/>
    <x v="2"/>
    <n v="20100805"/>
    <s v="R"/>
    <n v="6"/>
    <n v="32"/>
    <n v="23"/>
    <n v="17"/>
    <s v="N"/>
    <n v="5"/>
    <s v="3M10510  E"/>
    <m/>
    <n v="0"/>
    <s v="M"/>
    <m/>
    <m/>
    <m/>
    <n v="880"/>
    <n v="0"/>
    <n v="1"/>
    <s v="E"/>
    <n v="1"/>
    <s v="634270"/>
    <n v="12"/>
    <m/>
    <m/>
    <m/>
    <n v="112867"/>
    <n v="1"/>
    <m/>
    <m/>
    <m/>
    <m/>
    <m/>
    <n v="1.6"/>
    <x v="0"/>
    <s v="N"/>
    <x v="7"/>
    <n v="1.0093888004054152"/>
    <n v="1.6150220806486644"/>
  </r>
  <r>
    <s v="R"/>
    <n v="4.0999999999999996"/>
    <n v="20140306"/>
    <s v="WDFW"/>
    <s v="SUQ"/>
    <n v="2193374"/>
    <n v="1"/>
    <x v="2"/>
    <n v="20100805"/>
    <s v="R"/>
    <n v="6"/>
    <n v="32"/>
    <n v="23"/>
    <n v="17"/>
    <s v="N"/>
    <n v="5"/>
    <s v="3M10510  E"/>
    <m/>
    <n v="5000"/>
    <s v="M"/>
    <m/>
    <m/>
    <m/>
    <n v="700"/>
    <n v="0"/>
    <n v="1"/>
    <s v="E"/>
    <n v="1"/>
    <s v="210790"/>
    <n v="12"/>
    <m/>
    <m/>
    <m/>
    <n v="112867"/>
    <n v="1"/>
    <m/>
    <m/>
    <m/>
    <m/>
    <m/>
    <n v="1.6"/>
    <x v="0"/>
    <s v="N"/>
    <x v="1"/>
    <n v="1.0125018193133284"/>
    <n v="1.6200029109013254"/>
  </r>
  <r>
    <s v="R"/>
    <n v="4.0999999999999996"/>
    <n v="20140306"/>
    <s v="WDFW"/>
    <s v="SUQ"/>
    <n v="2193375"/>
    <n v="1"/>
    <x v="2"/>
    <n v="20100805"/>
    <s v="R"/>
    <n v="6"/>
    <n v="32"/>
    <n v="23"/>
    <n v="17"/>
    <s v="N"/>
    <n v="5"/>
    <s v="3M10510  E"/>
    <m/>
    <n v="0"/>
    <s v="M"/>
    <m/>
    <m/>
    <m/>
    <n v="730"/>
    <n v="0"/>
    <n v="1"/>
    <s v="E"/>
    <n v="1"/>
    <s v="634270"/>
    <n v="12"/>
    <m/>
    <m/>
    <m/>
    <n v="112867"/>
    <n v="1"/>
    <m/>
    <m/>
    <m/>
    <m/>
    <m/>
    <n v="1.6"/>
    <x v="0"/>
    <s v="N"/>
    <x v="7"/>
    <n v="1.0093888004054152"/>
    <n v="1.6150220806486644"/>
  </r>
  <r>
    <s v="R"/>
    <n v="4.0999999999999996"/>
    <n v="20140306"/>
    <s v="WDFW"/>
    <s v="SUQ"/>
    <n v="2193358"/>
    <n v="1"/>
    <x v="2"/>
    <n v="20100806"/>
    <s v="R"/>
    <n v="6"/>
    <n v="32"/>
    <n v="23"/>
    <n v="17"/>
    <s v="N"/>
    <n v="5"/>
    <s v="3M10510  E"/>
    <m/>
    <n v="5000"/>
    <s v="F"/>
    <m/>
    <m/>
    <m/>
    <n v="710"/>
    <n v="0"/>
    <n v="1"/>
    <s v="E"/>
    <n v="1"/>
    <s v="210790"/>
    <n v="12"/>
    <m/>
    <m/>
    <m/>
    <n v="112867"/>
    <n v="1"/>
    <m/>
    <m/>
    <m/>
    <m/>
    <m/>
    <n v="1.6"/>
    <x v="0"/>
    <s v="N"/>
    <x v="1"/>
    <n v="1.0125018193133284"/>
    <n v="1.6200029109013254"/>
  </r>
  <r>
    <s v="R"/>
    <n v="4.0999999999999996"/>
    <n v="20140313"/>
    <s v="WDFW"/>
    <s v="SUQ"/>
    <n v="2280784"/>
    <n v="1"/>
    <x v="3"/>
    <n v="20110818"/>
    <s v="R"/>
    <n v="6"/>
    <n v="34"/>
    <n v="23"/>
    <n v="17"/>
    <s v="N"/>
    <n v="5"/>
    <s v="3M10510  E"/>
    <m/>
    <n v="5000"/>
    <s v="F"/>
    <m/>
    <m/>
    <m/>
    <n v="810"/>
    <n v="0"/>
    <n v="1"/>
    <s v="E"/>
    <n v="2"/>
    <m/>
    <m/>
    <m/>
    <m/>
    <m/>
    <n v="117495"/>
    <n v="1"/>
    <m/>
    <m/>
    <m/>
    <m/>
    <m/>
    <m/>
    <x v="0"/>
    <s v="N"/>
    <x v="0"/>
    <m/>
    <m/>
  </r>
  <r>
    <s v="R"/>
    <n v="4.0999999999999996"/>
    <n v="20140313"/>
    <s v="WDFW"/>
    <s v="SUQ"/>
    <n v="2280786"/>
    <n v="1"/>
    <x v="3"/>
    <n v="20110804"/>
    <s v="R"/>
    <n v="6"/>
    <n v="32"/>
    <n v="23"/>
    <n v="17"/>
    <s v="N"/>
    <n v="5"/>
    <s v="3M10510  E"/>
    <m/>
    <n v="0"/>
    <s v="F"/>
    <m/>
    <m/>
    <m/>
    <n v="820"/>
    <n v="0"/>
    <n v="1"/>
    <s v="E"/>
    <n v="3"/>
    <m/>
    <m/>
    <m/>
    <m/>
    <m/>
    <n v="117493"/>
    <n v="1"/>
    <m/>
    <m/>
    <m/>
    <m/>
    <m/>
    <m/>
    <x v="0"/>
    <s v="N"/>
    <x v="0"/>
    <m/>
    <m/>
  </r>
  <r>
    <s v="R"/>
    <n v="4.0999999999999996"/>
    <n v="20140313"/>
    <s v="WDFW"/>
    <s v="SUQ"/>
    <n v="2280779"/>
    <n v="1"/>
    <x v="3"/>
    <n v="20110809"/>
    <s v="R"/>
    <n v="6"/>
    <n v="33"/>
    <n v="23"/>
    <n v="17"/>
    <s v="N"/>
    <n v="5"/>
    <s v="3M10510  E"/>
    <m/>
    <n v="0"/>
    <s v="M"/>
    <m/>
    <m/>
    <m/>
    <n v="590"/>
    <n v="0"/>
    <n v="1"/>
    <s v="E"/>
    <n v="1"/>
    <s v="634842"/>
    <n v="12"/>
    <m/>
    <m/>
    <m/>
    <n v="117494"/>
    <n v="1"/>
    <m/>
    <m/>
    <m/>
    <m/>
    <m/>
    <n v="5.83"/>
    <x v="0"/>
    <s v="N"/>
    <x v="14"/>
    <n v="1.0068466363361832"/>
    <n v="5.8699158898399482"/>
  </r>
  <r>
    <s v="R"/>
    <n v="4.0999999999999996"/>
    <n v="20140313"/>
    <s v="WDFW"/>
    <s v="SUQ"/>
    <n v="2280787"/>
    <n v="1"/>
    <x v="3"/>
    <n v="20110810"/>
    <s v="R"/>
    <n v="6"/>
    <n v="33"/>
    <n v="23"/>
    <n v="17"/>
    <s v="N"/>
    <n v="5"/>
    <s v="3M10510  E"/>
    <m/>
    <n v="0"/>
    <s v="M"/>
    <m/>
    <m/>
    <m/>
    <n v="610"/>
    <n v="0"/>
    <n v="1"/>
    <s v="E"/>
    <n v="1"/>
    <s v="634276"/>
    <n v="12"/>
    <m/>
    <m/>
    <m/>
    <n v="117494"/>
    <n v="1"/>
    <m/>
    <m/>
    <m/>
    <m/>
    <m/>
    <n v="5.83"/>
    <x v="0"/>
    <s v="N"/>
    <x v="1"/>
    <n v="1.0110609051106592"/>
    <n v="5.8944850767951431"/>
  </r>
  <r>
    <s v="R"/>
    <n v="4.0999999999999996"/>
    <n v="20140313"/>
    <s v="WDFW"/>
    <s v="SUQ"/>
    <n v="2280788"/>
    <n v="1"/>
    <x v="3"/>
    <n v="20110811"/>
    <s v="R"/>
    <n v="6"/>
    <n v="33"/>
    <n v="23"/>
    <n v="17"/>
    <s v="N"/>
    <n v="5"/>
    <s v="3M10510  E"/>
    <m/>
    <n v="5000"/>
    <s v="M"/>
    <m/>
    <m/>
    <m/>
    <n v="840"/>
    <n v="0"/>
    <n v="1"/>
    <s v="E"/>
    <n v="1"/>
    <s v="634283"/>
    <n v="12"/>
    <m/>
    <m/>
    <m/>
    <n v="117494"/>
    <n v="1"/>
    <m/>
    <m/>
    <m/>
    <m/>
    <m/>
    <n v="5.83"/>
    <x v="0"/>
    <s v="N"/>
    <x v="9"/>
    <n v="1"/>
    <n v="5.83"/>
  </r>
  <r>
    <s v="R"/>
    <n v="4.0999999999999996"/>
    <n v="20140313"/>
    <s v="WDFW"/>
    <s v="SUQ"/>
    <n v="2280778"/>
    <n v="1"/>
    <x v="3"/>
    <n v="20110815"/>
    <s v="R"/>
    <n v="6"/>
    <n v="34"/>
    <n v="23"/>
    <n v="17"/>
    <s v="N"/>
    <n v="5"/>
    <s v="3M10510  E"/>
    <m/>
    <n v="5000"/>
    <s v="M"/>
    <m/>
    <m/>
    <m/>
    <n v="730"/>
    <n v="0"/>
    <n v="1"/>
    <s v="E"/>
    <n v="1"/>
    <s v="210855"/>
    <n v="12"/>
    <m/>
    <m/>
    <m/>
    <n v="117495"/>
    <n v="1"/>
    <m/>
    <m/>
    <m/>
    <m/>
    <m/>
    <n v="3.37"/>
    <x v="0"/>
    <s v="N"/>
    <x v="3"/>
    <n v="8.6662392501050114"/>
    <n v="29.205226272853889"/>
  </r>
  <r>
    <s v="R"/>
    <n v="4.0999999999999996"/>
    <n v="20140313"/>
    <s v="WDFW"/>
    <s v="SUQ"/>
    <n v="2280781"/>
    <n v="1"/>
    <x v="3"/>
    <n v="20110824"/>
    <s v="R"/>
    <n v="6"/>
    <n v="35"/>
    <n v="23"/>
    <n v="17"/>
    <s v="N"/>
    <n v="5"/>
    <s v="3M10510  E"/>
    <m/>
    <n v="5000"/>
    <s v="M"/>
    <m/>
    <m/>
    <m/>
    <n v="740"/>
    <n v="0"/>
    <n v="1"/>
    <s v="E"/>
    <n v="1"/>
    <s v="210856"/>
    <n v="12"/>
    <m/>
    <m/>
    <m/>
    <n v="117496"/>
    <n v="1"/>
    <m/>
    <m/>
    <m/>
    <m/>
    <m/>
    <n v="4.9400000000000004"/>
    <x v="0"/>
    <s v="N"/>
    <x v="3"/>
    <n v="10.375045405012713"/>
    <n v="51.252724300762807"/>
  </r>
  <r>
    <s v="R"/>
    <n v="4.0999999999999996"/>
    <n v="20140313"/>
    <s v="WDFW"/>
    <s v="SUQ"/>
    <n v="2280789"/>
    <n v="1"/>
    <x v="3"/>
    <n v="20110826"/>
    <s v="R"/>
    <n v="6"/>
    <n v="35"/>
    <n v="23"/>
    <n v="17"/>
    <s v="N"/>
    <n v="5"/>
    <s v="3M10510  E"/>
    <m/>
    <n v="5000"/>
    <s v="M"/>
    <m/>
    <m/>
    <m/>
    <n v="700"/>
    <n v="0"/>
    <n v="1"/>
    <s v="E"/>
    <n v="1"/>
    <s v="210855"/>
    <n v="12"/>
    <m/>
    <m/>
    <m/>
    <n v="117496"/>
    <n v="1"/>
    <m/>
    <m/>
    <m/>
    <m/>
    <m/>
    <n v="4.9400000000000004"/>
    <x v="0"/>
    <s v="N"/>
    <x v="3"/>
    <n v="8.6662392501050114"/>
    <n v="42.811221895518763"/>
  </r>
  <r>
    <s v="R"/>
    <n v="4.0999999999999996"/>
    <n v="20140313"/>
    <s v="WDFW"/>
    <s v="SUQ"/>
    <n v="2280766"/>
    <n v="1"/>
    <x v="3"/>
    <n v="20110901"/>
    <s v="R"/>
    <n v="6"/>
    <n v="36"/>
    <n v="23"/>
    <n v="16"/>
    <s v="N"/>
    <n v="5"/>
    <s v="3M10510  E"/>
    <m/>
    <n v="5000"/>
    <s v="M"/>
    <m/>
    <m/>
    <m/>
    <n v="730"/>
    <n v="0"/>
    <n v="1"/>
    <s v="E"/>
    <n v="1"/>
    <s v="210856"/>
    <n v="12"/>
    <m/>
    <m/>
    <m/>
    <n v="117497"/>
    <n v="1"/>
    <m/>
    <m/>
    <m/>
    <m/>
    <m/>
    <n v="4.33"/>
    <x v="0"/>
    <s v="N"/>
    <x v="3"/>
    <n v="10.375045405012713"/>
    <n v="44.923946603705048"/>
  </r>
  <r>
    <s v="R"/>
    <n v="4.0999999999999996"/>
    <n v="20140313"/>
    <s v="WDFW"/>
    <s v="SUQ"/>
    <n v="2280767"/>
    <n v="1"/>
    <x v="3"/>
    <n v="20110901"/>
    <s v="R"/>
    <n v="6"/>
    <n v="36"/>
    <n v="23"/>
    <n v="16"/>
    <s v="N"/>
    <n v="5"/>
    <s v="3M10510  E"/>
    <m/>
    <n v="5000"/>
    <s v="M"/>
    <m/>
    <m/>
    <m/>
    <n v="740"/>
    <n v="0"/>
    <n v="1"/>
    <s v="E"/>
    <n v="1"/>
    <s v="210856"/>
    <n v="12"/>
    <m/>
    <m/>
    <m/>
    <n v="117497"/>
    <n v="1"/>
    <m/>
    <m/>
    <m/>
    <m/>
    <m/>
    <n v="4.33"/>
    <x v="0"/>
    <s v="N"/>
    <x v="3"/>
    <n v="10.375045405012713"/>
    <n v="44.923946603705048"/>
  </r>
  <r>
    <s v="R"/>
    <n v="4.0999999999999996"/>
    <n v="20140313"/>
    <s v="WDFW"/>
    <s v="SUQ"/>
    <n v="2280768"/>
    <n v="1"/>
    <x v="3"/>
    <n v="20110901"/>
    <s v="R"/>
    <n v="6"/>
    <n v="36"/>
    <n v="23"/>
    <n v="16"/>
    <s v="N"/>
    <n v="5"/>
    <s v="3M10510  E"/>
    <m/>
    <n v="5000"/>
    <s v="M"/>
    <m/>
    <m/>
    <m/>
    <n v="670"/>
    <n v="0"/>
    <n v="1"/>
    <s v="E"/>
    <n v="1"/>
    <s v="210855"/>
    <n v="12"/>
    <m/>
    <m/>
    <m/>
    <n v="117497"/>
    <n v="1"/>
    <m/>
    <m/>
    <m/>
    <m/>
    <m/>
    <n v="4.33"/>
    <x v="0"/>
    <s v="N"/>
    <x v="3"/>
    <n v="8.6662392501050114"/>
    <n v="37.524815952954697"/>
  </r>
  <r>
    <s v="R"/>
    <n v="4.0999999999999996"/>
    <n v="20140313"/>
    <s v="WDFW"/>
    <s v="SUQ"/>
    <n v="2280769"/>
    <n v="1"/>
    <x v="3"/>
    <n v="20110901"/>
    <s v="R"/>
    <n v="6"/>
    <n v="36"/>
    <n v="23"/>
    <n v="16"/>
    <s v="N"/>
    <n v="5"/>
    <s v="3M10510  E"/>
    <m/>
    <n v="5000"/>
    <s v="M"/>
    <m/>
    <m/>
    <m/>
    <n v="660"/>
    <n v="0"/>
    <n v="1"/>
    <s v="E"/>
    <n v="1"/>
    <s v="210856"/>
    <n v="12"/>
    <m/>
    <m/>
    <m/>
    <n v="117497"/>
    <n v="1"/>
    <m/>
    <m/>
    <m/>
    <m/>
    <m/>
    <n v="4.33"/>
    <x v="0"/>
    <s v="N"/>
    <x v="3"/>
    <n v="10.375045405012713"/>
    <n v="44.923946603705048"/>
  </r>
  <r>
    <s v="R"/>
    <n v="4.0999999999999996"/>
    <n v="20140313"/>
    <s v="WDFW"/>
    <s v="SUQ"/>
    <n v="2280780"/>
    <n v="1"/>
    <x v="3"/>
    <n v="20110729"/>
    <s v="R"/>
    <n v="6"/>
    <n v="31"/>
    <n v="23"/>
    <n v="17"/>
    <s v="N"/>
    <n v="5"/>
    <s v="3M10510  E"/>
    <m/>
    <n v="0"/>
    <s v="M"/>
    <m/>
    <m/>
    <m/>
    <n v="710"/>
    <n v="0"/>
    <n v="1"/>
    <s v="E"/>
    <n v="3"/>
    <m/>
    <m/>
    <m/>
    <m/>
    <m/>
    <n v="117492"/>
    <n v="1"/>
    <m/>
    <m/>
    <m/>
    <m/>
    <m/>
    <m/>
    <x v="0"/>
    <s v="N"/>
    <x v="0"/>
    <m/>
    <m/>
  </r>
  <r>
    <s v="R"/>
    <n v="4.0999999999999996"/>
    <n v="20140313"/>
    <s v="WDFW"/>
    <s v="SUQ"/>
    <n v="2280785"/>
    <n v="1"/>
    <x v="3"/>
    <n v="20110804"/>
    <s v="R"/>
    <n v="6"/>
    <n v="32"/>
    <n v="23"/>
    <n v="17"/>
    <s v="N"/>
    <n v="5"/>
    <s v="3M10510  E"/>
    <m/>
    <n v="5000"/>
    <s v="M"/>
    <m/>
    <m/>
    <m/>
    <n v="820"/>
    <n v="0"/>
    <n v="1"/>
    <s v="E"/>
    <n v="1"/>
    <s v="210790"/>
    <n v="12"/>
    <m/>
    <m/>
    <m/>
    <n v="117493"/>
    <n v="1"/>
    <m/>
    <m/>
    <m/>
    <m/>
    <m/>
    <n v="5.27"/>
    <x v="0"/>
    <s v="N"/>
    <x v="1"/>
    <n v="1.0125018193133284"/>
    <n v="5.3358845877812398"/>
  </r>
  <r>
    <s v="R"/>
    <n v="4.0999999999999996"/>
    <n v="20150424"/>
    <s v="WDFW"/>
    <s v="SUQ"/>
    <n v="2382964"/>
    <n v="1"/>
    <x v="4"/>
    <n v="20120807"/>
    <s v="R"/>
    <n v="6"/>
    <n v="33"/>
    <n v="23"/>
    <n v="17"/>
    <s v="N"/>
    <n v="5"/>
    <s v="3M10510  E"/>
    <m/>
    <n v="5000"/>
    <s v="M"/>
    <m/>
    <m/>
    <m/>
    <n v="660"/>
    <n v="0"/>
    <n v="1"/>
    <s v="E"/>
    <n v="1"/>
    <s v="210916"/>
    <n v="12"/>
    <m/>
    <m/>
    <m/>
    <n v="121561"/>
    <n v="1"/>
    <m/>
    <m/>
    <m/>
    <m/>
    <m/>
    <n v="2.4900000000000002"/>
    <x v="0"/>
    <s v="N"/>
    <x v="3"/>
    <n v="10.712079355643366"/>
    <n v="26.673077595551984"/>
  </r>
  <r>
    <s v="R"/>
    <n v="4.0999999999999996"/>
    <n v="20150424"/>
    <s v="WDFW"/>
    <s v="SUQ"/>
    <n v="2382965"/>
    <n v="1"/>
    <x v="4"/>
    <n v="20120807"/>
    <s v="R"/>
    <n v="6"/>
    <n v="33"/>
    <n v="23"/>
    <n v="17"/>
    <s v="N"/>
    <n v="5"/>
    <s v="3M10510  E"/>
    <m/>
    <n v="5000"/>
    <s v="M"/>
    <m/>
    <m/>
    <m/>
    <n v="670"/>
    <n v="0"/>
    <n v="1"/>
    <s v="E"/>
    <n v="1"/>
    <s v="210915"/>
    <n v="12"/>
    <m/>
    <m/>
    <m/>
    <n v="121561"/>
    <n v="1"/>
    <m/>
    <m/>
    <m/>
    <m/>
    <m/>
    <n v="2.4900000000000002"/>
    <x v="0"/>
    <s v="N"/>
    <x v="3"/>
    <n v="12.803707691587473"/>
    <n v="31.88123215205281"/>
  </r>
  <r>
    <s v="R"/>
    <n v="4.0999999999999996"/>
    <n v="20150424"/>
    <s v="WDFW"/>
    <s v="SUQ"/>
    <n v="2382963"/>
    <n v="1"/>
    <x v="4"/>
    <n v="20120808"/>
    <s v="R"/>
    <n v="6"/>
    <n v="33"/>
    <n v="23"/>
    <n v="17"/>
    <s v="N"/>
    <n v="5"/>
    <s v="3M10510  E"/>
    <m/>
    <n v="5000"/>
    <s v="F"/>
    <m/>
    <m/>
    <m/>
    <n v="810"/>
    <n v="0"/>
    <n v="1"/>
    <s v="E"/>
    <n v="1"/>
    <s v="210855"/>
    <n v="12"/>
    <m/>
    <m/>
    <m/>
    <n v="121561"/>
    <n v="1"/>
    <m/>
    <m/>
    <m/>
    <m/>
    <m/>
    <n v="2.4900000000000002"/>
    <x v="0"/>
    <s v="N"/>
    <x v="3"/>
    <n v="8.6662392501050114"/>
    <n v="21.578935732761479"/>
  </r>
  <r>
    <s v="R"/>
    <n v="4.0999999999999996"/>
    <n v="20150424"/>
    <s v="WDFW"/>
    <s v="SUQ"/>
    <n v="2382962"/>
    <n v="1"/>
    <x v="4"/>
    <n v="20120809"/>
    <s v="R"/>
    <n v="6"/>
    <n v="33"/>
    <n v="23"/>
    <n v="17"/>
    <s v="N"/>
    <n v="5"/>
    <s v="3M10510  E"/>
    <m/>
    <n v="0"/>
    <s v="F"/>
    <m/>
    <m/>
    <m/>
    <n v="660"/>
    <n v="0"/>
    <n v="1"/>
    <s v="E"/>
    <n v="1"/>
    <s v="210916"/>
    <n v="12"/>
    <m/>
    <m/>
    <m/>
    <n v="121561"/>
    <n v="1"/>
    <m/>
    <m/>
    <m/>
    <m/>
    <m/>
    <n v="2.4900000000000002"/>
    <x v="0"/>
    <s v="N"/>
    <x v="3"/>
    <n v="10.712079355643366"/>
    <n v="26.673077595551984"/>
  </r>
  <r>
    <s v="R"/>
    <n v="4.0999999999999996"/>
    <n v="20150424"/>
    <s v="WDFW"/>
    <s v="SUQ"/>
    <n v="2382952"/>
    <n v="1"/>
    <x v="4"/>
    <n v="20120813"/>
    <s v="R"/>
    <n v="6"/>
    <n v="34"/>
    <n v="23"/>
    <n v="17"/>
    <s v="N"/>
    <n v="5"/>
    <s v="3M10510  E"/>
    <m/>
    <n v="5000"/>
    <s v="M"/>
    <m/>
    <m/>
    <m/>
    <n v="680"/>
    <n v="0"/>
    <n v="1"/>
    <s v="E"/>
    <n v="1"/>
    <s v="210916"/>
    <n v="12"/>
    <m/>
    <m/>
    <m/>
    <n v="121562"/>
    <n v="1"/>
    <m/>
    <m/>
    <m/>
    <m/>
    <m/>
    <n v="1.75"/>
    <x v="0"/>
    <s v="N"/>
    <x v="3"/>
    <n v="10.712079355643366"/>
    <n v="18.746138872375891"/>
  </r>
  <r>
    <s v="R"/>
    <n v="4.0999999999999996"/>
    <n v="20150424"/>
    <s v="WDFW"/>
    <s v="SUQ"/>
    <n v="2382953"/>
    <n v="1"/>
    <x v="4"/>
    <n v="20120813"/>
    <s v="R"/>
    <n v="6"/>
    <n v="34"/>
    <n v="23"/>
    <n v="17"/>
    <s v="N"/>
    <n v="5"/>
    <s v="3M10510  E"/>
    <m/>
    <n v="5000"/>
    <s v="F"/>
    <m/>
    <m/>
    <m/>
    <n v="680"/>
    <n v="0"/>
    <n v="1"/>
    <s v="E"/>
    <n v="1"/>
    <s v="210855"/>
    <n v="12"/>
    <m/>
    <m/>
    <m/>
    <n v="121562"/>
    <n v="1"/>
    <m/>
    <m/>
    <m/>
    <m/>
    <m/>
    <n v="1.75"/>
    <x v="0"/>
    <s v="N"/>
    <x v="3"/>
    <n v="8.6662392501050114"/>
    <n v="15.165918687683771"/>
  </r>
  <r>
    <s v="R"/>
    <n v="4.0999999999999996"/>
    <n v="20150424"/>
    <s v="WDFW"/>
    <s v="SUQ"/>
    <n v="2382954"/>
    <n v="1"/>
    <x v="4"/>
    <n v="20120813"/>
    <s v="R"/>
    <n v="6"/>
    <n v="34"/>
    <n v="23"/>
    <n v="17"/>
    <s v="N"/>
    <n v="5"/>
    <s v="3M10510  E"/>
    <m/>
    <n v="5000"/>
    <s v="F"/>
    <m/>
    <m/>
    <m/>
    <n v="650"/>
    <n v="0"/>
    <n v="1"/>
    <s v="E"/>
    <n v="1"/>
    <s v="210915"/>
    <n v="12"/>
    <m/>
    <m/>
    <m/>
    <n v="121562"/>
    <n v="1"/>
    <m/>
    <m/>
    <m/>
    <m/>
    <m/>
    <n v="1.75"/>
    <x v="0"/>
    <s v="N"/>
    <x v="3"/>
    <n v="12.803707691587473"/>
    <n v="22.406488460278077"/>
  </r>
  <r>
    <s v="R"/>
    <n v="4.0999999999999996"/>
    <n v="20150424"/>
    <s v="WDFW"/>
    <s v="SUQ"/>
    <n v="2382960"/>
    <n v="1"/>
    <x v="4"/>
    <n v="20120814"/>
    <s v="R"/>
    <n v="6"/>
    <n v="34"/>
    <n v="23"/>
    <n v="17"/>
    <s v="N"/>
    <n v="5"/>
    <s v="3M10510  E"/>
    <m/>
    <n v="5000"/>
    <s v="M"/>
    <m/>
    <m/>
    <m/>
    <n v="690"/>
    <n v="0"/>
    <n v="1"/>
    <s v="E"/>
    <n v="1"/>
    <s v="210916"/>
    <n v="12"/>
    <m/>
    <m/>
    <m/>
    <n v="121562"/>
    <n v="1"/>
    <m/>
    <m/>
    <m/>
    <m/>
    <m/>
    <n v="1.75"/>
    <x v="0"/>
    <s v="N"/>
    <x v="3"/>
    <n v="10.712079355643366"/>
    <n v="18.746138872375891"/>
  </r>
  <r>
    <s v="R"/>
    <n v="4.0999999999999996"/>
    <n v="20150424"/>
    <s v="WDFW"/>
    <s v="SUQ"/>
    <n v="2382961"/>
    <n v="1"/>
    <x v="4"/>
    <n v="20120814"/>
    <s v="R"/>
    <n v="6"/>
    <n v="34"/>
    <n v="23"/>
    <n v="17"/>
    <s v="N"/>
    <n v="5"/>
    <s v="3M10510  E"/>
    <m/>
    <n v="5000"/>
    <s v="M"/>
    <m/>
    <m/>
    <m/>
    <n v="670"/>
    <n v="0"/>
    <n v="1"/>
    <s v="E"/>
    <n v="1"/>
    <s v="210822"/>
    <n v="12"/>
    <m/>
    <m/>
    <m/>
    <n v="121562"/>
    <n v="1"/>
    <m/>
    <m/>
    <m/>
    <m/>
    <m/>
    <n v="1.75"/>
    <x v="0"/>
    <s v="N"/>
    <x v="1"/>
    <n v="1.0516424469975976"/>
    <n v="1.8403742822457958"/>
  </r>
  <r>
    <s v="R"/>
    <n v="4.0999999999999996"/>
    <n v="20150424"/>
    <s v="WDFW"/>
    <s v="SUQ"/>
    <n v="2382955"/>
    <n v="1"/>
    <x v="4"/>
    <n v="20120815"/>
    <s v="R"/>
    <n v="6"/>
    <n v="34"/>
    <n v="23"/>
    <n v="17"/>
    <s v="N"/>
    <n v="5"/>
    <s v="3M10510  E"/>
    <m/>
    <n v="5000"/>
    <s v="F"/>
    <m/>
    <m/>
    <m/>
    <n v="650"/>
    <n v="0"/>
    <n v="1"/>
    <s v="E"/>
    <n v="1"/>
    <s v="210912"/>
    <n v="12"/>
    <m/>
    <m/>
    <m/>
    <n v="121562"/>
    <n v="1"/>
    <m/>
    <m/>
    <m/>
    <m/>
    <m/>
    <n v="1.75"/>
    <x v="0"/>
    <s v="N"/>
    <x v="1"/>
    <n v="1.0091203456551132"/>
    <n v="1.7659606048964482"/>
  </r>
  <r>
    <s v="R"/>
    <n v="4.0999999999999996"/>
    <n v="20150424"/>
    <s v="WDFW"/>
    <s v="SUQ"/>
    <n v="2382956"/>
    <n v="1"/>
    <x v="4"/>
    <n v="20120815"/>
    <s v="R"/>
    <n v="6"/>
    <n v="34"/>
    <n v="23"/>
    <n v="17"/>
    <s v="N"/>
    <n v="5"/>
    <s v="3M10510  E"/>
    <m/>
    <n v="5000"/>
    <s v="F"/>
    <m/>
    <m/>
    <m/>
    <n v="730"/>
    <n v="0"/>
    <n v="1"/>
    <s v="E"/>
    <n v="1"/>
    <s v="210856"/>
    <n v="12"/>
    <m/>
    <m/>
    <m/>
    <n v="121562"/>
    <n v="1"/>
    <m/>
    <m/>
    <m/>
    <m/>
    <m/>
    <n v="1.75"/>
    <x v="0"/>
    <s v="N"/>
    <x v="3"/>
    <n v="10.375045405012713"/>
    <n v="18.156329458772248"/>
  </r>
  <r>
    <s v="R"/>
    <n v="4.0999999999999996"/>
    <n v="20150424"/>
    <s v="WDFW"/>
    <s v="SUQ"/>
    <n v="2382957"/>
    <n v="1"/>
    <x v="4"/>
    <n v="20120815"/>
    <s v="R"/>
    <n v="6"/>
    <n v="34"/>
    <n v="23"/>
    <n v="17"/>
    <s v="N"/>
    <n v="5"/>
    <s v="3M10510  E"/>
    <m/>
    <n v="5000"/>
    <s v="M"/>
    <m/>
    <m/>
    <m/>
    <n v="660"/>
    <n v="0"/>
    <n v="1"/>
    <s v="E"/>
    <n v="1"/>
    <s v="210916"/>
    <n v="12"/>
    <m/>
    <m/>
    <m/>
    <n v="121562"/>
    <n v="1"/>
    <m/>
    <m/>
    <m/>
    <m/>
    <m/>
    <n v="1.75"/>
    <x v="0"/>
    <s v="N"/>
    <x v="3"/>
    <n v="10.712079355643366"/>
    <n v="18.746138872375891"/>
  </r>
  <r>
    <s v="R"/>
    <n v="4.0999999999999996"/>
    <n v="20150424"/>
    <s v="WDFW"/>
    <s v="SUQ"/>
    <n v="2382958"/>
    <n v="1"/>
    <x v="4"/>
    <n v="20120815"/>
    <s v="R"/>
    <n v="6"/>
    <n v="34"/>
    <n v="23"/>
    <n v="17"/>
    <s v="N"/>
    <n v="5"/>
    <s v="3M10510  E"/>
    <m/>
    <n v="5000"/>
    <s v="F"/>
    <m/>
    <m/>
    <m/>
    <n v="650"/>
    <n v="0"/>
    <n v="1"/>
    <s v="E"/>
    <n v="1"/>
    <s v="210916"/>
    <n v="12"/>
    <m/>
    <m/>
    <m/>
    <n v="121562"/>
    <n v="1"/>
    <m/>
    <m/>
    <m/>
    <m/>
    <m/>
    <n v="1.75"/>
    <x v="0"/>
    <s v="N"/>
    <x v="3"/>
    <n v="10.712079355643366"/>
    <n v="18.746138872375891"/>
  </r>
  <r>
    <s v="R"/>
    <n v="4.0999999999999996"/>
    <n v="20150424"/>
    <s v="WDFW"/>
    <s v="SUQ"/>
    <n v="2382966"/>
    <n v="1"/>
    <x v="4"/>
    <n v="20120906"/>
    <s v="R"/>
    <n v="6"/>
    <n v="37"/>
    <n v="23"/>
    <n v="16"/>
    <s v="N"/>
    <n v="5"/>
    <s v="3M10510  E"/>
    <m/>
    <n v="5000"/>
    <s v="M"/>
    <m/>
    <m/>
    <m/>
    <n v="660"/>
    <n v="0"/>
    <n v="1"/>
    <s v="E"/>
    <n v="1"/>
    <s v="210915"/>
    <n v="13"/>
    <m/>
    <m/>
    <m/>
    <n v="121565"/>
    <n v="1"/>
    <m/>
    <m/>
    <m/>
    <m/>
    <m/>
    <n v="4.95"/>
    <x v="0"/>
    <s v="N"/>
    <x v="3"/>
    <n v="12.803707691587473"/>
    <n v="63.378353073357992"/>
  </r>
  <r>
    <s v="R"/>
    <n v="4.0999999999999996"/>
    <n v="20150424"/>
    <s v="WDFW"/>
    <s v="SUQ"/>
    <n v="2382967"/>
    <n v="1"/>
    <x v="4"/>
    <n v="20120906"/>
    <s v="R"/>
    <n v="6"/>
    <n v="37"/>
    <n v="23"/>
    <n v="16"/>
    <s v="N"/>
    <n v="5"/>
    <s v="3M10510  E"/>
    <m/>
    <n v="5000"/>
    <s v="M"/>
    <m/>
    <m/>
    <m/>
    <n v="700"/>
    <n v="0"/>
    <n v="1"/>
    <s v="E"/>
    <n v="1"/>
    <s v="210916"/>
    <n v="12"/>
    <m/>
    <m/>
    <m/>
    <n v="121565"/>
    <n v="1"/>
    <m/>
    <m/>
    <m/>
    <m/>
    <m/>
    <n v="4.95"/>
    <x v="0"/>
    <s v="N"/>
    <x v="3"/>
    <n v="10.712079355643366"/>
    <n v="53.024792810434668"/>
  </r>
  <r>
    <s v="R"/>
    <n v="4.0999999999999996"/>
    <n v="20150424"/>
    <s v="WDFW"/>
    <s v="SUQ"/>
    <n v="2382968"/>
    <n v="1"/>
    <x v="4"/>
    <n v="20120906"/>
    <s v="R"/>
    <n v="6"/>
    <n v="37"/>
    <n v="23"/>
    <n v="16"/>
    <s v="N"/>
    <n v="5"/>
    <s v="3M10510  E"/>
    <m/>
    <n v="5000"/>
    <s v="F"/>
    <m/>
    <m/>
    <m/>
    <n v="740"/>
    <n v="0"/>
    <n v="1"/>
    <s v="E"/>
    <n v="1"/>
    <s v="210915"/>
    <n v="12"/>
    <m/>
    <m/>
    <m/>
    <n v="121565"/>
    <n v="1"/>
    <m/>
    <m/>
    <m/>
    <m/>
    <m/>
    <n v="4.95"/>
    <x v="0"/>
    <s v="N"/>
    <x v="3"/>
    <n v="12.803707691587473"/>
    <n v="63.378353073357992"/>
  </r>
  <r>
    <s v="R"/>
    <n v="4.0999999999999996"/>
    <n v="20150424"/>
    <s v="WDFW"/>
    <s v="SUQ"/>
    <n v="2382969"/>
    <n v="1"/>
    <x v="4"/>
    <n v="20120906"/>
    <s v="R"/>
    <n v="6"/>
    <n v="37"/>
    <n v="23"/>
    <n v="16"/>
    <s v="N"/>
    <n v="5"/>
    <s v="3M10510  E"/>
    <m/>
    <n v="5000"/>
    <s v="M"/>
    <m/>
    <m/>
    <m/>
    <n v="760"/>
    <n v="0"/>
    <n v="1"/>
    <s v="E"/>
    <n v="1"/>
    <s v="210856"/>
    <n v="12"/>
    <m/>
    <m/>
    <m/>
    <n v="121565"/>
    <n v="1"/>
    <m/>
    <m/>
    <m/>
    <m/>
    <m/>
    <n v="4.95"/>
    <x v="0"/>
    <s v="N"/>
    <x v="3"/>
    <n v="10.375045405012713"/>
    <n v="51.356474754812929"/>
  </r>
  <r>
    <s v="R"/>
    <n v="4.0999999999999996"/>
    <n v="20150424"/>
    <s v="WDFW"/>
    <s v="SUQ"/>
    <n v="2382970"/>
    <n v="1"/>
    <x v="4"/>
    <n v="20120906"/>
    <s v="R"/>
    <n v="6"/>
    <n v="37"/>
    <n v="23"/>
    <n v="16"/>
    <s v="N"/>
    <n v="5"/>
    <s v="3M10510  E"/>
    <m/>
    <n v="5000"/>
    <s v="M"/>
    <m/>
    <m/>
    <m/>
    <n v="720"/>
    <n v="0"/>
    <n v="1"/>
    <s v="E"/>
    <n v="1"/>
    <s v="210915"/>
    <n v="12"/>
    <m/>
    <m/>
    <m/>
    <n v="121565"/>
    <n v="1"/>
    <m/>
    <m/>
    <m/>
    <m/>
    <m/>
    <n v="4.95"/>
    <x v="0"/>
    <s v="N"/>
    <x v="3"/>
    <n v="12.803707691587473"/>
    <n v="63.378353073357992"/>
  </r>
  <r>
    <s v="R"/>
    <n v="4.0999999999999996"/>
    <n v="20150424"/>
    <s v="WDFW"/>
    <s v="SUQ"/>
    <n v="2382971"/>
    <n v="1"/>
    <x v="4"/>
    <n v="20120906"/>
    <s v="R"/>
    <n v="6"/>
    <n v="37"/>
    <n v="23"/>
    <n v="16"/>
    <s v="N"/>
    <n v="5"/>
    <s v="3M10510  E"/>
    <m/>
    <n v="5000"/>
    <s v="M"/>
    <m/>
    <m/>
    <m/>
    <n v="700"/>
    <n v="0"/>
    <n v="1"/>
    <s v="E"/>
    <n v="3"/>
    <m/>
    <m/>
    <m/>
    <m/>
    <m/>
    <n v="121565"/>
    <n v="1"/>
    <m/>
    <m/>
    <m/>
    <m/>
    <m/>
    <m/>
    <x v="0"/>
    <s v="N"/>
    <x v="0"/>
    <m/>
    <m/>
  </r>
  <r>
    <s v="R"/>
    <n v="4.0999999999999996"/>
    <n v="20150424"/>
    <s v="WDFW"/>
    <s v="SUQ"/>
    <n v="2382972"/>
    <n v="1"/>
    <x v="4"/>
    <n v="20120906"/>
    <s v="R"/>
    <n v="6"/>
    <n v="37"/>
    <n v="23"/>
    <n v="16"/>
    <s v="N"/>
    <n v="5"/>
    <s v="3M10510  E"/>
    <m/>
    <n v="5000"/>
    <s v="F"/>
    <m/>
    <m/>
    <m/>
    <n v="820"/>
    <n v="0"/>
    <n v="1"/>
    <s v="E"/>
    <n v="1"/>
    <s v="210856"/>
    <n v="12"/>
    <m/>
    <m/>
    <m/>
    <n v="121565"/>
    <n v="1"/>
    <m/>
    <m/>
    <m/>
    <m/>
    <m/>
    <n v="4.95"/>
    <x v="0"/>
    <s v="N"/>
    <x v="3"/>
    <n v="10.375045405012713"/>
    <n v="51.356474754812929"/>
  </r>
  <r>
    <s v="R"/>
    <n v="4.0999999999999996"/>
    <n v="20150424"/>
    <s v="WDFW"/>
    <s v="SUQ"/>
    <n v="2382973"/>
    <n v="1"/>
    <x v="4"/>
    <n v="20120906"/>
    <s v="R"/>
    <n v="6"/>
    <n v="37"/>
    <n v="23"/>
    <n v="16"/>
    <s v="N"/>
    <n v="5"/>
    <s v="3M10510  E"/>
    <m/>
    <n v="5000"/>
    <s v="F"/>
    <m/>
    <m/>
    <m/>
    <n v="760"/>
    <n v="0"/>
    <n v="1"/>
    <s v="E"/>
    <n v="1"/>
    <s v="210856"/>
    <n v="12"/>
    <m/>
    <m/>
    <m/>
    <n v="121565"/>
    <n v="1"/>
    <m/>
    <m/>
    <m/>
    <m/>
    <m/>
    <n v="4.95"/>
    <x v="0"/>
    <s v="N"/>
    <x v="3"/>
    <n v="10.375045405012713"/>
    <n v="51.356474754812929"/>
  </r>
  <r>
    <s v="R"/>
    <n v="4.0999999999999996"/>
    <n v="20150424"/>
    <s v="WDFW"/>
    <s v="SUQ"/>
    <n v="2382974"/>
    <n v="1"/>
    <x v="4"/>
    <n v="20120906"/>
    <s v="R"/>
    <n v="6"/>
    <n v="37"/>
    <n v="23"/>
    <n v="16"/>
    <s v="N"/>
    <n v="5"/>
    <s v="3M10510  E"/>
    <m/>
    <n v="5000"/>
    <s v="M"/>
    <m/>
    <m/>
    <m/>
    <n v="680"/>
    <n v="0"/>
    <n v="1"/>
    <s v="E"/>
    <n v="1"/>
    <s v="210915"/>
    <n v="12"/>
    <m/>
    <m/>
    <m/>
    <n v="121565"/>
    <n v="1"/>
    <m/>
    <m/>
    <m/>
    <m/>
    <m/>
    <n v="4.95"/>
    <x v="0"/>
    <s v="N"/>
    <x v="3"/>
    <n v="12.803707691587473"/>
    <n v="63.378353073357992"/>
  </r>
  <r>
    <s v="R"/>
    <n v="4.0999999999999996"/>
    <n v="20150424"/>
    <s v="WDFW"/>
    <s v="SUQ"/>
    <n v="2382975"/>
    <n v="1"/>
    <x v="4"/>
    <n v="20120906"/>
    <s v="R"/>
    <n v="6"/>
    <n v="37"/>
    <n v="23"/>
    <n v="16"/>
    <s v="N"/>
    <n v="5"/>
    <s v="3M10510  E"/>
    <m/>
    <n v="0"/>
    <s v="M"/>
    <m/>
    <m/>
    <m/>
    <n v="700"/>
    <n v="0"/>
    <n v="1"/>
    <s v="E"/>
    <n v="1"/>
    <s v="635089"/>
    <n v="12"/>
    <m/>
    <m/>
    <m/>
    <n v="121565"/>
    <n v="1"/>
    <m/>
    <m/>
    <m/>
    <m/>
    <m/>
    <n v="4.95"/>
    <x v="0"/>
    <s v="N"/>
    <x v="1"/>
    <n v="1.3463035824151961"/>
    <n v="6.6642027329552214"/>
  </r>
  <r>
    <s v="R"/>
    <n v="4.0999999999999996"/>
    <n v="20150424"/>
    <s v="WDFW"/>
    <s v="SUQ"/>
    <n v="2382976"/>
    <n v="1"/>
    <x v="4"/>
    <n v="20120906"/>
    <s v="R"/>
    <n v="6"/>
    <n v="37"/>
    <n v="23"/>
    <n v="16"/>
    <s v="N"/>
    <n v="5"/>
    <s v="3M10510  E"/>
    <m/>
    <n v="5000"/>
    <s v="M"/>
    <m/>
    <m/>
    <m/>
    <n v="570"/>
    <n v="0"/>
    <n v="1"/>
    <s v="E"/>
    <n v="1"/>
    <s v="210916"/>
    <n v="12"/>
    <m/>
    <m/>
    <m/>
    <n v="121565"/>
    <n v="1"/>
    <m/>
    <m/>
    <m/>
    <m/>
    <m/>
    <n v="4.95"/>
    <x v="0"/>
    <s v="N"/>
    <x v="3"/>
    <n v="10.712079355643366"/>
    <n v="53.024792810434668"/>
  </r>
  <r>
    <s v="R"/>
    <n v="4.0999999999999996"/>
    <n v="20150424"/>
    <s v="WDFW"/>
    <s v="SUQ"/>
    <n v="2382977"/>
    <n v="1"/>
    <x v="4"/>
    <n v="20120906"/>
    <s v="R"/>
    <n v="6"/>
    <n v="37"/>
    <n v="23"/>
    <n v="16"/>
    <s v="N"/>
    <n v="5"/>
    <s v="3M10510  E"/>
    <m/>
    <n v="5000"/>
    <s v="F"/>
    <m/>
    <m/>
    <m/>
    <n v="780"/>
    <n v="0"/>
    <n v="1"/>
    <s v="E"/>
    <n v="1"/>
    <s v="210855"/>
    <n v="12"/>
    <m/>
    <m/>
    <m/>
    <n v="121565"/>
    <n v="1"/>
    <m/>
    <m/>
    <m/>
    <m/>
    <m/>
    <n v="4.95"/>
    <x v="0"/>
    <s v="N"/>
    <x v="3"/>
    <n v="8.6662392501050114"/>
    <n v="42.89788428801981"/>
  </r>
  <r>
    <s v="R"/>
    <n v="4.0999999999999996"/>
    <n v="20150424"/>
    <s v="WDFW"/>
    <s v="SUQ"/>
    <n v="2382978"/>
    <n v="1"/>
    <x v="4"/>
    <n v="20120906"/>
    <s v="R"/>
    <n v="6"/>
    <n v="37"/>
    <n v="23"/>
    <n v="16"/>
    <s v="N"/>
    <n v="5"/>
    <s v="3M10510  E"/>
    <m/>
    <n v="5000"/>
    <s v="M"/>
    <m/>
    <m/>
    <m/>
    <n v="740"/>
    <n v="0"/>
    <n v="1"/>
    <s v="E"/>
    <n v="1"/>
    <s v="210856"/>
    <n v="12"/>
    <m/>
    <m/>
    <m/>
    <n v="121565"/>
    <n v="1"/>
    <m/>
    <m/>
    <m/>
    <m/>
    <m/>
    <n v="4.95"/>
    <x v="0"/>
    <s v="N"/>
    <x v="3"/>
    <n v="10.375045405012713"/>
    <n v="51.356474754812929"/>
  </r>
  <r>
    <s v="R"/>
    <n v="4.0999999999999996"/>
    <n v="20150424"/>
    <s v="WDFW"/>
    <s v="SUQ"/>
    <n v="2382979"/>
    <n v="1"/>
    <x v="4"/>
    <n v="20120906"/>
    <s v="R"/>
    <n v="6"/>
    <n v="37"/>
    <n v="23"/>
    <n v="16"/>
    <s v="N"/>
    <n v="5"/>
    <s v="3M10510  E"/>
    <m/>
    <n v="5000"/>
    <s v="F"/>
    <m/>
    <m/>
    <m/>
    <n v="650"/>
    <n v="0"/>
    <n v="1"/>
    <s v="E"/>
    <n v="1"/>
    <s v="210915"/>
    <n v="12"/>
    <m/>
    <m/>
    <m/>
    <n v="121565"/>
    <n v="1"/>
    <m/>
    <m/>
    <m/>
    <m/>
    <m/>
    <n v="4.95"/>
    <x v="0"/>
    <s v="N"/>
    <x v="3"/>
    <n v="12.803707691587473"/>
    <n v="63.378353073357992"/>
  </r>
  <r>
    <s v="R"/>
    <n v="4.0999999999999996"/>
    <n v="20150424"/>
    <s v="WDFW"/>
    <s v="SUQ"/>
    <n v="2382980"/>
    <n v="1"/>
    <x v="4"/>
    <n v="20120906"/>
    <s v="R"/>
    <n v="6"/>
    <n v="37"/>
    <n v="23"/>
    <n v="16"/>
    <s v="N"/>
    <n v="5"/>
    <s v="3M10510  E"/>
    <m/>
    <n v="5000"/>
    <s v="M"/>
    <m/>
    <m/>
    <m/>
    <n v="620"/>
    <n v="0"/>
    <n v="1"/>
    <s v="E"/>
    <n v="1"/>
    <s v="210916"/>
    <n v="12"/>
    <m/>
    <m/>
    <m/>
    <n v="121565"/>
    <n v="1"/>
    <m/>
    <m/>
    <m/>
    <m/>
    <m/>
    <n v="4.95"/>
    <x v="0"/>
    <s v="N"/>
    <x v="3"/>
    <n v="10.712079355643366"/>
    <n v="53.024792810434668"/>
  </r>
  <r>
    <s v="R"/>
    <n v="4.0999999999999996"/>
    <n v="20150424"/>
    <s v="WDFW"/>
    <s v="SUQ"/>
    <n v="2382981"/>
    <n v="1"/>
    <x v="4"/>
    <n v="20120906"/>
    <s v="R"/>
    <n v="6"/>
    <n v="37"/>
    <n v="23"/>
    <n v="16"/>
    <s v="N"/>
    <n v="5"/>
    <s v="3M10510  E"/>
    <m/>
    <n v="5000"/>
    <s v="F"/>
    <m/>
    <m/>
    <m/>
    <n v="650"/>
    <n v="0"/>
    <n v="1"/>
    <s v="E"/>
    <n v="1"/>
    <s v="210916"/>
    <n v="12"/>
    <m/>
    <m/>
    <m/>
    <n v="121565"/>
    <n v="1"/>
    <m/>
    <m/>
    <m/>
    <m/>
    <m/>
    <n v="4.95"/>
    <x v="0"/>
    <s v="N"/>
    <x v="3"/>
    <n v="10.712079355643366"/>
    <n v="53.024792810434668"/>
  </r>
  <r>
    <s v="R"/>
    <n v="4.0999999999999996"/>
    <n v="20150424"/>
    <s v="WDFW"/>
    <s v="SUQ"/>
    <n v="2382982"/>
    <n v="1"/>
    <x v="4"/>
    <n v="20120906"/>
    <s v="R"/>
    <n v="6"/>
    <n v="37"/>
    <n v="23"/>
    <n v="16"/>
    <s v="N"/>
    <n v="5"/>
    <s v="3M10510  E"/>
    <m/>
    <n v="5000"/>
    <s v="M"/>
    <m/>
    <m/>
    <m/>
    <n v="790"/>
    <n v="0"/>
    <n v="1"/>
    <s v="E"/>
    <n v="3"/>
    <m/>
    <m/>
    <m/>
    <m/>
    <m/>
    <n v="121565"/>
    <n v="1"/>
    <m/>
    <m/>
    <m/>
    <m/>
    <m/>
    <m/>
    <x v="0"/>
    <s v="N"/>
    <x v="0"/>
    <m/>
    <m/>
  </r>
  <r>
    <s v="R"/>
    <n v="4.0999999999999996"/>
    <n v="20150424"/>
    <s v="WDFW"/>
    <s v="SUQ"/>
    <n v="2382983"/>
    <n v="1"/>
    <x v="4"/>
    <n v="20120906"/>
    <s v="R"/>
    <n v="6"/>
    <n v="37"/>
    <n v="23"/>
    <n v="16"/>
    <s v="N"/>
    <n v="5"/>
    <s v="3M10510  E"/>
    <m/>
    <n v="5000"/>
    <s v="M"/>
    <m/>
    <m/>
    <m/>
    <n v="730"/>
    <n v="0"/>
    <n v="1"/>
    <s v="E"/>
    <n v="1"/>
    <s v="210855"/>
    <n v="12"/>
    <m/>
    <m/>
    <m/>
    <n v="121565"/>
    <n v="1"/>
    <m/>
    <m/>
    <m/>
    <m/>
    <m/>
    <n v="4.95"/>
    <x v="0"/>
    <s v="N"/>
    <x v="3"/>
    <n v="8.6662392501050114"/>
    <n v="42.89788428801981"/>
  </r>
  <r>
    <s v="R"/>
    <n v="4.0999999999999996"/>
    <n v="20150424"/>
    <s v="WDFW"/>
    <s v="SUQ"/>
    <n v="2382984"/>
    <n v="1"/>
    <x v="4"/>
    <n v="20120906"/>
    <s v="R"/>
    <n v="6"/>
    <n v="37"/>
    <n v="23"/>
    <n v="16"/>
    <s v="N"/>
    <n v="5"/>
    <s v="3M10510  E"/>
    <m/>
    <n v="5000"/>
    <s v="F"/>
    <m/>
    <m/>
    <m/>
    <n v="740"/>
    <n v="0"/>
    <n v="1"/>
    <s v="E"/>
    <n v="1"/>
    <s v="210856"/>
    <n v="12"/>
    <m/>
    <m/>
    <m/>
    <n v="121565"/>
    <n v="1"/>
    <m/>
    <m/>
    <m/>
    <m/>
    <m/>
    <n v="4.95"/>
    <x v="0"/>
    <s v="N"/>
    <x v="3"/>
    <n v="10.375045405012713"/>
    <n v="51.356474754812929"/>
  </r>
  <r>
    <s v="R"/>
    <n v="4.0999999999999996"/>
    <n v="20150424"/>
    <s v="WDFW"/>
    <s v="SUQ"/>
    <n v="2382959"/>
    <n v="1"/>
    <x v="4"/>
    <n v="20120910"/>
    <s v="R"/>
    <n v="6"/>
    <n v="38"/>
    <n v="23"/>
    <n v="16"/>
    <s v="N"/>
    <n v="5"/>
    <s v="3M10510  E"/>
    <m/>
    <n v="5000"/>
    <s v="F"/>
    <m/>
    <m/>
    <m/>
    <n v="630"/>
    <n v="0"/>
    <n v="1"/>
    <s v="E"/>
    <n v="1"/>
    <s v="635366"/>
    <n v="12"/>
    <m/>
    <m/>
    <m/>
    <n v="121566"/>
    <n v="1"/>
    <m/>
    <m/>
    <m/>
    <m/>
    <m/>
    <n v="8.25"/>
    <x v="0"/>
    <s v="N"/>
    <x v="7"/>
    <n v="1"/>
    <n v="8.25"/>
  </r>
  <r>
    <s v="R"/>
    <n v="4.0999999999999996"/>
    <n v="20160520"/>
    <s v="WDFW"/>
    <s v="SUQ"/>
    <n v="2484031"/>
    <n v="1"/>
    <x v="5"/>
    <n v="20130820"/>
    <s v="R"/>
    <n v="6"/>
    <n v="34"/>
    <n v="23"/>
    <n v="49"/>
    <s v="N"/>
    <n v="5"/>
    <s v="3M10510  E"/>
    <m/>
    <n v="5000"/>
    <s v="F"/>
    <m/>
    <m/>
    <m/>
    <n v="750"/>
    <n v="0"/>
    <n v="1"/>
    <s v="E"/>
    <n v="1"/>
    <s v="210915"/>
    <n v="12"/>
    <m/>
    <m/>
    <m/>
    <n v="125476"/>
    <n v="1"/>
    <m/>
    <m/>
    <m/>
    <m/>
    <m/>
    <n v="2.2799999999999998"/>
    <x v="0"/>
    <s v="N"/>
    <x v="3"/>
    <n v="12.803707691587473"/>
    <n v="29.192453536819436"/>
  </r>
  <r>
    <s v="R"/>
    <n v="4.0999999999999996"/>
    <n v="20160520"/>
    <s v="WDFW"/>
    <s v="SUQ"/>
    <n v="2484032"/>
    <n v="1"/>
    <x v="5"/>
    <n v="20130820"/>
    <s v="R"/>
    <n v="6"/>
    <n v="34"/>
    <n v="23"/>
    <n v="49"/>
    <s v="N"/>
    <n v="5"/>
    <s v="3M10510  E"/>
    <m/>
    <n v="5000"/>
    <s v="M"/>
    <m/>
    <m/>
    <m/>
    <n v="67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046"/>
    <n v="1"/>
    <x v="5"/>
    <n v="20130820"/>
    <s v="R"/>
    <n v="6"/>
    <n v="34"/>
    <n v="23"/>
    <n v="49"/>
    <s v="N"/>
    <n v="5"/>
    <s v="3M10510  E"/>
    <m/>
    <n v="5000"/>
    <s v="F"/>
    <m/>
    <m/>
    <m/>
    <n v="76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004"/>
    <n v="1"/>
    <x v="5"/>
    <n v="20130820"/>
    <s v="R"/>
    <n v="6"/>
    <n v="34"/>
    <n v="23"/>
    <n v="49"/>
    <s v="N"/>
    <n v="5"/>
    <s v="3M10510  E"/>
    <m/>
    <n v="5000"/>
    <s v="M"/>
    <m/>
    <m/>
    <m/>
    <n v="58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005"/>
    <n v="1"/>
    <x v="5"/>
    <n v="20130820"/>
    <s v="R"/>
    <n v="6"/>
    <n v="34"/>
    <n v="23"/>
    <n v="49"/>
    <s v="N"/>
    <n v="5"/>
    <s v="3M10510  E"/>
    <m/>
    <n v="5000"/>
    <s v="M"/>
    <m/>
    <m/>
    <m/>
    <n v="57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037"/>
    <n v="1"/>
    <x v="5"/>
    <n v="20130820"/>
    <s v="R"/>
    <n v="6"/>
    <n v="34"/>
    <n v="23"/>
    <n v="49"/>
    <s v="N"/>
    <n v="5"/>
    <s v="3M10510  E"/>
    <m/>
    <n v="5000"/>
    <s v="F"/>
    <m/>
    <m/>
    <m/>
    <n v="73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002"/>
    <n v="1"/>
    <x v="5"/>
    <n v="20130820"/>
    <s v="R"/>
    <n v="6"/>
    <n v="34"/>
    <n v="23"/>
    <n v="49"/>
    <s v="N"/>
    <n v="5"/>
    <s v="3M10510  E"/>
    <m/>
    <n v="5000"/>
    <s v="M"/>
    <m/>
    <m/>
    <m/>
    <n v="67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034"/>
    <n v="1"/>
    <x v="5"/>
    <n v="20130820"/>
    <s v="R"/>
    <n v="6"/>
    <n v="34"/>
    <n v="23"/>
    <n v="49"/>
    <s v="N"/>
    <n v="5"/>
    <s v="3M10510  E"/>
    <m/>
    <n v="5000"/>
    <s v="F"/>
    <m/>
    <m/>
    <m/>
    <n v="73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036"/>
    <n v="1"/>
    <x v="5"/>
    <n v="20130820"/>
    <s v="R"/>
    <n v="6"/>
    <n v="34"/>
    <n v="23"/>
    <n v="49"/>
    <s v="N"/>
    <n v="5"/>
    <s v="3M10510  E"/>
    <m/>
    <n v="5000"/>
    <s v="M"/>
    <m/>
    <m/>
    <m/>
    <n v="770"/>
    <n v="0"/>
    <n v="1"/>
    <s v="E"/>
    <n v="1"/>
    <s v="210915"/>
    <n v="12"/>
    <m/>
    <m/>
    <m/>
    <n v="125476"/>
    <n v="1"/>
    <m/>
    <m/>
    <m/>
    <m/>
    <m/>
    <n v="2.2799999999999998"/>
    <x v="0"/>
    <s v="N"/>
    <x v="3"/>
    <n v="12.803707691587473"/>
    <n v="29.192453536819436"/>
  </r>
  <r>
    <s v="R"/>
    <n v="4.0999999999999996"/>
    <n v="20160520"/>
    <s v="WDFW"/>
    <s v="SUQ"/>
    <n v="2484059"/>
    <n v="1"/>
    <x v="5"/>
    <n v="20130820"/>
    <s v="R"/>
    <n v="6"/>
    <n v="34"/>
    <n v="23"/>
    <n v="49"/>
    <s v="N"/>
    <n v="5"/>
    <s v="3M10510  E"/>
    <m/>
    <n v="5000"/>
    <s v="M"/>
    <m/>
    <m/>
    <m/>
    <n v="74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061"/>
    <n v="1"/>
    <x v="5"/>
    <n v="20130820"/>
    <s v="R"/>
    <n v="6"/>
    <n v="34"/>
    <n v="23"/>
    <n v="49"/>
    <s v="N"/>
    <n v="5"/>
    <s v="3M10510  E"/>
    <m/>
    <n v="5000"/>
    <s v="M"/>
    <m/>
    <m/>
    <m/>
    <n v="76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095"/>
    <n v="1"/>
    <x v="5"/>
    <n v="20130812"/>
    <s v="R"/>
    <n v="6"/>
    <n v="33"/>
    <n v="23"/>
    <n v="49"/>
    <s v="N"/>
    <n v="5"/>
    <s v="3M10510  E"/>
    <m/>
    <n v="0"/>
    <s v="F"/>
    <m/>
    <m/>
    <m/>
    <n v="800"/>
    <n v="0"/>
    <n v="1"/>
    <s v="E"/>
    <n v="1"/>
    <s v="635089"/>
    <n v="12"/>
    <m/>
    <m/>
    <m/>
    <n v="125475"/>
    <n v="1"/>
    <m/>
    <m/>
    <m/>
    <m/>
    <m/>
    <n v="1.79"/>
    <x v="0"/>
    <s v="N"/>
    <x v="1"/>
    <n v="1.3463035824151961"/>
    <n v="2.4098834125232012"/>
  </r>
  <r>
    <s v="R"/>
    <n v="4.0999999999999996"/>
    <n v="20160520"/>
    <s v="WDFW"/>
    <s v="SUQ"/>
    <n v="2484100"/>
    <n v="1"/>
    <x v="5"/>
    <n v="20130812"/>
    <s v="R"/>
    <n v="6"/>
    <n v="33"/>
    <n v="23"/>
    <n v="49"/>
    <s v="N"/>
    <n v="5"/>
    <s v="3M10510  E"/>
    <m/>
    <n v="5000"/>
    <s v="F"/>
    <m/>
    <m/>
    <m/>
    <n v="720"/>
    <n v="0"/>
    <n v="1"/>
    <s v="E"/>
    <n v="1"/>
    <s v="210916"/>
    <n v="12"/>
    <m/>
    <m/>
    <m/>
    <n v="125475"/>
    <n v="1"/>
    <m/>
    <m/>
    <m/>
    <m/>
    <m/>
    <n v="1.79"/>
    <x v="0"/>
    <s v="N"/>
    <x v="3"/>
    <n v="10.712079355643366"/>
    <n v="19.174622046601627"/>
  </r>
  <r>
    <s v="R"/>
    <n v="4.0999999999999996"/>
    <n v="20160520"/>
    <s v="WDFW"/>
    <s v="SUQ"/>
    <n v="2484102"/>
    <n v="1"/>
    <x v="5"/>
    <n v="20130812"/>
    <s v="R"/>
    <n v="6"/>
    <n v="33"/>
    <n v="23"/>
    <n v="49"/>
    <s v="N"/>
    <n v="5"/>
    <s v="3M10510  E"/>
    <m/>
    <n v="5000"/>
    <s v="M"/>
    <m/>
    <m/>
    <m/>
    <n v="700"/>
    <n v="0"/>
    <n v="1"/>
    <s v="E"/>
    <n v="1"/>
    <s v="210973"/>
    <n v="12"/>
    <m/>
    <m/>
    <m/>
    <n v="125475"/>
    <n v="1"/>
    <m/>
    <m/>
    <m/>
    <m/>
    <m/>
    <n v="1.79"/>
    <x v="0"/>
    <s v="N"/>
    <x v="3"/>
    <n v="8.7930918696275064"/>
    <n v="15.739634446633238"/>
  </r>
  <r>
    <s v="R"/>
    <n v="4.0999999999999996"/>
    <n v="20160520"/>
    <s v="WDFW"/>
    <s v="SUQ"/>
    <n v="2484125"/>
    <n v="1"/>
    <x v="5"/>
    <n v="20130823"/>
    <s v="R"/>
    <n v="6"/>
    <n v="34"/>
    <n v="23"/>
    <n v="16"/>
    <s v="N"/>
    <n v="5"/>
    <s v="3M10510  E"/>
    <m/>
    <n v="5000"/>
    <s v="F"/>
    <m/>
    <m/>
    <m/>
    <n v="82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127"/>
    <n v="1"/>
    <x v="5"/>
    <n v="20130823"/>
    <s v="R"/>
    <n v="6"/>
    <n v="34"/>
    <n v="23"/>
    <n v="16"/>
    <s v="N"/>
    <n v="5"/>
    <s v="3M10510  E"/>
    <m/>
    <n v="5000"/>
    <s v="M"/>
    <m/>
    <m/>
    <m/>
    <n v="69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134"/>
    <n v="1"/>
    <x v="5"/>
    <n v="20130823"/>
    <s v="R"/>
    <n v="6"/>
    <n v="34"/>
    <n v="23"/>
    <n v="16"/>
    <s v="N"/>
    <n v="5"/>
    <s v="3M10510  E"/>
    <m/>
    <n v="0"/>
    <s v="M"/>
    <m/>
    <m/>
    <m/>
    <n v="660"/>
    <n v="0"/>
    <n v="1"/>
    <s v="E"/>
    <n v="1"/>
    <s v="635767"/>
    <n v="12"/>
    <m/>
    <m/>
    <m/>
    <n v="125476"/>
    <n v="1"/>
    <m/>
    <m/>
    <m/>
    <m/>
    <m/>
    <n v="2.2799999999999998"/>
    <x v="0"/>
    <s v="N"/>
    <x v="7"/>
    <n v="1.0309280677519255"/>
    <n v="2.3505159944743901"/>
  </r>
  <r>
    <s v="R"/>
    <n v="4.0999999999999996"/>
    <n v="20160520"/>
    <s v="WDFW"/>
    <s v="SUQ"/>
    <n v="2484136"/>
    <n v="1"/>
    <x v="5"/>
    <n v="20130823"/>
    <s v="R"/>
    <n v="6"/>
    <n v="34"/>
    <n v="23"/>
    <n v="16"/>
    <s v="N"/>
    <n v="5"/>
    <s v="3M10510  E"/>
    <m/>
    <n v="5000"/>
    <s v="F"/>
    <m/>
    <m/>
    <m/>
    <n v="71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170"/>
    <n v="1"/>
    <x v="5"/>
    <n v="20130813"/>
    <s v="R"/>
    <n v="6"/>
    <n v="33"/>
    <n v="23"/>
    <n v="49"/>
    <s v="N"/>
    <n v="5"/>
    <s v="3M10510  E"/>
    <m/>
    <n v="5000"/>
    <s v="M"/>
    <m/>
    <m/>
    <m/>
    <n v="780"/>
    <n v="0"/>
    <n v="1"/>
    <s v="E"/>
    <n v="1"/>
    <s v="210972"/>
    <n v="12"/>
    <m/>
    <m/>
    <m/>
    <n v="125475"/>
    <n v="1"/>
    <m/>
    <m/>
    <m/>
    <m/>
    <m/>
    <n v="1.79"/>
    <x v="0"/>
    <s v="N"/>
    <x v="3"/>
    <n v="8.7221435634663784"/>
    <n v="15.612636978604817"/>
  </r>
  <r>
    <s v="R"/>
    <n v="4.0999999999999996"/>
    <n v="20160520"/>
    <s v="WDFW"/>
    <s v="SUQ"/>
    <n v="2484200"/>
    <n v="1"/>
    <x v="5"/>
    <n v="20130809"/>
    <s v="R"/>
    <n v="6"/>
    <n v="32"/>
    <n v="23"/>
    <n v="17"/>
    <s v="N"/>
    <n v="5"/>
    <s v="3M10510  E"/>
    <m/>
    <n v="5000"/>
    <s v="M"/>
    <m/>
    <m/>
    <m/>
    <n v="850"/>
    <n v="0"/>
    <n v="1"/>
    <s v="E"/>
    <n v="1"/>
    <s v="210916"/>
    <n v="12"/>
    <m/>
    <m/>
    <m/>
    <n v="125474"/>
    <n v="1"/>
    <m/>
    <m/>
    <m/>
    <m/>
    <m/>
    <n v="3.83"/>
    <x v="0"/>
    <s v="N"/>
    <x v="3"/>
    <n v="10.712079355643366"/>
    <n v="41.027263932114096"/>
  </r>
  <r>
    <s v="R"/>
    <n v="4.0999999999999996"/>
    <n v="20160520"/>
    <s v="WDFW"/>
    <s v="SUQ"/>
    <n v="2484063"/>
    <n v="1"/>
    <x v="5"/>
    <n v="20130820"/>
    <s v="R"/>
    <n v="6"/>
    <n v="34"/>
    <n v="23"/>
    <n v="49"/>
    <s v="N"/>
    <n v="5"/>
    <s v="3M10510  E"/>
    <m/>
    <n v="5000"/>
    <s v="M"/>
    <m/>
    <m/>
    <m/>
    <n v="77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081"/>
    <n v="1"/>
    <x v="5"/>
    <n v="20130814"/>
    <s v="R"/>
    <n v="6"/>
    <n v="33"/>
    <n v="23"/>
    <n v="49"/>
    <s v="N"/>
    <n v="5"/>
    <s v="3M10510  E"/>
    <m/>
    <n v="5000"/>
    <s v="M"/>
    <m/>
    <m/>
    <m/>
    <n v="870"/>
    <n v="0"/>
    <n v="1"/>
    <s v="E"/>
    <n v="1"/>
    <s v="210916"/>
    <n v="12"/>
    <m/>
    <m/>
    <m/>
    <n v="125475"/>
    <n v="1"/>
    <m/>
    <m/>
    <m/>
    <m/>
    <m/>
    <n v="1.79"/>
    <x v="0"/>
    <s v="N"/>
    <x v="3"/>
    <n v="10.712079355643366"/>
    <n v="19.174622046601627"/>
  </r>
  <r>
    <s v="R"/>
    <n v="4.0999999999999996"/>
    <n v="20160520"/>
    <s v="WDFW"/>
    <s v="SUQ"/>
    <n v="2484082"/>
    <n v="1"/>
    <x v="5"/>
    <n v="20130814"/>
    <s v="R"/>
    <n v="6"/>
    <n v="33"/>
    <n v="23"/>
    <n v="49"/>
    <s v="N"/>
    <n v="5"/>
    <s v="3M10510  E"/>
    <m/>
    <n v="5000"/>
    <s v="M"/>
    <m/>
    <m/>
    <m/>
    <n v="670"/>
    <n v="0"/>
    <n v="1"/>
    <s v="E"/>
    <n v="1"/>
    <s v="210972"/>
    <n v="12"/>
    <m/>
    <m/>
    <m/>
    <n v="125475"/>
    <n v="1"/>
    <m/>
    <m/>
    <m/>
    <m/>
    <m/>
    <n v="1.79"/>
    <x v="0"/>
    <s v="N"/>
    <x v="3"/>
    <n v="8.7221435634663784"/>
    <n v="15.612636978604817"/>
  </r>
  <r>
    <s v="R"/>
    <n v="4.0999999999999996"/>
    <n v="20160520"/>
    <s v="WDFW"/>
    <s v="SUQ"/>
    <n v="2484096"/>
    <n v="1"/>
    <x v="5"/>
    <n v="20130812"/>
    <s v="R"/>
    <n v="6"/>
    <n v="33"/>
    <n v="23"/>
    <n v="49"/>
    <s v="N"/>
    <n v="5"/>
    <s v="3M10510  E"/>
    <m/>
    <n v="5000"/>
    <s v="M"/>
    <m/>
    <m/>
    <m/>
    <n v="68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099"/>
    <n v="1"/>
    <x v="5"/>
    <n v="20130812"/>
    <s v="R"/>
    <n v="6"/>
    <n v="33"/>
    <n v="23"/>
    <n v="49"/>
    <s v="N"/>
    <n v="5"/>
    <s v="3M10510  E"/>
    <m/>
    <n v="5000"/>
    <s v="M"/>
    <m/>
    <m/>
    <m/>
    <n v="76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182"/>
    <n v="1"/>
    <x v="5"/>
    <n v="20130813"/>
    <s v="R"/>
    <n v="6"/>
    <n v="33"/>
    <n v="23"/>
    <n v="49"/>
    <s v="N"/>
    <n v="5"/>
    <s v="3M10510  E"/>
    <m/>
    <n v="0"/>
    <m/>
    <m/>
    <m/>
    <m/>
    <m/>
    <m/>
    <m/>
    <s v="E"/>
    <n v="1"/>
    <s v="635089"/>
    <n v="12"/>
    <m/>
    <m/>
    <m/>
    <n v="125475"/>
    <n v="1"/>
    <m/>
    <m/>
    <m/>
    <m/>
    <m/>
    <n v="1.79"/>
    <x v="0"/>
    <s v="N"/>
    <x v="1"/>
    <n v="1.3463035824151961"/>
    <n v="2.4098834125232012"/>
  </r>
  <r>
    <s v="R"/>
    <n v="4.0999999999999996"/>
    <n v="20160520"/>
    <s v="WDFW"/>
    <s v="SUQ"/>
    <n v="2484196"/>
    <n v="1"/>
    <x v="5"/>
    <n v="20130809"/>
    <s v="R"/>
    <n v="6"/>
    <n v="32"/>
    <n v="23"/>
    <n v="17"/>
    <s v="N"/>
    <n v="5"/>
    <s v="3M10510  E"/>
    <m/>
    <n v="5000"/>
    <s v="F"/>
    <m/>
    <m/>
    <m/>
    <n v="810"/>
    <n v="0"/>
    <n v="1"/>
    <s v="E"/>
    <n v="1"/>
    <s v="210916"/>
    <n v="12"/>
    <m/>
    <m/>
    <m/>
    <n v="125474"/>
    <n v="1"/>
    <m/>
    <m/>
    <m/>
    <m/>
    <m/>
    <n v="3.83"/>
    <x v="0"/>
    <s v="N"/>
    <x v="3"/>
    <n v="10.712079355643366"/>
    <n v="41.027263932114096"/>
  </r>
  <r>
    <s v="R"/>
    <n v="4.0999999999999996"/>
    <n v="20160520"/>
    <s v="WDFW"/>
    <s v="SUQ"/>
    <n v="2484213"/>
    <n v="1"/>
    <x v="5"/>
    <n v="20130906"/>
    <s v="R"/>
    <n v="6"/>
    <n v="36"/>
    <n v="23"/>
    <n v="16"/>
    <s v="N"/>
    <n v="5"/>
    <s v="3M10510  E"/>
    <m/>
    <n v="5000"/>
    <s v="F"/>
    <m/>
    <m/>
    <m/>
    <n v="770"/>
    <n v="0"/>
    <n v="1"/>
    <s v="E"/>
    <n v="1"/>
    <s v="210916"/>
    <n v="12"/>
    <m/>
    <m/>
    <m/>
    <n v="125478"/>
    <n v="1"/>
    <m/>
    <m/>
    <m/>
    <m/>
    <m/>
    <n v="3.54"/>
    <x v="0"/>
    <s v="N"/>
    <x v="3"/>
    <n v="10.712079355643366"/>
    <n v="37.920760918977514"/>
  </r>
  <r>
    <s v="R"/>
    <n v="4.0999999999999996"/>
    <n v="20160520"/>
    <s v="WDFW"/>
    <s v="SUQ"/>
    <n v="2484214"/>
    <n v="1"/>
    <x v="5"/>
    <n v="20130906"/>
    <s v="R"/>
    <n v="6"/>
    <n v="36"/>
    <n v="23"/>
    <n v="16"/>
    <s v="N"/>
    <n v="5"/>
    <s v="3M10510  E"/>
    <m/>
    <n v="5000"/>
    <s v="M"/>
    <m/>
    <m/>
    <m/>
    <n v="820"/>
    <n v="0"/>
    <n v="1"/>
    <s v="E"/>
    <n v="1"/>
    <s v="210916"/>
    <n v="12"/>
    <m/>
    <m/>
    <m/>
    <n v="125478"/>
    <n v="1"/>
    <m/>
    <m/>
    <m/>
    <m/>
    <m/>
    <n v="3.54"/>
    <x v="0"/>
    <s v="N"/>
    <x v="3"/>
    <n v="10.712079355643366"/>
    <n v="37.920760918977514"/>
  </r>
  <r>
    <s v="R"/>
    <n v="4.0999999999999996"/>
    <n v="20160520"/>
    <s v="WDFW"/>
    <s v="SUQ"/>
    <n v="2484232"/>
    <n v="1"/>
    <x v="5"/>
    <n v="20130906"/>
    <s v="R"/>
    <n v="6"/>
    <n v="36"/>
    <n v="23"/>
    <n v="16"/>
    <s v="N"/>
    <n v="5"/>
    <s v="3M10510  E"/>
    <m/>
    <n v="5000"/>
    <s v="M"/>
    <m/>
    <m/>
    <m/>
    <n v="660"/>
    <n v="0"/>
    <n v="1"/>
    <s v="E"/>
    <n v="1"/>
    <s v="210915"/>
    <n v="12"/>
    <m/>
    <m/>
    <m/>
    <n v="125478"/>
    <n v="1"/>
    <m/>
    <m/>
    <m/>
    <m/>
    <m/>
    <n v="3.54"/>
    <x v="0"/>
    <s v="N"/>
    <x v="3"/>
    <n v="12.803707691587473"/>
    <n v="45.325125228219655"/>
  </r>
  <r>
    <s v="R"/>
    <n v="4.0999999999999996"/>
    <n v="20160520"/>
    <s v="WDFW"/>
    <s v="SUQ"/>
    <n v="2484246"/>
    <n v="1"/>
    <x v="5"/>
    <n v="20130806"/>
    <s v="R"/>
    <n v="6"/>
    <n v="32"/>
    <n v="23"/>
    <n v="49"/>
    <s v="N"/>
    <n v="5"/>
    <s v="3M10510  E"/>
    <m/>
    <n v="5000"/>
    <s v="M"/>
    <m/>
    <m/>
    <m/>
    <n v="740"/>
    <n v="0"/>
    <n v="1"/>
    <s v="E"/>
    <n v="1"/>
    <s v="210963"/>
    <n v="12"/>
    <m/>
    <m/>
    <m/>
    <n v="125474"/>
    <n v="1"/>
    <m/>
    <m/>
    <m/>
    <m/>
    <m/>
    <n v="3.83"/>
    <x v="0"/>
    <s v="N"/>
    <x v="1"/>
    <n v="1.0101020799289879"/>
    <n v="3.8686909661280238"/>
  </r>
  <r>
    <s v="R"/>
    <n v="4.0999999999999996"/>
    <n v="20160520"/>
    <s v="WDFW"/>
    <s v="SUQ"/>
    <n v="2484249"/>
    <n v="1"/>
    <x v="5"/>
    <n v="20130806"/>
    <s v="R"/>
    <n v="6"/>
    <n v="32"/>
    <n v="23"/>
    <n v="49"/>
    <s v="N"/>
    <n v="5"/>
    <s v="3M10510  E"/>
    <m/>
    <n v="5000"/>
    <s v="M"/>
    <m/>
    <m/>
    <m/>
    <n v="770"/>
    <n v="0"/>
    <n v="1"/>
    <s v="E"/>
    <n v="1"/>
    <s v="210972"/>
    <n v="12"/>
    <m/>
    <m/>
    <m/>
    <n v="125474"/>
    <n v="1"/>
    <m/>
    <m/>
    <m/>
    <m/>
    <m/>
    <n v="3.83"/>
    <x v="0"/>
    <s v="N"/>
    <x v="3"/>
    <n v="8.7221435634663784"/>
    <n v="33.405809848076231"/>
  </r>
  <r>
    <s v="R"/>
    <n v="4.0999999999999996"/>
    <n v="20160520"/>
    <s v="WDFW"/>
    <s v="SUQ"/>
    <n v="2484040"/>
    <n v="1"/>
    <x v="5"/>
    <n v="20130820"/>
    <s v="R"/>
    <n v="6"/>
    <n v="34"/>
    <n v="23"/>
    <n v="49"/>
    <s v="N"/>
    <n v="5"/>
    <s v="3M10510  E"/>
    <m/>
    <n v="5000"/>
    <s v="F"/>
    <m/>
    <m/>
    <m/>
    <n v="69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055"/>
    <n v="1"/>
    <x v="5"/>
    <n v="20130820"/>
    <s v="R"/>
    <n v="6"/>
    <n v="34"/>
    <n v="23"/>
    <n v="49"/>
    <s v="N"/>
    <n v="5"/>
    <s v="3M10510  E"/>
    <m/>
    <n v="5000"/>
    <s v="M"/>
    <m/>
    <m/>
    <m/>
    <n v="74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089"/>
    <n v="1"/>
    <x v="5"/>
    <n v="20130814"/>
    <s v="R"/>
    <n v="6"/>
    <n v="33"/>
    <n v="23"/>
    <n v="49"/>
    <s v="N"/>
    <n v="5"/>
    <s v="3M10510  E"/>
    <m/>
    <n v="5000"/>
    <s v="F"/>
    <m/>
    <m/>
    <m/>
    <n v="84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104"/>
    <n v="1"/>
    <x v="5"/>
    <n v="20130819"/>
    <s v="R"/>
    <n v="6"/>
    <n v="34"/>
    <n v="23"/>
    <n v="49"/>
    <s v="N"/>
    <n v="5"/>
    <s v="3M10510  E"/>
    <m/>
    <n v="5000"/>
    <s v="F"/>
    <m/>
    <m/>
    <m/>
    <n v="80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174"/>
    <n v="1"/>
    <x v="5"/>
    <n v="20130813"/>
    <s v="R"/>
    <n v="6"/>
    <n v="33"/>
    <n v="23"/>
    <n v="49"/>
    <s v="N"/>
    <n v="5"/>
    <s v="3M10510  E"/>
    <m/>
    <n v="5000"/>
    <s v="M"/>
    <m/>
    <m/>
    <m/>
    <n v="640"/>
    <n v="0"/>
    <n v="1"/>
    <s v="E"/>
    <n v="1"/>
    <s v="210973"/>
    <n v="12"/>
    <m/>
    <m/>
    <m/>
    <n v="125475"/>
    <n v="1"/>
    <m/>
    <m/>
    <m/>
    <m/>
    <m/>
    <n v="1.79"/>
    <x v="0"/>
    <s v="N"/>
    <x v="3"/>
    <n v="8.7930918696275064"/>
    <n v="15.739634446633238"/>
  </r>
  <r>
    <s v="R"/>
    <n v="4.0999999999999996"/>
    <n v="20160520"/>
    <s v="WDFW"/>
    <s v="SUQ"/>
    <n v="2484189"/>
    <n v="1"/>
    <x v="5"/>
    <n v="20130813"/>
    <s v="R"/>
    <n v="6"/>
    <n v="33"/>
    <n v="23"/>
    <n v="49"/>
    <s v="N"/>
    <n v="5"/>
    <s v="3M10510  E"/>
    <m/>
    <n v="5000"/>
    <s v="M"/>
    <m/>
    <m/>
    <m/>
    <n v="650"/>
    <n v="0"/>
    <n v="1"/>
    <s v="E"/>
    <n v="1"/>
    <s v="210972"/>
    <n v="12"/>
    <m/>
    <m/>
    <m/>
    <n v="125475"/>
    <n v="1"/>
    <m/>
    <m/>
    <m/>
    <m/>
    <m/>
    <n v="1.79"/>
    <x v="0"/>
    <s v="N"/>
    <x v="3"/>
    <n v="8.7221435634663784"/>
    <n v="15.612636978604817"/>
  </r>
  <r>
    <s v="R"/>
    <n v="4.0999999999999996"/>
    <n v="20160520"/>
    <s v="WDFW"/>
    <s v="SUQ"/>
    <n v="2484204"/>
    <n v="1"/>
    <x v="5"/>
    <n v="20130809"/>
    <s v="R"/>
    <n v="6"/>
    <n v="32"/>
    <n v="23"/>
    <n v="17"/>
    <s v="N"/>
    <n v="5"/>
    <s v="3M10510  E"/>
    <m/>
    <n v="0"/>
    <s v="M"/>
    <m/>
    <m/>
    <m/>
    <n v="680"/>
    <n v="0"/>
    <n v="1"/>
    <s v="E"/>
    <n v="1"/>
    <s v="635275"/>
    <n v="12"/>
    <m/>
    <m/>
    <m/>
    <n v="125474"/>
    <n v="1"/>
    <m/>
    <m/>
    <m/>
    <m/>
    <m/>
    <n v="3.83"/>
    <x v="0"/>
    <s v="N"/>
    <x v="15"/>
    <n v="1.0100977098924886"/>
    <n v="3.8686742288882314"/>
  </r>
  <r>
    <s v="R"/>
    <n v="4.0999999999999996"/>
    <n v="20160520"/>
    <s v="WDFW"/>
    <s v="SUQ"/>
    <n v="2484206"/>
    <n v="1"/>
    <x v="5"/>
    <n v="20130809"/>
    <s v="R"/>
    <n v="6"/>
    <n v="32"/>
    <n v="23"/>
    <n v="17"/>
    <s v="N"/>
    <n v="5"/>
    <s v="3M10510  E"/>
    <m/>
    <n v="5000"/>
    <s v="M"/>
    <m/>
    <m/>
    <m/>
    <n v="650"/>
    <n v="0"/>
    <n v="1"/>
    <s v="E"/>
    <n v="1"/>
    <s v="210973"/>
    <n v="12"/>
    <m/>
    <m/>
    <m/>
    <n v="125474"/>
    <n v="1"/>
    <m/>
    <m/>
    <m/>
    <m/>
    <m/>
    <n v="3.83"/>
    <x v="0"/>
    <s v="N"/>
    <x v="3"/>
    <n v="8.7930918696275064"/>
    <n v="33.677541860673351"/>
  </r>
  <r>
    <s v="R"/>
    <n v="4.0999999999999996"/>
    <n v="20160520"/>
    <s v="WDFW"/>
    <s v="SUQ"/>
    <n v="2484221"/>
    <n v="1"/>
    <x v="5"/>
    <n v="20130906"/>
    <s v="R"/>
    <n v="6"/>
    <n v="36"/>
    <n v="23"/>
    <n v="16"/>
    <s v="N"/>
    <n v="5"/>
    <s v="3M10510  E"/>
    <m/>
    <n v="5000"/>
    <s v="F"/>
    <m/>
    <m/>
    <m/>
    <n v="820"/>
    <n v="0"/>
    <n v="1"/>
    <s v="E"/>
    <n v="1"/>
    <s v="210916"/>
    <n v="12"/>
    <m/>
    <m/>
    <m/>
    <n v="125478"/>
    <n v="1"/>
    <m/>
    <m/>
    <m/>
    <m/>
    <m/>
    <n v="3.54"/>
    <x v="0"/>
    <s v="N"/>
    <x v="3"/>
    <n v="10.712079355643366"/>
    <n v="37.920760918977514"/>
  </r>
  <r>
    <s v="R"/>
    <n v="4.0999999999999996"/>
    <n v="20160520"/>
    <s v="WDFW"/>
    <s v="SUQ"/>
    <n v="2484039"/>
    <n v="1"/>
    <x v="5"/>
    <n v="20130820"/>
    <s v="R"/>
    <n v="6"/>
    <n v="34"/>
    <n v="23"/>
    <n v="49"/>
    <s v="N"/>
    <n v="5"/>
    <s v="3M10510  E"/>
    <m/>
    <n v="5000"/>
    <s v="F"/>
    <m/>
    <m/>
    <m/>
    <n v="820"/>
    <n v="0"/>
    <n v="1"/>
    <s v="E"/>
    <n v="1"/>
    <s v="210856"/>
    <n v="12"/>
    <m/>
    <m/>
    <m/>
    <n v="125476"/>
    <n v="1"/>
    <m/>
    <m/>
    <m/>
    <m/>
    <m/>
    <n v="2.2799999999999998"/>
    <x v="0"/>
    <s v="N"/>
    <x v="3"/>
    <n v="10.375045405012713"/>
    <n v="23.655103523428984"/>
  </r>
  <r>
    <s v="R"/>
    <n v="4.0999999999999996"/>
    <n v="20160520"/>
    <s v="WDFW"/>
    <s v="SUQ"/>
    <n v="2484056"/>
    <n v="1"/>
    <x v="5"/>
    <n v="20130820"/>
    <s v="R"/>
    <n v="6"/>
    <n v="34"/>
    <n v="23"/>
    <n v="49"/>
    <s v="N"/>
    <n v="5"/>
    <s v="3M10510  E"/>
    <m/>
    <n v="5000"/>
    <s v="M"/>
    <m/>
    <m/>
    <m/>
    <n v="71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088"/>
    <n v="1"/>
    <x v="5"/>
    <n v="20130814"/>
    <s v="R"/>
    <n v="6"/>
    <n v="33"/>
    <n v="23"/>
    <n v="49"/>
    <s v="N"/>
    <n v="5"/>
    <s v="3M10510  E"/>
    <m/>
    <n v="5000"/>
    <s v="M"/>
    <m/>
    <m/>
    <m/>
    <n v="790"/>
    <n v="0"/>
    <n v="1"/>
    <s v="E"/>
    <n v="1"/>
    <s v="210912"/>
    <n v="12"/>
    <m/>
    <m/>
    <m/>
    <n v="125475"/>
    <n v="1"/>
    <m/>
    <m/>
    <m/>
    <m/>
    <m/>
    <n v="1.79"/>
    <x v="0"/>
    <s v="N"/>
    <x v="1"/>
    <n v="1.0091203456551132"/>
    <n v="1.8063254187226527"/>
  </r>
  <r>
    <s v="R"/>
    <n v="4.0999999999999996"/>
    <n v="20160520"/>
    <s v="WDFW"/>
    <s v="SUQ"/>
    <n v="2484090"/>
    <n v="1"/>
    <x v="5"/>
    <n v="20130814"/>
    <s v="R"/>
    <n v="6"/>
    <n v="33"/>
    <n v="23"/>
    <n v="49"/>
    <s v="N"/>
    <n v="5"/>
    <s v="3M10510  E"/>
    <m/>
    <n v="5000"/>
    <s v="M"/>
    <m/>
    <m/>
    <m/>
    <n v="780"/>
    <n v="0"/>
    <n v="1"/>
    <s v="E"/>
    <n v="1"/>
    <s v="210957"/>
    <n v="12"/>
    <m/>
    <m/>
    <m/>
    <n v="125475"/>
    <n v="1"/>
    <m/>
    <m/>
    <m/>
    <m/>
    <m/>
    <n v="1.79"/>
    <x v="0"/>
    <s v="N"/>
    <x v="8"/>
    <n v="17.179545398087193"/>
    <n v="30.751386262576077"/>
  </r>
  <r>
    <s v="R"/>
    <n v="4.0999999999999996"/>
    <n v="20160520"/>
    <s v="WDFW"/>
    <s v="SUQ"/>
    <n v="2484105"/>
    <n v="1"/>
    <x v="5"/>
    <n v="20130819"/>
    <s v="R"/>
    <n v="6"/>
    <n v="34"/>
    <n v="23"/>
    <n v="49"/>
    <s v="N"/>
    <n v="5"/>
    <s v="3M10510  E"/>
    <m/>
    <n v="5000"/>
    <s v="M"/>
    <m/>
    <m/>
    <m/>
    <n v="63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124"/>
    <n v="1"/>
    <x v="5"/>
    <n v="20130823"/>
    <s v="R"/>
    <n v="6"/>
    <n v="34"/>
    <n v="23"/>
    <n v="16"/>
    <s v="N"/>
    <n v="5"/>
    <s v="3M10510  E"/>
    <m/>
    <n v="5000"/>
    <s v="F"/>
    <m/>
    <m/>
    <m/>
    <n v="76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137"/>
    <n v="1"/>
    <x v="5"/>
    <n v="20130823"/>
    <s v="R"/>
    <n v="6"/>
    <n v="34"/>
    <n v="23"/>
    <n v="16"/>
    <s v="N"/>
    <n v="5"/>
    <s v="3M10510  E"/>
    <m/>
    <n v="5000"/>
    <s v="F"/>
    <m/>
    <m/>
    <m/>
    <n v="80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139"/>
    <n v="1"/>
    <x v="5"/>
    <n v="20130823"/>
    <s v="R"/>
    <n v="6"/>
    <n v="34"/>
    <n v="23"/>
    <n v="16"/>
    <s v="N"/>
    <n v="5"/>
    <s v="3M10510  E"/>
    <m/>
    <n v="5000"/>
    <s v="M"/>
    <m/>
    <m/>
    <m/>
    <n v="58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141"/>
    <n v="1"/>
    <x v="5"/>
    <n v="20130823"/>
    <s v="R"/>
    <n v="6"/>
    <n v="34"/>
    <n v="23"/>
    <n v="16"/>
    <s v="N"/>
    <n v="5"/>
    <s v="3M10510  E"/>
    <m/>
    <n v="5000"/>
    <s v="M"/>
    <m/>
    <m/>
    <m/>
    <n v="440"/>
    <n v="0"/>
    <n v="1"/>
    <s v="E"/>
    <n v="1"/>
    <s v="211016"/>
    <n v="12"/>
    <m/>
    <m/>
    <m/>
    <n v="125476"/>
    <n v="1"/>
    <m/>
    <m/>
    <m/>
    <m/>
    <m/>
    <n v="2.2799999999999998"/>
    <x v="0"/>
    <s v="N"/>
    <x v="3"/>
    <n v="8.7732919254658377"/>
    <n v="20.003105590062109"/>
  </r>
  <r>
    <s v="R"/>
    <n v="4.0999999999999996"/>
    <n v="20160520"/>
    <s v="WDFW"/>
    <s v="SUQ"/>
    <n v="2484171"/>
    <n v="1"/>
    <x v="5"/>
    <n v="20130813"/>
    <s v="R"/>
    <n v="6"/>
    <n v="33"/>
    <n v="23"/>
    <n v="49"/>
    <s v="N"/>
    <n v="5"/>
    <s v="3M10510  E"/>
    <m/>
    <n v="5000"/>
    <s v="M"/>
    <m/>
    <m/>
    <m/>
    <n v="830"/>
    <n v="0"/>
    <n v="1"/>
    <s v="E"/>
    <n v="1"/>
    <s v="210916"/>
    <n v="12"/>
    <m/>
    <m/>
    <m/>
    <n v="125475"/>
    <n v="1"/>
    <m/>
    <m/>
    <m/>
    <m/>
    <m/>
    <n v="1.79"/>
    <x v="0"/>
    <s v="N"/>
    <x v="3"/>
    <n v="10.712079355643366"/>
    <n v="19.174622046601627"/>
  </r>
  <r>
    <s v="R"/>
    <n v="4.0999999999999996"/>
    <n v="20160520"/>
    <s v="WDFW"/>
    <s v="SUQ"/>
    <n v="2484173"/>
    <n v="1"/>
    <x v="5"/>
    <n v="20130813"/>
    <s v="R"/>
    <n v="6"/>
    <n v="33"/>
    <n v="23"/>
    <n v="49"/>
    <s v="N"/>
    <n v="5"/>
    <s v="3M10510  E"/>
    <m/>
    <n v="5000"/>
    <s v="M"/>
    <m/>
    <m/>
    <m/>
    <n v="640"/>
    <n v="0"/>
    <n v="1"/>
    <s v="E"/>
    <n v="1"/>
    <s v="210973"/>
    <n v="12"/>
    <m/>
    <m/>
    <m/>
    <n v="125475"/>
    <n v="1"/>
    <m/>
    <m/>
    <m/>
    <m/>
    <m/>
    <n v="1.79"/>
    <x v="0"/>
    <s v="N"/>
    <x v="3"/>
    <n v="8.7930918696275064"/>
    <n v="15.739634446633238"/>
  </r>
  <r>
    <s v="R"/>
    <n v="4.0999999999999996"/>
    <n v="20160520"/>
    <s v="WDFW"/>
    <s v="SUQ"/>
    <n v="2484205"/>
    <n v="1"/>
    <x v="5"/>
    <n v="20130809"/>
    <s v="R"/>
    <n v="6"/>
    <n v="32"/>
    <n v="23"/>
    <n v="17"/>
    <s v="N"/>
    <n v="5"/>
    <s v="3M10510  E"/>
    <m/>
    <n v="5000"/>
    <s v="F"/>
    <m/>
    <m/>
    <m/>
    <n v="860"/>
    <n v="0"/>
    <n v="1"/>
    <s v="E"/>
    <n v="1"/>
    <s v="210916"/>
    <n v="12"/>
    <m/>
    <m/>
    <m/>
    <n v="125474"/>
    <n v="1"/>
    <m/>
    <m/>
    <m/>
    <m/>
    <m/>
    <n v="3.83"/>
    <x v="0"/>
    <s v="N"/>
    <x v="3"/>
    <n v="10.712079355643366"/>
    <n v="41.027263932114096"/>
  </r>
  <r>
    <s v="R"/>
    <n v="4.0999999999999996"/>
    <n v="20160520"/>
    <s v="WDFW"/>
    <s v="SUQ"/>
    <n v="2484207"/>
    <n v="1"/>
    <x v="5"/>
    <n v="20130809"/>
    <s v="R"/>
    <n v="6"/>
    <n v="32"/>
    <n v="23"/>
    <n v="17"/>
    <s v="N"/>
    <n v="5"/>
    <s v="3M10510  E"/>
    <m/>
    <n v="0"/>
    <s v="M"/>
    <m/>
    <m/>
    <m/>
    <n v="780"/>
    <n v="0"/>
    <n v="1"/>
    <s v="E"/>
    <n v="1"/>
    <s v="635695"/>
    <n v="12"/>
    <m/>
    <m/>
    <m/>
    <n v="125474"/>
    <n v="1"/>
    <m/>
    <m/>
    <m/>
    <m/>
    <m/>
    <n v="3.83"/>
    <x v="0"/>
    <s v="N"/>
    <x v="1"/>
    <n v="1.0128731729744205"/>
    <n v="3.8793042524920307"/>
  </r>
  <r>
    <s v="R"/>
    <n v="4.0999999999999996"/>
    <n v="20160520"/>
    <s v="WDFW"/>
    <s v="SUQ"/>
    <n v="2484224"/>
    <n v="1"/>
    <x v="5"/>
    <n v="20130906"/>
    <s v="R"/>
    <n v="6"/>
    <n v="36"/>
    <n v="23"/>
    <n v="16"/>
    <s v="N"/>
    <n v="5"/>
    <s v="3M10510  E"/>
    <m/>
    <n v="5000"/>
    <s v="F"/>
    <m/>
    <m/>
    <m/>
    <n v="820"/>
    <n v="0"/>
    <n v="1"/>
    <s v="E"/>
    <n v="1"/>
    <s v="210915"/>
    <n v="12"/>
    <m/>
    <m/>
    <m/>
    <n v="125478"/>
    <n v="1"/>
    <m/>
    <m/>
    <m/>
    <m/>
    <m/>
    <n v="3.54"/>
    <x v="0"/>
    <s v="N"/>
    <x v="3"/>
    <n v="12.803707691587473"/>
    <n v="45.325125228219655"/>
  </r>
  <r>
    <s v="R"/>
    <n v="4.0999999999999996"/>
    <n v="20160520"/>
    <s v="WDFW"/>
    <s v="SUQ"/>
    <n v="2484239"/>
    <n v="1"/>
    <x v="5"/>
    <n v="20130806"/>
    <s v="R"/>
    <n v="6"/>
    <n v="32"/>
    <n v="23"/>
    <n v="49"/>
    <s v="N"/>
    <n v="5"/>
    <s v="3M10510  E"/>
    <m/>
    <n v="5000"/>
    <s v="M"/>
    <m/>
    <m/>
    <m/>
    <n v="740"/>
    <n v="0"/>
    <n v="1"/>
    <s v="E"/>
    <n v="1"/>
    <s v="210973"/>
    <n v="12"/>
    <m/>
    <m/>
    <m/>
    <n v="125474"/>
    <n v="1"/>
    <m/>
    <m/>
    <m/>
    <m/>
    <m/>
    <n v="3.83"/>
    <x v="0"/>
    <s v="N"/>
    <x v="3"/>
    <n v="8.7930918696275064"/>
    <n v="33.677541860673351"/>
  </r>
  <r>
    <s v="R"/>
    <n v="4.0999999999999996"/>
    <n v="20160520"/>
    <s v="WDFW"/>
    <s v="SUQ"/>
    <n v="2484241"/>
    <n v="1"/>
    <x v="5"/>
    <n v="20130806"/>
    <s v="R"/>
    <n v="6"/>
    <n v="32"/>
    <n v="23"/>
    <n v="49"/>
    <s v="N"/>
    <n v="5"/>
    <s v="3M10510  E"/>
    <m/>
    <n v="5000"/>
    <s v="M"/>
    <m/>
    <m/>
    <m/>
    <n v="830"/>
    <n v="0"/>
    <n v="1"/>
    <s v="E"/>
    <n v="1"/>
    <s v="210916"/>
    <n v="12"/>
    <m/>
    <m/>
    <m/>
    <n v="125474"/>
    <n v="1"/>
    <m/>
    <m/>
    <m/>
    <m/>
    <m/>
    <n v="3.83"/>
    <x v="0"/>
    <s v="N"/>
    <x v="3"/>
    <n v="10.712079355643366"/>
    <n v="41.027263932114096"/>
  </r>
  <r>
    <s v="R"/>
    <n v="4.0999999999999996"/>
    <n v="20160520"/>
    <s v="WDFW"/>
    <s v="SUQ"/>
    <n v="2484256"/>
    <n v="1"/>
    <x v="5"/>
    <n v="20130821"/>
    <s v="R"/>
    <n v="6"/>
    <n v="34"/>
    <n v="23"/>
    <n v="16"/>
    <s v="N"/>
    <n v="5"/>
    <s v="3M10510  E"/>
    <m/>
    <n v="5000"/>
    <s v="M"/>
    <m/>
    <m/>
    <m/>
    <n v="61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225"/>
    <n v="1"/>
    <x v="5"/>
    <n v="20130906"/>
    <s v="R"/>
    <n v="6"/>
    <n v="36"/>
    <n v="23"/>
    <n v="16"/>
    <s v="N"/>
    <n v="5"/>
    <s v="3M10510  E"/>
    <m/>
    <n v="5000"/>
    <s v="F"/>
    <m/>
    <m/>
    <m/>
    <n v="770"/>
    <n v="0"/>
    <n v="1"/>
    <s v="E"/>
    <n v="1"/>
    <s v="210915"/>
    <n v="12"/>
    <m/>
    <m/>
    <m/>
    <n v="125478"/>
    <n v="1"/>
    <m/>
    <m/>
    <m/>
    <m/>
    <m/>
    <n v="3.54"/>
    <x v="0"/>
    <s v="N"/>
    <x v="3"/>
    <n v="12.803707691587473"/>
    <n v="45.325125228219655"/>
  </r>
  <r>
    <s v="R"/>
    <n v="4.0999999999999996"/>
    <n v="20160520"/>
    <s v="WDFW"/>
    <s v="SUQ"/>
    <n v="2484236"/>
    <n v="1"/>
    <x v="5"/>
    <n v="20130806"/>
    <s v="R"/>
    <n v="6"/>
    <n v="32"/>
    <n v="23"/>
    <n v="49"/>
    <s v="N"/>
    <n v="5"/>
    <s v="3M10510  E"/>
    <m/>
    <n v="5000"/>
    <s v="M"/>
    <m/>
    <m/>
    <m/>
    <n v="700"/>
    <n v="0"/>
    <n v="1"/>
    <s v="E"/>
    <n v="1"/>
    <s v="210963"/>
    <n v="12"/>
    <m/>
    <m/>
    <m/>
    <n v="125474"/>
    <n v="1"/>
    <m/>
    <m/>
    <m/>
    <m/>
    <m/>
    <n v="3.83"/>
    <x v="0"/>
    <s v="N"/>
    <x v="1"/>
    <n v="1.0101020799289879"/>
    <n v="3.8686909661280238"/>
  </r>
  <r>
    <s v="R"/>
    <n v="4.0999999999999996"/>
    <n v="20160520"/>
    <s v="WDFW"/>
    <s v="SUQ"/>
    <n v="2484261"/>
    <n v="1"/>
    <x v="5"/>
    <n v="20130815"/>
    <s v="R"/>
    <n v="6"/>
    <n v="33"/>
    <n v="23"/>
    <n v="49"/>
    <s v="N"/>
    <n v="5"/>
    <s v="3M10510  E"/>
    <m/>
    <n v="5000"/>
    <s v="M"/>
    <m/>
    <m/>
    <m/>
    <n v="87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293"/>
    <n v="1"/>
    <x v="5"/>
    <n v="20130815"/>
    <s v="R"/>
    <n v="6"/>
    <n v="33"/>
    <n v="23"/>
    <n v="49"/>
    <s v="N"/>
    <n v="5"/>
    <s v="3M10510  E"/>
    <m/>
    <n v="5000"/>
    <s v="M"/>
    <m/>
    <m/>
    <m/>
    <n v="66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295"/>
    <n v="1"/>
    <x v="5"/>
    <n v="20130815"/>
    <s v="R"/>
    <n v="6"/>
    <n v="33"/>
    <n v="23"/>
    <n v="49"/>
    <s v="N"/>
    <n v="5"/>
    <s v="3M10510  E"/>
    <m/>
    <n v="5000"/>
    <s v="F"/>
    <m/>
    <m/>
    <m/>
    <n v="740"/>
    <n v="0"/>
    <n v="1"/>
    <s v="E"/>
    <n v="1"/>
    <s v="210972"/>
    <n v="12"/>
    <m/>
    <m/>
    <m/>
    <n v="125475"/>
    <n v="1"/>
    <m/>
    <m/>
    <m/>
    <m/>
    <m/>
    <n v="1.79"/>
    <x v="0"/>
    <s v="N"/>
    <x v="3"/>
    <n v="8.7221435634663784"/>
    <n v="15.612636978604817"/>
  </r>
  <r>
    <s v="R"/>
    <n v="4.0999999999999996"/>
    <n v="20160520"/>
    <s v="WDFW"/>
    <s v="SUQ"/>
    <n v="2484302"/>
    <n v="1"/>
    <x v="5"/>
    <n v="20130815"/>
    <s v="R"/>
    <n v="6"/>
    <n v="33"/>
    <n v="23"/>
    <n v="49"/>
    <s v="N"/>
    <n v="5"/>
    <s v="3M10510  E"/>
    <m/>
    <n v="5000"/>
    <s v="F"/>
    <m/>
    <m/>
    <m/>
    <n v="690"/>
    <n v="0"/>
    <n v="1"/>
    <s v="E"/>
    <n v="1"/>
    <s v="210972"/>
    <n v="12"/>
    <m/>
    <m/>
    <m/>
    <n v="125475"/>
    <n v="1"/>
    <m/>
    <m/>
    <m/>
    <m/>
    <m/>
    <n v="1.79"/>
    <x v="0"/>
    <s v="N"/>
    <x v="3"/>
    <n v="8.7221435634663784"/>
    <n v="15.612636978604817"/>
  </r>
  <r>
    <s v="R"/>
    <n v="4.0999999999999996"/>
    <n v="20160520"/>
    <s v="WDFW"/>
    <s v="SUQ"/>
    <n v="2484325"/>
    <n v="1"/>
    <x v="5"/>
    <n v="20130829"/>
    <s v="R"/>
    <n v="6"/>
    <n v="35"/>
    <n v="23"/>
    <n v="16"/>
    <s v="N"/>
    <n v="5"/>
    <s v="3M10510  E"/>
    <m/>
    <n v="5000"/>
    <s v="M"/>
    <m/>
    <m/>
    <m/>
    <n v="78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327"/>
    <n v="1"/>
    <x v="5"/>
    <n v="20130829"/>
    <s v="R"/>
    <n v="6"/>
    <n v="35"/>
    <n v="23"/>
    <n v="16"/>
    <s v="N"/>
    <n v="5"/>
    <s v="3M10510  E"/>
    <m/>
    <n v="5000"/>
    <s v="F"/>
    <m/>
    <m/>
    <m/>
    <n v="76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282"/>
    <n v="1"/>
    <x v="5"/>
    <n v="20130815"/>
    <s v="R"/>
    <n v="6"/>
    <n v="33"/>
    <n v="23"/>
    <n v="49"/>
    <s v="N"/>
    <n v="5"/>
    <s v="3M10510  E"/>
    <m/>
    <n v="5000"/>
    <s v="M"/>
    <m/>
    <m/>
    <m/>
    <n v="750"/>
    <n v="0"/>
    <n v="1"/>
    <s v="E"/>
    <n v="1"/>
    <s v="210972"/>
    <n v="12"/>
    <m/>
    <m/>
    <m/>
    <n v="125475"/>
    <n v="1"/>
    <m/>
    <m/>
    <m/>
    <m/>
    <m/>
    <n v="1.79"/>
    <x v="0"/>
    <s v="N"/>
    <x v="3"/>
    <n v="8.7221435634663784"/>
    <n v="15.612636978604817"/>
  </r>
  <r>
    <s v="R"/>
    <n v="4.0999999999999996"/>
    <n v="20160520"/>
    <s v="WDFW"/>
    <s v="SUQ"/>
    <n v="2484296"/>
    <n v="1"/>
    <x v="5"/>
    <n v="20130815"/>
    <s v="R"/>
    <n v="6"/>
    <n v="33"/>
    <n v="23"/>
    <n v="49"/>
    <s v="N"/>
    <n v="5"/>
    <s v="3M10510  E"/>
    <m/>
    <n v="5000"/>
    <s v="M"/>
    <m/>
    <m/>
    <m/>
    <n v="670"/>
    <n v="0"/>
    <n v="1"/>
    <s v="E"/>
    <n v="1"/>
    <s v="210973"/>
    <n v="12"/>
    <m/>
    <m/>
    <m/>
    <n v="125475"/>
    <n v="1"/>
    <m/>
    <m/>
    <m/>
    <m/>
    <m/>
    <n v="1.79"/>
    <x v="0"/>
    <s v="N"/>
    <x v="3"/>
    <n v="8.7930918696275064"/>
    <n v="15.739634446633238"/>
  </r>
  <r>
    <s v="R"/>
    <n v="4.0999999999999996"/>
    <n v="20160520"/>
    <s v="WDFW"/>
    <s v="SUQ"/>
    <n v="2484299"/>
    <n v="1"/>
    <x v="5"/>
    <n v="20130815"/>
    <s v="R"/>
    <n v="6"/>
    <n v="33"/>
    <n v="23"/>
    <n v="49"/>
    <s v="N"/>
    <n v="5"/>
    <s v="3M10510  E"/>
    <m/>
    <n v="5000"/>
    <s v="M"/>
    <m/>
    <m/>
    <m/>
    <n v="590"/>
    <n v="0"/>
    <n v="1"/>
    <s v="E"/>
    <n v="1"/>
    <s v="210972"/>
    <n v="12"/>
    <m/>
    <m/>
    <m/>
    <n v="125475"/>
    <n v="1"/>
    <m/>
    <m/>
    <m/>
    <m/>
    <m/>
    <n v="1.79"/>
    <x v="0"/>
    <s v="N"/>
    <x v="3"/>
    <n v="8.7221435634663784"/>
    <n v="15.612636978604817"/>
  </r>
  <r>
    <s v="R"/>
    <n v="4.0999999999999996"/>
    <n v="20160520"/>
    <s v="WDFW"/>
    <s v="SUQ"/>
    <n v="2484314"/>
    <n v="1"/>
    <x v="5"/>
    <n v="20130829"/>
    <s v="R"/>
    <n v="6"/>
    <n v="35"/>
    <n v="23"/>
    <n v="16"/>
    <s v="N"/>
    <n v="5"/>
    <s v="3M10510  E"/>
    <m/>
    <n v="5000"/>
    <s v="F"/>
    <m/>
    <m/>
    <m/>
    <n v="82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481"/>
    <n v="1"/>
    <x v="5"/>
    <n v="20130822"/>
    <s v="R"/>
    <n v="6"/>
    <n v="34"/>
    <n v="23"/>
    <n v="49"/>
    <s v="N"/>
    <n v="5"/>
    <s v="3M10510  E"/>
    <m/>
    <n v="5000"/>
    <s v="M"/>
    <m/>
    <m/>
    <m/>
    <n v="81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482"/>
    <n v="1"/>
    <x v="5"/>
    <n v="20130822"/>
    <s v="R"/>
    <n v="6"/>
    <n v="34"/>
    <n v="23"/>
    <n v="49"/>
    <s v="N"/>
    <n v="5"/>
    <s v="3M10510  E"/>
    <m/>
    <n v="5000"/>
    <s v="M"/>
    <m/>
    <m/>
    <m/>
    <n v="75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499"/>
    <n v="1"/>
    <x v="5"/>
    <n v="20130822"/>
    <s v="R"/>
    <n v="6"/>
    <n v="34"/>
    <n v="23"/>
    <n v="49"/>
    <s v="N"/>
    <n v="5"/>
    <s v="3M10510  E"/>
    <m/>
    <n v="5000"/>
    <s v="M"/>
    <m/>
    <m/>
    <m/>
    <n v="60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272"/>
    <n v="1"/>
    <x v="5"/>
    <n v="20130815"/>
    <s v="R"/>
    <n v="6"/>
    <n v="33"/>
    <n v="23"/>
    <n v="49"/>
    <s v="N"/>
    <n v="5"/>
    <s v="3M10510  E"/>
    <m/>
    <n v="5000"/>
    <s v="M"/>
    <m/>
    <m/>
    <m/>
    <n v="800"/>
    <n v="0"/>
    <n v="1"/>
    <s v="E"/>
    <n v="1"/>
    <s v="210916"/>
    <n v="12"/>
    <m/>
    <m/>
    <m/>
    <n v="125475"/>
    <n v="1"/>
    <m/>
    <m/>
    <m/>
    <m/>
    <m/>
    <n v="1.79"/>
    <x v="0"/>
    <s v="N"/>
    <x v="3"/>
    <n v="10.712079355643366"/>
    <n v="19.174622046601627"/>
  </r>
  <r>
    <s v="R"/>
    <n v="4.0999999999999996"/>
    <n v="20160520"/>
    <s v="WDFW"/>
    <s v="SUQ"/>
    <n v="2484291"/>
    <n v="1"/>
    <x v="5"/>
    <n v="20130815"/>
    <s v="R"/>
    <n v="6"/>
    <n v="33"/>
    <n v="23"/>
    <n v="49"/>
    <s v="N"/>
    <n v="5"/>
    <s v="3M10510  E"/>
    <m/>
    <n v="5000"/>
    <s v="F"/>
    <m/>
    <m/>
    <m/>
    <n v="74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321"/>
    <n v="1"/>
    <x v="5"/>
    <n v="20130829"/>
    <s v="R"/>
    <n v="6"/>
    <n v="35"/>
    <n v="23"/>
    <n v="16"/>
    <s v="N"/>
    <n v="5"/>
    <s v="3M10510  E"/>
    <m/>
    <n v="5000"/>
    <s v="M"/>
    <m/>
    <m/>
    <m/>
    <n v="66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323"/>
    <n v="1"/>
    <x v="5"/>
    <n v="20130829"/>
    <s v="R"/>
    <n v="6"/>
    <n v="35"/>
    <n v="23"/>
    <n v="16"/>
    <s v="N"/>
    <n v="5"/>
    <s v="3M10510  E"/>
    <m/>
    <n v="5000"/>
    <s v="F"/>
    <m/>
    <m/>
    <m/>
    <n v="75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472"/>
    <n v="1"/>
    <x v="5"/>
    <n v="20130822"/>
    <s v="R"/>
    <n v="6"/>
    <n v="34"/>
    <n v="23"/>
    <n v="49"/>
    <s v="N"/>
    <n v="5"/>
    <s v="3M10510  E"/>
    <m/>
    <n v="5000"/>
    <s v="M"/>
    <m/>
    <m/>
    <m/>
    <n v="78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489"/>
    <n v="1"/>
    <x v="5"/>
    <n v="20130822"/>
    <s v="R"/>
    <n v="6"/>
    <n v="34"/>
    <n v="23"/>
    <n v="49"/>
    <s v="N"/>
    <n v="5"/>
    <s v="3M10510  E"/>
    <m/>
    <n v="5000"/>
    <s v="F"/>
    <m/>
    <m/>
    <m/>
    <n v="79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271"/>
    <n v="1"/>
    <x v="5"/>
    <n v="20130815"/>
    <s v="R"/>
    <n v="6"/>
    <n v="33"/>
    <n v="23"/>
    <n v="49"/>
    <s v="N"/>
    <n v="5"/>
    <s v="3M10510  E"/>
    <m/>
    <n v="5000"/>
    <s v="M"/>
    <m/>
    <m/>
    <m/>
    <n v="76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288"/>
    <n v="1"/>
    <x v="5"/>
    <n v="20130815"/>
    <s v="R"/>
    <n v="6"/>
    <n v="33"/>
    <n v="23"/>
    <n v="49"/>
    <s v="N"/>
    <n v="5"/>
    <s v="3M10510  E"/>
    <m/>
    <n v="5000"/>
    <s v="M"/>
    <m/>
    <m/>
    <m/>
    <n v="720"/>
    <n v="0"/>
    <n v="1"/>
    <s v="E"/>
    <n v="1"/>
    <s v="210972"/>
    <n v="12"/>
    <m/>
    <m/>
    <m/>
    <n v="125475"/>
    <n v="1"/>
    <m/>
    <m/>
    <m/>
    <m/>
    <m/>
    <n v="1.79"/>
    <x v="0"/>
    <s v="N"/>
    <x v="3"/>
    <n v="8.7221435634663784"/>
    <n v="15.612636978604817"/>
  </r>
  <r>
    <s v="R"/>
    <n v="4.0999999999999996"/>
    <n v="20160520"/>
    <s v="WDFW"/>
    <s v="SUQ"/>
    <n v="2484290"/>
    <n v="1"/>
    <x v="5"/>
    <n v="20130815"/>
    <s v="R"/>
    <n v="6"/>
    <n v="33"/>
    <n v="23"/>
    <n v="49"/>
    <s v="N"/>
    <n v="5"/>
    <s v="3M10510  E"/>
    <m/>
    <n v="5000"/>
    <s v="M"/>
    <m/>
    <m/>
    <m/>
    <n v="700"/>
    <n v="0"/>
    <n v="1"/>
    <s v="E"/>
    <n v="1"/>
    <s v="210973"/>
    <n v="12"/>
    <m/>
    <m/>
    <m/>
    <n v="125475"/>
    <n v="1"/>
    <m/>
    <m/>
    <m/>
    <m/>
    <m/>
    <n v="1.79"/>
    <x v="0"/>
    <s v="N"/>
    <x v="3"/>
    <n v="8.7930918696275064"/>
    <n v="15.739634446633238"/>
  </r>
  <r>
    <s v="R"/>
    <n v="4.0999999999999996"/>
    <n v="20160520"/>
    <s v="WDFW"/>
    <s v="SUQ"/>
    <n v="2484305"/>
    <n v="1"/>
    <x v="5"/>
    <n v="20130815"/>
    <s v="R"/>
    <n v="6"/>
    <n v="33"/>
    <n v="23"/>
    <n v="49"/>
    <s v="N"/>
    <n v="5"/>
    <s v="3M10510  E"/>
    <m/>
    <n v="5000"/>
    <s v="M"/>
    <m/>
    <m/>
    <m/>
    <n v="550"/>
    <n v="0"/>
    <n v="1"/>
    <s v="E"/>
    <n v="1"/>
    <s v="210973"/>
    <n v="12"/>
    <m/>
    <m/>
    <m/>
    <n v="125475"/>
    <n v="1"/>
    <m/>
    <m/>
    <m/>
    <m/>
    <m/>
    <n v="1.79"/>
    <x v="0"/>
    <s v="N"/>
    <x v="3"/>
    <n v="8.7930918696275064"/>
    <n v="15.739634446633238"/>
  </r>
  <r>
    <s v="R"/>
    <n v="4.0999999999999996"/>
    <n v="20160520"/>
    <s v="WDFW"/>
    <s v="SUQ"/>
    <n v="2484322"/>
    <n v="1"/>
    <x v="5"/>
    <n v="20130829"/>
    <s v="R"/>
    <n v="6"/>
    <n v="35"/>
    <n v="23"/>
    <n v="16"/>
    <s v="N"/>
    <n v="5"/>
    <s v="3M10510  E"/>
    <m/>
    <n v="5000"/>
    <s v="M"/>
    <m/>
    <m/>
    <m/>
    <n v="67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001"/>
    <n v="1"/>
    <x v="5"/>
    <n v="20130820"/>
    <s v="R"/>
    <n v="6"/>
    <n v="34"/>
    <n v="23"/>
    <n v="49"/>
    <s v="N"/>
    <n v="5"/>
    <s v="3M10510  E"/>
    <m/>
    <n v="5000"/>
    <s v="M"/>
    <m/>
    <m/>
    <m/>
    <n v="66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008"/>
    <n v="1"/>
    <x v="5"/>
    <n v="20130820"/>
    <s v="R"/>
    <n v="6"/>
    <n v="34"/>
    <n v="23"/>
    <n v="49"/>
    <s v="N"/>
    <n v="5"/>
    <s v="3M10510  E"/>
    <m/>
    <n v="5000"/>
    <s v="M"/>
    <m/>
    <m/>
    <m/>
    <n v="62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044"/>
    <n v="1"/>
    <x v="5"/>
    <n v="20130820"/>
    <s v="R"/>
    <n v="6"/>
    <n v="34"/>
    <n v="23"/>
    <n v="49"/>
    <s v="N"/>
    <n v="5"/>
    <s v="3M10510  E"/>
    <m/>
    <n v="5000"/>
    <s v="M"/>
    <m/>
    <m/>
    <m/>
    <n v="62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058"/>
    <n v="1"/>
    <x v="5"/>
    <n v="20130820"/>
    <s v="R"/>
    <n v="6"/>
    <n v="34"/>
    <n v="23"/>
    <n v="49"/>
    <s v="N"/>
    <n v="5"/>
    <s v="3M10510  E"/>
    <m/>
    <n v="5000"/>
    <s v="M"/>
    <m/>
    <m/>
    <m/>
    <n v="66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069"/>
    <n v="1"/>
    <x v="5"/>
    <n v="20130820"/>
    <s v="R"/>
    <n v="6"/>
    <n v="34"/>
    <n v="23"/>
    <n v="49"/>
    <s v="N"/>
    <n v="5"/>
    <s v="3M10510  E"/>
    <m/>
    <n v="5000"/>
    <s v="F"/>
    <m/>
    <m/>
    <m/>
    <n v="73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076"/>
    <n v="1"/>
    <x v="5"/>
    <n v="20130814"/>
    <s v="R"/>
    <n v="6"/>
    <n v="33"/>
    <n v="23"/>
    <n v="49"/>
    <s v="N"/>
    <n v="5"/>
    <s v="3M10510  E"/>
    <m/>
    <n v="5000"/>
    <s v="M"/>
    <m/>
    <m/>
    <m/>
    <n v="640"/>
    <n v="0"/>
    <n v="1"/>
    <s v="E"/>
    <n v="1"/>
    <s v="210963"/>
    <n v="12"/>
    <m/>
    <m/>
    <m/>
    <n v="125475"/>
    <n v="1"/>
    <m/>
    <m/>
    <m/>
    <m/>
    <m/>
    <n v="1.79"/>
    <x v="0"/>
    <s v="N"/>
    <x v="1"/>
    <n v="1.0101020799289879"/>
    <n v="1.8080827230728884"/>
  </r>
  <r>
    <s v="R"/>
    <n v="4.0999999999999996"/>
    <n v="20160520"/>
    <s v="WDFW"/>
    <s v="SUQ"/>
    <n v="2484083"/>
    <n v="1"/>
    <x v="5"/>
    <n v="20130814"/>
    <s v="R"/>
    <n v="6"/>
    <n v="33"/>
    <n v="23"/>
    <n v="49"/>
    <s v="N"/>
    <n v="5"/>
    <s v="3M10510  E"/>
    <m/>
    <n v="5000"/>
    <s v="M"/>
    <m/>
    <m/>
    <m/>
    <n v="66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094"/>
    <n v="1"/>
    <x v="5"/>
    <n v="20130812"/>
    <s v="R"/>
    <n v="6"/>
    <n v="33"/>
    <n v="23"/>
    <n v="49"/>
    <s v="N"/>
    <n v="5"/>
    <s v="3M10510  E"/>
    <m/>
    <n v="5000"/>
    <s v="M"/>
    <m/>
    <m/>
    <m/>
    <n v="76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101"/>
    <n v="1"/>
    <x v="5"/>
    <n v="20130812"/>
    <s v="R"/>
    <n v="6"/>
    <n v="33"/>
    <n v="23"/>
    <n v="49"/>
    <s v="N"/>
    <n v="5"/>
    <s v="3M10510  E"/>
    <m/>
    <n v="5000"/>
    <s v="F"/>
    <m/>
    <m/>
    <m/>
    <n v="680"/>
    <n v="0"/>
    <n v="1"/>
    <s v="E"/>
    <n v="1"/>
    <s v="210973"/>
    <n v="12"/>
    <m/>
    <m/>
    <m/>
    <n v="125475"/>
    <n v="1"/>
    <m/>
    <m/>
    <m/>
    <m/>
    <m/>
    <n v="1.79"/>
    <x v="0"/>
    <s v="N"/>
    <x v="3"/>
    <n v="8.7930918696275064"/>
    <n v="15.739634446633238"/>
  </r>
  <r>
    <s v="R"/>
    <n v="4.0999999999999996"/>
    <n v="20160520"/>
    <s v="WDFW"/>
    <s v="SUQ"/>
    <n v="2484108"/>
    <n v="1"/>
    <x v="5"/>
    <n v="20130819"/>
    <s v="R"/>
    <n v="6"/>
    <n v="34"/>
    <n v="23"/>
    <n v="49"/>
    <s v="N"/>
    <n v="5"/>
    <s v="3M10510  E"/>
    <m/>
    <n v="5000"/>
    <s v="M"/>
    <m/>
    <m/>
    <m/>
    <n v="69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119"/>
    <n v="1"/>
    <x v="5"/>
    <n v="20130823"/>
    <s v="R"/>
    <n v="6"/>
    <n v="34"/>
    <n v="23"/>
    <n v="16"/>
    <s v="N"/>
    <n v="5"/>
    <s v="3M10510  E"/>
    <m/>
    <n v="5000"/>
    <s v="M"/>
    <m/>
    <m/>
    <m/>
    <n v="750"/>
    <n v="0"/>
    <n v="1"/>
    <s v="E"/>
    <n v="1"/>
    <s v="210915"/>
    <n v="12"/>
    <m/>
    <m/>
    <m/>
    <n v="125476"/>
    <n v="1"/>
    <m/>
    <m/>
    <m/>
    <m/>
    <m/>
    <n v="2.2799999999999998"/>
    <x v="0"/>
    <s v="N"/>
    <x v="3"/>
    <n v="12.803707691587473"/>
    <n v="29.192453536819436"/>
  </r>
  <r>
    <s v="R"/>
    <n v="4.0999999999999996"/>
    <n v="20160520"/>
    <s v="WDFW"/>
    <s v="SUQ"/>
    <n v="2484126"/>
    <n v="1"/>
    <x v="5"/>
    <n v="20130823"/>
    <s v="R"/>
    <n v="6"/>
    <n v="34"/>
    <n v="23"/>
    <n v="16"/>
    <s v="N"/>
    <n v="5"/>
    <s v="3M10510  E"/>
    <m/>
    <n v="5000"/>
    <s v="M"/>
    <m/>
    <m/>
    <m/>
    <n v="720"/>
    <n v="0"/>
    <n v="1"/>
    <s v="E"/>
    <n v="1"/>
    <s v="210915"/>
    <n v="12"/>
    <m/>
    <m/>
    <m/>
    <n v="125476"/>
    <n v="1"/>
    <m/>
    <m/>
    <m/>
    <m/>
    <m/>
    <n v="2.2799999999999998"/>
    <x v="0"/>
    <s v="N"/>
    <x v="3"/>
    <n v="12.803707691587473"/>
    <n v="29.192453536819436"/>
  </r>
  <r>
    <s v="R"/>
    <n v="4.0999999999999996"/>
    <n v="20160520"/>
    <s v="WDFW"/>
    <s v="SUQ"/>
    <n v="2484133"/>
    <n v="1"/>
    <x v="5"/>
    <n v="20130823"/>
    <s v="R"/>
    <n v="6"/>
    <n v="34"/>
    <n v="23"/>
    <n v="16"/>
    <s v="N"/>
    <n v="5"/>
    <s v="3M10510  E"/>
    <m/>
    <n v="5000"/>
    <s v="M"/>
    <m/>
    <m/>
    <m/>
    <n v="74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176"/>
    <n v="1"/>
    <x v="5"/>
    <n v="20130813"/>
    <s v="R"/>
    <n v="6"/>
    <n v="33"/>
    <n v="23"/>
    <n v="49"/>
    <s v="N"/>
    <n v="5"/>
    <s v="3M10510  E"/>
    <m/>
    <n v="5000"/>
    <s v="F"/>
    <m/>
    <m/>
    <m/>
    <n v="820"/>
    <n v="0"/>
    <n v="1"/>
    <s v="E"/>
    <n v="1"/>
    <s v="210916"/>
    <n v="12"/>
    <m/>
    <m/>
    <m/>
    <n v="125475"/>
    <n v="1"/>
    <m/>
    <m/>
    <m/>
    <m/>
    <m/>
    <n v="1.79"/>
    <x v="0"/>
    <s v="N"/>
    <x v="3"/>
    <n v="10.712079355643366"/>
    <n v="19.174622046601627"/>
  </r>
  <r>
    <s v="R"/>
    <n v="4.0999999999999996"/>
    <n v="20160520"/>
    <s v="WDFW"/>
    <s v="SUQ"/>
    <n v="2484183"/>
    <n v="1"/>
    <x v="5"/>
    <n v="20130813"/>
    <s v="R"/>
    <n v="6"/>
    <n v="33"/>
    <n v="23"/>
    <n v="49"/>
    <s v="N"/>
    <n v="5"/>
    <s v="3M10510  E"/>
    <m/>
    <n v="5000"/>
    <s v="F"/>
    <m/>
    <m/>
    <m/>
    <n v="78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459"/>
    <n v="1"/>
    <x v="5"/>
    <n v="20130822"/>
    <s v="R"/>
    <n v="6"/>
    <n v="34"/>
    <n v="23"/>
    <n v="49"/>
    <s v="N"/>
    <n v="5"/>
    <s v="3M10510  E"/>
    <m/>
    <n v="5000"/>
    <s v="F"/>
    <m/>
    <m/>
    <m/>
    <n v="750"/>
    <n v="0"/>
    <n v="1"/>
    <s v="E"/>
    <n v="1"/>
    <s v="210915"/>
    <n v="12"/>
    <m/>
    <m/>
    <m/>
    <n v="125476"/>
    <n v="1"/>
    <m/>
    <m/>
    <m/>
    <m/>
    <m/>
    <n v="2.2799999999999998"/>
    <x v="0"/>
    <s v="N"/>
    <x v="3"/>
    <n v="12.803707691587473"/>
    <n v="29.192453536819436"/>
  </r>
  <r>
    <s v="R"/>
    <n v="4.0999999999999996"/>
    <n v="20160520"/>
    <s v="WDFW"/>
    <s v="SUQ"/>
    <n v="2484493"/>
    <n v="1"/>
    <x v="5"/>
    <n v="20130822"/>
    <s v="R"/>
    <n v="6"/>
    <n v="34"/>
    <n v="23"/>
    <n v="49"/>
    <s v="N"/>
    <n v="5"/>
    <s v="3M10510  E"/>
    <m/>
    <n v="5000"/>
    <s v="F"/>
    <m/>
    <m/>
    <m/>
    <n v="74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495"/>
    <n v="1"/>
    <x v="5"/>
    <n v="20130822"/>
    <s v="R"/>
    <n v="6"/>
    <n v="34"/>
    <n v="23"/>
    <n v="49"/>
    <s v="N"/>
    <n v="5"/>
    <s v="3M10510  E"/>
    <m/>
    <n v="5000"/>
    <s v="M"/>
    <m/>
    <m/>
    <m/>
    <n v="82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502"/>
    <n v="1"/>
    <x v="5"/>
    <n v="20130822"/>
    <s v="R"/>
    <n v="6"/>
    <n v="34"/>
    <n v="23"/>
    <n v="49"/>
    <s v="N"/>
    <n v="5"/>
    <s v="3M10510  E"/>
    <m/>
    <n v="5000"/>
    <s v="M"/>
    <m/>
    <m/>
    <m/>
    <n v="82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527"/>
    <n v="1"/>
    <x v="5"/>
    <n v="20130822"/>
    <s v="R"/>
    <n v="6"/>
    <n v="34"/>
    <n v="23"/>
    <n v="49"/>
    <s v="N"/>
    <n v="5"/>
    <s v="3M10510  E"/>
    <m/>
    <n v="5000"/>
    <s v="M"/>
    <m/>
    <m/>
    <m/>
    <n v="540"/>
    <n v="0"/>
    <n v="1"/>
    <s v="E"/>
    <n v="1"/>
    <s v="211017"/>
    <n v="12"/>
    <m/>
    <m/>
    <m/>
    <n v="125476"/>
    <n v="1"/>
    <m/>
    <m/>
    <m/>
    <m/>
    <m/>
    <n v="2.2799999999999998"/>
    <x v="0"/>
    <s v="N"/>
    <x v="3"/>
    <n v="9.2676267293887928"/>
    <n v="21.130188943006445"/>
  </r>
  <r>
    <s v="R"/>
    <n v="4.0999999999999996"/>
    <n v="20160520"/>
    <s v="WDFW"/>
    <s v="SUQ"/>
    <n v="2484536"/>
    <n v="1"/>
    <x v="5"/>
    <n v="20130822"/>
    <s v="R"/>
    <n v="6"/>
    <n v="34"/>
    <n v="23"/>
    <n v="49"/>
    <s v="N"/>
    <n v="5"/>
    <s v="3M10510  E"/>
    <m/>
    <n v="5000"/>
    <s v="F"/>
    <m/>
    <m/>
    <m/>
    <n v="72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561"/>
    <n v="1"/>
    <x v="5"/>
    <n v="20130827"/>
    <s v="R"/>
    <n v="6"/>
    <n v="35"/>
    <n v="23"/>
    <n v="12"/>
    <s v="N"/>
    <n v="5"/>
    <s v="3M10510  E"/>
    <m/>
    <n v="5000"/>
    <s v="M"/>
    <m/>
    <m/>
    <m/>
    <n v="68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563"/>
    <n v="1"/>
    <x v="5"/>
    <n v="20130827"/>
    <s v="R"/>
    <n v="6"/>
    <n v="35"/>
    <n v="23"/>
    <n v="12"/>
    <s v="N"/>
    <n v="5"/>
    <s v="3M10510  E"/>
    <m/>
    <n v="5000"/>
    <s v="M"/>
    <m/>
    <m/>
    <m/>
    <n v="68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570"/>
    <n v="1"/>
    <x v="5"/>
    <n v="20130827"/>
    <s v="R"/>
    <n v="6"/>
    <n v="35"/>
    <n v="23"/>
    <n v="12"/>
    <s v="N"/>
    <n v="5"/>
    <s v="3M10510  E"/>
    <m/>
    <n v="5000"/>
    <s v="M"/>
    <m/>
    <m/>
    <m/>
    <n v="71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593"/>
    <n v="1"/>
    <x v="5"/>
    <n v="20130827"/>
    <s v="R"/>
    <n v="6"/>
    <n v="35"/>
    <n v="23"/>
    <n v="12"/>
    <s v="N"/>
    <n v="5"/>
    <s v="3M10510  E"/>
    <m/>
    <n v="5000"/>
    <s v="M"/>
    <m/>
    <m/>
    <m/>
    <n v="380"/>
    <n v="0"/>
    <n v="1"/>
    <s v="E"/>
    <n v="1"/>
    <s v="211017"/>
    <n v="12"/>
    <m/>
    <m/>
    <m/>
    <n v="125477"/>
    <n v="1"/>
    <m/>
    <m/>
    <m/>
    <m/>
    <m/>
    <n v="1.46"/>
    <x v="0"/>
    <s v="N"/>
    <x v="3"/>
    <n v="9.2676267293887928"/>
    <n v="13.530735024907637"/>
  </r>
  <r>
    <s v="R"/>
    <n v="4.0999999999999996"/>
    <n v="20160520"/>
    <s v="WDFW"/>
    <s v="SUQ"/>
    <n v="2484602"/>
    <n v="1"/>
    <x v="5"/>
    <n v="20130827"/>
    <s v="R"/>
    <n v="6"/>
    <n v="35"/>
    <n v="23"/>
    <n v="12"/>
    <s v="N"/>
    <n v="5"/>
    <s v="3M10510  E"/>
    <m/>
    <n v="5000"/>
    <s v="F"/>
    <m/>
    <m/>
    <m/>
    <n v="700"/>
    <n v="0"/>
    <n v="1"/>
    <s v="E"/>
    <n v="1"/>
    <s v="210963"/>
    <n v="12"/>
    <m/>
    <m/>
    <m/>
    <n v="125477"/>
    <n v="1"/>
    <m/>
    <m/>
    <m/>
    <m/>
    <m/>
    <n v="1.46"/>
    <x v="0"/>
    <s v="N"/>
    <x v="1"/>
    <n v="1.0101020799289879"/>
    <n v="1.4747490366963223"/>
  </r>
  <r>
    <s v="R"/>
    <n v="4.0999999999999996"/>
    <n v="20160520"/>
    <s v="WDFW"/>
    <s v="SUQ"/>
    <n v="2484500"/>
    <n v="1"/>
    <x v="5"/>
    <n v="20130822"/>
    <s v="R"/>
    <n v="6"/>
    <n v="34"/>
    <n v="23"/>
    <n v="49"/>
    <s v="N"/>
    <n v="5"/>
    <s v="3M10510  E"/>
    <m/>
    <n v="5000"/>
    <s v="F"/>
    <m/>
    <m/>
    <m/>
    <n v="69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513"/>
    <n v="1"/>
    <x v="5"/>
    <n v="20130822"/>
    <s v="R"/>
    <n v="6"/>
    <n v="34"/>
    <n v="23"/>
    <n v="49"/>
    <s v="N"/>
    <n v="5"/>
    <s v="3M10510  E"/>
    <m/>
    <n v="5000"/>
    <s v="F"/>
    <m/>
    <m/>
    <m/>
    <n v="74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514"/>
    <n v="1"/>
    <x v="5"/>
    <n v="20130822"/>
    <s v="R"/>
    <n v="6"/>
    <n v="34"/>
    <n v="23"/>
    <n v="49"/>
    <s v="N"/>
    <n v="5"/>
    <s v="3M10510  E"/>
    <m/>
    <n v="5000"/>
    <s v="M"/>
    <m/>
    <m/>
    <m/>
    <n v="77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532"/>
    <n v="1"/>
    <x v="5"/>
    <n v="20130822"/>
    <s v="R"/>
    <n v="6"/>
    <n v="34"/>
    <n v="23"/>
    <n v="49"/>
    <s v="N"/>
    <n v="5"/>
    <s v="3M10510  E"/>
    <m/>
    <n v="5000"/>
    <s v="M"/>
    <m/>
    <m/>
    <m/>
    <n v="73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549"/>
    <n v="1"/>
    <x v="5"/>
    <n v="20130822"/>
    <s v="R"/>
    <n v="6"/>
    <n v="34"/>
    <n v="23"/>
    <n v="49"/>
    <s v="N"/>
    <n v="5"/>
    <s v="3M10510  E"/>
    <m/>
    <n v="0"/>
    <s v="M"/>
    <m/>
    <m/>
    <m/>
    <n v="750"/>
    <n v="0"/>
    <n v="1"/>
    <s v="E"/>
    <n v="1"/>
    <s v="635089"/>
    <n v="12"/>
    <m/>
    <m/>
    <m/>
    <n v="125476"/>
    <n v="1"/>
    <m/>
    <m/>
    <m/>
    <m/>
    <m/>
    <n v="2.2799999999999998"/>
    <x v="0"/>
    <s v="N"/>
    <x v="1"/>
    <n v="1.3463035824151961"/>
    <n v="3.0695721679066468"/>
  </r>
  <r>
    <s v="R"/>
    <n v="4.0999999999999996"/>
    <n v="20160520"/>
    <s v="WDFW"/>
    <s v="SUQ"/>
    <n v="2484564"/>
    <n v="1"/>
    <x v="5"/>
    <n v="20130827"/>
    <s v="R"/>
    <n v="6"/>
    <n v="35"/>
    <n v="23"/>
    <n v="12"/>
    <s v="N"/>
    <n v="5"/>
    <s v="3M10510  E"/>
    <m/>
    <n v="5000"/>
    <s v="M"/>
    <m/>
    <m/>
    <m/>
    <n v="66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567"/>
    <n v="1"/>
    <x v="5"/>
    <n v="20130827"/>
    <s v="R"/>
    <n v="6"/>
    <n v="35"/>
    <n v="23"/>
    <n v="12"/>
    <s v="N"/>
    <n v="5"/>
    <s v="3M10510  E"/>
    <m/>
    <n v="5000"/>
    <s v="F"/>
    <m/>
    <m/>
    <m/>
    <n v="75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582"/>
    <n v="1"/>
    <x v="5"/>
    <n v="20130827"/>
    <s v="R"/>
    <n v="6"/>
    <n v="35"/>
    <n v="23"/>
    <n v="12"/>
    <s v="N"/>
    <n v="5"/>
    <s v="3M10510  E"/>
    <m/>
    <n v="5000"/>
    <s v="M"/>
    <m/>
    <m/>
    <m/>
    <n v="59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14"/>
    <n v="1"/>
    <x v="5"/>
    <n v="20130827"/>
    <s v="R"/>
    <n v="6"/>
    <n v="35"/>
    <n v="23"/>
    <n v="12"/>
    <s v="N"/>
    <n v="5"/>
    <s v="3M10510  E"/>
    <m/>
    <n v="5000"/>
    <s v="F"/>
    <m/>
    <m/>
    <m/>
    <n v="79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31"/>
    <n v="1"/>
    <x v="5"/>
    <n v="20130827"/>
    <s v="R"/>
    <n v="6"/>
    <n v="35"/>
    <n v="23"/>
    <n v="12"/>
    <s v="N"/>
    <n v="5"/>
    <s v="3M10510  E"/>
    <m/>
    <n v="5000"/>
    <s v="F"/>
    <m/>
    <m/>
    <m/>
    <n v="65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50"/>
    <n v="1"/>
    <x v="5"/>
    <n v="20130828"/>
    <s v="R"/>
    <n v="6"/>
    <n v="35"/>
    <n v="23"/>
    <n v="49"/>
    <s v="N"/>
    <n v="5"/>
    <s v="3M10510  E"/>
    <m/>
    <n v="5000"/>
    <s v="M"/>
    <m/>
    <m/>
    <m/>
    <n v="73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67"/>
    <n v="1"/>
    <x v="5"/>
    <n v="20130828"/>
    <s v="R"/>
    <n v="6"/>
    <n v="35"/>
    <n v="23"/>
    <n v="49"/>
    <s v="N"/>
    <n v="5"/>
    <s v="3M10510  E"/>
    <m/>
    <n v="5000"/>
    <s v="F"/>
    <m/>
    <m/>
    <m/>
    <n v="70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82"/>
    <n v="1"/>
    <x v="5"/>
    <n v="20130828"/>
    <s v="R"/>
    <n v="6"/>
    <n v="35"/>
    <n v="23"/>
    <n v="49"/>
    <s v="N"/>
    <n v="5"/>
    <s v="3M10510  E"/>
    <m/>
    <n v="5000"/>
    <s v="M"/>
    <m/>
    <m/>
    <m/>
    <n v="77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699"/>
    <n v="1"/>
    <x v="5"/>
    <n v="20130828"/>
    <s v="R"/>
    <n v="6"/>
    <n v="35"/>
    <n v="23"/>
    <n v="49"/>
    <s v="N"/>
    <n v="5"/>
    <s v="3M10510  E"/>
    <m/>
    <n v="5000"/>
    <s v="M"/>
    <m/>
    <m/>
    <m/>
    <n v="58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700"/>
    <n v="1"/>
    <x v="5"/>
    <n v="20130826"/>
    <s v="R"/>
    <n v="6"/>
    <n v="35"/>
    <n v="23"/>
    <n v="52"/>
    <s v="N"/>
    <n v="5"/>
    <s v="3M10510  E"/>
    <m/>
    <n v="5000"/>
    <s v="M"/>
    <m/>
    <m/>
    <m/>
    <n v="480"/>
    <n v="0"/>
    <n v="1"/>
    <s v="E"/>
    <n v="1"/>
    <s v="211016"/>
    <n v="12"/>
    <m/>
    <m/>
    <m/>
    <n v="125477"/>
    <n v="1"/>
    <m/>
    <m/>
    <m/>
    <m/>
    <m/>
    <n v="1.46"/>
    <x v="0"/>
    <s v="N"/>
    <x v="3"/>
    <n v="8.7732919254658377"/>
    <n v="12.809006211180122"/>
  </r>
  <r>
    <s v="R"/>
    <n v="4.0999999999999996"/>
    <n v="20160520"/>
    <s v="WDFW"/>
    <s v="SUQ"/>
    <n v="2484714"/>
    <n v="1"/>
    <x v="5"/>
    <n v="20130826"/>
    <s v="R"/>
    <n v="6"/>
    <n v="35"/>
    <n v="23"/>
    <n v="52"/>
    <s v="N"/>
    <n v="5"/>
    <s v="3M10510  E"/>
    <m/>
    <n v="5000"/>
    <s v="M"/>
    <m/>
    <m/>
    <m/>
    <n v="62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491"/>
    <n v="1"/>
    <x v="5"/>
    <n v="20130822"/>
    <s v="R"/>
    <n v="6"/>
    <n v="34"/>
    <n v="23"/>
    <n v="49"/>
    <s v="N"/>
    <n v="5"/>
    <s v="3M10510  E"/>
    <m/>
    <n v="5000"/>
    <s v="F"/>
    <m/>
    <m/>
    <m/>
    <n v="81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506"/>
    <n v="1"/>
    <x v="5"/>
    <n v="20130822"/>
    <s v="R"/>
    <n v="6"/>
    <n v="34"/>
    <n v="23"/>
    <n v="49"/>
    <s v="N"/>
    <n v="5"/>
    <s v="3M10510  E"/>
    <m/>
    <n v="5000"/>
    <s v="M"/>
    <m/>
    <m/>
    <m/>
    <n v="72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508"/>
    <n v="1"/>
    <x v="5"/>
    <n v="20130822"/>
    <s v="R"/>
    <n v="6"/>
    <n v="34"/>
    <n v="23"/>
    <n v="49"/>
    <s v="N"/>
    <n v="5"/>
    <s v="3M10510  E"/>
    <m/>
    <n v="5000"/>
    <s v="F"/>
    <m/>
    <m/>
    <m/>
    <n v="70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574"/>
    <n v="1"/>
    <x v="5"/>
    <n v="20130827"/>
    <s v="R"/>
    <n v="6"/>
    <n v="35"/>
    <n v="23"/>
    <n v="12"/>
    <s v="N"/>
    <n v="5"/>
    <s v="3M10510  E"/>
    <m/>
    <n v="5000"/>
    <s v="M"/>
    <m/>
    <m/>
    <m/>
    <n v="75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591"/>
    <n v="1"/>
    <x v="5"/>
    <n v="20130827"/>
    <s v="R"/>
    <n v="6"/>
    <n v="35"/>
    <n v="23"/>
    <n v="12"/>
    <s v="N"/>
    <n v="5"/>
    <s v="3M10510  E"/>
    <m/>
    <n v="5000"/>
    <s v="F"/>
    <m/>
    <m/>
    <m/>
    <n v="78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608"/>
    <n v="1"/>
    <x v="5"/>
    <n v="20130827"/>
    <s v="R"/>
    <n v="6"/>
    <n v="35"/>
    <n v="23"/>
    <n v="12"/>
    <s v="N"/>
    <n v="5"/>
    <s v="3M10510  E"/>
    <m/>
    <n v="5000"/>
    <s v="M"/>
    <m/>
    <m/>
    <m/>
    <n v="85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623"/>
    <n v="1"/>
    <x v="5"/>
    <n v="20130827"/>
    <s v="R"/>
    <n v="6"/>
    <n v="35"/>
    <n v="23"/>
    <n v="12"/>
    <s v="N"/>
    <n v="5"/>
    <s v="3M10510  E"/>
    <m/>
    <n v="5000"/>
    <s v="M"/>
    <m/>
    <m/>
    <m/>
    <n v="67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640"/>
    <n v="1"/>
    <x v="5"/>
    <n v="20130827"/>
    <s v="R"/>
    <n v="6"/>
    <n v="35"/>
    <n v="23"/>
    <n v="12"/>
    <s v="N"/>
    <n v="5"/>
    <s v="3M10510  E"/>
    <m/>
    <n v="5000"/>
    <s v="M"/>
    <m/>
    <m/>
    <m/>
    <n v="780"/>
    <n v="0"/>
    <n v="1"/>
    <s v="E"/>
    <n v="1"/>
    <s v="210963"/>
    <n v="12"/>
    <m/>
    <m/>
    <m/>
    <n v="125477"/>
    <n v="1"/>
    <m/>
    <m/>
    <m/>
    <m/>
    <m/>
    <n v="1.46"/>
    <x v="0"/>
    <s v="N"/>
    <x v="1"/>
    <n v="1.0101020799289879"/>
    <n v="1.4747490366963223"/>
  </r>
  <r>
    <s v="R"/>
    <n v="4.0999999999999996"/>
    <n v="20160520"/>
    <s v="WDFW"/>
    <s v="SUQ"/>
    <n v="2484659"/>
    <n v="1"/>
    <x v="5"/>
    <n v="20130828"/>
    <s v="R"/>
    <n v="6"/>
    <n v="35"/>
    <n v="23"/>
    <n v="49"/>
    <s v="N"/>
    <n v="5"/>
    <s v="3M10510  E"/>
    <m/>
    <n v="5000"/>
    <s v="F"/>
    <m/>
    <m/>
    <m/>
    <n v="85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691"/>
    <n v="1"/>
    <x v="5"/>
    <n v="20130828"/>
    <s v="R"/>
    <n v="6"/>
    <n v="35"/>
    <n v="23"/>
    <n v="49"/>
    <s v="N"/>
    <n v="5"/>
    <s v="3M10510  E"/>
    <m/>
    <n v="5000"/>
    <s v="M"/>
    <m/>
    <m/>
    <m/>
    <n v="75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475"/>
    <n v="1"/>
    <x v="5"/>
    <n v="20130822"/>
    <s v="R"/>
    <n v="6"/>
    <n v="34"/>
    <n v="23"/>
    <n v="49"/>
    <s v="N"/>
    <n v="5"/>
    <s v="3M10510  E"/>
    <m/>
    <n v="5000"/>
    <s v="M"/>
    <m/>
    <m/>
    <m/>
    <n v="74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488"/>
    <n v="1"/>
    <x v="5"/>
    <n v="20130822"/>
    <s v="R"/>
    <n v="6"/>
    <n v="34"/>
    <n v="23"/>
    <n v="49"/>
    <s v="N"/>
    <n v="5"/>
    <s v="3M10510  E"/>
    <m/>
    <n v="5000"/>
    <s v="M"/>
    <m/>
    <m/>
    <m/>
    <n v="560"/>
    <n v="0"/>
    <n v="1"/>
    <s v="E"/>
    <n v="1"/>
    <s v="211017"/>
    <n v="12"/>
    <m/>
    <m/>
    <m/>
    <n v="125476"/>
    <n v="1"/>
    <m/>
    <m/>
    <m/>
    <m/>
    <m/>
    <n v="2.2799999999999998"/>
    <x v="0"/>
    <s v="N"/>
    <x v="3"/>
    <n v="9.2676267293887928"/>
    <n v="21.130188943006445"/>
  </r>
  <r>
    <s v="R"/>
    <n v="4.0999999999999996"/>
    <n v="20160520"/>
    <s v="WDFW"/>
    <s v="SUQ"/>
    <n v="2484492"/>
    <n v="1"/>
    <x v="5"/>
    <n v="20130822"/>
    <s v="R"/>
    <n v="6"/>
    <n v="34"/>
    <n v="23"/>
    <n v="49"/>
    <s v="N"/>
    <n v="5"/>
    <s v="3M10510  E"/>
    <m/>
    <n v="5000"/>
    <s v="M"/>
    <m/>
    <m/>
    <m/>
    <n v="68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505"/>
    <n v="1"/>
    <x v="5"/>
    <n v="20130822"/>
    <s v="R"/>
    <n v="6"/>
    <n v="34"/>
    <n v="23"/>
    <n v="49"/>
    <s v="N"/>
    <n v="5"/>
    <s v="3M10510  E"/>
    <m/>
    <n v="5000"/>
    <s v="F"/>
    <m/>
    <m/>
    <m/>
    <n v="820"/>
    <n v="0"/>
    <n v="1"/>
    <s v="E"/>
    <n v="1"/>
    <s v="210915"/>
    <n v="12"/>
    <m/>
    <m/>
    <m/>
    <n v="125476"/>
    <n v="1"/>
    <m/>
    <m/>
    <m/>
    <m/>
    <m/>
    <n v="2.2799999999999998"/>
    <x v="0"/>
    <s v="N"/>
    <x v="3"/>
    <n v="12.803707691587473"/>
    <n v="29.192453536819436"/>
  </r>
  <r>
    <s v="R"/>
    <n v="4.0999999999999996"/>
    <n v="20160520"/>
    <s v="WDFW"/>
    <s v="SUQ"/>
    <n v="2484522"/>
    <n v="1"/>
    <x v="5"/>
    <n v="20130822"/>
    <s v="R"/>
    <n v="6"/>
    <n v="34"/>
    <n v="23"/>
    <n v="49"/>
    <s v="N"/>
    <n v="5"/>
    <s v="3M10510  E"/>
    <m/>
    <n v="5000"/>
    <s v="F"/>
    <m/>
    <m/>
    <m/>
    <n v="73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573"/>
    <n v="1"/>
    <x v="5"/>
    <n v="20130827"/>
    <s v="R"/>
    <n v="6"/>
    <n v="35"/>
    <n v="23"/>
    <n v="12"/>
    <s v="N"/>
    <n v="5"/>
    <s v="3M10510  E"/>
    <m/>
    <n v="5000"/>
    <s v="M"/>
    <m/>
    <m/>
    <m/>
    <n v="60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575"/>
    <n v="1"/>
    <x v="5"/>
    <n v="20130827"/>
    <s v="R"/>
    <n v="6"/>
    <n v="35"/>
    <n v="23"/>
    <n v="12"/>
    <s v="N"/>
    <n v="5"/>
    <s v="3M10510  E"/>
    <m/>
    <n v="5000"/>
    <s v="F"/>
    <m/>
    <m/>
    <m/>
    <n v="76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590"/>
    <n v="1"/>
    <x v="5"/>
    <n v="20130827"/>
    <s v="R"/>
    <n v="6"/>
    <n v="35"/>
    <n v="23"/>
    <n v="12"/>
    <s v="N"/>
    <n v="5"/>
    <s v="3M10510  E"/>
    <m/>
    <n v="5000"/>
    <s v="M"/>
    <m/>
    <m/>
    <m/>
    <n v="66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22"/>
    <n v="1"/>
    <x v="5"/>
    <n v="20130827"/>
    <s v="R"/>
    <n v="6"/>
    <n v="35"/>
    <n v="23"/>
    <n v="12"/>
    <s v="N"/>
    <n v="5"/>
    <s v="3M10510  E"/>
    <m/>
    <n v="5000"/>
    <s v="M"/>
    <m/>
    <m/>
    <m/>
    <n v="61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41"/>
    <n v="1"/>
    <x v="5"/>
    <n v="20130827"/>
    <s v="R"/>
    <n v="6"/>
    <n v="35"/>
    <n v="23"/>
    <n v="12"/>
    <s v="N"/>
    <n v="5"/>
    <s v="3M10510  E"/>
    <m/>
    <n v="5000"/>
    <s v="M"/>
    <m/>
    <m/>
    <m/>
    <n v="62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56"/>
    <n v="1"/>
    <x v="5"/>
    <n v="20130828"/>
    <s v="R"/>
    <n v="6"/>
    <n v="35"/>
    <n v="23"/>
    <n v="49"/>
    <s v="N"/>
    <n v="5"/>
    <s v="3M10510  E"/>
    <m/>
    <n v="5000"/>
    <s v="M"/>
    <m/>
    <m/>
    <m/>
    <n v="76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201"/>
    <n v="1"/>
    <x v="5"/>
    <n v="20130809"/>
    <s v="R"/>
    <n v="6"/>
    <n v="32"/>
    <n v="23"/>
    <n v="17"/>
    <s v="N"/>
    <n v="5"/>
    <s v="3M10510  E"/>
    <m/>
    <n v="5000"/>
    <s v="M"/>
    <m/>
    <m/>
    <m/>
    <n v="810"/>
    <n v="0"/>
    <n v="1"/>
    <s v="E"/>
    <n v="1"/>
    <s v="210916"/>
    <n v="12"/>
    <m/>
    <m/>
    <m/>
    <n v="125474"/>
    <n v="1"/>
    <m/>
    <m/>
    <m/>
    <m/>
    <m/>
    <n v="3.83"/>
    <x v="0"/>
    <s v="N"/>
    <x v="3"/>
    <n v="10.712079355643366"/>
    <n v="41.027263932114096"/>
  </r>
  <r>
    <s v="R"/>
    <n v="4.0999999999999996"/>
    <n v="20160520"/>
    <s v="WDFW"/>
    <s v="SUQ"/>
    <n v="2484219"/>
    <n v="1"/>
    <x v="5"/>
    <n v="20130906"/>
    <s v="R"/>
    <n v="6"/>
    <n v="36"/>
    <n v="23"/>
    <n v="16"/>
    <s v="N"/>
    <n v="5"/>
    <s v="3M10510  E"/>
    <m/>
    <n v="0"/>
    <s v="M"/>
    <m/>
    <m/>
    <m/>
    <n v="780"/>
    <n v="0"/>
    <n v="1"/>
    <s v="E"/>
    <n v="1"/>
    <s v="635367"/>
    <n v="12"/>
    <m/>
    <m/>
    <m/>
    <n v="125478"/>
    <n v="1"/>
    <m/>
    <m/>
    <m/>
    <m/>
    <m/>
    <n v="3.54"/>
    <x v="0"/>
    <s v="N"/>
    <x v="7"/>
    <n v="1"/>
    <n v="3.54"/>
  </r>
  <r>
    <s v="R"/>
    <n v="4.0999999999999996"/>
    <n v="20160520"/>
    <s v="WDFW"/>
    <s v="SUQ"/>
    <n v="2484226"/>
    <n v="1"/>
    <x v="5"/>
    <n v="20130906"/>
    <s v="R"/>
    <n v="6"/>
    <n v="36"/>
    <n v="23"/>
    <n v="16"/>
    <s v="N"/>
    <n v="5"/>
    <s v="3M10510  E"/>
    <m/>
    <n v="5000"/>
    <s v="F"/>
    <m/>
    <m/>
    <m/>
    <n v="770"/>
    <n v="0"/>
    <n v="1"/>
    <s v="E"/>
    <n v="1"/>
    <s v="210973"/>
    <n v="12"/>
    <m/>
    <m/>
    <m/>
    <n v="125478"/>
    <n v="1"/>
    <m/>
    <m/>
    <m/>
    <m/>
    <m/>
    <n v="3.54"/>
    <x v="0"/>
    <s v="N"/>
    <x v="3"/>
    <n v="8.7930918696275064"/>
    <n v="31.127545218481373"/>
  </r>
  <r>
    <s v="R"/>
    <n v="4.0999999999999996"/>
    <n v="20160520"/>
    <s v="WDFW"/>
    <s v="SUQ"/>
    <n v="2484233"/>
    <n v="1"/>
    <x v="5"/>
    <n v="20130906"/>
    <s v="R"/>
    <n v="6"/>
    <n v="36"/>
    <n v="23"/>
    <n v="16"/>
    <s v="N"/>
    <n v="5"/>
    <s v="3M10510  E"/>
    <m/>
    <n v="5000"/>
    <s v="M"/>
    <m/>
    <m/>
    <m/>
    <n v="670"/>
    <n v="0"/>
    <n v="1"/>
    <s v="E"/>
    <n v="1"/>
    <s v="210915"/>
    <n v="12"/>
    <m/>
    <m/>
    <m/>
    <n v="125478"/>
    <n v="1"/>
    <m/>
    <m/>
    <m/>
    <m/>
    <m/>
    <n v="3.54"/>
    <x v="0"/>
    <s v="N"/>
    <x v="3"/>
    <n v="12.803707691587473"/>
    <n v="45.325125228219655"/>
  </r>
  <r>
    <s v="R"/>
    <n v="4.0999999999999996"/>
    <n v="20160520"/>
    <s v="WDFW"/>
    <s v="SUQ"/>
    <n v="2484244"/>
    <n v="1"/>
    <x v="5"/>
    <n v="20130806"/>
    <s v="R"/>
    <n v="6"/>
    <n v="32"/>
    <n v="23"/>
    <n v="49"/>
    <s v="N"/>
    <n v="5"/>
    <s v="3M10510  E"/>
    <m/>
    <n v="5000"/>
    <s v="M"/>
    <m/>
    <m/>
    <m/>
    <n v="830"/>
    <n v="0"/>
    <n v="1"/>
    <s v="E"/>
    <n v="1"/>
    <s v="210916"/>
    <n v="12"/>
    <m/>
    <m/>
    <m/>
    <n v="125474"/>
    <n v="1"/>
    <m/>
    <m/>
    <m/>
    <m/>
    <m/>
    <n v="3.83"/>
    <x v="0"/>
    <s v="N"/>
    <x v="3"/>
    <n v="10.712079355643366"/>
    <n v="41.027263932114096"/>
  </r>
  <r>
    <s v="R"/>
    <n v="4.0999999999999996"/>
    <n v="20160520"/>
    <s v="WDFW"/>
    <s v="SUQ"/>
    <n v="2484269"/>
    <n v="1"/>
    <x v="5"/>
    <n v="20130815"/>
    <s v="R"/>
    <n v="6"/>
    <n v="33"/>
    <n v="23"/>
    <n v="49"/>
    <s v="N"/>
    <n v="5"/>
    <s v="3M10510  E"/>
    <m/>
    <n v="5000"/>
    <s v="M"/>
    <m/>
    <m/>
    <m/>
    <n v="890"/>
    <n v="0"/>
    <n v="1"/>
    <s v="E"/>
    <n v="1"/>
    <s v="210916"/>
    <n v="12"/>
    <m/>
    <m/>
    <m/>
    <n v="125475"/>
    <n v="1"/>
    <m/>
    <m/>
    <m/>
    <m/>
    <m/>
    <n v="1.79"/>
    <x v="0"/>
    <s v="N"/>
    <x v="3"/>
    <n v="10.712079355643366"/>
    <n v="19.174622046601627"/>
  </r>
  <r>
    <s v="R"/>
    <n v="4.0999999999999996"/>
    <n v="20160520"/>
    <s v="WDFW"/>
    <s v="SUQ"/>
    <n v="2484276"/>
    <n v="1"/>
    <x v="5"/>
    <n v="20130815"/>
    <s v="R"/>
    <n v="6"/>
    <n v="33"/>
    <n v="23"/>
    <n v="49"/>
    <s v="N"/>
    <n v="5"/>
    <s v="3M10510  E"/>
    <m/>
    <n v="5000"/>
    <s v="F"/>
    <m/>
    <m/>
    <m/>
    <n v="85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287"/>
    <n v="1"/>
    <x v="5"/>
    <n v="20130815"/>
    <s v="R"/>
    <n v="6"/>
    <n v="33"/>
    <n v="23"/>
    <n v="49"/>
    <s v="N"/>
    <n v="5"/>
    <s v="3M10510  E"/>
    <m/>
    <n v="5000"/>
    <s v="F"/>
    <m/>
    <m/>
    <m/>
    <n v="790"/>
    <n v="0"/>
    <n v="1"/>
    <s v="E"/>
    <n v="1"/>
    <s v="210856"/>
    <n v="12"/>
    <m/>
    <m/>
    <m/>
    <n v="125475"/>
    <n v="1"/>
    <m/>
    <m/>
    <m/>
    <m/>
    <m/>
    <n v="1.79"/>
    <x v="0"/>
    <s v="N"/>
    <x v="3"/>
    <n v="10.375045405012713"/>
    <n v="18.571331274972756"/>
  </r>
  <r>
    <s v="R"/>
    <n v="4.0999999999999996"/>
    <n v="20160520"/>
    <s v="WDFW"/>
    <s v="SUQ"/>
    <n v="2484301"/>
    <n v="1"/>
    <x v="5"/>
    <n v="20130815"/>
    <s v="R"/>
    <n v="6"/>
    <n v="33"/>
    <n v="23"/>
    <n v="49"/>
    <s v="N"/>
    <n v="5"/>
    <s v="3M10510  E"/>
    <m/>
    <n v="5000"/>
    <s v="F"/>
    <m/>
    <m/>
    <m/>
    <n v="660"/>
    <n v="0"/>
    <n v="1"/>
    <s v="E"/>
    <n v="1"/>
    <s v="210916"/>
    <n v="12"/>
    <m/>
    <m/>
    <m/>
    <n v="125475"/>
    <n v="1"/>
    <m/>
    <m/>
    <m/>
    <m/>
    <m/>
    <n v="1.79"/>
    <x v="0"/>
    <s v="N"/>
    <x v="3"/>
    <n v="10.712079355643366"/>
    <n v="19.174622046601627"/>
  </r>
  <r>
    <s v="R"/>
    <n v="4.0999999999999996"/>
    <n v="20160520"/>
    <s v="WDFW"/>
    <s v="SUQ"/>
    <n v="2484312"/>
    <n v="1"/>
    <x v="5"/>
    <n v="20130829"/>
    <s v="R"/>
    <n v="6"/>
    <n v="35"/>
    <n v="23"/>
    <n v="16"/>
    <s v="N"/>
    <n v="5"/>
    <s v="3M10510  E"/>
    <m/>
    <n v="5000"/>
    <s v="M"/>
    <m/>
    <m/>
    <m/>
    <n v="77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319"/>
    <n v="1"/>
    <x v="5"/>
    <n v="20130829"/>
    <s v="R"/>
    <n v="6"/>
    <n v="35"/>
    <n v="23"/>
    <n v="16"/>
    <s v="N"/>
    <n v="5"/>
    <s v="3M10510  E"/>
    <m/>
    <n v="5000"/>
    <s v="F"/>
    <m/>
    <m/>
    <m/>
    <n v="85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326"/>
    <n v="1"/>
    <x v="5"/>
    <n v="20130829"/>
    <s v="R"/>
    <n v="6"/>
    <n v="35"/>
    <n v="23"/>
    <n v="16"/>
    <s v="N"/>
    <n v="5"/>
    <s v="3M10510  E"/>
    <m/>
    <n v="0"/>
    <s v="M"/>
    <m/>
    <m/>
    <m/>
    <n v="660"/>
    <n v="0"/>
    <n v="1"/>
    <s v="E"/>
    <n v="1"/>
    <s v="210895"/>
    <n v="12"/>
    <m/>
    <m/>
    <m/>
    <n v="125477"/>
    <n v="1"/>
    <m/>
    <m/>
    <m/>
    <m/>
    <m/>
    <n v="1.46"/>
    <x v="0"/>
    <s v="N"/>
    <x v="16"/>
    <n v="1.011745260574491"/>
    <n v="1.4771480804387569"/>
  </r>
  <r>
    <s v="R"/>
    <n v="4.0999999999999996"/>
    <n v="20160520"/>
    <s v="WDFW"/>
    <s v="SUQ"/>
    <n v="2484627"/>
    <n v="1"/>
    <x v="5"/>
    <n v="20130827"/>
    <s v="R"/>
    <n v="6"/>
    <n v="35"/>
    <n v="23"/>
    <n v="12"/>
    <s v="N"/>
    <n v="5"/>
    <s v="3M10510  E"/>
    <m/>
    <n v="5000"/>
    <s v="M"/>
    <m/>
    <m/>
    <m/>
    <n v="460"/>
    <n v="0"/>
    <n v="1"/>
    <s v="E"/>
    <n v="1"/>
    <s v="211017"/>
    <n v="12"/>
    <m/>
    <m/>
    <m/>
    <n v="125477"/>
    <n v="1"/>
    <m/>
    <m/>
    <m/>
    <m/>
    <m/>
    <n v="1.46"/>
    <x v="0"/>
    <s v="N"/>
    <x v="3"/>
    <n v="9.2676267293887928"/>
    <n v="13.530735024907637"/>
  </r>
  <r>
    <s v="R"/>
    <n v="4.0999999999999996"/>
    <n v="20160520"/>
    <s v="WDFW"/>
    <s v="SUQ"/>
    <n v="2484636"/>
    <n v="1"/>
    <x v="5"/>
    <n v="20130827"/>
    <s v="R"/>
    <n v="6"/>
    <n v="35"/>
    <n v="23"/>
    <n v="12"/>
    <s v="N"/>
    <n v="5"/>
    <s v="3M10510  E"/>
    <m/>
    <n v="5000"/>
    <s v="M"/>
    <m/>
    <m/>
    <m/>
    <n v="76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638"/>
    <n v="1"/>
    <x v="5"/>
    <n v="20130827"/>
    <s v="R"/>
    <n v="6"/>
    <n v="35"/>
    <n v="23"/>
    <n v="12"/>
    <s v="N"/>
    <n v="5"/>
    <s v="3M10510  E"/>
    <m/>
    <n v="5000"/>
    <s v="M"/>
    <m/>
    <m/>
    <m/>
    <n v="63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61"/>
    <n v="1"/>
    <x v="5"/>
    <n v="20130828"/>
    <s v="R"/>
    <n v="6"/>
    <n v="35"/>
    <n v="23"/>
    <n v="49"/>
    <s v="N"/>
    <n v="5"/>
    <s v="3M10510  E"/>
    <m/>
    <n v="5000"/>
    <s v="M"/>
    <m/>
    <m/>
    <m/>
    <n v="79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668"/>
    <n v="1"/>
    <x v="5"/>
    <n v="20130828"/>
    <s v="R"/>
    <n v="6"/>
    <n v="35"/>
    <n v="23"/>
    <n v="49"/>
    <s v="N"/>
    <n v="5"/>
    <s v="3M10510  E"/>
    <m/>
    <n v="5000"/>
    <s v="M"/>
    <m/>
    <m/>
    <m/>
    <n v="73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70"/>
    <n v="1"/>
    <x v="5"/>
    <n v="20130828"/>
    <s v="R"/>
    <n v="6"/>
    <n v="35"/>
    <n v="23"/>
    <n v="49"/>
    <s v="N"/>
    <n v="5"/>
    <s v="3M10510  E"/>
    <m/>
    <n v="5000"/>
    <s v="M"/>
    <m/>
    <m/>
    <m/>
    <n v="71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93"/>
    <n v="1"/>
    <x v="5"/>
    <n v="20130828"/>
    <s v="R"/>
    <n v="6"/>
    <n v="35"/>
    <n v="23"/>
    <n v="49"/>
    <s v="N"/>
    <n v="5"/>
    <s v="3M10510  E"/>
    <m/>
    <n v="5000"/>
    <s v="M"/>
    <m/>
    <m/>
    <m/>
    <n v="65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95"/>
    <n v="1"/>
    <x v="5"/>
    <n v="20130828"/>
    <s v="R"/>
    <n v="6"/>
    <n v="35"/>
    <n v="23"/>
    <n v="49"/>
    <s v="N"/>
    <n v="5"/>
    <s v="3M10510  E"/>
    <m/>
    <n v="5000"/>
    <s v="M"/>
    <m/>
    <m/>
    <m/>
    <n v="60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702"/>
    <n v="1"/>
    <x v="5"/>
    <n v="20130826"/>
    <s v="R"/>
    <n v="6"/>
    <n v="35"/>
    <n v="23"/>
    <n v="52"/>
    <s v="N"/>
    <n v="5"/>
    <s v="3M10510  E"/>
    <m/>
    <n v="5000"/>
    <s v="F"/>
    <m/>
    <m/>
    <m/>
    <n v="67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738"/>
    <n v="1"/>
    <x v="5"/>
    <n v="20130826"/>
    <s v="R"/>
    <n v="6"/>
    <n v="35"/>
    <n v="23"/>
    <n v="52"/>
    <s v="N"/>
    <n v="5"/>
    <s v="3M10510  E"/>
    <m/>
    <n v="5000"/>
    <s v="M"/>
    <m/>
    <m/>
    <m/>
    <n v="58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829"/>
    <n v="1"/>
    <x v="5"/>
    <n v="20130826"/>
    <s v="R"/>
    <n v="6"/>
    <n v="35"/>
    <n v="23"/>
    <n v="52"/>
    <s v="N"/>
    <n v="5"/>
    <s v="3M10510  E"/>
    <m/>
    <n v="5000"/>
    <s v="M"/>
    <m/>
    <m/>
    <m/>
    <n v="67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836"/>
    <n v="1"/>
    <x v="5"/>
    <n v="20130826"/>
    <s v="R"/>
    <n v="6"/>
    <n v="35"/>
    <n v="23"/>
    <n v="52"/>
    <s v="N"/>
    <n v="5"/>
    <s v="3M10510  E"/>
    <m/>
    <n v="5000"/>
    <s v="F"/>
    <m/>
    <m/>
    <m/>
    <n v="69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732"/>
    <n v="1"/>
    <x v="5"/>
    <n v="20130826"/>
    <s v="R"/>
    <n v="6"/>
    <n v="35"/>
    <n v="23"/>
    <n v="52"/>
    <s v="N"/>
    <n v="5"/>
    <s v="3M10510  E"/>
    <m/>
    <n v="5000"/>
    <s v="M"/>
    <m/>
    <m/>
    <m/>
    <n v="510"/>
    <n v="0"/>
    <n v="1"/>
    <s v="E"/>
    <n v="1"/>
    <s v="211017"/>
    <n v="12"/>
    <m/>
    <m/>
    <m/>
    <n v="125477"/>
    <n v="1"/>
    <m/>
    <m/>
    <m/>
    <m/>
    <m/>
    <n v="1.46"/>
    <x v="0"/>
    <s v="N"/>
    <x v="3"/>
    <n v="9.2676267293887928"/>
    <n v="13.530735024907637"/>
  </r>
  <r>
    <s v="R"/>
    <n v="4.0999999999999996"/>
    <n v="20160520"/>
    <s v="WDFW"/>
    <s v="SUQ"/>
    <n v="2484750"/>
    <n v="1"/>
    <x v="5"/>
    <n v="20130826"/>
    <s v="R"/>
    <n v="6"/>
    <n v="35"/>
    <n v="23"/>
    <n v="52"/>
    <s v="N"/>
    <n v="5"/>
    <s v="3M10510  E"/>
    <m/>
    <n v="5000"/>
    <s v="M"/>
    <m/>
    <m/>
    <m/>
    <n v="76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764"/>
    <n v="1"/>
    <x v="5"/>
    <n v="20130826"/>
    <s v="R"/>
    <n v="6"/>
    <n v="35"/>
    <n v="23"/>
    <n v="52"/>
    <s v="N"/>
    <n v="5"/>
    <s v="3M10510  E"/>
    <m/>
    <n v="5000"/>
    <s v="M"/>
    <m/>
    <m/>
    <m/>
    <n v="82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781"/>
    <n v="1"/>
    <x v="5"/>
    <n v="20130826"/>
    <s v="R"/>
    <n v="6"/>
    <n v="35"/>
    <n v="23"/>
    <n v="52"/>
    <s v="N"/>
    <n v="5"/>
    <s v="3M10510  E"/>
    <m/>
    <n v="5000"/>
    <s v="M"/>
    <m/>
    <m/>
    <m/>
    <n v="64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782"/>
    <n v="1"/>
    <x v="5"/>
    <n v="20130826"/>
    <s v="R"/>
    <n v="6"/>
    <n v="35"/>
    <n v="23"/>
    <n v="52"/>
    <s v="N"/>
    <n v="5"/>
    <s v="3M10510  E"/>
    <m/>
    <n v="5000"/>
    <s v="M"/>
    <m/>
    <m/>
    <m/>
    <n v="74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814"/>
    <n v="1"/>
    <x v="5"/>
    <n v="20130826"/>
    <s v="R"/>
    <n v="6"/>
    <n v="35"/>
    <n v="23"/>
    <n v="52"/>
    <s v="N"/>
    <n v="5"/>
    <s v="3M10510  E"/>
    <m/>
    <n v="5000"/>
    <s v="M"/>
    <m/>
    <m/>
    <m/>
    <n v="75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817"/>
    <n v="1"/>
    <x v="5"/>
    <n v="20130826"/>
    <s v="R"/>
    <n v="6"/>
    <n v="35"/>
    <n v="23"/>
    <n v="52"/>
    <s v="N"/>
    <n v="5"/>
    <s v="3M10510  E"/>
    <m/>
    <n v="5000"/>
    <s v="F"/>
    <m/>
    <m/>
    <m/>
    <n v="77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832"/>
    <n v="1"/>
    <x v="5"/>
    <n v="20130826"/>
    <s v="R"/>
    <n v="6"/>
    <n v="35"/>
    <n v="23"/>
    <n v="52"/>
    <s v="N"/>
    <n v="5"/>
    <s v="3M10510  E"/>
    <m/>
    <n v="5000"/>
    <s v="M"/>
    <m/>
    <m/>
    <m/>
    <n v="76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850"/>
    <n v="1"/>
    <x v="5"/>
    <n v="20130826"/>
    <s v="R"/>
    <n v="6"/>
    <n v="35"/>
    <n v="23"/>
    <n v="52"/>
    <s v="N"/>
    <n v="5"/>
    <s v="3M10510  E"/>
    <m/>
    <n v="5000"/>
    <s v="F"/>
    <m/>
    <m/>
    <m/>
    <n v="710"/>
    <n v="0"/>
    <n v="1"/>
    <s v="E"/>
    <n v="7"/>
    <s v="210974"/>
    <n v="12"/>
    <m/>
    <m/>
    <m/>
    <n v="125477"/>
    <n v="1"/>
    <m/>
    <m/>
    <m/>
    <m/>
    <m/>
    <n v="1.46"/>
    <x v="0"/>
    <s v="N"/>
    <x v="17"/>
    <n v="5.5333041941430228"/>
    <n v="8.0786241234488134"/>
  </r>
  <r>
    <s v="R"/>
    <n v="4.0999999999999996"/>
    <n v="20160520"/>
    <s v="WDFW"/>
    <s v="SUQ"/>
    <n v="2484867"/>
    <n v="1"/>
    <x v="5"/>
    <n v="20130826"/>
    <s v="R"/>
    <n v="6"/>
    <n v="35"/>
    <n v="23"/>
    <n v="52"/>
    <s v="N"/>
    <n v="5"/>
    <s v="3M10510  E"/>
    <m/>
    <n v="5000"/>
    <s v="M"/>
    <m/>
    <m/>
    <m/>
    <n v="76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868"/>
    <n v="1"/>
    <x v="5"/>
    <n v="20130826"/>
    <s v="R"/>
    <n v="6"/>
    <n v="35"/>
    <n v="23"/>
    <n v="52"/>
    <s v="N"/>
    <n v="5"/>
    <s v="3M10510  E"/>
    <m/>
    <n v="5000"/>
    <s v="F"/>
    <m/>
    <m/>
    <m/>
    <n v="77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881"/>
    <n v="1"/>
    <x v="5"/>
    <n v="20130826"/>
    <s v="R"/>
    <n v="6"/>
    <n v="35"/>
    <n v="23"/>
    <n v="52"/>
    <s v="N"/>
    <n v="5"/>
    <s v="3M10510  E"/>
    <m/>
    <n v="5000"/>
    <s v="F"/>
    <m/>
    <m/>
    <m/>
    <n v="75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673"/>
    <n v="1"/>
    <x v="5"/>
    <n v="20130828"/>
    <s v="R"/>
    <n v="6"/>
    <n v="35"/>
    <n v="23"/>
    <n v="49"/>
    <s v="N"/>
    <n v="5"/>
    <s v="3M10510  E"/>
    <m/>
    <n v="5000"/>
    <s v="M"/>
    <m/>
    <m/>
    <m/>
    <n v="74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75"/>
    <n v="1"/>
    <x v="5"/>
    <n v="20130828"/>
    <s v="R"/>
    <n v="6"/>
    <n v="35"/>
    <n v="23"/>
    <n v="49"/>
    <s v="N"/>
    <n v="5"/>
    <s v="3M10510  E"/>
    <m/>
    <n v="5000"/>
    <s v="F"/>
    <m/>
    <m/>
    <m/>
    <n v="72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90"/>
    <n v="1"/>
    <x v="5"/>
    <n v="20130828"/>
    <s v="R"/>
    <n v="6"/>
    <n v="35"/>
    <n v="23"/>
    <n v="49"/>
    <s v="N"/>
    <n v="5"/>
    <s v="3M10510  E"/>
    <m/>
    <n v="5000"/>
    <s v="M"/>
    <m/>
    <m/>
    <m/>
    <n v="70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92"/>
    <n v="1"/>
    <x v="5"/>
    <n v="20130828"/>
    <s v="R"/>
    <n v="6"/>
    <n v="35"/>
    <n v="23"/>
    <n v="49"/>
    <s v="N"/>
    <n v="5"/>
    <s v="3M10510  E"/>
    <m/>
    <n v="5000"/>
    <s v="M"/>
    <m/>
    <m/>
    <m/>
    <n v="63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741"/>
    <n v="1"/>
    <x v="5"/>
    <n v="20130826"/>
    <s v="R"/>
    <n v="6"/>
    <n v="35"/>
    <n v="23"/>
    <n v="52"/>
    <s v="N"/>
    <n v="5"/>
    <s v="3M10510  E"/>
    <m/>
    <n v="5000"/>
    <s v="M"/>
    <m/>
    <m/>
    <m/>
    <n v="70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775"/>
    <n v="1"/>
    <x v="5"/>
    <n v="20130826"/>
    <s v="R"/>
    <n v="6"/>
    <n v="35"/>
    <n v="23"/>
    <n v="52"/>
    <s v="N"/>
    <n v="5"/>
    <s v="3M10510  E"/>
    <m/>
    <n v="5000"/>
    <s v="F"/>
    <m/>
    <m/>
    <m/>
    <n v="76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824"/>
    <n v="1"/>
    <x v="5"/>
    <n v="20130826"/>
    <s v="R"/>
    <n v="6"/>
    <n v="35"/>
    <n v="23"/>
    <n v="52"/>
    <s v="N"/>
    <n v="5"/>
    <s v="3M10510  E"/>
    <m/>
    <n v="5000"/>
    <s v="M"/>
    <m/>
    <m/>
    <m/>
    <n v="71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826"/>
    <n v="1"/>
    <x v="5"/>
    <n v="20130826"/>
    <s v="R"/>
    <n v="6"/>
    <n v="35"/>
    <n v="23"/>
    <n v="52"/>
    <s v="N"/>
    <n v="5"/>
    <s v="3M10510  E"/>
    <m/>
    <n v="5000"/>
    <s v="M"/>
    <m/>
    <m/>
    <m/>
    <n v="76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858"/>
    <n v="1"/>
    <x v="5"/>
    <n v="20130826"/>
    <s v="R"/>
    <n v="6"/>
    <n v="35"/>
    <n v="23"/>
    <n v="52"/>
    <s v="N"/>
    <n v="5"/>
    <s v="3M10510  E"/>
    <m/>
    <n v="5000"/>
    <s v="F"/>
    <m/>
    <m/>
    <m/>
    <n v="760"/>
    <n v="0"/>
    <n v="1"/>
    <s v="E"/>
    <n v="1"/>
    <s v="210856"/>
    <n v="12"/>
    <m/>
    <m/>
    <m/>
    <n v="125477"/>
    <n v="1"/>
    <m/>
    <m/>
    <m/>
    <m/>
    <m/>
    <n v="1.46"/>
    <x v="0"/>
    <s v="N"/>
    <x v="3"/>
    <n v="10.375045405012713"/>
    <n v="15.147566291318562"/>
  </r>
  <r>
    <s v="R"/>
    <n v="4.0999999999999996"/>
    <n v="20160520"/>
    <s v="WDFW"/>
    <s v="SUQ"/>
    <n v="2484772"/>
    <n v="1"/>
    <x v="5"/>
    <n v="20130826"/>
    <s v="R"/>
    <n v="6"/>
    <n v="35"/>
    <n v="23"/>
    <n v="52"/>
    <s v="N"/>
    <n v="5"/>
    <s v="3M10510  E"/>
    <m/>
    <n v="5000"/>
    <s v="M"/>
    <m/>
    <m/>
    <m/>
    <n v="71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789"/>
    <n v="1"/>
    <x v="5"/>
    <n v="20130826"/>
    <s v="R"/>
    <n v="6"/>
    <n v="35"/>
    <n v="23"/>
    <n v="52"/>
    <s v="N"/>
    <n v="5"/>
    <s v="3M10510  E"/>
    <m/>
    <n v="5000"/>
    <s v="M"/>
    <m/>
    <m/>
    <m/>
    <n v="78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808"/>
    <n v="1"/>
    <x v="5"/>
    <n v="20130826"/>
    <s v="R"/>
    <n v="6"/>
    <n v="35"/>
    <n v="23"/>
    <n v="52"/>
    <s v="N"/>
    <n v="5"/>
    <s v="3M10510  E"/>
    <m/>
    <n v="5000"/>
    <s v="F"/>
    <m/>
    <m/>
    <m/>
    <n v="74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889"/>
    <n v="1"/>
    <x v="5"/>
    <n v="20130826"/>
    <s v="R"/>
    <n v="6"/>
    <n v="35"/>
    <n v="23"/>
    <n v="52"/>
    <s v="N"/>
    <n v="5"/>
    <s v="3M10510  E"/>
    <m/>
    <n v="5000"/>
    <s v="M"/>
    <m/>
    <m/>
    <m/>
    <n v="75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891"/>
    <n v="1"/>
    <x v="5"/>
    <n v="20130826"/>
    <s v="R"/>
    <n v="6"/>
    <n v="35"/>
    <n v="23"/>
    <n v="52"/>
    <s v="N"/>
    <n v="5"/>
    <s v="3M10510  E"/>
    <m/>
    <n v="5000"/>
    <s v="M"/>
    <m/>
    <m/>
    <m/>
    <n v="78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838"/>
    <n v="1"/>
    <x v="5"/>
    <n v="20130826"/>
    <s v="R"/>
    <n v="6"/>
    <n v="35"/>
    <n v="23"/>
    <n v="52"/>
    <s v="N"/>
    <n v="5"/>
    <s v="3M10510  E"/>
    <m/>
    <n v="5000"/>
    <s v="M"/>
    <m/>
    <m/>
    <m/>
    <n v="70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870"/>
    <n v="1"/>
    <x v="5"/>
    <n v="20130826"/>
    <s v="R"/>
    <n v="6"/>
    <n v="35"/>
    <n v="23"/>
    <n v="52"/>
    <s v="N"/>
    <n v="5"/>
    <s v="3M10510  E"/>
    <m/>
    <n v="5000"/>
    <s v="M"/>
    <m/>
    <m/>
    <m/>
    <n v="69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872"/>
    <n v="1"/>
    <x v="5"/>
    <n v="20130826"/>
    <s v="R"/>
    <n v="6"/>
    <n v="35"/>
    <n v="23"/>
    <n v="52"/>
    <s v="N"/>
    <n v="5"/>
    <s v="3M10510  E"/>
    <m/>
    <n v="5000"/>
    <s v="M"/>
    <m/>
    <m/>
    <m/>
    <n v="70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487"/>
    <n v="1"/>
    <x v="5"/>
    <n v="20130822"/>
    <s v="R"/>
    <n v="6"/>
    <n v="34"/>
    <n v="23"/>
    <n v="49"/>
    <s v="N"/>
    <n v="5"/>
    <s v="3M10510  E"/>
    <m/>
    <n v="5000"/>
    <s v="M"/>
    <m/>
    <m/>
    <m/>
    <n v="73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494"/>
    <n v="1"/>
    <x v="5"/>
    <n v="20130822"/>
    <s v="R"/>
    <n v="6"/>
    <n v="34"/>
    <n v="23"/>
    <n v="49"/>
    <s v="N"/>
    <n v="5"/>
    <s v="3M10510  E"/>
    <m/>
    <n v="5000"/>
    <s v="M"/>
    <m/>
    <m/>
    <m/>
    <n v="65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501"/>
    <n v="1"/>
    <x v="5"/>
    <n v="20130822"/>
    <s v="R"/>
    <n v="6"/>
    <n v="34"/>
    <n v="23"/>
    <n v="49"/>
    <s v="N"/>
    <n v="5"/>
    <s v="3M10510  E"/>
    <m/>
    <n v="5000"/>
    <s v="M"/>
    <m/>
    <m/>
    <m/>
    <n v="66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512"/>
    <n v="1"/>
    <x v="5"/>
    <n v="20130822"/>
    <s v="R"/>
    <n v="6"/>
    <n v="34"/>
    <n v="23"/>
    <n v="49"/>
    <s v="N"/>
    <n v="5"/>
    <s v="3M10510  E"/>
    <m/>
    <n v="5000"/>
    <s v="F"/>
    <m/>
    <m/>
    <m/>
    <n v="76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526"/>
    <n v="1"/>
    <x v="5"/>
    <n v="20130822"/>
    <s v="R"/>
    <n v="6"/>
    <n v="34"/>
    <n v="23"/>
    <n v="49"/>
    <s v="N"/>
    <n v="5"/>
    <s v="3M10510  E"/>
    <m/>
    <n v="5000"/>
    <s v="F"/>
    <m/>
    <m/>
    <m/>
    <n v="89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544"/>
    <n v="1"/>
    <x v="5"/>
    <n v="20130822"/>
    <s v="R"/>
    <n v="6"/>
    <n v="34"/>
    <n v="23"/>
    <n v="49"/>
    <s v="N"/>
    <n v="5"/>
    <s v="3M10510  E"/>
    <m/>
    <n v="5000"/>
    <s v="F"/>
    <m/>
    <m/>
    <m/>
    <n v="64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562"/>
    <n v="1"/>
    <x v="5"/>
    <n v="20130827"/>
    <s v="R"/>
    <n v="6"/>
    <n v="35"/>
    <n v="23"/>
    <n v="12"/>
    <s v="N"/>
    <n v="5"/>
    <s v="3M10510  E"/>
    <m/>
    <n v="5000"/>
    <s v="M"/>
    <m/>
    <m/>
    <m/>
    <n v="68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569"/>
    <n v="1"/>
    <x v="5"/>
    <n v="20130827"/>
    <s v="R"/>
    <n v="6"/>
    <n v="35"/>
    <n v="23"/>
    <n v="12"/>
    <s v="N"/>
    <n v="5"/>
    <s v="3M10510  E"/>
    <m/>
    <n v="5000"/>
    <s v="M"/>
    <m/>
    <m/>
    <m/>
    <n v="80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576"/>
    <n v="1"/>
    <x v="5"/>
    <n v="20130827"/>
    <s v="R"/>
    <n v="6"/>
    <n v="35"/>
    <n v="23"/>
    <n v="12"/>
    <s v="N"/>
    <n v="5"/>
    <s v="3M10510  E"/>
    <m/>
    <n v="5000"/>
    <s v="M"/>
    <m/>
    <m/>
    <m/>
    <n v="64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587"/>
    <n v="1"/>
    <x v="5"/>
    <n v="20130827"/>
    <s v="R"/>
    <n v="6"/>
    <n v="35"/>
    <n v="23"/>
    <n v="12"/>
    <s v="N"/>
    <n v="5"/>
    <s v="3M10510  E"/>
    <m/>
    <n v="5000"/>
    <s v="F"/>
    <m/>
    <m/>
    <m/>
    <n v="89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594"/>
    <n v="1"/>
    <x v="5"/>
    <n v="20130827"/>
    <s v="R"/>
    <n v="6"/>
    <n v="35"/>
    <n v="23"/>
    <n v="12"/>
    <s v="N"/>
    <n v="5"/>
    <s v="3M10510  E"/>
    <m/>
    <n v="5000"/>
    <s v="F"/>
    <m/>
    <m/>
    <m/>
    <n v="78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612"/>
    <n v="1"/>
    <x v="5"/>
    <n v="20130827"/>
    <s v="R"/>
    <n v="6"/>
    <n v="35"/>
    <n v="23"/>
    <n v="12"/>
    <s v="N"/>
    <n v="5"/>
    <s v="3M10510  E"/>
    <m/>
    <n v="5000"/>
    <s v="F"/>
    <m/>
    <m/>
    <m/>
    <n v="77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619"/>
    <n v="1"/>
    <x v="5"/>
    <n v="20130827"/>
    <s v="R"/>
    <n v="6"/>
    <n v="35"/>
    <n v="23"/>
    <n v="12"/>
    <s v="N"/>
    <n v="5"/>
    <s v="3M10510  E"/>
    <m/>
    <n v="5000"/>
    <s v="F"/>
    <m/>
    <m/>
    <m/>
    <n v="73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890"/>
    <n v="1"/>
    <x v="5"/>
    <n v="20130826"/>
    <s v="R"/>
    <n v="6"/>
    <n v="35"/>
    <n v="23"/>
    <n v="52"/>
    <s v="N"/>
    <n v="5"/>
    <s v="3M10510  E"/>
    <m/>
    <n v="5000"/>
    <s v="F"/>
    <m/>
    <m/>
    <m/>
    <n v="74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637"/>
    <n v="1"/>
    <x v="5"/>
    <n v="20130827"/>
    <s v="R"/>
    <n v="6"/>
    <n v="35"/>
    <n v="23"/>
    <n v="12"/>
    <s v="N"/>
    <n v="5"/>
    <s v="3M10510  E"/>
    <m/>
    <n v="5000"/>
    <s v="M"/>
    <m/>
    <m/>
    <m/>
    <n v="65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51"/>
    <n v="1"/>
    <x v="5"/>
    <n v="20130828"/>
    <s v="R"/>
    <n v="6"/>
    <n v="35"/>
    <n v="23"/>
    <n v="49"/>
    <s v="N"/>
    <n v="5"/>
    <s v="3M10510  E"/>
    <m/>
    <n v="5000"/>
    <s v="F"/>
    <m/>
    <m/>
    <m/>
    <n v="66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80"/>
    <n v="1"/>
    <x v="5"/>
    <n v="20130828"/>
    <s v="R"/>
    <n v="6"/>
    <n v="35"/>
    <n v="23"/>
    <n v="49"/>
    <s v="N"/>
    <n v="5"/>
    <s v="3M10510  E"/>
    <m/>
    <n v="5000"/>
    <s v="F"/>
    <m/>
    <m/>
    <m/>
    <n v="67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687"/>
    <n v="1"/>
    <x v="5"/>
    <n v="20130828"/>
    <s v="R"/>
    <n v="6"/>
    <n v="35"/>
    <n v="23"/>
    <n v="49"/>
    <s v="N"/>
    <n v="5"/>
    <s v="3M10510  E"/>
    <m/>
    <n v="5000"/>
    <s v="M"/>
    <m/>
    <m/>
    <m/>
    <n v="63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94"/>
    <n v="1"/>
    <x v="5"/>
    <n v="20130828"/>
    <s v="R"/>
    <n v="6"/>
    <n v="35"/>
    <n v="23"/>
    <n v="49"/>
    <s v="N"/>
    <n v="5"/>
    <s v="3M10510  E"/>
    <m/>
    <n v="5000"/>
    <s v="M"/>
    <m/>
    <m/>
    <m/>
    <n v="60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701"/>
    <n v="1"/>
    <x v="5"/>
    <n v="20130826"/>
    <s v="R"/>
    <n v="6"/>
    <n v="35"/>
    <n v="23"/>
    <n v="52"/>
    <s v="N"/>
    <n v="5"/>
    <s v="3M10510  E"/>
    <m/>
    <n v="5000"/>
    <s v="M"/>
    <m/>
    <m/>
    <m/>
    <n v="62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705"/>
    <n v="1"/>
    <x v="5"/>
    <n v="20130826"/>
    <s v="R"/>
    <n v="6"/>
    <n v="35"/>
    <n v="23"/>
    <n v="52"/>
    <s v="N"/>
    <n v="5"/>
    <s v="3M10510  E"/>
    <m/>
    <n v="5000"/>
    <s v="M"/>
    <m/>
    <m/>
    <m/>
    <n v="580"/>
    <n v="0"/>
    <n v="1"/>
    <s v="E"/>
    <n v="1"/>
    <s v="211011"/>
    <n v="12"/>
    <m/>
    <m/>
    <m/>
    <n v="125477"/>
    <n v="1"/>
    <m/>
    <m/>
    <m/>
    <m/>
    <m/>
    <n v="1.46"/>
    <x v="0"/>
    <s v="N"/>
    <x v="1"/>
    <n v="1.0526847110460864"/>
    <n v="1.536919678127286"/>
  </r>
  <r>
    <s v="R"/>
    <n v="4.0999999999999996"/>
    <n v="20160520"/>
    <s v="WDFW"/>
    <s v="SUQ"/>
    <n v="2484744"/>
    <n v="1"/>
    <x v="5"/>
    <n v="20130826"/>
    <s v="R"/>
    <n v="6"/>
    <n v="35"/>
    <n v="23"/>
    <n v="52"/>
    <s v="N"/>
    <n v="5"/>
    <s v="3M10510  E"/>
    <m/>
    <n v="5000"/>
    <s v="M"/>
    <m/>
    <m/>
    <m/>
    <n v="70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787"/>
    <n v="1"/>
    <x v="5"/>
    <n v="20130826"/>
    <s v="R"/>
    <n v="6"/>
    <n v="35"/>
    <n v="23"/>
    <n v="52"/>
    <s v="N"/>
    <n v="5"/>
    <s v="3M10510  E"/>
    <m/>
    <n v="5000"/>
    <s v="M"/>
    <m/>
    <m/>
    <m/>
    <n v="68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812"/>
    <n v="1"/>
    <x v="5"/>
    <n v="20130826"/>
    <s v="R"/>
    <n v="6"/>
    <n v="35"/>
    <n v="23"/>
    <n v="52"/>
    <s v="N"/>
    <n v="5"/>
    <s v="3M10510  E"/>
    <m/>
    <n v="5000"/>
    <s v="F"/>
    <m/>
    <m/>
    <m/>
    <n v="77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837"/>
    <n v="1"/>
    <x v="5"/>
    <n v="20130826"/>
    <s v="R"/>
    <n v="6"/>
    <n v="35"/>
    <n v="23"/>
    <n v="52"/>
    <s v="N"/>
    <n v="5"/>
    <s v="3M10510  E"/>
    <m/>
    <n v="5000"/>
    <s v="M"/>
    <m/>
    <m/>
    <m/>
    <n v="69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862"/>
    <n v="1"/>
    <x v="5"/>
    <n v="20130826"/>
    <s v="R"/>
    <n v="6"/>
    <n v="35"/>
    <n v="23"/>
    <n v="52"/>
    <s v="N"/>
    <n v="5"/>
    <s v="3M10510  E"/>
    <m/>
    <n v="5000"/>
    <s v="M"/>
    <m/>
    <m/>
    <m/>
    <n v="720"/>
    <n v="0"/>
    <n v="1"/>
    <s v="E"/>
    <n v="1"/>
    <s v="210963"/>
    <n v="12"/>
    <m/>
    <m/>
    <m/>
    <n v="125477"/>
    <n v="1"/>
    <m/>
    <m/>
    <m/>
    <m/>
    <m/>
    <n v="1.46"/>
    <x v="0"/>
    <s v="N"/>
    <x v="1"/>
    <n v="1.0101020799289879"/>
    <n v="1.4747490366963223"/>
  </r>
  <r>
    <s v="R"/>
    <n v="4.0999999999999996"/>
    <n v="20160520"/>
    <s v="WDFW"/>
    <s v="SUQ"/>
    <n v="2484869"/>
    <n v="1"/>
    <x v="5"/>
    <n v="20130826"/>
    <s v="R"/>
    <n v="6"/>
    <n v="35"/>
    <n v="23"/>
    <n v="52"/>
    <s v="N"/>
    <n v="5"/>
    <s v="3M10510  E"/>
    <m/>
    <n v="5000"/>
    <s v="F"/>
    <m/>
    <m/>
    <m/>
    <n v="78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030"/>
    <n v="1"/>
    <x v="5"/>
    <n v="20130820"/>
    <s v="R"/>
    <n v="6"/>
    <n v="34"/>
    <n v="23"/>
    <n v="49"/>
    <s v="N"/>
    <n v="5"/>
    <s v="3M10510  E"/>
    <m/>
    <n v="5000"/>
    <s v="F"/>
    <m/>
    <m/>
    <m/>
    <n v="70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047"/>
    <n v="1"/>
    <x v="5"/>
    <n v="20130820"/>
    <s v="R"/>
    <n v="6"/>
    <n v="34"/>
    <n v="23"/>
    <n v="49"/>
    <s v="N"/>
    <n v="5"/>
    <s v="3M10510  E"/>
    <m/>
    <n v="5000"/>
    <s v="F"/>
    <m/>
    <m/>
    <m/>
    <n v="80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048"/>
    <n v="1"/>
    <x v="5"/>
    <n v="20130820"/>
    <s v="R"/>
    <n v="6"/>
    <n v="34"/>
    <n v="23"/>
    <n v="49"/>
    <s v="N"/>
    <n v="5"/>
    <s v="3M10510  E"/>
    <m/>
    <n v="5000"/>
    <s v="F"/>
    <m/>
    <m/>
    <m/>
    <n v="81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062"/>
    <n v="1"/>
    <x v="5"/>
    <n v="20130820"/>
    <s v="R"/>
    <n v="6"/>
    <n v="34"/>
    <n v="23"/>
    <n v="49"/>
    <s v="N"/>
    <n v="5"/>
    <s v="3M10510  E"/>
    <m/>
    <n v="5000"/>
    <s v="F"/>
    <m/>
    <m/>
    <m/>
    <n v="78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065"/>
    <n v="1"/>
    <x v="5"/>
    <n v="20130820"/>
    <s v="R"/>
    <n v="6"/>
    <n v="34"/>
    <n v="23"/>
    <n v="49"/>
    <s v="N"/>
    <n v="5"/>
    <s v="3M10510  E"/>
    <m/>
    <n v="5000"/>
    <s v="F"/>
    <m/>
    <m/>
    <m/>
    <n v="920"/>
    <n v="0"/>
    <n v="1"/>
    <s v="E"/>
    <n v="1"/>
    <s v="210915"/>
    <n v="12"/>
    <m/>
    <m/>
    <m/>
    <n v="125476"/>
    <n v="1"/>
    <m/>
    <m/>
    <m/>
    <m/>
    <m/>
    <n v="2.2799999999999998"/>
    <x v="0"/>
    <s v="N"/>
    <x v="3"/>
    <n v="12.803707691587473"/>
    <n v="29.192453536819436"/>
  </r>
  <r>
    <s v="R"/>
    <n v="4.0999999999999996"/>
    <n v="20160520"/>
    <s v="WDFW"/>
    <s v="SUQ"/>
    <n v="2484079"/>
    <n v="1"/>
    <x v="5"/>
    <n v="20130814"/>
    <s v="R"/>
    <n v="6"/>
    <n v="33"/>
    <n v="23"/>
    <n v="49"/>
    <s v="N"/>
    <n v="5"/>
    <s v="3M10510  E"/>
    <m/>
    <n v="0"/>
    <s v="F"/>
    <m/>
    <m/>
    <m/>
    <n v="750"/>
    <n v="0"/>
    <n v="1"/>
    <s v="E"/>
    <n v="1"/>
    <s v="635089"/>
    <n v="12"/>
    <m/>
    <m/>
    <m/>
    <n v="125475"/>
    <n v="1"/>
    <m/>
    <m/>
    <m/>
    <m/>
    <m/>
    <n v="1.79"/>
    <x v="0"/>
    <s v="N"/>
    <x v="1"/>
    <n v="1.3463035824151961"/>
    <n v="2.4098834125232012"/>
  </r>
  <r>
    <s v="R"/>
    <n v="4.0999999999999996"/>
    <n v="20160520"/>
    <s v="WDFW"/>
    <s v="SUQ"/>
    <n v="2484080"/>
    <n v="1"/>
    <x v="5"/>
    <n v="20130814"/>
    <s v="R"/>
    <n v="6"/>
    <n v="33"/>
    <n v="23"/>
    <n v="49"/>
    <s v="N"/>
    <n v="5"/>
    <s v="3M10510  E"/>
    <m/>
    <n v="5000"/>
    <s v="M"/>
    <m/>
    <m/>
    <m/>
    <n v="75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098"/>
    <n v="1"/>
    <x v="5"/>
    <n v="20130812"/>
    <s v="R"/>
    <n v="6"/>
    <n v="33"/>
    <n v="23"/>
    <n v="49"/>
    <s v="N"/>
    <n v="5"/>
    <s v="3M10510  E"/>
    <m/>
    <n v="5000"/>
    <s v="M"/>
    <m/>
    <m/>
    <m/>
    <n v="680"/>
    <n v="0"/>
    <n v="1"/>
    <s v="E"/>
    <n v="1"/>
    <s v="210972"/>
    <n v="12"/>
    <m/>
    <m/>
    <m/>
    <n v="125475"/>
    <n v="1"/>
    <m/>
    <m/>
    <m/>
    <m/>
    <m/>
    <n v="1.79"/>
    <x v="0"/>
    <s v="N"/>
    <x v="3"/>
    <n v="8.7221435634663784"/>
    <n v="15.612636978604817"/>
  </r>
  <r>
    <s v="R"/>
    <n v="4.0999999999999996"/>
    <n v="20160520"/>
    <s v="WDFW"/>
    <s v="SUQ"/>
    <n v="2484112"/>
    <n v="1"/>
    <x v="5"/>
    <n v="20130903"/>
    <s v="R"/>
    <n v="6"/>
    <n v="36"/>
    <n v="23"/>
    <n v="16"/>
    <s v="N"/>
    <n v="5"/>
    <s v="3M10510  E"/>
    <m/>
    <n v="5000"/>
    <s v="M"/>
    <m/>
    <m/>
    <m/>
    <n v="710"/>
    <n v="0"/>
    <n v="1"/>
    <s v="E"/>
    <n v="1"/>
    <s v="210973"/>
    <n v="12"/>
    <m/>
    <m/>
    <m/>
    <n v="125478"/>
    <n v="1"/>
    <m/>
    <m/>
    <m/>
    <m/>
    <m/>
    <n v="3.54"/>
    <x v="0"/>
    <s v="N"/>
    <x v="3"/>
    <n v="8.7930918696275064"/>
    <n v="31.127545218481373"/>
  </r>
  <r>
    <s v="R"/>
    <n v="4.0999999999999996"/>
    <n v="20160520"/>
    <s v="WDFW"/>
    <s v="SUQ"/>
    <n v="2484115"/>
    <n v="1"/>
    <x v="5"/>
    <n v="20130823"/>
    <s v="R"/>
    <n v="6"/>
    <n v="34"/>
    <n v="23"/>
    <n v="16"/>
    <s v="N"/>
    <n v="5"/>
    <s v="3M10510  E"/>
    <m/>
    <n v="5000"/>
    <s v="M"/>
    <m/>
    <m/>
    <m/>
    <n v="810"/>
    <n v="0"/>
    <n v="1"/>
    <s v="E"/>
    <n v="1"/>
    <s v="210915"/>
    <n v="12"/>
    <m/>
    <m/>
    <m/>
    <n v="125476"/>
    <n v="1"/>
    <m/>
    <m/>
    <m/>
    <m/>
    <m/>
    <n v="2.2799999999999998"/>
    <x v="0"/>
    <s v="N"/>
    <x v="3"/>
    <n v="12.803707691587473"/>
    <n v="29.192453536819436"/>
  </r>
  <r>
    <s v="R"/>
    <n v="4.0999999999999996"/>
    <n v="20160520"/>
    <s v="WDFW"/>
    <s v="SUQ"/>
    <n v="2484130"/>
    <n v="1"/>
    <x v="5"/>
    <n v="20130823"/>
    <s v="R"/>
    <n v="6"/>
    <n v="34"/>
    <n v="23"/>
    <n v="16"/>
    <s v="N"/>
    <n v="5"/>
    <s v="3M10510  E"/>
    <m/>
    <n v="5000"/>
    <s v="M"/>
    <m/>
    <m/>
    <m/>
    <n v="700"/>
    <n v="0"/>
    <n v="1"/>
    <s v="E"/>
    <n v="1"/>
    <s v="210915"/>
    <n v="12"/>
    <m/>
    <m/>
    <m/>
    <n v="125476"/>
    <n v="1"/>
    <m/>
    <m/>
    <m/>
    <m/>
    <m/>
    <n v="2.2799999999999998"/>
    <x v="0"/>
    <s v="N"/>
    <x v="3"/>
    <n v="12.803707691587473"/>
    <n v="29.192453536819436"/>
  </r>
  <r>
    <s v="R"/>
    <n v="4.0999999999999996"/>
    <n v="20160520"/>
    <s v="WDFW"/>
    <s v="SUQ"/>
    <n v="2484148"/>
    <n v="1"/>
    <x v="5"/>
    <n v="20130910"/>
    <s v="R"/>
    <n v="6"/>
    <n v="37"/>
    <n v="23"/>
    <n v="16"/>
    <s v="N"/>
    <n v="5"/>
    <s v="3M10510  E"/>
    <m/>
    <n v="5000"/>
    <s v="F"/>
    <m/>
    <m/>
    <m/>
    <n v="700"/>
    <n v="0"/>
    <n v="1"/>
    <s v="E"/>
    <n v="1"/>
    <s v="210973"/>
    <n v="12"/>
    <m/>
    <m/>
    <m/>
    <n v="125479"/>
    <n v="4"/>
    <m/>
    <m/>
    <m/>
    <m/>
    <m/>
    <m/>
    <x v="0"/>
    <s v="N"/>
    <x v="3"/>
    <n v="8.7930918696275064"/>
    <n v="0"/>
  </r>
  <r>
    <s v="R"/>
    <n v="4.0999999999999996"/>
    <n v="20160520"/>
    <s v="WDFW"/>
    <s v="SUQ"/>
    <n v="2484180"/>
    <n v="1"/>
    <x v="5"/>
    <n v="20130813"/>
    <s v="R"/>
    <n v="6"/>
    <n v="33"/>
    <n v="23"/>
    <n v="49"/>
    <s v="N"/>
    <n v="5"/>
    <s v="3M10510  E"/>
    <m/>
    <n v="5000"/>
    <s v="M"/>
    <m/>
    <m/>
    <m/>
    <n v="700"/>
    <n v="0"/>
    <n v="1"/>
    <s v="E"/>
    <n v="1"/>
    <s v="210973"/>
    <n v="12"/>
    <m/>
    <m/>
    <m/>
    <n v="125475"/>
    <n v="1"/>
    <m/>
    <m/>
    <m/>
    <m/>
    <m/>
    <n v="1.79"/>
    <x v="0"/>
    <s v="N"/>
    <x v="3"/>
    <n v="8.7930918696275064"/>
    <n v="15.739634446633238"/>
  </r>
  <r>
    <s v="R"/>
    <n v="4.0999999999999996"/>
    <n v="20160520"/>
    <s v="WDFW"/>
    <s v="SUQ"/>
    <n v="2484197"/>
    <n v="1"/>
    <x v="5"/>
    <n v="20130809"/>
    <s v="R"/>
    <n v="6"/>
    <n v="32"/>
    <n v="23"/>
    <n v="17"/>
    <s v="N"/>
    <n v="5"/>
    <s v="3M10510  E"/>
    <m/>
    <n v="5000"/>
    <m/>
    <m/>
    <m/>
    <m/>
    <m/>
    <m/>
    <m/>
    <s v="E"/>
    <n v="1"/>
    <s v="210957"/>
    <n v="12"/>
    <m/>
    <m/>
    <m/>
    <n v="125474"/>
    <n v="1"/>
    <m/>
    <m/>
    <m/>
    <m/>
    <m/>
    <n v="3.83"/>
    <x v="0"/>
    <s v="N"/>
    <x v="8"/>
    <n v="17.179545398087193"/>
    <n v="65.797658874673942"/>
  </r>
  <r>
    <s v="R"/>
    <n v="4.0999999999999996"/>
    <n v="20160520"/>
    <s v="WDFW"/>
    <s v="SUQ"/>
    <n v="2484198"/>
    <n v="1"/>
    <x v="5"/>
    <n v="20130809"/>
    <s v="R"/>
    <n v="6"/>
    <n v="32"/>
    <n v="23"/>
    <n v="17"/>
    <s v="N"/>
    <n v="5"/>
    <s v="3M10510  E"/>
    <m/>
    <n v="5000"/>
    <s v="F"/>
    <m/>
    <m/>
    <m/>
    <n v="690"/>
    <n v="0"/>
    <n v="1"/>
    <s v="E"/>
    <n v="1"/>
    <s v="210912"/>
    <n v="12"/>
    <m/>
    <m/>
    <m/>
    <n v="125474"/>
    <n v="1"/>
    <m/>
    <m/>
    <m/>
    <m/>
    <m/>
    <n v="3.83"/>
    <x v="0"/>
    <s v="N"/>
    <x v="1"/>
    <n v="1.0091203456551132"/>
    <n v="3.8649309238590837"/>
  </r>
  <r>
    <s v="R"/>
    <n v="4.0999999999999996"/>
    <n v="20160520"/>
    <s v="WDFW"/>
    <s v="SUQ"/>
    <n v="2484215"/>
    <n v="1"/>
    <x v="5"/>
    <n v="20130906"/>
    <s v="R"/>
    <n v="6"/>
    <n v="36"/>
    <n v="23"/>
    <n v="16"/>
    <s v="N"/>
    <n v="5"/>
    <s v="3M10510  E"/>
    <m/>
    <n v="5000"/>
    <s v="M"/>
    <m/>
    <m/>
    <m/>
    <n v="770"/>
    <n v="0"/>
    <n v="1"/>
    <s v="E"/>
    <n v="1"/>
    <s v="210973"/>
    <n v="12"/>
    <m/>
    <m/>
    <m/>
    <n v="125478"/>
    <n v="1"/>
    <m/>
    <m/>
    <m/>
    <m/>
    <m/>
    <n v="3.54"/>
    <x v="0"/>
    <s v="N"/>
    <x v="3"/>
    <n v="8.7930918696275064"/>
    <n v="31.127545218481373"/>
  </r>
  <r>
    <s v="R"/>
    <n v="4.0999999999999996"/>
    <n v="20160520"/>
    <s v="WDFW"/>
    <s v="SUQ"/>
    <n v="2484216"/>
    <n v="1"/>
    <x v="5"/>
    <n v="20130906"/>
    <s v="R"/>
    <n v="6"/>
    <n v="36"/>
    <n v="23"/>
    <n v="16"/>
    <s v="N"/>
    <n v="5"/>
    <s v="3M10510  E"/>
    <m/>
    <n v="5000"/>
    <s v="M"/>
    <m/>
    <m/>
    <m/>
    <n v="830"/>
    <n v="0"/>
    <n v="1"/>
    <s v="E"/>
    <n v="1"/>
    <s v="210916"/>
    <n v="12"/>
    <m/>
    <m/>
    <m/>
    <n v="125478"/>
    <n v="1"/>
    <m/>
    <m/>
    <m/>
    <m/>
    <m/>
    <n v="3.54"/>
    <x v="0"/>
    <s v="N"/>
    <x v="3"/>
    <n v="10.712079355643366"/>
    <n v="37.920760918977514"/>
  </r>
  <r>
    <s v="R"/>
    <n v="4.0999999999999996"/>
    <n v="20160520"/>
    <s v="WDFW"/>
    <s v="SUQ"/>
    <n v="2484229"/>
    <n v="1"/>
    <x v="5"/>
    <n v="20130906"/>
    <s v="R"/>
    <n v="6"/>
    <n v="36"/>
    <n v="23"/>
    <n v="16"/>
    <s v="N"/>
    <n v="5"/>
    <s v="3M10510  E"/>
    <m/>
    <n v="5000"/>
    <s v="M"/>
    <m/>
    <m/>
    <m/>
    <n v="610"/>
    <n v="0"/>
    <n v="1"/>
    <s v="E"/>
    <n v="1"/>
    <s v="210973"/>
    <n v="12"/>
    <m/>
    <m/>
    <m/>
    <n v="125478"/>
    <n v="1"/>
    <m/>
    <m/>
    <m/>
    <m/>
    <m/>
    <n v="3.54"/>
    <x v="0"/>
    <s v="N"/>
    <x v="3"/>
    <n v="8.7930918696275064"/>
    <n v="31.127545218481373"/>
  </r>
  <r>
    <s v="R"/>
    <n v="4.0999999999999996"/>
    <n v="20160520"/>
    <s v="WDFW"/>
    <s v="SUQ"/>
    <n v="2484230"/>
    <n v="1"/>
    <x v="5"/>
    <n v="20130906"/>
    <s v="R"/>
    <n v="6"/>
    <n v="36"/>
    <n v="23"/>
    <n v="16"/>
    <s v="N"/>
    <n v="5"/>
    <s v="3M10510  E"/>
    <m/>
    <n v="5000"/>
    <s v="M"/>
    <m/>
    <m/>
    <m/>
    <n v="700"/>
    <n v="0"/>
    <n v="1"/>
    <s v="E"/>
    <n v="1"/>
    <s v="210972"/>
    <n v="12"/>
    <m/>
    <m/>
    <m/>
    <n v="125478"/>
    <n v="1"/>
    <m/>
    <m/>
    <m/>
    <m/>
    <m/>
    <n v="3.54"/>
    <x v="0"/>
    <s v="N"/>
    <x v="3"/>
    <n v="8.7221435634663784"/>
    <n v="30.876388214670978"/>
  </r>
  <r>
    <s v="R"/>
    <n v="4.0999999999999996"/>
    <n v="20160520"/>
    <s v="WDFW"/>
    <s v="SUQ"/>
    <n v="2484248"/>
    <n v="1"/>
    <x v="5"/>
    <n v="20130806"/>
    <s v="R"/>
    <n v="6"/>
    <n v="32"/>
    <n v="23"/>
    <n v="49"/>
    <s v="N"/>
    <n v="5"/>
    <s v="3M10510  E"/>
    <m/>
    <n v="5000"/>
    <s v="F"/>
    <m/>
    <m/>
    <m/>
    <n v="720"/>
    <n v="0"/>
    <n v="1"/>
    <s v="E"/>
    <n v="1"/>
    <s v="210912"/>
    <n v="12"/>
    <m/>
    <m/>
    <m/>
    <n v="125474"/>
    <n v="1"/>
    <m/>
    <m/>
    <m/>
    <m/>
    <m/>
    <n v="3.83"/>
    <x v="0"/>
    <s v="N"/>
    <x v="1"/>
    <n v="1.0091203456551132"/>
    <n v="3.8649309238590837"/>
  </r>
  <r>
    <s v="R"/>
    <n v="4.0999999999999996"/>
    <n v="20160520"/>
    <s v="WDFW"/>
    <s v="SUQ"/>
    <n v="2484279"/>
    <n v="1"/>
    <x v="5"/>
    <n v="20130815"/>
    <s v="R"/>
    <n v="6"/>
    <n v="33"/>
    <n v="23"/>
    <n v="49"/>
    <s v="N"/>
    <n v="5"/>
    <s v="3M10510  E"/>
    <m/>
    <n v="5000"/>
    <s v="F"/>
    <m/>
    <m/>
    <m/>
    <n v="87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280"/>
    <n v="1"/>
    <x v="5"/>
    <n v="20130815"/>
    <s v="R"/>
    <n v="6"/>
    <n v="33"/>
    <n v="23"/>
    <n v="49"/>
    <s v="N"/>
    <n v="5"/>
    <s v="3M10510  E"/>
    <m/>
    <n v="5000"/>
    <s v="M"/>
    <m/>
    <m/>
    <m/>
    <n v="710"/>
    <n v="0"/>
    <n v="1"/>
    <s v="E"/>
    <n v="1"/>
    <s v="210972"/>
    <n v="12"/>
    <m/>
    <m/>
    <m/>
    <n v="125475"/>
    <n v="1"/>
    <m/>
    <m/>
    <m/>
    <m/>
    <m/>
    <n v="1.79"/>
    <x v="0"/>
    <s v="N"/>
    <x v="3"/>
    <n v="8.7221435634663784"/>
    <n v="15.612636978604817"/>
  </r>
  <r>
    <s v="R"/>
    <n v="4.0999999999999996"/>
    <n v="20160520"/>
    <s v="WDFW"/>
    <s v="SUQ"/>
    <n v="2484283"/>
    <n v="1"/>
    <x v="5"/>
    <n v="20130815"/>
    <s v="R"/>
    <n v="6"/>
    <n v="33"/>
    <n v="23"/>
    <n v="49"/>
    <s v="N"/>
    <n v="5"/>
    <s v="3M10510  E"/>
    <m/>
    <n v="5000"/>
    <s v="M"/>
    <m/>
    <m/>
    <m/>
    <n v="700"/>
    <n v="0"/>
    <n v="1"/>
    <s v="E"/>
    <n v="1"/>
    <s v="210973"/>
    <n v="12"/>
    <m/>
    <m/>
    <m/>
    <n v="125475"/>
    <n v="1"/>
    <m/>
    <m/>
    <m/>
    <m/>
    <m/>
    <n v="1.79"/>
    <x v="0"/>
    <s v="N"/>
    <x v="3"/>
    <n v="8.7930918696275064"/>
    <n v="15.739634446633238"/>
  </r>
  <r>
    <s v="R"/>
    <n v="4.0999999999999996"/>
    <n v="20160520"/>
    <s v="WDFW"/>
    <s v="SUQ"/>
    <n v="2484297"/>
    <n v="1"/>
    <x v="5"/>
    <n v="20130815"/>
    <s v="R"/>
    <n v="6"/>
    <n v="33"/>
    <n v="23"/>
    <n v="49"/>
    <s v="N"/>
    <n v="5"/>
    <s v="3M10510  E"/>
    <m/>
    <n v="5000"/>
    <s v="M"/>
    <m/>
    <m/>
    <m/>
    <n v="66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315"/>
    <n v="1"/>
    <x v="5"/>
    <n v="20130829"/>
    <s v="R"/>
    <n v="6"/>
    <n v="35"/>
    <n v="23"/>
    <n v="16"/>
    <s v="N"/>
    <n v="5"/>
    <s v="3M10510  E"/>
    <m/>
    <n v="5000"/>
    <s v="M"/>
    <m/>
    <m/>
    <m/>
    <n v="75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316"/>
    <n v="1"/>
    <x v="5"/>
    <n v="20130829"/>
    <s v="R"/>
    <n v="6"/>
    <n v="35"/>
    <n v="23"/>
    <n v="16"/>
    <s v="N"/>
    <n v="5"/>
    <s v="3M10510  E"/>
    <m/>
    <n v="5000"/>
    <s v="M"/>
    <m/>
    <m/>
    <m/>
    <n v="76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497"/>
    <n v="1"/>
    <x v="5"/>
    <n v="20130822"/>
    <s v="R"/>
    <n v="6"/>
    <n v="34"/>
    <n v="23"/>
    <n v="49"/>
    <s v="N"/>
    <n v="5"/>
    <s v="3M10510  E"/>
    <m/>
    <n v="5000"/>
    <s v="M"/>
    <m/>
    <m/>
    <m/>
    <n v="55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498"/>
    <n v="1"/>
    <x v="5"/>
    <n v="20130822"/>
    <s v="R"/>
    <n v="6"/>
    <n v="34"/>
    <n v="23"/>
    <n v="49"/>
    <s v="N"/>
    <n v="5"/>
    <s v="3M10510  E"/>
    <m/>
    <n v="5000"/>
    <s v="F"/>
    <m/>
    <m/>
    <m/>
    <n v="790"/>
    <n v="0"/>
    <n v="1"/>
    <s v="E"/>
    <n v="1"/>
    <s v="210915"/>
    <n v="12"/>
    <m/>
    <m/>
    <m/>
    <n v="125476"/>
    <n v="1"/>
    <m/>
    <m/>
    <m/>
    <m/>
    <m/>
    <n v="2.2799999999999998"/>
    <x v="0"/>
    <s v="N"/>
    <x v="3"/>
    <n v="12.803707691587473"/>
    <n v="29.192453536819436"/>
  </r>
  <r>
    <s v="R"/>
    <n v="4.0999999999999996"/>
    <n v="20160520"/>
    <s v="WDFW"/>
    <s v="SUQ"/>
    <n v="2484530"/>
    <n v="1"/>
    <x v="5"/>
    <n v="20130822"/>
    <s v="R"/>
    <n v="6"/>
    <n v="34"/>
    <n v="23"/>
    <n v="49"/>
    <s v="N"/>
    <n v="5"/>
    <s v="3M10510  E"/>
    <m/>
    <n v="0"/>
    <s v="F"/>
    <m/>
    <m/>
    <m/>
    <n v="780"/>
    <n v="0"/>
    <n v="1"/>
    <s v="E"/>
    <n v="1"/>
    <s v="635089"/>
    <n v="12"/>
    <m/>
    <m/>
    <m/>
    <n v="125476"/>
    <n v="1"/>
    <m/>
    <m/>
    <m/>
    <m/>
    <m/>
    <n v="2.2799999999999998"/>
    <x v="0"/>
    <s v="N"/>
    <x v="1"/>
    <n v="1.3463035824151961"/>
    <n v="3.0695721679066468"/>
  </r>
  <r>
    <s v="R"/>
    <n v="4.0999999999999996"/>
    <n v="20160520"/>
    <s v="WDFW"/>
    <s v="SUQ"/>
    <n v="2484547"/>
    <n v="1"/>
    <x v="5"/>
    <n v="20130822"/>
    <s v="R"/>
    <n v="6"/>
    <n v="34"/>
    <n v="23"/>
    <n v="49"/>
    <s v="N"/>
    <n v="5"/>
    <s v="3M10510  E"/>
    <m/>
    <n v="5000"/>
    <s v="M"/>
    <m/>
    <m/>
    <m/>
    <n v="75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548"/>
    <n v="1"/>
    <x v="5"/>
    <n v="20130822"/>
    <s v="R"/>
    <n v="6"/>
    <n v="34"/>
    <n v="23"/>
    <n v="49"/>
    <s v="N"/>
    <n v="5"/>
    <s v="3M10510  E"/>
    <m/>
    <n v="5000"/>
    <s v="M"/>
    <m/>
    <m/>
    <m/>
    <n v="60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566"/>
    <n v="1"/>
    <x v="5"/>
    <n v="20130827"/>
    <s v="R"/>
    <n v="6"/>
    <n v="35"/>
    <n v="23"/>
    <n v="12"/>
    <s v="N"/>
    <n v="5"/>
    <s v="3M10510  E"/>
    <m/>
    <n v="5000"/>
    <s v="M"/>
    <m/>
    <m/>
    <m/>
    <n v="74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580"/>
    <n v="1"/>
    <x v="5"/>
    <n v="20130827"/>
    <s v="R"/>
    <n v="6"/>
    <n v="35"/>
    <n v="23"/>
    <n v="12"/>
    <s v="N"/>
    <n v="5"/>
    <s v="3M10510  E"/>
    <m/>
    <n v="5000"/>
    <s v="F"/>
    <m/>
    <m/>
    <m/>
    <n v="79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597"/>
    <n v="1"/>
    <x v="5"/>
    <n v="20130827"/>
    <s v="R"/>
    <n v="6"/>
    <n v="35"/>
    <n v="23"/>
    <n v="12"/>
    <s v="N"/>
    <n v="5"/>
    <s v="3M10510  E"/>
    <m/>
    <n v="5000"/>
    <s v="M"/>
    <m/>
    <m/>
    <m/>
    <n v="67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16"/>
    <n v="1"/>
    <x v="5"/>
    <n v="20130827"/>
    <s v="R"/>
    <n v="6"/>
    <n v="35"/>
    <n v="23"/>
    <n v="12"/>
    <s v="N"/>
    <n v="5"/>
    <s v="3M10510  E"/>
    <m/>
    <n v="5000"/>
    <s v="M"/>
    <m/>
    <m/>
    <m/>
    <n v="65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33"/>
    <n v="1"/>
    <x v="5"/>
    <n v="20130827"/>
    <s v="R"/>
    <n v="6"/>
    <n v="35"/>
    <n v="23"/>
    <n v="12"/>
    <s v="N"/>
    <n v="5"/>
    <s v="3M10510  E"/>
    <m/>
    <n v="5000"/>
    <s v="M"/>
    <m/>
    <m/>
    <m/>
    <n v="79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634"/>
    <n v="1"/>
    <x v="5"/>
    <n v="20130827"/>
    <s v="R"/>
    <n v="6"/>
    <n v="35"/>
    <n v="23"/>
    <n v="12"/>
    <s v="N"/>
    <n v="5"/>
    <s v="3M10510  E"/>
    <m/>
    <n v="5000"/>
    <s v="M"/>
    <m/>
    <m/>
    <m/>
    <n v="66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65"/>
    <n v="1"/>
    <x v="5"/>
    <n v="20130828"/>
    <s v="R"/>
    <n v="6"/>
    <n v="35"/>
    <n v="23"/>
    <n v="49"/>
    <s v="N"/>
    <n v="5"/>
    <s v="3M10510  E"/>
    <m/>
    <n v="5000"/>
    <s v="M"/>
    <m/>
    <m/>
    <m/>
    <n v="68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97"/>
    <n v="1"/>
    <x v="5"/>
    <n v="20130828"/>
    <s v="R"/>
    <n v="6"/>
    <n v="35"/>
    <n v="23"/>
    <n v="49"/>
    <s v="N"/>
    <n v="5"/>
    <s v="3M10510  E"/>
    <m/>
    <n v="5000"/>
    <s v="M"/>
    <m/>
    <m/>
    <m/>
    <n v="69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715"/>
    <n v="1"/>
    <x v="5"/>
    <n v="20130826"/>
    <s v="R"/>
    <n v="6"/>
    <n v="35"/>
    <n v="23"/>
    <n v="52"/>
    <s v="N"/>
    <n v="5"/>
    <s v="3M10510  E"/>
    <m/>
    <n v="5000"/>
    <s v="M"/>
    <m/>
    <m/>
    <m/>
    <n v="69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751"/>
    <n v="1"/>
    <x v="5"/>
    <n v="20130826"/>
    <s v="R"/>
    <n v="6"/>
    <n v="35"/>
    <n v="23"/>
    <n v="52"/>
    <s v="N"/>
    <n v="5"/>
    <s v="3M10510  E"/>
    <m/>
    <n v="5000"/>
    <s v="M"/>
    <m/>
    <m/>
    <m/>
    <n v="79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766"/>
    <n v="1"/>
    <x v="5"/>
    <n v="20130826"/>
    <s v="R"/>
    <n v="6"/>
    <n v="35"/>
    <n v="23"/>
    <n v="52"/>
    <s v="N"/>
    <n v="5"/>
    <s v="3M10510  E"/>
    <m/>
    <n v="5000"/>
    <s v="M"/>
    <m/>
    <m/>
    <m/>
    <n v="60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784"/>
    <n v="1"/>
    <x v="5"/>
    <n v="20130826"/>
    <s v="R"/>
    <n v="6"/>
    <n v="35"/>
    <n v="23"/>
    <n v="52"/>
    <s v="N"/>
    <n v="5"/>
    <s v="3M10510  E"/>
    <m/>
    <n v="5000"/>
    <s v="F"/>
    <m/>
    <m/>
    <m/>
    <n v="82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815"/>
    <n v="1"/>
    <x v="5"/>
    <n v="20130826"/>
    <s v="R"/>
    <n v="6"/>
    <n v="35"/>
    <n v="23"/>
    <n v="52"/>
    <s v="N"/>
    <n v="5"/>
    <s v="3M10510  E"/>
    <m/>
    <n v="5000"/>
    <s v="F"/>
    <m/>
    <m/>
    <m/>
    <n v="79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816"/>
    <n v="1"/>
    <x v="5"/>
    <n v="20130826"/>
    <s v="R"/>
    <n v="6"/>
    <n v="35"/>
    <n v="23"/>
    <n v="52"/>
    <s v="N"/>
    <n v="5"/>
    <s v="3M10510  E"/>
    <m/>
    <n v="5000"/>
    <s v="M"/>
    <m/>
    <m/>
    <m/>
    <n v="72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833"/>
    <n v="1"/>
    <x v="5"/>
    <n v="20130826"/>
    <s v="R"/>
    <n v="6"/>
    <n v="35"/>
    <n v="23"/>
    <n v="52"/>
    <s v="N"/>
    <n v="5"/>
    <s v="3M10510  E"/>
    <m/>
    <n v="5000"/>
    <s v="F"/>
    <m/>
    <m/>
    <m/>
    <n v="85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865"/>
    <n v="1"/>
    <x v="5"/>
    <n v="20130826"/>
    <s v="R"/>
    <n v="6"/>
    <n v="35"/>
    <n v="23"/>
    <n v="52"/>
    <s v="N"/>
    <n v="5"/>
    <s v="3M10510  E"/>
    <m/>
    <n v="5000"/>
    <s v="M"/>
    <m/>
    <m/>
    <m/>
    <n v="88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884"/>
    <n v="1"/>
    <x v="5"/>
    <n v="20130826"/>
    <s v="R"/>
    <n v="6"/>
    <n v="35"/>
    <n v="23"/>
    <n v="52"/>
    <s v="N"/>
    <n v="5"/>
    <s v="3M10510  E"/>
    <m/>
    <n v="5000"/>
    <s v="M"/>
    <m/>
    <m/>
    <m/>
    <n v="680"/>
    <n v="0"/>
    <n v="1"/>
    <s v="E"/>
    <n v="1"/>
    <s v="210963"/>
    <n v="12"/>
    <m/>
    <m/>
    <m/>
    <n v="125477"/>
    <n v="1"/>
    <m/>
    <m/>
    <m/>
    <m/>
    <m/>
    <n v="1.46"/>
    <x v="0"/>
    <s v="N"/>
    <x v="1"/>
    <n v="1.0101020799289879"/>
    <n v="1.4747490366963223"/>
  </r>
  <r>
    <s v="R"/>
    <n v="4.0999999999999996"/>
    <n v="20160520"/>
    <s v="WDFW"/>
    <s v="SUQ"/>
    <n v="2484009"/>
    <n v="1"/>
    <x v="5"/>
    <n v="20130820"/>
    <s v="R"/>
    <n v="6"/>
    <n v="34"/>
    <n v="23"/>
    <n v="49"/>
    <s v="N"/>
    <n v="5"/>
    <s v="3M10510  E"/>
    <m/>
    <n v="5000"/>
    <s v="M"/>
    <m/>
    <m/>
    <m/>
    <n v="71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043"/>
    <n v="1"/>
    <x v="5"/>
    <n v="20130820"/>
    <s v="R"/>
    <n v="6"/>
    <n v="34"/>
    <n v="23"/>
    <n v="49"/>
    <s v="N"/>
    <n v="5"/>
    <s v="3M10510  E"/>
    <m/>
    <n v="5000"/>
    <s v="F"/>
    <m/>
    <m/>
    <m/>
    <n v="74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077"/>
    <n v="1"/>
    <x v="5"/>
    <n v="20130814"/>
    <s v="R"/>
    <n v="6"/>
    <n v="33"/>
    <n v="23"/>
    <n v="49"/>
    <s v="N"/>
    <n v="5"/>
    <s v="3M10510  E"/>
    <m/>
    <n v="5000"/>
    <s v="M"/>
    <m/>
    <m/>
    <m/>
    <n v="73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084"/>
    <n v="1"/>
    <x v="5"/>
    <n v="20130814"/>
    <s v="R"/>
    <n v="6"/>
    <n v="33"/>
    <n v="23"/>
    <n v="49"/>
    <s v="N"/>
    <n v="5"/>
    <s v="3M10510  E"/>
    <m/>
    <n v="5000"/>
    <s v="F"/>
    <m/>
    <m/>
    <m/>
    <n v="71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086"/>
    <n v="1"/>
    <x v="5"/>
    <n v="20130814"/>
    <s v="R"/>
    <n v="6"/>
    <n v="33"/>
    <n v="23"/>
    <n v="49"/>
    <s v="N"/>
    <n v="5"/>
    <s v="3M10510  E"/>
    <m/>
    <n v="5000"/>
    <s v="M"/>
    <m/>
    <m/>
    <m/>
    <n v="750"/>
    <n v="0"/>
    <n v="1"/>
    <s v="E"/>
    <n v="1"/>
    <s v="210972"/>
    <n v="12"/>
    <m/>
    <m/>
    <m/>
    <n v="125475"/>
    <n v="1"/>
    <m/>
    <m/>
    <m/>
    <m/>
    <m/>
    <n v="1.79"/>
    <x v="0"/>
    <s v="N"/>
    <x v="3"/>
    <n v="8.7221435634663784"/>
    <n v="15.612636978604817"/>
  </r>
  <r>
    <s v="R"/>
    <n v="4.0999999999999996"/>
    <n v="20160520"/>
    <s v="WDFW"/>
    <s v="SUQ"/>
    <n v="2484111"/>
    <n v="1"/>
    <x v="5"/>
    <n v="20130903"/>
    <s v="R"/>
    <n v="6"/>
    <n v="36"/>
    <n v="23"/>
    <n v="16"/>
    <s v="N"/>
    <n v="5"/>
    <s v="3M10510  E"/>
    <m/>
    <n v="5000"/>
    <s v="M"/>
    <m/>
    <m/>
    <m/>
    <n v="670"/>
    <n v="0"/>
    <n v="1"/>
    <s v="E"/>
    <n v="1"/>
    <s v="210973"/>
    <n v="12"/>
    <m/>
    <m/>
    <m/>
    <n v="125478"/>
    <n v="1"/>
    <m/>
    <m/>
    <m/>
    <m/>
    <m/>
    <n v="3.54"/>
    <x v="0"/>
    <s v="N"/>
    <x v="3"/>
    <n v="8.7930918696275064"/>
    <n v="31.127545218481373"/>
  </r>
  <r>
    <s v="R"/>
    <n v="4.0999999999999996"/>
    <n v="20160520"/>
    <s v="WDFW"/>
    <s v="SUQ"/>
    <n v="2484118"/>
    <n v="1"/>
    <x v="5"/>
    <n v="20130823"/>
    <s v="R"/>
    <n v="6"/>
    <n v="34"/>
    <n v="23"/>
    <n v="16"/>
    <s v="N"/>
    <n v="5"/>
    <s v="3M10510  E"/>
    <m/>
    <n v="5000"/>
    <s v="F"/>
    <m/>
    <m/>
    <m/>
    <n v="800"/>
    <n v="0"/>
    <n v="1"/>
    <s v="E"/>
    <n v="1"/>
    <s v="210915"/>
    <n v="12"/>
    <m/>
    <m/>
    <m/>
    <n v="125476"/>
    <n v="1"/>
    <m/>
    <m/>
    <m/>
    <m/>
    <m/>
    <n v="2.2799999999999998"/>
    <x v="0"/>
    <s v="N"/>
    <x v="3"/>
    <n v="12.803707691587473"/>
    <n v="29.192453536819436"/>
  </r>
  <r>
    <s v="R"/>
    <n v="4.0999999999999996"/>
    <n v="20160520"/>
    <s v="WDFW"/>
    <s v="SUQ"/>
    <n v="2484177"/>
    <n v="1"/>
    <x v="5"/>
    <n v="20130813"/>
    <s v="R"/>
    <n v="6"/>
    <n v="33"/>
    <n v="23"/>
    <n v="49"/>
    <s v="N"/>
    <n v="5"/>
    <s v="3M10510  E"/>
    <m/>
    <n v="5000"/>
    <s v="M"/>
    <m/>
    <m/>
    <m/>
    <n v="72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184"/>
    <n v="1"/>
    <x v="5"/>
    <n v="20130813"/>
    <s v="R"/>
    <n v="6"/>
    <n v="33"/>
    <n v="23"/>
    <n v="49"/>
    <s v="N"/>
    <n v="5"/>
    <s v="3M10510  E"/>
    <m/>
    <n v="5000"/>
    <s v="F"/>
    <m/>
    <m/>
    <m/>
    <n v="73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186"/>
    <n v="1"/>
    <x v="5"/>
    <n v="20130813"/>
    <s v="R"/>
    <n v="6"/>
    <n v="33"/>
    <n v="23"/>
    <n v="49"/>
    <s v="N"/>
    <n v="5"/>
    <s v="3M10510  E"/>
    <m/>
    <n v="5000"/>
    <s v="F"/>
    <m/>
    <m/>
    <m/>
    <n v="72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211"/>
    <n v="1"/>
    <x v="5"/>
    <n v="20130906"/>
    <s v="R"/>
    <n v="6"/>
    <n v="36"/>
    <n v="23"/>
    <n v="16"/>
    <s v="N"/>
    <n v="5"/>
    <s v="3M10510  E"/>
    <m/>
    <n v="5000"/>
    <s v="M"/>
    <m/>
    <m/>
    <m/>
    <n v="800"/>
    <n v="0"/>
    <n v="1"/>
    <s v="E"/>
    <n v="1"/>
    <s v="210916"/>
    <n v="12"/>
    <m/>
    <m/>
    <m/>
    <n v="125478"/>
    <n v="1"/>
    <m/>
    <m/>
    <m/>
    <m/>
    <m/>
    <n v="3.54"/>
    <x v="0"/>
    <s v="N"/>
    <x v="3"/>
    <n v="10.712079355643366"/>
    <n v="37.920760918977514"/>
  </r>
  <r>
    <s v="R"/>
    <n v="4.0999999999999996"/>
    <n v="20160520"/>
    <s v="WDFW"/>
    <s v="SUQ"/>
    <n v="2484218"/>
    <n v="1"/>
    <x v="5"/>
    <n v="20130906"/>
    <s v="R"/>
    <n v="6"/>
    <n v="36"/>
    <n v="23"/>
    <n v="16"/>
    <s v="N"/>
    <n v="5"/>
    <s v="3M10510  E"/>
    <m/>
    <n v="5000"/>
    <s v="M"/>
    <m/>
    <m/>
    <m/>
    <n v="780"/>
    <n v="0"/>
    <n v="1"/>
    <s v="E"/>
    <n v="1"/>
    <s v="210916"/>
    <n v="12"/>
    <m/>
    <m/>
    <m/>
    <n v="125478"/>
    <n v="1"/>
    <m/>
    <m/>
    <m/>
    <m/>
    <m/>
    <n v="3.54"/>
    <x v="0"/>
    <s v="N"/>
    <x v="3"/>
    <n v="10.712079355643366"/>
    <n v="37.920760918977514"/>
  </r>
  <r>
    <s v="R"/>
    <n v="4.0999999999999996"/>
    <n v="20160520"/>
    <s v="WDFW"/>
    <s v="SUQ"/>
    <n v="2484220"/>
    <n v="1"/>
    <x v="5"/>
    <n v="20130906"/>
    <s v="R"/>
    <n v="6"/>
    <n v="36"/>
    <n v="23"/>
    <n v="16"/>
    <s v="N"/>
    <n v="5"/>
    <s v="3M10510  E"/>
    <m/>
    <n v="5000"/>
    <s v="M"/>
    <m/>
    <m/>
    <m/>
    <n v="710"/>
    <n v="0"/>
    <n v="1"/>
    <s v="E"/>
    <n v="1"/>
    <s v="210973"/>
    <n v="12"/>
    <m/>
    <m/>
    <m/>
    <n v="125478"/>
    <n v="1"/>
    <m/>
    <m/>
    <m/>
    <m/>
    <m/>
    <n v="3.54"/>
    <x v="0"/>
    <s v="N"/>
    <x v="3"/>
    <n v="8.7930918696275064"/>
    <n v="31.127545218481373"/>
  </r>
  <r>
    <s v="R"/>
    <n v="4.0999999999999996"/>
    <n v="20160520"/>
    <s v="WDFW"/>
    <s v="SUQ"/>
    <n v="2484245"/>
    <n v="1"/>
    <x v="5"/>
    <n v="20130806"/>
    <s v="R"/>
    <n v="6"/>
    <n v="32"/>
    <n v="23"/>
    <n v="49"/>
    <s v="N"/>
    <n v="5"/>
    <s v="3M10510  E"/>
    <m/>
    <n v="5000"/>
    <s v="M"/>
    <m/>
    <m/>
    <m/>
    <n v="770"/>
    <n v="0"/>
    <n v="1"/>
    <s v="E"/>
    <n v="1"/>
    <s v="210915"/>
    <n v="12"/>
    <m/>
    <m/>
    <m/>
    <n v="125474"/>
    <n v="1"/>
    <m/>
    <m/>
    <m/>
    <m/>
    <m/>
    <n v="3.83"/>
    <x v="0"/>
    <s v="N"/>
    <x v="3"/>
    <n v="12.803707691587473"/>
    <n v="49.038200458780018"/>
  </r>
  <r>
    <s v="R"/>
    <n v="4.0999999999999996"/>
    <n v="20160520"/>
    <s v="WDFW"/>
    <s v="SUQ"/>
    <n v="2484252"/>
    <n v="1"/>
    <x v="5"/>
    <n v="20130821"/>
    <s v="R"/>
    <n v="6"/>
    <n v="34"/>
    <n v="23"/>
    <n v="16"/>
    <s v="N"/>
    <n v="5"/>
    <s v="3M10510  E"/>
    <m/>
    <n v="5000"/>
    <s v="F"/>
    <m/>
    <m/>
    <m/>
    <n v="78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275"/>
    <n v="1"/>
    <x v="5"/>
    <n v="20130815"/>
    <s v="R"/>
    <n v="6"/>
    <n v="33"/>
    <n v="23"/>
    <n v="49"/>
    <s v="N"/>
    <n v="5"/>
    <s v="3M10510  E"/>
    <m/>
    <n v="5000"/>
    <s v="M"/>
    <m/>
    <m/>
    <m/>
    <n v="810"/>
    <n v="0"/>
    <n v="1"/>
    <s v="E"/>
    <n v="1"/>
    <s v="210916"/>
    <n v="12"/>
    <m/>
    <m/>
    <m/>
    <n v="125475"/>
    <n v="1"/>
    <m/>
    <m/>
    <m/>
    <m/>
    <m/>
    <n v="1.79"/>
    <x v="0"/>
    <s v="N"/>
    <x v="3"/>
    <n v="10.712079355643366"/>
    <n v="19.174622046601627"/>
  </r>
  <r>
    <s v="R"/>
    <n v="4.0999999999999996"/>
    <n v="20160520"/>
    <s v="WDFW"/>
    <s v="SUQ"/>
    <n v="2484284"/>
    <n v="1"/>
    <x v="5"/>
    <n v="20130815"/>
    <s v="R"/>
    <n v="6"/>
    <n v="33"/>
    <n v="23"/>
    <n v="49"/>
    <s v="N"/>
    <n v="5"/>
    <s v="3M10510  E"/>
    <m/>
    <n v="5000"/>
    <s v="M"/>
    <m/>
    <m/>
    <m/>
    <n v="790"/>
    <n v="0"/>
    <n v="1"/>
    <s v="E"/>
    <n v="1"/>
    <s v="210928"/>
    <n v="12"/>
    <m/>
    <m/>
    <m/>
    <n v="125475"/>
    <n v="1"/>
    <m/>
    <m/>
    <m/>
    <m/>
    <m/>
    <n v="1.79"/>
    <x v="0"/>
    <s v="N"/>
    <x v="5"/>
    <n v="11.216158940397351"/>
    <n v="20.076924503311258"/>
  </r>
  <r>
    <s v="R"/>
    <n v="4.0999999999999996"/>
    <n v="20160520"/>
    <s v="WDFW"/>
    <s v="SUQ"/>
    <n v="2484286"/>
    <n v="1"/>
    <x v="5"/>
    <n v="20130815"/>
    <s v="R"/>
    <n v="6"/>
    <n v="33"/>
    <n v="23"/>
    <n v="49"/>
    <s v="N"/>
    <n v="5"/>
    <s v="3M10510  E"/>
    <m/>
    <n v="5000"/>
    <s v="M"/>
    <m/>
    <m/>
    <m/>
    <n v="700"/>
    <n v="0"/>
    <n v="1"/>
    <s v="E"/>
    <n v="1"/>
    <s v="210972"/>
    <n v="12"/>
    <m/>
    <m/>
    <m/>
    <n v="125475"/>
    <n v="1"/>
    <m/>
    <m/>
    <m/>
    <m/>
    <m/>
    <n v="1.79"/>
    <x v="0"/>
    <s v="N"/>
    <x v="3"/>
    <n v="8.7221435634663784"/>
    <n v="15.612636978604817"/>
  </r>
  <r>
    <s v="R"/>
    <n v="4.0999999999999996"/>
    <n v="20160520"/>
    <s v="WDFW"/>
    <s v="SUQ"/>
    <n v="2484311"/>
    <n v="1"/>
    <x v="5"/>
    <n v="20130829"/>
    <s v="R"/>
    <n v="6"/>
    <n v="35"/>
    <n v="23"/>
    <n v="16"/>
    <s v="N"/>
    <n v="5"/>
    <s v="3M10510  E"/>
    <m/>
    <n v="5000"/>
    <s v="M"/>
    <m/>
    <m/>
    <m/>
    <n v="80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318"/>
    <n v="1"/>
    <x v="5"/>
    <n v="20130829"/>
    <s v="R"/>
    <n v="6"/>
    <n v="35"/>
    <n v="23"/>
    <n v="16"/>
    <s v="N"/>
    <n v="5"/>
    <s v="3M10510  E"/>
    <m/>
    <n v="5000"/>
    <s v="M"/>
    <m/>
    <m/>
    <m/>
    <n v="80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484"/>
    <n v="1"/>
    <x v="5"/>
    <n v="20130822"/>
    <s v="R"/>
    <n v="6"/>
    <n v="34"/>
    <n v="23"/>
    <n v="49"/>
    <s v="N"/>
    <n v="5"/>
    <s v="3M10510  E"/>
    <m/>
    <n v="0"/>
    <s v="F"/>
    <m/>
    <m/>
    <m/>
    <n v="720"/>
    <n v="0"/>
    <n v="1"/>
    <s v="E"/>
    <n v="1"/>
    <s v="635275"/>
    <n v="12"/>
    <m/>
    <m/>
    <m/>
    <n v="125476"/>
    <n v="1"/>
    <m/>
    <m/>
    <m/>
    <m/>
    <m/>
    <n v="2.2799999999999998"/>
    <x v="0"/>
    <s v="N"/>
    <x v="15"/>
    <n v="1.0100977098924886"/>
    <n v="2.3030227785548738"/>
  </r>
  <r>
    <s v="R"/>
    <n v="4.0999999999999996"/>
    <n v="20160520"/>
    <s v="WDFW"/>
    <s v="SUQ"/>
    <n v="2484511"/>
    <n v="1"/>
    <x v="5"/>
    <n v="20130822"/>
    <s v="R"/>
    <n v="6"/>
    <n v="34"/>
    <n v="23"/>
    <n v="49"/>
    <s v="N"/>
    <n v="5"/>
    <s v="3M10510  E"/>
    <m/>
    <n v="5000"/>
    <s v="M"/>
    <m/>
    <m/>
    <m/>
    <n v="740"/>
    <n v="0"/>
    <n v="1"/>
    <s v="E"/>
    <n v="1"/>
    <s v="210915"/>
    <n v="12"/>
    <m/>
    <m/>
    <m/>
    <n v="125476"/>
    <n v="1"/>
    <m/>
    <m/>
    <m/>
    <m/>
    <m/>
    <n v="2.2799999999999998"/>
    <x v="0"/>
    <s v="N"/>
    <x v="3"/>
    <n v="12.803707691587473"/>
    <n v="29.192453536819436"/>
  </r>
  <r>
    <s v="R"/>
    <n v="4.0999999999999996"/>
    <n v="20160520"/>
    <s v="WDFW"/>
    <s v="SUQ"/>
    <n v="2484552"/>
    <n v="1"/>
    <x v="5"/>
    <n v="20130822"/>
    <s v="R"/>
    <n v="6"/>
    <n v="34"/>
    <n v="23"/>
    <n v="49"/>
    <s v="N"/>
    <n v="5"/>
    <s v="3M10510  E"/>
    <m/>
    <n v="5000"/>
    <s v="M"/>
    <m/>
    <m/>
    <m/>
    <n v="56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577"/>
    <n v="1"/>
    <x v="5"/>
    <n v="20130827"/>
    <s v="R"/>
    <n v="6"/>
    <n v="35"/>
    <n v="23"/>
    <n v="12"/>
    <s v="N"/>
    <n v="5"/>
    <s v="3M10510  E"/>
    <m/>
    <n v="5000"/>
    <s v="M"/>
    <m/>
    <m/>
    <m/>
    <n v="94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579"/>
    <n v="1"/>
    <x v="5"/>
    <n v="20130827"/>
    <s v="R"/>
    <n v="6"/>
    <n v="35"/>
    <n v="23"/>
    <n v="12"/>
    <s v="N"/>
    <n v="5"/>
    <s v="3M10510  E"/>
    <m/>
    <n v="5000"/>
    <s v="F"/>
    <m/>
    <m/>
    <m/>
    <n v="76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584"/>
    <n v="1"/>
    <x v="5"/>
    <n v="20130827"/>
    <s v="R"/>
    <n v="6"/>
    <n v="35"/>
    <n v="23"/>
    <n v="12"/>
    <s v="N"/>
    <n v="5"/>
    <s v="3M10510  E"/>
    <m/>
    <n v="5000"/>
    <s v="F"/>
    <m/>
    <m/>
    <m/>
    <n v="77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588"/>
    <n v="1"/>
    <x v="5"/>
    <n v="20130827"/>
    <s v="R"/>
    <n v="6"/>
    <n v="35"/>
    <n v="23"/>
    <n v="12"/>
    <s v="N"/>
    <n v="5"/>
    <s v="3M10510  E"/>
    <m/>
    <n v="5000"/>
    <s v="M"/>
    <m/>
    <m/>
    <m/>
    <n v="58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20"/>
    <n v="1"/>
    <x v="5"/>
    <n v="20130827"/>
    <s v="R"/>
    <n v="6"/>
    <n v="35"/>
    <n v="23"/>
    <n v="12"/>
    <s v="N"/>
    <n v="5"/>
    <s v="3M10510  E"/>
    <m/>
    <n v="5000"/>
    <s v="M"/>
    <m/>
    <m/>
    <m/>
    <n v="76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645"/>
    <n v="1"/>
    <x v="5"/>
    <n v="20130827"/>
    <s v="R"/>
    <n v="6"/>
    <n v="35"/>
    <n v="23"/>
    <n v="12"/>
    <s v="N"/>
    <n v="5"/>
    <s v="3M10510  E"/>
    <m/>
    <n v="5000"/>
    <s v="M"/>
    <m/>
    <m/>
    <m/>
    <n v="78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652"/>
    <n v="1"/>
    <x v="5"/>
    <n v="20130828"/>
    <s v="R"/>
    <n v="6"/>
    <n v="35"/>
    <n v="23"/>
    <n v="49"/>
    <s v="N"/>
    <n v="5"/>
    <s v="3M10510  E"/>
    <m/>
    <n v="5000"/>
    <s v="F"/>
    <m/>
    <m/>
    <m/>
    <n v="78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677"/>
    <n v="1"/>
    <x v="5"/>
    <n v="20130828"/>
    <s v="R"/>
    <n v="6"/>
    <n v="35"/>
    <n v="23"/>
    <n v="49"/>
    <s v="N"/>
    <n v="5"/>
    <s v="3M10510  E"/>
    <m/>
    <n v="5000"/>
    <s v="M"/>
    <m/>
    <m/>
    <m/>
    <n v="69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79"/>
    <n v="1"/>
    <x v="5"/>
    <n v="20130828"/>
    <s v="R"/>
    <n v="6"/>
    <n v="35"/>
    <n v="23"/>
    <n v="49"/>
    <s v="N"/>
    <n v="5"/>
    <s v="3M10510  E"/>
    <m/>
    <n v="5000"/>
    <s v="M"/>
    <m/>
    <m/>
    <m/>
    <n v="68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88"/>
    <n v="1"/>
    <x v="5"/>
    <n v="20130828"/>
    <s v="R"/>
    <n v="6"/>
    <n v="35"/>
    <n v="23"/>
    <n v="49"/>
    <s v="N"/>
    <n v="5"/>
    <s v="3M10510  E"/>
    <m/>
    <n v="5000"/>
    <s v="M"/>
    <m/>
    <m/>
    <m/>
    <n v="66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743"/>
    <n v="1"/>
    <x v="5"/>
    <n v="20130826"/>
    <s v="R"/>
    <n v="6"/>
    <n v="35"/>
    <n v="23"/>
    <n v="52"/>
    <s v="N"/>
    <n v="5"/>
    <s v="3M10510  E"/>
    <m/>
    <n v="5000"/>
    <s v="M"/>
    <m/>
    <m/>
    <m/>
    <n v="77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745"/>
    <n v="1"/>
    <x v="5"/>
    <n v="20130826"/>
    <s v="R"/>
    <n v="6"/>
    <n v="35"/>
    <n v="23"/>
    <n v="52"/>
    <s v="N"/>
    <n v="5"/>
    <s v="3M10510  E"/>
    <m/>
    <n v="5000"/>
    <s v="F"/>
    <m/>
    <m/>
    <m/>
    <n v="69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777"/>
    <n v="1"/>
    <x v="5"/>
    <n v="20130826"/>
    <s v="R"/>
    <n v="6"/>
    <n v="35"/>
    <n v="23"/>
    <n v="52"/>
    <s v="N"/>
    <n v="5"/>
    <s v="3M10510  E"/>
    <m/>
    <n v="5000"/>
    <s v="M"/>
    <m/>
    <m/>
    <m/>
    <n v="77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786"/>
    <n v="1"/>
    <x v="5"/>
    <n v="20130826"/>
    <s v="R"/>
    <n v="6"/>
    <n v="35"/>
    <n v="23"/>
    <n v="52"/>
    <s v="N"/>
    <n v="5"/>
    <s v="3M10510  E"/>
    <m/>
    <n v="5000"/>
    <s v="F"/>
    <m/>
    <m/>
    <m/>
    <n v="80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818"/>
    <n v="1"/>
    <x v="5"/>
    <n v="20130826"/>
    <s v="R"/>
    <n v="6"/>
    <n v="35"/>
    <n v="23"/>
    <n v="52"/>
    <s v="N"/>
    <n v="5"/>
    <s v="3M10510  E"/>
    <m/>
    <n v="5000"/>
    <s v="M"/>
    <m/>
    <m/>
    <m/>
    <n v="75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886"/>
    <n v="1"/>
    <x v="5"/>
    <n v="20130826"/>
    <s v="R"/>
    <n v="6"/>
    <n v="35"/>
    <n v="23"/>
    <n v="52"/>
    <s v="N"/>
    <n v="5"/>
    <s v="3M10510  E"/>
    <m/>
    <n v="5000"/>
    <s v="M"/>
    <m/>
    <m/>
    <m/>
    <n v="68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010"/>
    <n v="1"/>
    <x v="5"/>
    <n v="20130820"/>
    <s v="R"/>
    <n v="6"/>
    <n v="34"/>
    <n v="23"/>
    <n v="49"/>
    <s v="N"/>
    <n v="5"/>
    <s v="3M10510  E"/>
    <m/>
    <n v="5000"/>
    <s v="M"/>
    <m/>
    <m/>
    <m/>
    <n v="63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035"/>
    <n v="1"/>
    <x v="5"/>
    <n v="20130820"/>
    <s v="R"/>
    <n v="6"/>
    <n v="34"/>
    <n v="23"/>
    <n v="49"/>
    <s v="N"/>
    <n v="5"/>
    <s v="3M10510  E"/>
    <m/>
    <n v="5000"/>
    <s v="M"/>
    <m/>
    <m/>
    <m/>
    <n v="81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053"/>
    <n v="1"/>
    <x v="5"/>
    <n v="20130820"/>
    <s v="R"/>
    <n v="6"/>
    <n v="34"/>
    <n v="23"/>
    <n v="49"/>
    <s v="N"/>
    <n v="5"/>
    <s v="3M10510  E"/>
    <m/>
    <n v="5000"/>
    <s v="M"/>
    <m/>
    <m/>
    <m/>
    <n v="83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067"/>
    <n v="1"/>
    <x v="5"/>
    <n v="20130820"/>
    <s v="R"/>
    <n v="6"/>
    <n v="34"/>
    <n v="23"/>
    <n v="49"/>
    <s v="N"/>
    <n v="5"/>
    <s v="3M10510  E"/>
    <m/>
    <n v="5000"/>
    <s v="M"/>
    <m/>
    <m/>
    <m/>
    <n v="720"/>
    <n v="0"/>
    <n v="1"/>
    <s v="E"/>
    <n v="1"/>
    <s v="210973"/>
    <n v="12"/>
    <m/>
    <m/>
    <m/>
    <n v="125476"/>
    <n v="1"/>
    <m/>
    <m/>
    <m/>
    <m/>
    <m/>
    <n v="2.2799999999999998"/>
    <x v="0"/>
    <s v="N"/>
    <x v="3"/>
    <n v="8.7930918696275064"/>
    <n v="20.048249462750714"/>
  </r>
  <r>
    <s v="R"/>
    <n v="4.0999999999999996"/>
    <n v="20160520"/>
    <s v="WDFW"/>
    <s v="SUQ"/>
    <n v="2484078"/>
    <n v="1"/>
    <x v="5"/>
    <n v="20130814"/>
    <s v="R"/>
    <n v="6"/>
    <n v="33"/>
    <n v="23"/>
    <n v="49"/>
    <s v="N"/>
    <n v="5"/>
    <s v="3M10510  E"/>
    <m/>
    <n v="5000"/>
    <s v="M"/>
    <m/>
    <m/>
    <m/>
    <n v="730"/>
    <n v="0"/>
    <n v="1"/>
    <s v="E"/>
    <n v="1"/>
    <s v="210916"/>
    <n v="12"/>
    <m/>
    <m/>
    <m/>
    <n v="125475"/>
    <n v="1"/>
    <m/>
    <m/>
    <m/>
    <m/>
    <m/>
    <n v="1.79"/>
    <x v="0"/>
    <s v="N"/>
    <x v="3"/>
    <n v="10.712079355643366"/>
    <n v="19.174622046601627"/>
  </r>
  <r>
    <s v="R"/>
    <n v="4.0999999999999996"/>
    <n v="20160520"/>
    <s v="WDFW"/>
    <s v="SUQ"/>
    <n v="2484117"/>
    <n v="1"/>
    <x v="5"/>
    <n v="20130823"/>
    <s v="R"/>
    <n v="6"/>
    <n v="34"/>
    <n v="23"/>
    <n v="16"/>
    <s v="N"/>
    <n v="5"/>
    <s v="3M10510  E"/>
    <m/>
    <n v="5000"/>
    <s v="M"/>
    <m/>
    <m/>
    <m/>
    <n v="85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178"/>
    <n v="1"/>
    <x v="5"/>
    <n v="20130813"/>
    <s v="R"/>
    <n v="6"/>
    <n v="33"/>
    <n v="23"/>
    <n v="49"/>
    <s v="N"/>
    <n v="5"/>
    <s v="3M10510  E"/>
    <m/>
    <n v="5000"/>
    <s v="F"/>
    <m/>
    <m/>
    <m/>
    <n v="80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185"/>
    <n v="1"/>
    <x v="5"/>
    <n v="20130813"/>
    <s v="R"/>
    <n v="6"/>
    <n v="33"/>
    <n v="23"/>
    <n v="49"/>
    <s v="N"/>
    <n v="5"/>
    <s v="3M10510  E"/>
    <m/>
    <n v="5000"/>
    <s v="M"/>
    <m/>
    <m/>
    <m/>
    <n v="590"/>
    <n v="0"/>
    <n v="1"/>
    <s v="E"/>
    <n v="1"/>
    <s v="210973"/>
    <n v="12"/>
    <m/>
    <m/>
    <m/>
    <n v="125475"/>
    <n v="1"/>
    <m/>
    <m/>
    <m/>
    <m/>
    <m/>
    <n v="1.79"/>
    <x v="0"/>
    <s v="N"/>
    <x v="3"/>
    <n v="8.7930918696275064"/>
    <n v="15.739634446633238"/>
  </r>
  <r>
    <s v="R"/>
    <n v="4.0999999999999996"/>
    <n v="20160520"/>
    <s v="WDFW"/>
    <s v="SUQ"/>
    <n v="2484203"/>
    <n v="1"/>
    <x v="5"/>
    <n v="20130809"/>
    <s v="R"/>
    <n v="6"/>
    <n v="32"/>
    <n v="23"/>
    <n v="17"/>
    <s v="N"/>
    <n v="5"/>
    <s v="3M10510  E"/>
    <m/>
    <n v="5000"/>
    <s v="F"/>
    <m/>
    <m/>
    <m/>
    <n v="630"/>
    <n v="0"/>
    <n v="1"/>
    <s v="E"/>
    <n v="1"/>
    <s v="210972"/>
    <n v="12"/>
    <m/>
    <m/>
    <m/>
    <n v="125474"/>
    <n v="1"/>
    <m/>
    <m/>
    <m/>
    <m/>
    <m/>
    <n v="3.83"/>
    <x v="0"/>
    <s v="N"/>
    <x v="3"/>
    <n v="8.7221435634663784"/>
    <n v="33.405809848076231"/>
  </r>
  <r>
    <s v="R"/>
    <n v="4.0999999999999996"/>
    <n v="20160520"/>
    <s v="WDFW"/>
    <s v="SUQ"/>
    <n v="2484210"/>
    <n v="1"/>
    <x v="5"/>
    <n v="20130906"/>
    <s v="R"/>
    <n v="6"/>
    <n v="36"/>
    <n v="23"/>
    <n v="16"/>
    <s v="N"/>
    <n v="5"/>
    <s v="3M10510  E"/>
    <m/>
    <n v="5000"/>
    <s v="M"/>
    <m/>
    <m/>
    <m/>
    <n v="770"/>
    <n v="0"/>
    <n v="1"/>
    <s v="E"/>
    <n v="1"/>
    <s v="210916"/>
    <n v="12"/>
    <m/>
    <m/>
    <m/>
    <n v="125478"/>
    <n v="1"/>
    <m/>
    <m/>
    <m/>
    <m/>
    <m/>
    <n v="3.54"/>
    <x v="0"/>
    <s v="N"/>
    <x v="3"/>
    <n v="10.712079355643366"/>
    <n v="37.920760918977514"/>
  </r>
  <r>
    <s v="R"/>
    <n v="4.0999999999999996"/>
    <n v="20160520"/>
    <s v="WDFW"/>
    <s v="SUQ"/>
    <n v="2484228"/>
    <n v="1"/>
    <x v="5"/>
    <n v="20130906"/>
    <s v="R"/>
    <n v="6"/>
    <n v="36"/>
    <n v="23"/>
    <n v="16"/>
    <s v="N"/>
    <n v="5"/>
    <s v="3M10510  E"/>
    <m/>
    <n v="5000"/>
    <s v="M"/>
    <m/>
    <m/>
    <m/>
    <n v="740"/>
    <n v="0"/>
    <n v="1"/>
    <s v="E"/>
    <n v="1"/>
    <s v="210973"/>
    <n v="12"/>
    <m/>
    <m/>
    <m/>
    <n v="125478"/>
    <n v="1"/>
    <m/>
    <m/>
    <m/>
    <m/>
    <m/>
    <n v="3.54"/>
    <x v="0"/>
    <s v="N"/>
    <x v="3"/>
    <n v="8.7930918696275064"/>
    <n v="31.127545218481373"/>
  </r>
  <r>
    <s v="R"/>
    <n v="4.0999999999999996"/>
    <n v="20160520"/>
    <s v="WDFW"/>
    <s v="SUQ"/>
    <n v="2484242"/>
    <n v="1"/>
    <x v="5"/>
    <n v="20130806"/>
    <s v="R"/>
    <n v="6"/>
    <n v="32"/>
    <n v="23"/>
    <n v="49"/>
    <s v="N"/>
    <n v="5"/>
    <s v="3M10510  E"/>
    <m/>
    <n v="5000"/>
    <s v="M"/>
    <m/>
    <m/>
    <m/>
    <n v="740"/>
    <n v="0"/>
    <n v="1"/>
    <s v="E"/>
    <n v="1"/>
    <s v="210916"/>
    <n v="12"/>
    <m/>
    <m/>
    <m/>
    <n v="125474"/>
    <n v="1"/>
    <m/>
    <m/>
    <m/>
    <m/>
    <m/>
    <n v="3.83"/>
    <x v="0"/>
    <s v="N"/>
    <x v="3"/>
    <n v="10.712079355643366"/>
    <n v="41.027263932114096"/>
  </r>
  <r>
    <s v="R"/>
    <n v="4.0999999999999996"/>
    <n v="20160520"/>
    <s v="WDFW"/>
    <s v="SUQ"/>
    <n v="2484253"/>
    <n v="1"/>
    <x v="5"/>
    <n v="20130821"/>
    <s v="R"/>
    <n v="6"/>
    <n v="34"/>
    <n v="23"/>
    <n v="16"/>
    <s v="N"/>
    <n v="5"/>
    <s v="3M10510  E"/>
    <m/>
    <n v="5000"/>
    <s v="M"/>
    <m/>
    <m/>
    <m/>
    <n v="66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260"/>
    <n v="1"/>
    <x v="5"/>
    <n v="20130815"/>
    <s v="R"/>
    <n v="6"/>
    <n v="33"/>
    <n v="23"/>
    <n v="49"/>
    <s v="N"/>
    <n v="5"/>
    <s v="3M10510  E"/>
    <m/>
    <n v="5000"/>
    <s v="M"/>
    <m/>
    <m/>
    <m/>
    <n v="940"/>
    <n v="0"/>
    <n v="1"/>
    <s v="E"/>
    <n v="1"/>
    <s v="210916"/>
    <n v="12"/>
    <m/>
    <m/>
    <m/>
    <n v="125475"/>
    <n v="1"/>
    <m/>
    <m/>
    <m/>
    <m/>
    <m/>
    <n v="1.79"/>
    <x v="0"/>
    <s v="N"/>
    <x v="3"/>
    <n v="10.712079355643366"/>
    <n v="19.174622046601627"/>
  </r>
  <r>
    <s v="R"/>
    <n v="4.0999999999999996"/>
    <n v="20160520"/>
    <s v="WDFW"/>
    <s v="SUQ"/>
    <n v="2484278"/>
    <n v="1"/>
    <x v="5"/>
    <n v="20130815"/>
    <s v="R"/>
    <n v="6"/>
    <n v="33"/>
    <n v="23"/>
    <n v="49"/>
    <s v="N"/>
    <n v="5"/>
    <s v="3M10510  E"/>
    <m/>
    <n v="5000"/>
    <s v="F"/>
    <m/>
    <m/>
    <m/>
    <n v="770"/>
    <n v="0"/>
    <n v="1"/>
    <s v="E"/>
    <n v="1"/>
    <s v="210915"/>
    <n v="12"/>
    <m/>
    <m/>
    <m/>
    <n v="125475"/>
    <n v="1"/>
    <m/>
    <m/>
    <m/>
    <m/>
    <m/>
    <n v="1.79"/>
    <x v="0"/>
    <s v="N"/>
    <x v="3"/>
    <n v="12.803707691587473"/>
    <n v="22.918636767941578"/>
  </r>
  <r>
    <s v="R"/>
    <n v="4.0999999999999996"/>
    <n v="20160520"/>
    <s v="WDFW"/>
    <s v="SUQ"/>
    <n v="2484285"/>
    <n v="1"/>
    <x v="5"/>
    <n v="20130815"/>
    <s v="R"/>
    <n v="6"/>
    <n v="33"/>
    <n v="23"/>
    <n v="49"/>
    <s v="N"/>
    <n v="5"/>
    <s v="3M10510  E"/>
    <m/>
    <n v="5000"/>
    <s v="F"/>
    <m/>
    <m/>
    <m/>
    <n v="760"/>
    <n v="0"/>
    <n v="1"/>
    <s v="E"/>
    <n v="1"/>
    <s v="210972"/>
    <n v="12"/>
    <m/>
    <m/>
    <m/>
    <n v="125475"/>
    <n v="1"/>
    <m/>
    <m/>
    <m/>
    <m/>
    <m/>
    <n v="1.79"/>
    <x v="0"/>
    <s v="N"/>
    <x v="3"/>
    <n v="8.7221435634663784"/>
    <n v="15.612636978604817"/>
  </r>
  <r>
    <s v="R"/>
    <n v="4.0999999999999996"/>
    <n v="20160520"/>
    <s v="WDFW"/>
    <s v="SUQ"/>
    <n v="2484292"/>
    <n v="1"/>
    <x v="5"/>
    <n v="20130815"/>
    <s v="R"/>
    <n v="6"/>
    <n v="33"/>
    <n v="23"/>
    <n v="49"/>
    <s v="N"/>
    <n v="5"/>
    <s v="3M10510  E"/>
    <m/>
    <n v="5000"/>
    <s v="M"/>
    <m/>
    <m/>
    <m/>
    <n v="710"/>
    <n v="0"/>
    <n v="1"/>
    <s v="E"/>
    <n v="1"/>
    <s v="210973"/>
    <n v="12"/>
    <m/>
    <m/>
    <m/>
    <n v="125475"/>
    <n v="1"/>
    <m/>
    <m/>
    <m/>
    <m/>
    <m/>
    <n v="1.79"/>
    <x v="0"/>
    <s v="N"/>
    <x v="3"/>
    <n v="8.7930918696275064"/>
    <n v="15.739634446633238"/>
  </r>
  <r>
    <s v="R"/>
    <n v="4.0999999999999996"/>
    <n v="20160520"/>
    <s v="WDFW"/>
    <s v="SUQ"/>
    <n v="2484303"/>
    <n v="1"/>
    <x v="5"/>
    <n v="20130815"/>
    <s v="R"/>
    <n v="6"/>
    <n v="33"/>
    <n v="23"/>
    <n v="49"/>
    <s v="N"/>
    <n v="5"/>
    <s v="3M10510  E"/>
    <m/>
    <n v="5000"/>
    <s v="F"/>
    <m/>
    <m/>
    <m/>
    <n v="750"/>
    <n v="0"/>
    <n v="1"/>
    <s v="E"/>
    <n v="1"/>
    <s v="210973"/>
    <n v="12"/>
    <m/>
    <m/>
    <m/>
    <n v="125475"/>
    <n v="1"/>
    <m/>
    <m/>
    <m/>
    <m/>
    <m/>
    <n v="1.79"/>
    <x v="0"/>
    <s v="N"/>
    <x v="3"/>
    <n v="8.7930918696275064"/>
    <n v="15.739634446633238"/>
  </r>
  <r>
    <s v="R"/>
    <n v="4.0999999999999996"/>
    <n v="20160520"/>
    <s v="WDFW"/>
    <s v="SUQ"/>
    <n v="2484317"/>
    <n v="1"/>
    <x v="5"/>
    <n v="20130829"/>
    <s v="R"/>
    <n v="6"/>
    <n v="35"/>
    <n v="23"/>
    <n v="16"/>
    <s v="N"/>
    <n v="5"/>
    <s v="3M10510  E"/>
    <m/>
    <n v="5000"/>
    <s v="F"/>
    <m/>
    <m/>
    <m/>
    <n v="86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478"/>
    <n v="1"/>
    <x v="5"/>
    <n v="20130822"/>
    <s v="R"/>
    <n v="6"/>
    <n v="34"/>
    <n v="23"/>
    <n v="49"/>
    <s v="N"/>
    <n v="5"/>
    <s v="3M10510  E"/>
    <m/>
    <n v="5000"/>
    <s v="M"/>
    <m/>
    <m/>
    <m/>
    <n v="72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496"/>
    <n v="1"/>
    <x v="5"/>
    <n v="20130822"/>
    <s v="R"/>
    <n v="6"/>
    <n v="34"/>
    <n v="23"/>
    <n v="49"/>
    <s v="N"/>
    <n v="5"/>
    <s v="3M10510  E"/>
    <m/>
    <n v="5000"/>
    <s v="M"/>
    <m/>
    <m/>
    <m/>
    <n v="840"/>
    <n v="0"/>
    <n v="1"/>
    <s v="E"/>
    <n v="1"/>
    <s v="210915"/>
    <n v="12"/>
    <m/>
    <m/>
    <m/>
    <n v="125476"/>
    <n v="1"/>
    <m/>
    <m/>
    <m/>
    <m/>
    <m/>
    <n v="2.2799999999999998"/>
    <x v="0"/>
    <s v="N"/>
    <x v="3"/>
    <n v="12.803707691587473"/>
    <n v="29.192453536819436"/>
  </r>
  <r>
    <s v="R"/>
    <n v="4.0999999999999996"/>
    <n v="20160520"/>
    <s v="WDFW"/>
    <s v="SUQ"/>
    <n v="2484503"/>
    <n v="1"/>
    <x v="5"/>
    <n v="20130822"/>
    <s v="R"/>
    <n v="6"/>
    <n v="34"/>
    <n v="23"/>
    <n v="49"/>
    <s v="N"/>
    <n v="5"/>
    <s v="3M10510  E"/>
    <m/>
    <n v="5000"/>
    <s v="M"/>
    <m/>
    <m/>
    <m/>
    <n v="710"/>
    <n v="0"/>
    <n v="1"/>
    <s v="E"/>
    <n v="1"/>
    <s v="635089"/>
    <n v="12"/>
    <m/>
    <m/>
    <m/>
    <n v="125476"/>
    <n v="1"/>
    <m/>
    <m/>
    <m/>
    <m/>
    <m/>
    <n v="2.2799999999999998"/>
    <x v="0"/>
    <s v="N"/>
    <x v="1"/>
    <n v="1.3463035824151961"/>
    <n v="3.0695721679066468"/>
  </r>
  <r>
    <s v="R"/>
    <n v="4.0999999999999996"/>
    <n v="20160520"/>
    <s v="WDFW"/>
    <s v="SUQ"/>
    <n v="2484510"/>
    <n v="1"/>
    <x v="5"/>
    <n v="20130822"/>
    <s v="R"/>
    <n v="6"/>
    <n v="34"/>
    <n v="23"/>
    <n v="49"/>
    <s v="N"/>
    <n v="5"/>
    <s v="3M10510  E"/>
    <m/>
    <n v="5000"/>
    <s v="F"/>
    <m/>
    <m/>
    <m/>
    <n v="670"/>
    <n v="0"/>
    <n v="1"/>
    <s v="E"/>
    <n v="1"/>
    <s v="210972"/>
    <n v="12"/>
    <m/>
    <m/>
    <m/>
    <n v="125476"/>
    <n v="1"/>
    <m/>
    <m/>
    <m/>
    <m/>
    <m/>
    <n v="2.2799999999999998"/>
    <x v="0"/>
    <s v="N"/>
    <x v="3"/>
    <n v="8.7221435634663784"/>
    <n v="19.886487324703342"/>
  </r>
  <r>
    <s v="R"/>
    <n v="4.0999999999999996"/>
    <n v="20160520"/>
    <s v="WDFW"/>
    <s v="SUQ"/>
    <n v="2484535"/>
    <n v="1"/>
    <x v="5"/>
    <n v="20130822"/>
    <s v="R"/>
    <n v="6"/>
    <n v="34"/>
    <n v="23"/>
    <n v="49"/>
    <s v="N"/>
    <n v="5"/>
    <s v="3M10510  E"/>
    <m/>
    <n v="5000"/>
    <s v="M"/>
    <m/>
    <m/>
    <m/>
    <n v="910"/>
    <n v="0"/>
    <n v="1"/>
    <s v="E"/>
    <n v="1"/>
    <s v="210916"/>
    <n v="12"/>
    <m/>
    <m/>
    <m/>
    <n v="125476"/>
    <n v="1"/>
    <m/>
    <m/>
    <m/>
    <m/>
    <m/>
    <n v="2.2799999999999998"/>
    <x v="0"/>
    <s v="N"/>
    <x v="3"/>
    <n v="10.712079355643366"/>
    <n v="24.423540930866874"/>
  </r>
  <r>
    <s v="R"/>
    <n v="4.0999999999999996"/>
    <n v="20160520"/>
    <s v="WDFW"/>
    <s v="SUQ"/>
    <n v="2484571"/>
    <n v="1"/>
    <x v="5"/>
    <n v="20130827"/>
    <s v="R"/>
    <n v="6"/>
    <n v="35"/>
    <n v="23"/>
    <n v="12"/>
    <s v="N"/>
    <n v="5"/>
    <s v="3M10510  E"/>
    <m/>
    <n v="5000"/>
    <s v="M"/>
    <m/>
    <m/>
    <m/>
    <n v="82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585"/>
    <n v="1"/>
    <x v="5"/>
    <n v="20130827"/>
    <s v="R"/>
    <n v="6"/>
    <n v="35"/>
    <n v="23"/>
    <n v="12"/>
    <s v="N"/>
    <n v="5"/>
    <s v="3M10510  E"/>
    <m/>
    <n v="5000"/>
    <s v="F"/>
    <m/>
    <m/>
    <m/>
    <n v="84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596"/>
    <n v="1"/>
    <x v="5"/>
    <n v="20130827"/>
    <s v="R"/>
    <n v="6"/>
    <n v="35"/>
    <n v="23"/>
    <n v="12"/>
    <s v="N"/>
    <n v="5"/>
    <s v="3M10510  E"/>
    <m/>
    <n v="5000"/>
    <s v="M"/>
    <m/>
    <m/>
    <m/>
    <n v="68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10"/>
    <n v="1"/>
    <x v="5"/>
    <n v="20130827"/>
    <s v="R"/>
    <n v="6"/>
    <n v="35"/>
    <n v="23"/>
    <n v="12"/>
    <s v="N"/>
    <n v="5"/>
    <s v="3M10510  E"/>
    <m/>
    <n v="5000"/>
    <s v="F"/>
    <m/>
    <m/>
    <m/>
    <n v="730"/>
    <n v="0"/>
    <n v="1"/>
    <s v="E"/>
    <n v="1"/>
    <s v="210916"/>
    <n v="12"/>
    <m/>
    <m/>
    <m/>
    <n v="125477"/>
    <n v="1"/>
    <m/>
    <m/>
    <m/>
    <m/>
    <m/>
    <n v="1.46"/>
    <x v="0"/>
    <s v="N"/>
    <x v="3"/>
    <n v="10.712079355643366"/>
    <n v="15.639635859239315"/>
  </r>
  <r>
    <s v="R"/>
    <n v="4.0999999999999996"/>
    <n v="20160520"/>
    <s v="WDFW"/>
    <s v="SUQ"/>
    <n v="2484653"/>
    <n v="1"/>
    <x v="5"/>
    <n v="20130828"/>
    <s v="R"/>
    <n v="6"/>
    <n v="35"/>
    <n v="23"/>
    <n v="49"/>
    <s v="N"/>
    <n v="5"/>
    <s v="3M10510  E"/>
    <m/>
    <n v="5000"/>
    <s v="M"/>
    <m/>
    <m/>
    <m/>
    <n v="67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671"/>
    <n v="1"/>
    <x v="5"/>
    <n v="20130828"/>
    <s v="R"/>
    <n v="6"/>
    <n v="35"/>
    <n v="23"/>
    <n v="49"/>
    <s v="N"/>
    <n v="5"/>
    <s v="3M10510  E"/>
    <m/>
    <n v="5000"/>
    <s v="M"/>
    <m/>
    <m/>
    <m/>
    <n v="67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685"/>
    <n v="1"/>
    <x v="5"/>
    <n v="20130828"/>
    <s v="R"/>
    <n v="6"/>
    <n v="35"/>
    <n v="23"/>
    <n v="49"/>
    <s v="N"/>
    <n v="5"/>
    <s v="3M10510  E"/>
    <m/>
    <n v="5000"/>
    <s v="M"/>
    <m/>
    <m/>
    <m/>
    <n v="60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696"/>
    <n v="1"/>
    <x v="5"/>
    <n v="20130828"/>
    <s v="R"/>
    <n v="6"/>
    <n v="35"/>
    <n v="23"/>
    <n v="49"/>
    <s v="N"/>
    <n v="5"/>
    <s v="3M10510  E"/>
    <m/>
    <n v="5000"/>
    <s v="F"/>
    <m/>
    <m/>
    <m/>
    <n v="80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703"/>
    <n v="1"/>
    <x v="5"/>
    <n v="20130826"/>
    <s v="R"/>
    <n v="6"/>
    <n v="35"/>
    <n v="23"/>
    <n v="52"/>
    <s v="N"/>
    <n v="5"/>
    <s v="3M10510  E"/>
    <m/>
    <n v="5000"/>
    <s v="M"/>
    <m/>
    <m/>
    <m/>
    <n v="660"/>
    <n v="0"/>
    <n v="1"/>
    <s v="E"/>
    <n v="1"/>
    <s v="210973"/>
    <n v="12"/>
    <m/>
    <m/>
    <m/>
    <n v="125477"/>
    <n v="1"/>
    <m/>
    <m/>
    <m/>
    <m/>
    <m/>
    <n v="1.46"/>
    <x v="0"/>
    <s v="N"/>
    <x v="3"/>
    <n v="8.7930918696275064"/>
    <n v="12.837914129656159"/>
  </r>
  <r>
    <s v="R"/>
    <n v="4.0999999999999996"/>
    <n v="20160520"/>
    <s v="WDFW"/>
    <s v="SUQ"/>
    <n v="2484728"/>
    <n v="1"/>
    <x v="5"/>
    <n v="20130826"/>
    <s v="R"/>
    <n v="6"/>
    <n v="35"/>
    <n v="23"/>
    <n v="52"/>
    <s v="N"/>
    <n v="5"/>
    <s v="3M10510  E"/>
    <m/>
    <n v="5000"/>
    <s v="M"/>
    <m/>
    <m/>
    <m/>
    <n v="650"/>
    <n v="0"/>
    <n v="1"/>
    <s v="E"/>
    <n v="1"/>
    <s v="210972"/>
    <n v="12"/>
    <m/>
    <m/>
    <m/>
    <n v="125477"/>
    <n v="1"/>
    <m/>
    <m/>
    <m/>
    <m/>
    <m/>
    <n v="1.46"/>
    <x v="0"/>
    <s v="N"/>
    <x v="3"/>
    <n v="8.7221435634663784"/>
    <n v="12.734329602660912"/>
  </r>
  <r>
    <s v="R"/>
    <n v="4.0999999999999996"/>
    <n v="20160520"/>
    <s v="WDFW"/>
    <s v="SUQ"/>
    <n v="2484735"/>
    <n v="1"/>
    <x v="5"/>
    <n v="20130826"/>
    <s v="R"/>
    <n v="6"/>
    <n v="35"/>
    <n v="23"/>
    <n v="52"/>
    <s v="N"/>
    <n v="5"/>
    <s v="3M10510  E"/>
    <m/>
    <n v="5000"/>
    <s v="F"/>
    <m/>
    <m/>
    <m/>
    <n v="72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746"/>
    <n v="1"/>
    <x v="5"/>
    <n v="20130826"/>
    <s v="R"/>
    <n v="6"/>
    <n v="35"/>
    <n v="23"/>
    <n v="52"/>
    <s v="N"/>
    <n v="5"/>
    <s v="3M10510  E"/>
    <m/>
    <n v="5000"/>
    <s v="M"/>
    <m/>
    <m/>
    <m/>
    <n v="70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753"/>
    <n v="1"/>
    <x v="5"/>
    <n v="20130826"/>
    <s v="R"/>
    <n v="6"/>
    <n v="35"/>
    <n v="23"/>
    <n v="52"/>
    <s v="N"/>
    <n v="5"/>
    <s v="3M10510  E"/>
    <m/>
    <n v="5000"/>
    <s v="F"/>
    <m/>
    <m/>
    <m/>
    <n v="82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778"/>
    <n v="1"/>
    <x v="5"/>
    <n v="20130826"/>
    <s v="R"/>
    <n v="6"/>
    <n v="35"/>
    <n v="23"/>
    <n v="52"/>
    <s v="N"/>
    <n v="5"/>
    <s v="3M10510  E"/>
    <m/>
    <n v="5000"/>
    <s v="M"/>
    <m/>
    <m/>
    <m/>
    <n v="75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835"/>
    <n v="1"/>
    <x v="5"/>
    <n v="20130826"/>
    <s v="R"/>
    <n v="6"/>
    <n v="35"/>
    <n v="23"/>
    <n v="52"/>
    <s v="N"/>
    <n v="5"/>
    <s v="3M10510  E"/>
    <m/>
    <n v="5000"/>
    <s v="F"/>
    <m/>
    <m/>
    <m/>
    <n v="81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860"/>
    <n v="1"/>
    <x v="5"/>
    <n v="20130826"/>
    <s v="R"/>
    <n v="6"/>
    <n v="35"/>
    <n v="23"/>
    <n v="52"/>
    <s v="N"/>
    <n v="5"/>
    <s v="3M10510  E"/>
    <m/>
    <n v="5000"/>
    <s v="F"/>
    <m/>
    <m/>
    <m/>
    <n v="70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871"/>
    <n v="1"/>
    <x v="5"/>
    <n v="20130826"/>
    <s v="R"/>
    <n v="6"/>
    <n v="35"/>
    <n v="23"/>
    <n v="52"/>
    <s v="N"/>
    <n v="5"/>
    <s v="3M10510  E"/>
    <m/>
    <n v="5000"/>
    <s v="F"/>
    <m/>
    <m/>
    <m/>
    <n v="890"/>
    <n v="0"/>
    <n v="1"/>
    <s v="E"/>
    <n v="1"/>
    <s v="210915"/>
    <n v="12"/>
    <m/>
    <m/>
    <m/>
    <n v="125477"/>
    <n v="1"/>
    <m/>
    <m/>
    <m/>
    <m/>
    <m/>
    <n v="1.46"/>
    <x v="0"/>
    <s v="N"/>
    <x v="3"/>
    <n v="12.803707691587473"/>
    <n v="18.693413229717709"/>
  </r>
  <r>
    <s v="R"/>
    <n v="4.0999999999999996"/>
    <n v="20160520"/>
    <s v="WDFW"/>
    <s v="SUQ"/>
    <n v="2484600"/>
    <n v="1"/>
    <x v="5"/>
    <n v="20130827"/>
    <s v="R"/>
    <n v="6"/>
    <n v="35"/>
    <n v="23"/>
    <n v="12"/>
    <s v="N"/>
    <n v="5"/>
    <s v="3M10510  E"/>
    <m/>
    <n v="5000"/>
    <s v="M"/>
    <m/>
    <m/>
    <m/>
    <n v="720"/>
    <n v="0"/>
    <n v="1"/>
    <s v="E"/>
    <n v="3"/>
    <m/>
    <m/>
    <m/>
    <m/>
    <m/>
    <n v="125477"/>
    <n v="1"/>
    <m/>
    <m/>
    <m/>
    <m/>
    <m/>
    <m/>
    <x v="0"/>
    <s v="N"/>
    <x v="0"/>
    <m/>
    <m/>
  </r>
  <r>
    <s v="R"/>
    <n v="4.0999999999999996"/>
    <n v="20160520"/>
    <s v="WDFW"/>
    <s v="SUQ"/>
    <n v="2484237"/>
    <n v="1"/>
    <x v="5"/>
    <n v="20130806"/>
    <s v="R"/>
    <n v="6"/>
    <n v="32"/>
    <n v="23"/>
    <n v="49"/>
    <s v="N"/>
    <n v="5"/>
    <s v="3M10510  E"/>
    <m/>
    <n v="5000"/>
    <s v="M"/>
    <m/>
    <m/>
    <m/>
    <n v="600"/>
    <n v="0"/>
    <n v="1"/>
    <s v="E"/>
    <n v="3"/>
    <m/>
    <m/>
    <m/>
    <m/>
    <m/>
    <n v="125474"/>
    <n v="1"/>
    <m/>
    <m/>
    <m/>
    <m/>
    <m/>
    <m/>
    <x v="0"/>
    <s v="N"/>
    <x v="0"/>
    <m/>
    <m/>
  </r>
  <r>
    <s v="R"/>
    <n v="4.0999999999999996"/>
    <n v="20160520"/>
    <s v="WDFW"/>
    <s v="SUQ"/>
    <n v="2484655"/>
    <n v="1"/>
    <x v="5"/>
    <n v="20130828"/>
    <s v="R"/>
    <n v="6"/>
    <n v="35"/>
    <n v="23"/>
    <n v="49"/>
    <s v="N"/>
    <n v="5"/>
    <s v="3M10510  E"/>
    <m/>
    <n v="5000"/>
    <s v="M"/>
    <m/>
    <m/>
    <m/>
    <n v="670"/>
    <n v="0"/>
    <n v="1"/>
    <s v="E"/>
    <n v="3"/>
    <m/>
    <m/>
    <m/>
    <m/>
    <m/>
    <n v="125477"/>
    <n v="1"/>
    <m/>
    <m/>
    <m/>
    <m/>
    <m/>
    <m/>
    <x v="0"/>
    <s v="N"/>
    <x v="0"/>
    <m/>
    <m/>
  </r>
  <r>
    <s v="R"/>
    <n v="4.0999999999999996"/>
    <n v="20160520"/>
    <s v="WDFW"/>
    <s v="SUQ"/>
    <n v="2484698"/>
    <n v="1"/>
    <x v="5"/>
    <n v="20130828"/>
    <s v="R"/>
    <n v="6"/>
    <n v="35"/>
    <n v="23"/>
    <n v="49"/>
    <s v="N"/>
    <n v="5"/>
    <s v="3M10510  E"/>
    <m/>
    <n v="5000"/>
    <s v="M"/>
    <m/>
    <m/>
    <m/>
    <n v="620"/>
    <n v="0"/>
    <n v="1"/>
    <s v="E"/>
    <n v="2"/>
    <m/>
    <m/>
    <m/>
    <m/>
    <m/>
    <n v="125477"/>
    <n v="1"/>
    <m/>
    <m/>
    <m/>
    <m/>
    <m/>
    <m/>
    <x v="0"/>
    <s v="N"/>
    <x v="0"/>
    <m/>
    <m/>
  </r>
  <r>
    <s v="R"/>
    <n v="4.0999999999999996"/>
    <n v="20160520"/>
    <s v="WDFW"/>
    <s v="SUQ"/>
    <n v="2484644"/>
    <n v="1"/>
    <x v="5"/>
    <n v="20130827"/>
    <s v="R"/>
    <n v="6"/>
    <n v="35"/>
    <n v="23"/>
    <n v="12"/>
    <s v="N"/>
    <n v="5"/>
    <s v="3M10510  E"/>
    <m/>
    <n v="5000"/>
    <s v="F"/>
    <m/>
    <m/>
    <m/>
    <n v="780"/>
    <n v="0"/>
    <n v="1"/>
    <s v="E"/>
    <n v="3"/>
    <m/>
    <m/>
    <m/>
    <m/>
    <m/>
    <n v="125477"/>
    <n v="1"/>
    <m/>
    <m/>
    <m/>
    <m/>
    <m/>
    <m/>
    <x v="0"/>
    <s v="N"/>
    <x v="0"/>
    <m/>
    <m/>
  </r>
  <r>
    <s v="R"/>
    <n v="4.0999999999999996"/>
    <n v="20160520"/>
    <s v="WDFW"/>
    <s v="SUQ"/>
    <n v="2484223"/>
    <n v="1"/>
    <x v="5"/>
    <n v="20130906"/>
    <s v="R"/>
    <n v="6"/>
    <n v="36"/>
    <n v="23"/>
    <n v="16"/>
    <s v="N"/>
    <n v="5"/>
    <s v="3M10510  E"/>
    <m/>
    <n v="5000"/>
    <s v="M"/>
    <m/>
    <m/>
    <m/>
    <n v="730"/>
    <n v="0"/>
    <n v="1"/>
    <s v="E"/>
    <n v="2"/>
    <m/>
    <m/>
    <m/>
    <m/>
    <m/>
    <n v="125478"/>
    <n v="1"/>
    <m/>
    <m/>
    <m/>
    <m/>
    <m/>
    <m/>
    <x v="0"/>
    <s v="N"/>
    <x v="0"/>
    <m/>
    <m/>
  </r>
  <r>
    <s v="R"/>
    <n v="4.0999999999999996"/>
    <n v="20160520"/>
    <s v="WDFW"/>
    <s v="SUQ"/>
    <n v="2484066"/>
    <n v="1"/>
    <x v="5"/>
    <n v="20130820"/>
    <s v="R"/>
    <n v="6"/>
    <n v="34"/>
    <n v="23"/>
    <n v="49"/>
    <s v="N"/>
    <n v="5"/>
    <s v="3M10510  E"/>
    <m/>
    <n v="5000"/>
    <s v="M"/>
    <m/>
    <m/>
    <m/>
    <n v="820"/>
    <n v="0"/>
    <n v="1"/>
    <s v="E"/>
    <n v="3"/>
    <m/>
    <m/>
    <m/>
    <m/>
    <m/>
    <n v="125476"/>
    <n v="1"/>
    <m/>
    <m/>
    <m/>
    <m/>
    <m/>
    <m/>
    <x v="0"/>
    <s v="N"/>
    <x v="0"/>
    <m/>
    <m/>
  </r>
  <r>
    <s v="R"/>
    <n v="4.0999999999999996"/>
    <n v="20160520"/>
    <s v="WDFW"/>
    <s v="SUQ"/>
    <n v="2484770"/>
    <n v="1"/>
    <x v="5"/>
    <n v="20130826"/>
    <s v="R"/>
    <n v="6"/>
    <n v="35"/>
    <n v="23"/>
    <n v="52"/>
    <s v="N"/>
    <n v="5"/>
    <s v="3M10510  E"/>
    <m/>
    <n v="5000"/>
    <s v="M"/>
    <m/>
    <m/>
    <m/>
    <n v="700"/>
    <n v="0"/>
    <n v="1"/>
    <s v="E"/>
    <n v="3"/>
    <m/>
    <m/>
    <m/>
    <m/>
    <m/>
    <n v="125477"/>
    <n v="1"/>
    <m/>
    <m/>
    <m/>
    <m/>
    <m/>
    <m/>
    <x v="0"/>
    <s v="N"/>
    <x v="0"/>
    <m/>
    <m/>
  </r>
  <r>
    <s v="R"/>
    <n v="4.0999999999999996"/>
    <n v="20160520"/>
    <s v="WDFW"/>
    <s v="SUQ"/>
    <n v="2484238"/>
    <n v="1"/>
    <x v="5"/>
    <n v="20130806"/>
    <s v="R"/>
    <n v="6"/>
    <n v="32"/>
    <n v="23"/>
    <n v="49"/>
    <s v="N"/>
    <n v="5"/>
    <s v="3M10510  E"/>
    <m/>
    <n v="5000"/>
    <s v="F"/>
    <m/>
    <m/>
    <m/>
    <n v="780"/>
    <n v="0"/>
    <n v="1"/>
    <s v="E"/>
    <n v="3"/>
    <m/>
    <m/>
    <m/>
    <m/>
    <m/>
    <n v="125474"/>
    <n v="1"/>
    <m/>
    <m/>
    <m/>
    <m/>
    <m/>
    <m/>
    <x v="0"/>
    <s v="N"/>
    <x v="0"/>
    <m/>
    <m/>
  </r>
  <r>
    <s v="R"/>
    <n v="4.0999999999999996"/>
    <n v="20160520"/>
    <s v="WDFW"/>
    <s v="SUQ"/>
    <n v="2484725"/>
    <n v="1"/>
    <x v="5"/>
    <n v="20130826"/>
    <s v="R"/>
    <n v="6"/>
    <n v="35"/>
    <n v="23"/>
    <n v="52"/>
    <s v="N"/>
    <n v="5"/>
    <s v="3M10510  E"/>
    <m/>
    <n v="5000"/>
    <s v="M"/>
    <m/>
    <m/>
    <m/>
    <n v="640"/>
    <n v="0"/>
    <n v="1"/>
    <s v="E"/>
    <n v="3"/>
    <m/>
    <m/>
    <m/>
    <m/>
    <m/>
    <n v="125477"/>
    <n v="1"/>
    <m/>
    <m/>
    <m/>
    <m/>
    <m/>
    <m/>
    <x v="0"/>
    <s v="N"/>
    <x v="0"/>
    <m/>
    <m/>
  </r>
  <r>
    <s v="R"/>
    <n v="4.0999999999999996"/>
    <n v="20160520"/>
    <s v="WDFW"/>
    <s v="SUQ"/>
    <n v="2484657"/>
    <n v="1"/>
    <x v="5"/>
    <n v="20130828"/>
    <s v="R"/>
    <n v="6"/>
    <n v="35"/>
    <n v="23"/>
    <n v="49"/>
    <s v="N"/>
    <n v="5"/>
    <s v="3M10510  E"/>
    <m/>
    <n v="5000"/>
    <s v="M"/>
    <m/>
    <m/>
    <m/>
    <n v="680"/>
    <n v="0"/>
    <n v="1"/>
    <s v="E"/>
    <n v="3"/>
    <m/>
    <m/>
    <m/>
    <m/>
    <m/>
    <n v="125477"/>
    <n v="1"/>
    <m/>
    <m/>
    <m/>
    <m/>
    <m/>
    <m/>
    <x v="0"/>
    <s v="N"/>
    <x v="0"/>
    <m/>
    <m/>
  </r>
  <r>
    <s v="R"/>
    <n v="4.0999999999999996"/>
    <n v="20160520"/>
    <s v="WDFW"/>
    <s v="SUQ"/>
    <n v="2484683"/>
    <n v="1"/>
    <x v="5"/>
    <n v="20130828"/>
    <s v="R"/>
    <n v="6"/>
    <n v="35"/>
    <n v="23"/>
    <n v="49"/>
    <s v="N"/>
    <n v="5"/>
    <s v="3M10510  E"/>
    <m/>
    <n v="5000"/>
    <s v="M"/>
    <m/>
    <m/>
    <m/>
    <n v="750"/>
    <n v="0"/>
    <n v="1"/>
    <s v="E"/>
    <n v="3"/>
    <m/>
    <m/>
    <m/>
    <m/>
    <m/>
    <n v="125477"/>
    <n v="1"/>
    <m/>
    <m/>
    <m/>
    <m/>
    <m/>
    <m/>
    <x v="0"/>
    <s v="N"/>
    <x v="0"/>
    <m/>
    <m/>
  </r>
  <r>
    <s v="R"/>
    <n v="4.0999999999999996"/>
    <n v="20160520"/>
    <s v="WDFW"/>
    <s v="SUQ"/>
    <n v="2484618"/>
    <n v="1"/>
    <x v="5"/>
    <n v="20130827"/>
    <s v="R"/>
    <n v="6"/>
    <n v="35"/>
    <n v="23"/>
    <n v="12"/>
    <s v="N"/>
    <n v="5"/>
    <s v="3M10510  E"/>
    <m/>
    <n v="5000"/>
    <s v="F"/>
    <m/>
    <m/>
    <m/>
    <n v="770"/>
    <n v="0"/>
    <n v="1"/>
    <s v="E"/>
    <n v="3"/>
    <m/>
    <m/>
    <m/>
    <m/>
    <m/>
    <n v="125477"/>
    <n v="1"/>
    <m/>
    <m/>
    <m/>
    <m/>
    <m/>
    <m/>
    <x v="0"/>
    <s v="N"/>
    <x v="0"/>
    <m/>
    <m/>
  </r>
  <r>
    <s v="R"/>
    <n v="4.0999999999999996"/>
    <n v="20160520"/>
    <s v="WDFW"/>
    <s v="SUQ"/>
    <n v="2484779"/>
    <n v="1"/>
    <x v="5"/>
    <n v="20130826"/>
    <s v="R"/>
    <n v="6"/>
    <n v="35"/>
    <n v="23"/>
    <n v="52"/>
    <s v="N"/>
    <n v="5"/>
    <s v="3M10510  E"/>
    <m/>
    <n v="5000"/>
    <s v="F"/>
    <m/>
    <m/>
    <m/>
    <n v="620"/>
    <n v="0"/>
    <n v="1"/>
    <s v="E"/>
    <n v="2"/>
    <m/>
    <m/>
    <m/>
    <m/>
    <m/>
    <n v="125477"/>
    <n v="1"/>
    <m/>
    <m/>
    <m/>
    <m/>
    <m/>
    <m/>
    <x v="0"/>
    <s v="N"/>
    <x v="0"/>
    <m/>
    <m/>
  </r>
  <r>
    <s v="R"/>
    <n v="4.0999999999999996"/>
    <n v="20160520"/>
    <s v="WDFW"/>
    <s v="SUQ"/>
    <n v="2484041"/>
    <n v="1"/>
    <x v="5"/>
    <n v="20130820"/>
    <s v="R"/>
    <n v="6"/>
    <n v="34"/>
    <n v="23"/>
    <n v="49"/>
    <s v="N"/>
    <n v="5"/>
    <s v="3M10510  E"/>
    <m/>
    <n v="5000"/>
    <s v="M"/>
    <m/>
    <m/>
    <m/>
    <n v="610"/>
    <n v="0"/>
    <n v="1"/>
    <s v="E"/>
    <n v="3"/>
    <m/>
    <m/>
    <m/>
    <m/>
    <m/>
    <n v="125476"/>
    <n v="1"/>
    <m/>
    <m/>
    <m/>
    <m/>
    <m/>
    <m/>
    <x v="0"/>
    <s v="N"/>
    <x v="0"/>
    <m/>
    <m/>
  </r>
  <r>
    <s v="R"/>
    <n v="4.0999999999999996"/>
    <n v="20160412"/>
    <s v="WDFW"/>
    <s v="SUQ"/>
    <n v="2596246"/>
    <n v="1"/>
    <x v="6"/>
    <n v="20140828"/>
    <s v="R"/>
    <n v="6"/>
    <n v="35"/>
    <n v="23"/>
    <n v="16"/>
    <s v="N"/>
    <n v="5"/>
    <s v="3M10510  E"/>
    <m/>
    <n v="0"/>
    <s v="M"/>
    <m/>
    <m/>
    <m/>
    <n v="620"/>
    <n v="0"/>
    <n v="1"/>
    <s v="E"/>
    <n v="1"/>
    <s v="636092"/>
    <n v="12"/>
    <m/>
    <m/>
    <m/>
    <n v="131270"/>
    <n v="1"/>
    <m/>
    <m/>
    <m/>
    <m/>
    <m/>
    <n v="2.02"/>
    <x v="0"/>
    <s v="N"/>
    <x v="1"/>
    <n v="1"/>
    <n v="2.02"/>
  </r>
  <r>
    <s v="R"/>
    <n v="4.0999999999999996"/>
    <n v="20160412"/>
    <s v="WDFW"/>
    <s v="SUQ"/>
    <n v="2596248"/>
    <n v="1"/>
    <x v="6"/>
    <n v="20140828"/>
    <s v="R"/>
    <n v="6"/>
    <n v="35"/>
    <n v="23"/>
    <n v="16"/>
    <s v="N"/>
    <n v="5"/>
    <s v="3M10510  E"/>
    <m/>
    <n v="5000"/>
    <s v="M"/>
    <m/>
    <m/>
    <m/>
    <n v="580"/>
    <n v="0"/>
    <n v="1"/>
    <s v="E"/>
    <n v="1"/>
    <s v="211017"/>
    <n v="12"/>
    <m/>
    <m/>
    <m/>
    <n v="131270"/>
    <n v="1"/>
    <m/>
    <m/>
    <m/>
    <m/>
    <m/>
    <n v="2.02"/>
    <x v="0"/>
    <s v="N"/>
    <x v="3"/>
    <n v="9.2676267293887928"/>
    <n v="18.720605993365361"/>
  </r>
  <r>
    <s v="R"/>
    <n v="4.0999999999999996"/>
    <n v="20160412"/>
    <s v="WDFW"/>
    <s v="SUQ"/>
    <n v="2596261"/>
    <n v="1"/>
    <x v="6"/>
    <n v="20140813"/>
    <s v="R"/>
    <n v="6"/>
    <n v="33"/>
    <n v="23"/>
    <n v="17"/>
    <s v="N"/>
    <n v="5"/>
    <s v="3M10510  E"/>
    <m/>
    <n v="0"/>
    <s v="M"/>
    <m/>
    <m/>
    <m/>
    <n v="710"/>
    <n v="0"/>
    <n v="1"/>
    <s v="E"/>
    <n v="1"/>
    <s v="636092"/>
    <n v="12"/>
    <m/>
    <m/>
    <m/>
    <n v="131268"/>
    <n v="1"/>
    <m/>
    <m/>
    <m/>
    <m/>
    <m/>
    <n v="2.35"/>
    <x v="0"/>
    <s v="N"/>
    <x v="1"/>
    <n v="1"/>
    <n v="2.35"/>
  </r>
  <r>
    <s v="R"/>
    <n v="4.0999999999999996"/>
    <n v="20160412"/>
    <s v="WDFW"/>
    <s v="SUQ"/>
    <n v="2596263"/>
    <n v="1"/>
    <x v="6"/>
    <n v="20140813"/>
    <s v="R"/>
    <n v="6"/>
    <n v="33"/>
    <n v="23"/>
    <n v="17"/>
    <s v="N"/>
    <n v="5"/>
    <s v="3M10510  E"/>
    <m/>
    <n v="5000"/>
    <s v="M"/>
    <m/>
    <m/>
    <m/>
    <n v="640"/>
    <n v="0"/>
    <n v="1"/>
    <s v="E"/>
    <n v="1"/>
    <s v="211017"/>
    <n v="12"/>
    <m/>
    <m/>
    <m/>
    <n v="131268"/>
    <n v="1"/>
    <m/>
    <m/>
    <m/>
    <m/>
    <m/>
    <n v="2.35"/>
    <x v="0"/>
    <s v="N"/>
    <x v="3"/>
    <n v="9.2676267293887928"/>
    <n v="21.778922814063662"/>
  </r>
  <r>
    <s v="R"/>
    <n v="4.0999999999999996"/>
    <n v="20160412"/>
    <s v="WDFW"/>
    <s v="SUQ"/>
    <n v="2596265"/>
    <n v="1"/>
    <x v="6"/>
    <n v="20140813"/>
    <s v="R"/>
    <n v="6"/>
    <n v="33"/>
    <n v="23"/>
    <n v="17"/>
    <s v="N"/>
    <n v="5"/>
    <s v="3M10510  E"/>
    <m/>
    <n v="5000"/>
    <s v="M"/>
    <m/>
    <m/>
    <m/>
    <n v="740"/>
    <n v="0"/>
    <n v="1"/>
    <s v="E"/>
    <n v="1"/>
    <s v="211017"/>
    <n v="12"/>
    <m/>
    <m/>
    <m/>
    <n v="131268"/>
    <n v="1"/>
    <m/>
    <m/>
    <m/>
    <m/>
    <m/>
    <n v="2.35"/>
    <x v="0"/>
    <s v="N"/>
    <x v="3"/>
    <n v="9.2676267293887928"/>
    <n v="21.778922814063662"/>
  </r>
  <r>
    <s v="R"/>
    <n v="4.0999999999999996"/>
    <n v="20160412"/>
    <s v="WDFW"/>
    <s v="SUQ"/>
    <n v="2596278"/>
    <n v="1"/>
    <x v="6"/>
    <n v="20140813"/>
    <s v="R"/>
    <n v="6"/>
    <n v="33"/>
    <n v="23"/>
    <n v="17"/>
    <s v="N"/>
    <n v="5"/>
    <s v="3M10510  E"/>
    <m/>
    <n v="5000"/>
    <s v="M"/>
    <m/>
    <m/>
    <m/>
    <n v="620"/>
    <n v="0"/>
    <n v="1"/>
    <s v="E"/>
    <n v="1"/>
    <s v="211017"/>
    <n v="12"/>
    <m/>
    <m/>
    <m/>
    <n v="131268"/>
    <n v="1"/>
    <m/>
    <m/>
    <m/>
    <m/>
    <m/>
    <n v="2.35"/>
    <x v="0"/>
    <s v="N"/>
    <x v="3"/>
    <n v="9.2676267293887928"/>
    <n v="21.778922814063662"/>
  </r>
  <r>
    <s v="R"/>
    <n v="4.0999999999999996"/>
    <n v="20160412"/>
    <s v="WDFW"/>
    <s v="SUQ"/>
    <n v="2596280"/>
    <n v="1"/>
    <x v="6"/>
    <n v="20140813"/>
    <s v="R"/>
    <n v="6"/>
    <n v="33"/>
    <n v="23"/>
    <n v="17"/>
    <s v="N"/>
    <n v="5"/>
    <s v="3M10510  E"/>
    <m/>
    <n v="5000"/>
    <s v="F"/>
    <m/>
    <m/>
    <m/>
    <n v="81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43"/>
    <n v="1"/>
    <x v="6"/>
    <n v="20140828"/>
    <s v="R"/>
    <n v="6"/>
    <n v="35"/>
    <n v="23"/>
    <n v="16"/>
    <s v="N"/>
    <n v="5"/>
    <s v="3M10510  E"/>
    <m/>
    <n v="5000"/>
    <s v="F"/>
    <m/>
    <m/>
    <m/>
    <n v="700"/>
    <n v="0"/>
    <n v="1"/>
    <s v="E"/>
    <n v="1"/>
    <s v="211016"/>
    <n v="12"/>
    <m/>
    <m/>
    <m/>
    <n v="131270"/>
    <n v="1"/>
    <m/>
    <m/>
    <m/>
    <m/>
    <m/>
    <n v="2.02"/>
    <x v="0"/>
    <s v="N"/>
    <x v="3"/>
    <n v="8.7732919254658377"/>
    <n v="17.722049689440993"/>
  </r>
  <r>
    <s v="R"/>
    <n v="4.0999999999999996"/>
    <n v="20160412"/>
    <s v="WDFW"/>
    <s v="SUQ"/>
    <n v="2596250"/>
    <n v="1"/>
    <x v="6"/>
    <n v="20140814"/>
    <s v="R"/>
    <n v="6"/>
    <n v="33"/>
    <n v="23"/>
    <n v="16"/>
    <s v="N"/>
    <n v="5"/>
    <s v="3M10510  E"/>
    <m/>
    <n v="5000"/>
    <s v="M"/>
    <m/>
    <m/>
    <m/>
    <n v="77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57"/>
    <n v="1"/>
    <x v="6"/>
    <n v="20140813"/>
    <s v="R"/>
    <n v="6"/>
    <n v="33"/>
    <n v="23"/>
    <n v="17"/>
    <s v="N"/>
    <n v="5"/>
    <s v="3M10510  E"/>
    <m/>
    <n v="5000"/>
    <s v="M"/>
    <m/>
    <m/>
    <m/>
    <n v="82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68"/>
    <n v="1"/>
    <x v="6"/>
    <n v="20140813"/>
    <s v="R"/>
    <n v="6"/>
    <n v="33"/>
    <n v="23"/>
    <n v="17"/>
    <s v="N"/>
    <n v="5"/>
    <s v="3M10510  E"/>
    <m/>
    <n v="5000"/>
    <s v="M"/>
    <m/>
    <m/>
    <m/>
    <n v="660"/>
    <n v="0"/>
    <n v="1"/>
    <s v="E"/>
    <n v="1"/>
    <s v="211017"/>
    <n v="12"/>
    <m/>
    <m/>
    <m/>
    <n v="131268"/>
    <n v="1"/>
    <m/>
    <m/>
    <m/>
    <m/>
    <m/>
    <n v="2.35"/>
    <x v="0"/>
    <s v="N"/>
    <x v="3"/>
    <n v="9.2676267293887928"/>
    <n v="21.778922814063662"/>
  </r>
  <r>
    <s v="R"/>
    <n v="4.0999999999999996"/>
    <n v="20160412"/>
    <s v="WDFW"/>
    <s v="SUQ"/>
    <n v="2596275"/>
    <n v="1"/>
    <x v="6"/>
    <n v="20140813"/>
    <s v="R"/>
    <n v="6"/>
    <n v="33"/>
    <n v="23"/>
    <n v="17"/>
    <s v="N"/>
    <n v="5"/>
    <s v="3M10510  E"/>
    <m/>
    <n v="5000"/>
    <s v="F"/>
    <m/>
    <m/>
    <m/>
    <n v="700"/>
    <n v="0"/>
    <n v="1"/>
    <s v="E"/>
    <n v="1"/>
    <s v="210972"/>
    <n v="12"/>
    <m/>
    <m/>
    <m/>
    <n v="131268"/>
    <n v="1"/>
    <m/>
    <m/>
    <m/>
    <m/>
    <m/>
    <n v="2.35"/>
    <x v="0"/>
    <s v="N"/>
    <x v="3"/>
    <n v="8.7221435634663784"/>
    <n v="20.497037374145989"/>
  </r>
  <r>
    <s v="R"/>
    <n v="4.0999999999999996"/>
    <n v="20160412"/>
    <s v="WDFW"/>
    <s v="SUQ"/>
    <n v="2596282"/>
    <n v="1"/>
    <x v="6"/>
    <n v="20140813"/>
    <s v="R"/>
    <n v="6"/>
    <n v="33"/>
    <n v="23"/>
    <n v="17"/>
    <s v="N"/>
    <n v="5"/>
    <s v="3M10510  E"/>
    <m/>
    <n v="5000"/>
    <s v="F"/>
    <m/>
    <m/>
    <m/>
    <n v="74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93"/>
    <n v="1"/>
    <x v="6"/>
    <n v="20140804"/>
    <s v="R"/>
    <n v="6"/>
    <n v="32"/>
    <n v="23"/>
    <n v="17"/>
    <s v="N"/>
    <n v="5"/>
    <s v="3M10510  E"/>
    <m/>
    <n v="5000"/>
    <s v="M"/>
    <m/>
    <m/>
    <m/>
    <n v="640"/>
    <n v="0"/>
    <n v="1"/>
    <s v="E"/>
    <n v="1"/>
    <s v="211017"/>
    <n v="12"/>
    <m/>
    <m/>
    <m/>
    <n v="131267"/>
    <n v="1"/>
    <m/>
    <m/>
    <m/>
    <m/>
    <m/>
    <n v="7.18"/>
    <x v="0"/>
    <s v="N"/>
    <x v="3"/>
    <n v="9.2676267293887928"/>
    <n v="66.541559917011526"/>
  </r>
  <r>
    <s v="R"/>
    <n v="4.0999999999999996"/>
    <n v="20160412"/>
    <s v="WDFW"/>
    <s v="SUQ"/>
    <n v="2596300"/>
    <n v="1"/>
    <x v="6"/>
    <n v="20140806"/>
    <s v="R"/>
    <n v="6"/>
    <n v="32"/>
    <n v="23"/>
    <n v="17"/>
    <s v="N"/>
    <n v="5"/>
    <s v="3M10510  E"/>
    <m/>
    <n v="0"/>
    <s v="F"/>
    <m/>
    <m/>
    <m/>
    <n v="770"/>
    <n v="0"/>
    <n v="1"/>
    <s v="E"/>
    <n v="1"/>
    <s v="635695"/>
    <n v="12"/>
    <m/>
    <m/>
    <m/>
    <n v="131267"/>
    <n v="1"/>
    <m/>
    <m/>
    <m/>
    <m/>
    <m/>
    <n v="7.18"/>
    <x v="0"/>
    <s v="N"/>
    <x v="1"/>
    <n v="1.0128731729744205"/>
    <n v="7.2724293819563384"/>
  </r>
  <r>
    <s v="R"/>
    <n v="4.0999999999999996"/>
    <n v="20160412"/>
    <s v="WDFW"/>
    <s v="SUQ"/>
    <n v="2596307"/>
    <n v="1"/>
    <x v="6"/>
    <n v="20140815"/>
    <s v="R"/>
    <n v="6"/>
    <n v="33"/>
    <n v="23"/>
    <n v="16"/>
    <s v="N"/>
    <n v="5"/>
    <s v="3M10510  E"/>
    <m/>
    <n v="5000"/>
    <s v="M"/>
    <m/>
    <m/>
    <m/>
    <n v="760"/>
    <n v="0"/>
    <n v="1"/>
    <s v="E"/>
    <n v="1"/>
    <s v="211016"/>
    <n v="12"/>
    <m/>
    <m/>
    <m/>
    <n v="131268"/>
    <n v="1"/>
    <m/>
    <m/>
    <m/>
    <m/>
    <m/>
    <n v="2.35"/>
    <x v="0"/>
    <s v="N"/>
    <x v="3"/>
    <n v="8.7732919254658377"/>
    <n v="20.617236024844718"/>
  </r>
  <r>
    <s v="R"/>
    <n v="4.0999999999999996"/>
    <n v="20160412"/>
    <s v="WDFW"/>
    <s v="SUQ"/>
    <n v="2596318"/>
    <n v="1"/>
    <x v="6"/>
    <n v="20140827"/>
    <s v="R"/>
    <n v="6"/>
    <n v="35"/>
    <n v="23"/>
    <n v="16"/>
    <s v="N"/>
    <n v="5"/>
    <s v="3M10510  E"/>
    <m/>
    <n v="5000"/>
    <s v="M"/>
    <m/>
    <m/>
    <m/>
    <n v="730"/>
    <n v="0"/>
    <n v="1"/>
    <s v="E"/>
    <n v="1"/>
    <s v="210972"/>
    <n v="12"/>
    <m/>
    <m/>
    <m/>
    <n v="131270"/>
    <n v="1"/>
    <m/>
    <m/>
    <m/>
    <m/>
    <m/>
    <n v="2.02"/>
    <x v="0"/>
    <s v="N"/>
    <x v="3"/>
    <n v="8.7221435634663784"/>
    <n v="17.618729998202085"/>
  </r>
  <r>
    <s v="R"/>
    <n v="4.0999999999999996"/>
    <n v="20160412"/>
    <s v="WDFW"/>
    <s v="SUQ"/>
    <n v="2596325"/>
    <n v="1"/>
    <x v="6"/>
    <n v="20140827"/>
    <s v="R"/>
    <n v="6"/>
    <n v="35"/>
    <n v="23"/>
    <n v="16"/>
    <s v="N"/>
    <n v="5"/>
    <s v="3M10510  E"/>
    <m/>
    <n v="5000"/>
    <s v="F"/>
    <m/>
    <m/>
    <m/>
    <n v="690"/>
    <n v="0"/>
    <n v="1"/>
    <s v="E"/>
    <n v="1"/>
    <s v="210972"/>
    <n v="12"/>
    <m/>
    <m/>
    <m/>
    <n v="131270"/>
    <n v="1"/>
    <m/>
    <m/>
    <m/>
    <m/>
    <m/>
    <n v="2.02"/>
    <x v="0"/>
    <s v="N"/>
    <x v="3"/>
    <n v="8.7221435634663784"/>
    <n v="17.618729998202085"/>
  </r>
  <r>
    <s v="R"/>
    <n v="4.0999999999999996"/>
    <n v="20160412"/>
    <s v="WDFW"/>
    <s v="SUQ"/>
    <n v="2596295"/>
    <n v="1"/>
    <x v="6"/>
    <n v="20140804"/>
    <s v="R"/>
    <n v="6"/>
    <n v="32"/>
    <n v="23"/>
    <n v="17"/>
    <s v="N"/>
    <n v="5"/>
    <s v="3M10510  E"/>
    <m/>
    <n v="5000"/>
    <s v="M"/>
    <m/>
    <m/>
    <m/>
    <n v="680"/>
    <n v="0"/>
    <n v="1"/>
    <s v="E"/>
    <n v="1"/>
    <s v="211017"/>
    <n v="12"/>
    <m/>
    <m/>
    <m/>
    <n v="131267"/>
    <n v="1"/>
    <m/>
    <m/>
    <m/>
    <m/>
    <m/>
    <n v="7.18"/>
    <x v="0"/>
    <s v="N"/>
    <x v="3"/>
    <n v="9.2676267293887928"/>
    <n v="66.541559917011526"/>
  </r>
  <r>
    <s v="R"/>
    <n v="4.0999999999999996"/>
    <n v="20160412"/>
    <s v="WDFW"/>
    <s v="SUQ"/>
    <n v="2596297"/>
    <n v="1"/>
    <x v="6"/>
    <n v="20140805"/>
    <s v="R"/>
    <n v="6"/>
    <n v="32"/>
    <n v="23"/>
    <n v="17"/>
    <s v="N"/>
    <n v="5"/>
    <s v="3M10510  E"/>
    <m/>
    <n v="5000"/>
    <s v="F"/>
    <m/>
    <m/>
    <m/>
    <n v="750"/>
    <n v="0"/>
    <n v="1"/>
    <s v="E"/>
    <n v="1"/>
    <s v="210972"/>
    <n v="12"/>
    <m/>
    <m/>
    <m/>
    <n v="131267"/>
    <n v="1"/>
    <m/>
    <m/>
    <m/>
    <m/>
    <m/>
    <n v="7.18"/>
    <x v="0"/>
    <s v="N"/>
    <x v="3"/>
    <n v="8.7221435634663784"/>
    <n v="62.624990785688595"/>
  </r>
  <r>
    <s v="R"/>
    <n v="4.0999999999999996"/>
    <n v="20160412"/>
    <s v="WDFW"/>
    <s v="SUQ"/>
    <n v="2596312"/>
    <n v="1"/>
    <x v="6"/>
    <n v="20140827"/>
    <s v="R"/>
    <n v="6"/>
    <n v="35"/>
    <n v="23"/>
    <n v="16"/>
    <s v="N"/>
    <n v="5"/>
    <s v="3M10510  E"/>
    <m/>
    <n v="5000"/>
    <s v="M"/>
    <m/>
    <m/>
    <m/>
    <n v="810"/>
    <n v="0"/>
    <n v="1"/>
    <s v="E"/>
    <n v="1"/>
    <s v="210973"/>
    <n v="12"/>
    <m/>
    <m/>
    <m/>
    <n v="131270"/>
    <n v="1"/>
    <m/>
    <m/>
    <m/>
    <m/>
    <m/>
    <n v="2.02"/>
    <x v="0"/>
    <s v="N"/>
    <x v="3"/>
    <n v="8.7930918696275064"/>
    <n v="17.762045576647562"/>
  </r>
  <r>
    <s v="R"/>
    <n v="4.0999999999999996"/>
    <n v="20160412"/>
    <s v="WDFW"/>
    <s v="SUQ"/>
    <n v="2596314"/>
    <n v="1"/>
    <x v="6"/>
    <n v="20140827"/>
    <s v="R"/>
    <n v="6"/>
    <n v="35"/>
    <n v="23"/>
    <n v="16"/>
    <s v="N"/>
    <n v="5"/>
    <s v="3M10510  E"/>
    <m/>
    <n v="5000"/>
    <s v="M"/>
    <m/>
    <m/>
    <m/>
    <n v="760"/>
    <n v="0"/>
    <n v="1"/>
    <s v="E"/>
    <n v="1"/>
    <s v="211016"/>
    <n v="12"/>
    <m/>
    <m/>
    <m/>
    <n v="131270"/>
    <n v="1"/>
    <m/>
    <m/>
    <m/>
    <m/>
    <m/>
    <n v="2.02"/>
    <x v="0"/>
    <s v="N"/>
    <x v="3"/>
    <n v="8.7732919254658377"/>
    <n v="17.722049689440993"/>
  </r>
  <r>
    <s v="R"/>
    <n v="4.0999999999999996"/>
    <n v="20160412"/>
    <s v="WDFW"/>
    <s v="SUQ"/>
    <n v="2596329"/>
    <n v="1"/>
    <x v="6"/>
    <n v="20140827"/>
    <s v="R"/>
    <n v="6"/>
    <n v="35"/>
    <n v="23"/>
    <n v="16"/>
    <s v="N"/>
    <n v="5"/>
    <s v="3M10510  E"/>
    <m/>
    <n v="5000"/>
    <s v="F"/>
    <m/>
    <m/>
    <m/>
    <n v="750"/>
    <n v="0"/>
    <n v="1"/>
    <s v="E"/>
    <n v="1"/>
    <s v="210972"/>
    <n v="12"/>
    <m/>
    <m/>
    <m/>
    <n v="131270"/>
    <n v="1"/>
    <m/>
    <m/>
    <m/>
    <m/>
    <m/>
    <n v="2.02"/>
    <x v="0"/>
    <s v="N"/>
    <x v="3"/>
    <n v="8.7221435634663784"/>
    <n v="17.618729998202085"/>
  </r>
  <r>
    <s v="R"/>
    <n v="4.0999999999999996"/>
    <n v="20160412"/>
    <s v="WDFW"/>
    <s v="SUQ"/>
    <n v="2596331"/>
    <n v="1"/>
    <x v="6"/>
    <n v="20140827"/>
    <s v="R"/>
    <n v="6"/>
    <n v="35"/>
    <n v="23"/>
    <n v="16"/>
    <s v="N"/>
    <n v="5"/>
    <s v="3M10510  E"/>
    <m/>
    <n v="5000"/>
    <s v="M"/>
    <m/>
    <m/>
    <m/>
    <n v="650"/>
    <n v="0"/>
    <n v="1"/>
    <s v="E"/>
    <n v="1"/>
    <s v="211017"/>
    <n v="12"/>
    <m/>
    <m/>
    <m/>
    <n v="131270"/>
    <n v="1"/>
    <m/>
    <m/>
    <m/>
    <m/>
    <m/>
    <n v="2.02"/>
    <x v="0"/>
    <s v="N"/>
    <x v="3"/>
    <n v="9.2676267293887928"/>
    <n v="18.720605993365361"/>
  </r>
  <r>
    <s v="R"/>
    <n v="4.0999999999999996"/>
    <n v="20160412"/>
    <s v="WDFW"/>
    <s v="SUQ"/>
    <n v="2596239"/>
    <n v="1"/>
    <x v="6"/>
    <n v="20140828"/>
    <s v="R"/>
    <n v="6"/>
    <n v="35"/>
    <n v="23"/>
    <n v="16"/>
    <s v="N"/>
    <n v="5"/>
    <s v="3M10510  E"/>
    <m/>
    <n v="5000"/>
    <s v="M"/>
    <m/>
    <m/>
    <m/>
    <n v="750"/>
    <n v="0"/>
    <n v="1"/>
    <s v="E"/>
    <n v="1"/>
    <s v="211017"/>
    <n v="12"/>
    <m/>
    <m/>
    <m/>
    <n v="131270"/>
    <n v="1"/>
    <m/>
    <m/>
    <m/>
    <m/>
    <m/>
    <n v="2.02"/>
    <x v="0"/>
    <s v="N"/>
    <x v="3"/>
    <n v="9.2676267293887928"/>
    <n v="18.720605993365361"/>
  </r>
  <r>
    <s v="R"/>
    <n v="4.0999999999999996"/>
    <n v="20160412"/>
    <s v="WDFW"/>
    <s v="SUQ"/>
    <n v="2596253"/>
    <n v="1"/>
    <x v="6"/>
    <n v="20140818"/>
    <s v="R"/>
    <n v="6"/>
    <n v="34"/>
    <n v="23"/>
    <n v="16"/>
    <s v="N"/>
    <n v="5"/>
    <s v="3M10510  E"/>
    <m/>
    <n v="5000"/>
    <s v="F"/>
    <m/>
    <m/>
    <m/>
    <n v="840"/>
    <n v="0"/>
    <n v="1"/>
    <s v="E"/>
    <n v="1"/>
    <s v="210972"/>
    <n v="12"/>
    <m/>
    <m/>
    <m/>
    <n v="131269"/>
    <n v="4"/>
    <m/>
    <m/>
    <m/>
    <m/>
    <m/>
    <m/>
    <x v="0"/>
    <s v="N"/>
    <x v="3"/>
    <n v="8.7221435634663784"/>
    <n v="0"/>
  </r>
  <r>
    <s v="R"/>
    <n v="4.0999999999999996"/>
    <n v="20160412"/>
    <s v="WDFW"/>
    <s v="SUQ"/>
    <n v="2596332"/>
    <n v="1"/>
    <x v="6"/>
    <n v="20140827"/>
    <s v="R"/>
    <n v="6"/>
    <n v="35"/>
    <n v="23"/>
    <n v="16"/>
    <s v="N"/>
    <n v="5"/>
    <s v="3M10510  E"/>
    <m/>
    <n v="5000"/>
    <s v="M"/>
    <m/>
    <m/>
    <m/>
    <n v="580"/>
    <n v="0"/>
    <n v="1"/>
    <s v="E"/>
    <n v="1"/>
    <s v="211017"/>
    <n v="12"/>
    <m/>
    <m/>
    <m/>
    <n v="131270"/>
    <n v="1"/>
    <m/>
    <m/>
    <m/>
    <m/>
    <m/>
    <n v="2.02"/>
    <x v="0"/>
    <s v="N"/>
    <x v="3"/>
    <n v="9.2676267293887928"/>
    <n v="18.720605993365361"/>
  </r>
  <r>
    <s v="R"/>
    <n v="4.0999999999999996"/>
    <n v="20160412"/>
    <s v="WDFW"/>
    <s v="SUQ"/>
    <n v="2596336"/>
    <n v="1"/>
    <x v="6"/>
    <n v="20140827"/>
    <s v="R"/>
    <n v="6"/>
    <n v="35"/>
    <n v="23"/>
    <n v="16"/>
    <s v="N"/>
    <n v="5"/>
    <s v="3M10510  E"/>
    <m/>
    <n v="5000"/>
    <s v="M"/>
    <m/>
    <m/>
    <m/>
    <n v="570"/>
    <n v="0"/>
    <n v="1"/>
    <s v="E"/>
    <n v="1"/>
    <s v="211016"/>
    <n v="12"/>
    <m/>
    <m/>
    <m/>
    <n v="131270"/>
    <n v="1"/>
    <m/>
    <m/>
    <m/>
    <m/>
    <m/>
    <n v="2.02"/>
    <x v="0"/>
    <s v="N"/>
    <x v="3"/>
    <n v="8.7732919254658377"/>
    <n v="17.722049689440993"/>
  </r>
  <r>
    <s v="R"/>
    <n v="4.0999999999999996"/>
    <n v="20160412"/>
    <s v="WDFW"/>
    <s v="SUQ"/>
    <n v="2596255"/>
    <n v="1"/>
    <x v="6"/>
    <n v="20140813"/>
    <s v="R"/>
    <n v="6"/>
    <n v="33"/>
    <n v="23"/>
    <n v="17"/>
    <s v="N"/>
    <n v="5"/>
    <s v="3M10510  E"/>
    <m/>
    <n v="5000"/>
    <s v="F"/>
    <m/>
    <m/>
    <m/>
    <n v="83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56"/>
    <n v="1"/>
    <x v="6"/>
    <n v="20140813"/>
    <s v="R"/>
    <n v="6"/>
    <n v="33"/>
    <n v="23"/>
    <n v="17"/>
    <s v="N"/>
    <n v="5"/>
    <s v="3M10510  E"/>
    <m/>
    <n v="5000"/>
    <s v="M"/>
    <m/>
    <m/>
    <m/>
    <n v="82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70"/>
    <n v="1"/>
    <x v="6"/>
    <n v="20140813"/>
    <s v="R"/>
    <n v="6"/>
    <n v="33"/>
    <n v="23"/>
    <n v="17"/>
    <s v="N"/>
    <n v="5"/>
    <s v="3M10510  E"/>
    <m/>
    <n v="5000"/>
    <s v="M"/>
    <m/>
    <m/>
    <m/>
    <n v="610"/>
    <n v="0"/>
    <n v="1"/>
    <s v="E"/>
    <n v="1"/>
    <s v="211017"/>
    <n v="12"/>
    <m/>
    <m/>
    <m/>
    <n v="131268"/>
    <n v="1"/>
    <m/>
    <m/>
    <m/>
    <m/>
    <m/>
    <n v="2.35"/>
    <x v="0"/>
    <s v="N"/>
    <x v="3"/>
    <n v="9.2676267293887928"/>
    <n v="21.778922814063662"/>
  </r>
  <r>
    <s v="R"/>
    <n v="4.0999999999999996"/>
    <n v="20160412"/>
    <s v="WDFW"/>
    <s v="SUQ"/>
    <n v="2596254"/>
    <n v="1"/>
    <x v="6"/>
    <n v="20140818"/>
    <s v="R"/>
    <n v="6"/>
    <n v="34"/>
    <n v="23"/>
    <n v="16"/>
    <s v="N"/>
    <n v="5"/>
    <s v="3M10510  E"/>
    <m/>
    <n v="5000"/>
    <s v="F"/>
    <m/>
    <m/>
    <m/>
    <n v="800"/>
    <n v="0"/>
    <n v="1"/>
    <s v="E"/>
    <n v="1"/>
    <s v="210973"/>
    <n v="12"/>
    <m/>
    <m/>
    <m/>
    <n v="131269"/>
    <n v="4"/>
    <m/>
    <m/>
    <m/>
    <m/>
    <m/>
    <m/>
    <x v="0"/>
    <s v="N"/>
    <x v="3"/>
    <n v="8.7930918696275064"/>
    <n v="0"/>
  </r>
  <r>
    <s v="R"/>
    <n v="4.0999999999999996"/>
    <n v="20160412"/>
    <s v="WDFW"/>
    <s v="SUQ"/>
    <n v="2596271"/>
    <n v="1"/>
    <x v="6"/>
    <n v="20140813"/>
    <s v="R"/>
    <n v="6"/>
    <n v="33"/>
    <n v="23"/>
    <n v="17"/>
    <s v="N"/>
    <n v="5"/>
    <s v="3M10510  E"/>
    <m/>
    <n v="0"/>
    <s v="M"/>
    <m/>
    <m/>
    <m/>
    <n v="660"/>
    <n v="0"/>
    <n v="1"/>
    <s v="E"/>
    <n v="1"/>
    <s v="636092"/>
    <n v="12"/>
    <m/>
    <m/>
    <m/>
    <n v="131268"/>
    <n v="1"/>
    <m/>
    <m/>
    <m/>
    <m/>
    <m/>
    <n v="2.35"/>
    <x v="0"/>
    <s v="N"/>
    <x v="1"/>
    <n v="1"/>
    <n v="2.35"/>
  </r>
  <r>
    <s v="R"/>
    <n v="4.0999999999999996"/>
    <n v="20160412"/>
    <s v="WDFW"/>
    <s v="SUQ"/>
    <n v="2596272"/>
    <n v="1"/>
    <x v="6"/>
    <n v="20140813"/>
    <s v="R"/>
    <n v="6"/>
    <n v="33"/>
    <n v="23"/>
    <n v="17"/>
    <s v="N"/>
    <n v="5"/>
    <s v="3M10510  E"/>
    <m/>
    <n v="5000"/>
    <s v="F"/>
    <m/>
    <m/>
    <m/>
    <n v="68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86"/>
    <n v="1"/>
    <x v="6"/>
    <n v="20140813"/>
    <s v="R"/>
    <n v="6"/>
    <n v="33"/>
    <n v="23"/>
    <n v="17"/>
    <s v="N"/>
    <n v="5"/>
    <s v="3M10510  E"/>
    <m/>
    <n v="5000"/>
    <s v="M"/>
    <m/>
    <m/>
    <m/>
    <n v="730"/>
    <n v="0"/>
    <n v="1"/>
    <s v="E"/>
    <n v="1"/>
    <s v="210972"/>
    <n v="12"/>
    <m/>
    <m/>
    <m/>
    <n v="131268"/>
    <n v="1"/>
    <m/>
    <m/>
    <m/>
    <m/>
    <m/>
    <n v="2.35"/>
    <x v="0"/>
    <s v="N"/>
    <x v="3"/>
    <n v="8.7221435634663784"/>
    <n v="20.497037374145989"/>
  </r>
  <r>
    <s v="R"/>
    <n v="4.0999999999999996"/>
    <n v="20160412"/>
    <s v="WDFW"/>
    <s v="SUQ"/>
    <n v="2596289"/>
    <n v="1"/>
    <x v="6"/>
    <n v="20140813"/>
    <s v="R"/>
    <n v="6"/>
    <n v="33"/>
    <n v="23"/>
    <n v="17"/>
    <s v="N"/>
    <n v="5"/>
    <s v="3M10510  E"/>
    <m/>
    <n v="5000"/>
    <s v="M"/>
    <m/>
    <m/>
    <m/>
    <n v="620"/>
    <n v="0"/>
    <n v="1"/>
    <s v="E"/>
    <n v="1"/>
    <s v="211017"/>
    <n v="12"/>
    <m/>
    <m/>
    <m/>
    <n v="131268"/>
    <n v="1"/>
    <m/>
    <m/>
    <m/>
    <m/>
    <m/>
    <n v="2.35"/>
    <x v="0"/>
    <s v="N"/>
    <x v="3"/>
    <n v="9.2676267293887928"/>
    <n v="21.778922814063662"/>
  </r>
  <r>
    <s v="R"/>
    <n v="4.0999999999999996"/>
    <n v="20160412"/>
    <s v="WDFW"/>
    <s v="SUQ"/>
    <n v="2596290"/>
    <n v="1"/>
    <x v="6"/>
    <n v="20140813"/>
    <s v="R"/>
    <n v="6"/>
    <n v="33"/>
    <n v="23"/>
    <n v="17"/>
    <s v="N"/>
    <n v="5"/>
    <s v="3M10510  E"/>
    <m/>
    <n v="5000"/>
    <s v="M"/>
    <m/>
    <m/>
    <m/>
    <n v="71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303"/>
    <n v="1"/>
    <x v="6"/>
    <n v="20140826"/>
    <s v="R"/>
    <n v="6"/>
    <n v="35"/>
    <n v="23"/>
    <n v="16"/>
    <s v="N"/>
    <n v="5"/>
    <s v="3M10510  E"/>
    <m/>
    <n v="5000"/>
    <s v="M"/>
    <m/>
    <m/>
    <m/>
    <n v="720"/>
    <n v="0"/>
    <n v="1"/>
    <s v="E"/>
    <n v="1"/>
    <s v="211016"/>
    <n v="12"/>
    <m/>
    <m/>
    <m/>
    <n v="131270"/>
    <n v="1"/>
    <m/>
    <m/>
    <m/>
    <m/>
    <m/>
    <n v="2.02"/>
    <x v="0"/>
    <s v="N"/>
    <x v="3"/>
    <n v="8.7732919254658377"/>
    <n v="17.722049689440993"/>
  </r>
  <r>
    <s v="R"/>
    <n v="4.0999999999999996"/>
    <n v="20160412"/>
    <s v="WDFW"/>
    <s v="SUQ"/>
    <n v="2596304"/>
    <n v="1"/>
    <x v="6"/>
    <n v="20140826"/>
    <s v="R"/>
    <n v="6"/>
    <n v="35"/>
    <n v="23"/>
    <n v="16"/>
    <s v="N"/>
    <n v="5"/>
    <s v="3M10510  E"/>
    <m/>
    <n v="5000"/>
    <s v="M"/>
    <m/>
    <m/>
    <m/>
    <n v="630"/>
    <n v="0"/>
    <n v="1"/>
    <s v="E"/>
    <n v="1"/>
    <s v="211016"/>
    <n v="12"/>
    <m/>
    <m/>
    <m/>
    <n v="131270"/>
    <n v="1"/>
    <m/>
    <m/>
    <m/>
    <m/>
    <m/>
    <n v="2.02"/>
    <x v="0"/>
    <s v="N"/>
    <x v="3"/>
    <n v="8.7732919254658377"/>
    <n v="17.722049689440993"/>
  </r>
  <r>
    <s v="R"/>
    <n v="4.0999999999999996"/>
    <n v="20160412"/>
    <s v="WDFW"/>
    <s v="SUQ"/>
    <n v="2596321"/>
    <n v="1"/>
    <x v="6"/>
    <n v="20140827"/>
    <s v="R"/>
    <n v="6"/>
    <n v="35"/>
    <n v="23"/>
    <n v="16"/>
    <s v="N"/>
    <n v="5"/>
    <s v="3M10510  E"/>
    <m/>
    <n v="5000"/>
    <s v="F"/>
    <m/>
    <m/>
    <m/>
    <n v="760"/>
    <n v="0"/>
    <n v="1"/>
    <s v="E"/>
    <n v="1"/>
    <s v="210973"/>
    <n v="12"/>
    <m/>
    <m/>
    <m/>
    <n v="131270"/>
    <n v="1"/>
    <m/>
    <m/>
    <m/>
    <m/>
    <m/>
    <n v="2.02"/>
    <x v="0"/>
    <s v="N"/>
    <x v="3"/>
    <n v="8.7930918696275064"/>
    <n v="17.762045576647562"/>
  </r>
  <r>
    <s v="R"/>
    <n v="4.0999999999999996"/>
    <n v="20160412"/>
    <s v="WDFW"/>
    <s v="SUQ"/>
    <n v="2596322"/>
    <n v="1"/>
    <x v="6"/>
    <n v="20140827"/>
    <s v="R"/>
    <n v="6"/>
    <n v="35"/>
    <n v="23"/>
    <n v="16"/>
    <s v="N"/>
    <n v="5"/>
    <s v="3M10510  E"/>
    <m/>
    <n v="5000"/>
    <s v="M"/>
    <m/>
    <m/>
    <m/>
    <n v="650"/>
    <n v="0"/>
    <n v="1"/>
    <s v="E"/>
    <n v="1"/>
    <s v="211016"/>
    <n v="12"/>
    <m/>
    <m/>
    <m/>
    <n v="131270"/>
    <n v="1"/>
    <m/>
    <m/>
    <m/>
    <m/>
    <m/>
    <n v="2.02"/>
    <x v="0"/>
    <s v="N"/>
    <x v="3"/>
    <n v="8.7732919254658377"/>
    <n v="17.722049689440993"/>
  </r>
  <r>
    <s v="R"/>
    <n v="4.0999999999999996"/>
    <n v="20160412"/>
    <s v="WDFW"/>
    <s v="SUQ"/>
    <n v="2596240"/>
    <n v="1"/>
    <x v="6"/>
    <n v="20140828"/>
    <s v="R"/>
    <n v="6"/>
    <n v="35"/>
    <n v="23"/>
    <n v="16"/>
    <s v="N"/>
    <n v="5"/>
    <s v="3M10510  E"/>
    <m/>
    <n v="5000"/>
    <s v="M"/>
    <m/>
    <m/>
    <m/>
    <n v="860"/>
    <n v="0"/>
    <n v="1"/>
    <s v="E"/>
    <n v="1"/>
    <s v="210973"/>
    <n v="12"/>
    <m/>
    <m/>
    <m/>
    <n v="131270"/>
    <n v="1"/>
    <m/>
    <m/>
    <m/>
    <m/>
    <m/>
    <n v="2.02"/>
    <x v="0"/>
    <s v="N"/>
    <x v="3"/>
    <n v="8.7930918696275064"/>
    <n v="17.762045576647562"/>
  </r>
  <r>
    <s v="R"/>
    <n v="4.0999999999999996"/>
    <n v="20160412"/>
    <s v="WDFW"/>
    <s v="SUQ"/>
    <n v="2596242"/>
    <n v="1"/>
    <x v="6"/>
    <n v="20140828"/>
    <s v="R"/>
    <n v="6"/>
    <n v="35"/>
    <n v="23"/>
    <n v="16"/>
    <s v="N"/>
    <n v="5"/>
    <s v="3M10510  E"/>
    <m/>
    <n v="5000"/>
    <s v="F"/>
    <m/>
    <m/>
    <m/>
    <n v="820"/>
    <n v="0"/>
    <n v="1"/>
    <s v="E"/>
    <n v="1"/>
    <s v="210973"/>
    <n v="12"/>
    <m/>
    <m/>
    <m/>
    <n v="131270"/>
    <n v="1"/>
    <m/>
    <m/>
    <m/>
    <m/>
    <m/>
    <n v="2.02"/>
    <x v="0"/>
    <s v="N"/>
    <x v="3"/>
    <n v="8.7930918696275064"/>
    <n v="17.762045576647562"/>
  </r>
  <r>
    <s v="R"/>
    <n v="4.0999999999999996"/>
    <n v="20160412"/>
    <s v="WDFW"/>
    <s v="SUQ"/>
    <n v="2596244"/>
    <n v="1"/>
    <x v="6"/>
    <n v="20140828"/>
    <s v="R"/>
    <n v="6"/>
    <n v="35"/>
    <n v="23"/>
    <n v="16"/>
    <s v="N"/>
    <n v="5"/>
    <s v="3M10510  E"/>
    <m/>
    <n v="5000"/>
    <s v="M"/>
    <m/>
    <m/>
    <m/>
    <n v="680"/>
    <n v="0"/>
    <n v="1"/>
    <s v="E"/>
    <n v="1"/>
    <s v="210973"/>
    <n v="12"/>
    <m/>
    <m/>
    <m/>
    <n v="131270"/>
    <n v="1"/>
    <m/>
    <m/>
    <m/>
    <m/>
    <m/>
    <n v="2.02"/>
    <x v="0"/>
    <s v="N"/>
    <x v="3"/>
    <n v="8.7930918696275064"/>
    <n v="17.762045576647562"/>
  </r>
  <r>
    <s v="R"/>
    <n v="4.0999999999999996"/>
    <n v="20160412"/>
    <s v="WDFW"/>
    <s v="SUQ"/>
    <n v="2596267"/>
    <n v="1"/>
    <x v="6"/>
    <n v="20140813"/>
    <s v="R"/>
    <n v="6"/>
    <n v="33"/>
    <n v="23"/>
    <n v="17"/>
    <s v="N"/>
    <n v="5"/>
    <s v="3M10510  E"/>
    <m/>
    <n v="5000"/>
    <s v="F"/>
    <m/>
    <m/>
    <m/>
    <n v="660"/>
    <n v="0"/>
    <n v="1"/>
    <s v="E"/>
    <n v="1"/>
    <s v="210972"/>
    <n v="12"/>
    <m/>
    <m/>
    <m/>
    <n v="131268"/>
    <n v="1"/>
    <m/>
    <m/>
    <m/>
    <m/>
    <m/>
    <n v="2.35"/>
    <x v="0"/>
    <s v="N"/>
    <x v="3"/>
    <n v="8.7221435634663784"/>
    <n v="20.497037374145989"/>
  </r>
  <r>
    <s v="R"/>
    <n v="4.0999999999999996"/>
    <n v="20160412"/>
    <s v="WDFW"/>
    <s v="SUQ"/>
    <n v="2596269"/>
    <n v="1"/>
    <x v="6"/>
    <n v="20140813"/>
    <s v="R"/>
    <n v="6"/>
    <n v="33"/>
    <n v="23"/>
    <n v="17"/>
    <s v="N"/>
    <n v="5"/>
    <s v="3M10510  E"/>
    <m/>
    <n v="5000"/>
    <s v="M"/>
    <m/>
    <m/>
    <m/>
    <n v="64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74"/>
    <n v="1"/>
    <x v="6"/>
    <n v="20140813"/>
    <s v="R"/>
    <n v="6"/>
    <n v="33"/>
    <n v="23"/>
    <n v="17"/>
    <s v="N"/>
    <n v="5"/>
    <s v="3M10510  E"/>
    <m/>
    <n v="0"/>
    <s v="F"/>
    <m/>
    <m/>
    <m/>
    <n v="650"/>
    <n v="0"/>
    <n v="1"/>
    <s v="E"/>
    <n v="1"/>
    <s v="210972"/>
    <n v="12"/>
    <m/>
    <m/>
    <m/>
    <n v="131268"/>
    <n v="1"/>
    <m/>
    <m/>
    <m/>
    <m/>
    <m/>
    <n v="2.35"/>
    <x v="0"/>
    <s v="N"/>
    <x v="3"/>
    <n v="8.7221435634663784"/>
    <n v="20.497037374145989"/>
  </r>
  <r>
    <s v="R"/>
    <n v="4.0999999999999996"/>
    <n v="20160412"/>
    <s v="WDFW"/>
    <s v="SUQ"/>
    <n v="2596276"/>
    <n v="1"/>
    <x v="6"/>
    <n v="20140813"/>
    <s v="R"/>
    <n v="6"/>
    <n v="33"/>
    <n v="23"/>
    <n v="17"/>
    <s v="N"/>
    <n v="5"/>
    <s v="3M10510  E"/>
    <m/>
    <n v="5000"/>
    <s v="F"/>
    <m/>
    <m/>
    <m/>
    <n v="91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99"/>
    <n v="1"/>
    <x v="6"/>
    <n v="20140806"/>
    <s v="R"/>
    <n v="6"/>
    <n v="32"/>
    <n v="23"/>
    <n v="17"/>
    <s v="N"/>
    <n v="5"/>
    <s v="3M10510  E"/>
    <m/>
    <n v="0"/>
    <s v="F"/>
    <m/>
    <m/>
    <m/>
    <n v="680"/>
    <n v="0"/>
    <n v="1"/>
    <s v="E"/>
    <n v="1"/>
    <s v="636092"/>
    <n v="12"/>
    <m/>
    <m/>
    <m/>
    <n v="131267"/>
    <n v="1"/>
    <m/>
    <m/>
    <m/>
    <m/>
    <m/>
    <n v="7.18"/>
    <x v="0"/>
    <s v="N"/>
    <x v="1"/>
    <n v="1"/>
    <n v="7.18"/>
  </r>
  <r>
    <s v="R"/>
    <n v="4.0999999999999996"/>
    <n v="20160412"/>
    <s v="WDFW"/>
    <s v="SUQ"/>
    <n v="2596301"/>
    <n v="1"/>
    <x v="6"/>
    <n v="20140826"/>
    <s v="R"/>
    <n v="6"/>
    <n v="35"/>
    <n v="23"/>
    <n v="16"/>
    <s v="N"/>
    <n v="5"/>
    <s v="3M10510  E"/>
    <m/>
    <n v="5000"/>
    <s v="M"/>
    <m/>
    <m/>
    <m/>
    <n v="860"/>
    <n v="0"/>
    <n v="1"/>
    <s v="E"/>
    <n v="1"/>
    <s v="210973"/>
    <n v="12"/>
    <m/>
    <m/>
    <m/>
    <n v="131270"/>
    <n v="1"/>
    <m/>
    <m/>
    <m/>
    <m/>
    <m/>
    <n v="2.02"/>
    <x v="0"/>
    <s v="N"/>
    <x v="3"/>
    <n v="8.7930918696275064"/>
    <n v="17.762045576647562"/>
  </r>
  <r>
    <s v="R"/>
    <n v="4.0999999999999996"/>
    <n v="20160412"/>
    <s v="WDFW"/>
    <s v="SUQ"/>
    <n v="2596308"/>
    <n v="1"/>
    <x v="6"/>
    <n v="20140815"/>
    <s v="R"/>
    <n v="6"/>
    <n v="33"/>
    <n v="23"/>
    <n v="16"/>
    <s v="N"/>
    <n v="5"/>
    <s v="3M10510  E"/>
    <m/>
    <n v="5000"/>
    <s v="F"/>
    <m/>
    <m/>
    <m/>
    <n v="86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310"/>
    <n v="1"/>
    <x v="6"/>
    <n v="20140815"/>
    <s v="R"/>
    <n v="6"/>
    <n v="33"/>
    <n v="23"/>
    <n v="16"/>
    <s v="N"/>
    <n v="5"/>
    <s v="3M10510  E"/>
    <m/>
    <n v="5000"/>
    <s v="M"/>
    <m/>
    <m/>
    <m/>
    <n v="700"/>
    <n v="0"/>
    <n v="1"/>
    <s v="E"/>
    <n v="1"/>
    <s v="211016"/>
    <n v="12"/>
    <m/>
    <m/>
    <m/>
    <n v="131268"/>
    <n v="1"/>
    <m/>
    <m/>
    <m/>
    <m/>
    <m/>
    <n v="2.35"/>
    <x v="0"/>
    <s v="N"/>
    <x v="3"/>
    <n v="8.7732919254658377"/>
    <n v="20.617236024844718"/>
  </r>
  <r>
    <s v="R"/>
    <n v="4.0999999999999996"/>
    <n v="20160412"/>
    <s v="WDFW"/>
    <s v="SUQ"/>
    <n v="2596333"/>
    <n v="1"/>
    <x v="6"/>
    <n v="20140827"/>
    <s v="R"/>
    <n v="6"/>
    <n v="35"/>
    <n v="23"/>
    <n v="16"/>
    <s v="N"/>
    <n v="5"/>
    <s v="3M10510  E"/>
    <m/>
    <n v="5000"/>
    <s v="M"/>
    <m/>
    <m/>
    <m/>
    <n v="570"/>
    <n v="0"/>
    <n v="1"/>
    <s v="E"/>
    <n v="1"/>
    <s v="211016"/>
    <n v="12"/>
    <m/>
    <m/>
    <m/>
    <n v="131270"/>
    <n v="1"/>
    <m/>
    <m/>
    <m/>
    <m/>
    <m/>
    <n v="2.02"/>
    <x v="0"/>
    <s v="N"/>
    <x v="3"/>
    <n v="8.7732919254658377"/>
    <n v="17.722049689440993"/>
  </r>
  <r>
    <s v="R"/>
    <n v="4.0999999999999996"/>
    <n v="20160412"/>
    <s v="WDFW"/>
    <s v="SUQ"/>
    <n v="2596335"/>
    <n v="1"/>
    <x v="6"/>
    <n v="20140827"/>
    <s v="R"/>
    <n v="6"/>
    <n v="35"/>
    <n v="23"/>
    <n v="16"/>
    <s v="N"/>
    <n v="5"/>
    <s v="3M10510  E"/>
    <m/>
    <n v="0"/>
    <s v="M"/>
    <m/>
    <m/>
    <m/>
    <n v="680"/>
    <n v="0"/>
    <n v="1"/>
    <s v="E"/>
    <n v="1"/>
    <s v="636092"/>
    <n v="12"/>
    <m/>
    <m/>
    <m/>
    <n v="131270"/>
    <n v="1"/>
    <m/>
    <m/>
    <m/>
    <m/>
    <m/>
    <n v="2.02"/>
    <x v="0"/>
    <s v="N"/>
    <x v="1"/>
    <n v="1"/>
    <n v="2.02"/>
  </r>
  <r>
    <s v="R"/>
    <n v="4.0999999999999996"/>
    <n v="20160412"/>
    <s v="WDFW"/>
    <s v="SUQ"/>
    <n v="2596245"/>
    <n v="1"/>
    <x v="6"/>
    <n v="20140828"/>
    <s v="R"/>
    <n v="6"/>
    <n v="35"/>
    <n v="23"/>
    <n v="16"/>
    <s v="N"/>
    <n v="5"/>
    <s v="3M10510  E"/>
    <m/>
    <n v="5000"/>
    <s v="F"/>
    <m/>
    <m/>
    <m/>
    <n v="740"/>
    <n v="0"/>
    <n v="1"/>
    <s v="E"/>
    <n v="1"/>
    <s v="210973"/>
    <n v="12"/>
    <m/>
    <m/>
    <m/>
    <n v="131270"/>
    <n v="1"/>
    <m/>
    <m/>
    <m/>
    <m/>
    <m/>
    <n v="2.02"/>
    <x v="0"/>
    <s v="N"/>
    <x v="3"/>
    <n v="8.7930918696275064"/>
    <n v="17.762045576647562"/>
  </r>
  <r>
    <s v="R"/>
    <n v="4.0999999999999996"/>
    <n v="20160412"/>
    <s v="WDFW"/>
    <s v="SUQ"/>
    <n v="2596247"/>
    <n v="1"/>
    <x v="6"/>
    <n v="20140828"/>
    <s v="R"/>
    <n v="6"/>
    <n v="35"/>
    <n v="23"/>
    <n v="16"/>
    <s v="N"/>
    <n v="5"/>
    <s v="3M10510  E"/>
    <m/>
    <n v="5000"/>
    <s v="M"/>
    <m/>
    <m/>
    <m/>
    <n v="580"/>
    <n v="0"/>
    <n v="1"/>
    <s v="E"/>
    <n v="1"/>
    <s v="211017"/>
    <n v="12"/>
    <m/>
    <m/>
    <m/>
    <n v="131270"/>
    <n v="1"/>
    <m/>
    <m/>
    <m/>
    <m/>
    <m/>
    <n v="2.02"/>
    <x v="0"/>
    <s v="N"/>
    <x v="3"/>
    <n v="9.2676267293887928"/>
    <n v="18.720605993365361"/>
  </r>
  <r>
    <s v="R"/>
    <n v="4.0999999999999996"/>
    <n v="20160412"/>
    <s v="WDFW"/>
    <s v="SUQ"/>
    <n v="2596262"/>
    <n v="1"/>
    <x v="6"/>
    <n v="20140813"/>
    <s v="R"/>
    <n v="6"/>
    <n v="33"/>
    <n v="23"/>
    <n v="17"/>
    <s v="N"/>
    <n v="5"/>
    <s v="3M10510  E"/>
    <m/>
    <n v="5000"/>
    <s v="F"/>
    <m/>
    <m/>
    <m/>
    <n v="750"/>
    <n v="0"/>
    <n v="1"/>
    <s v="E"/>
    <n v="1"/>
    <s v="210972"/>
    <n v="12"/>
    <m/>
    <m/>
    <m/>
    <n v="131268"/>
    <n v="1"/>
    <m/>
    <m/>
    <m/>
    <m/>
    <m/>
    <n v="2.35"/>
    <x v="0"/>
    <s v="N"/>
    <x v="3"/>
    <n v="8.7221435634663784"/>
    <n v="20.497037374145989"/>
  </r>
  <r>
    <s v="R"/>
    <n v="4.0999999999999996"/>
    <n v="20160412"/>
    <s v="WDFW"/>
    <s v="SUQ"/>
    <n v="2596264"/>
    <n v="1"/>
    <x v="6"/>
    <n v="20140813"/>
    <s v="R"/>
    <n v="6"/>
    <n v="33"/>
    <n v="23"/>
    <n v="17"/>
    <s v="N"/>
    <n v="5"/>
    <s v="3M10510  E"/>
    <m/>
    <n v="5000"/>
    <s v="F"/>
    <m/>
    <m/>
    <m/>
    <n v="800"/>
    <n v="0"/>
    <n v="1"/>
    <s v="E"/>
    <n v="1"/>
    <s v="635593"/>
    <n v="12"/>
    <m/>
    <m/>
    <m/>
    <n v="131268"/>
    <n v="1"/>
    <m/>
    <m/>
    <m/>
    <m/>
    <m/>
    <n v="2.35"/>
    <x v="0"/>
    <s v="N"/>
    <x v="9"/>
    <n v="1"/>
    <n v="2.35"/>
  </r>
  <r>
    <s v="R"/>
    <n v="4.0999999999999996"/>
    <n v="20160412"/>
    <s v="WDFW"/>
    <s v="SUQ"/>
    <n v="2596279"/>
    <n v="1"/>
    <x v="6"/>
    <n v="20140813"/>
    <s v="R"/>
    <n v="6"/>
    <n v="33"/>
    <n v="23"/>
    <n v="17"/>
    <s v="N"/>
    <n v="5"/>
    <s v="3M10510  E"/>
    <m/>
    <n v="5000"/>
    <s v="M"/>
    <m/>
    <m/>
    <m/>
    <n v="790"/>
    <n v="0"/>
    <n v="1"/>
    <s v="E"/>
    <n v="1"/>
    <s v="210972"/>
    <n v="12"/>
    <m/>
    <m/>
    <m/>
    <n v="131268"/>
    <n v="1"/>
    <m/>
    <m/>
    <m/>
    <m/>
    <m/>
    <n v="2.35"/>
    <x v="0"/>
    <s v="N"/>
    <x v="3"/>
    <n v="8.7221435634663784"/>
    <n v="20.497037374145989"/>
  </r>
  <r>
    <s v="R"/>
    <n v="4.0999999999999996"/>
    <n v="20160412"/>
    <s v="WDFW"/>
    <s v="SUQ"/>
    <n v="2596281"/>
    <n v="1"/>
    <x v="6"/>
    <n v="20140813"/>
    <s v="R"/>
    <n v="6"/>
    <n v="33"/>
    <n v="23"/>
    <n v="17"/>
    <s v="N"/>
    <n v="5"/>
    <s v="3M10510  E"/>
    <m/>
    <n v="5000"/>
    <s v="F"/>
    <m/>
    <m/>
    <m/>
    <n v="840"/>
    <n v="0"/>
    <n v="1"/>
    <s v="E"/>
    <n v="1"/>
    <s v="210916"/>
    <n v="12"/>
    <m/>
    <m/>
    <m/>
    <n v="131268"/>
    <n v="1"/>
    <m/>
    <m/>
    <m/>
    <m/>
    <m/>
    <n v="2.35"/>
    <x v="0"/>
    <s v="N"/>
    <x v="3"/>
    <n v="10.712079355643366"/>
    <n v="25.173386485761913"/>
  </r>
  <r>
    <s v="R"/>
    <n v="4.0999999999999996"/>
    <n v="20160412"/>
    <s v="WDFW"/>
    <s v="SUQ"/>
    <n v="2596296"/>
    <n v="1"/>
    <x v="6"/>
    <n v="20140804"/>
    <s v="R"/>
    <n v="6"/>
    <n v="32"/>
    <n v="23"/>
    <n v="17"/>
    <s v="N"/>
    <n v="5"/>
    <s v="3M10510  E"/>
    <m/>
    <n v="5000"/>
    <s v="M"/>
    <m/>
    <m/>
    <m/>
    <n v="750"/>
    <n v="0"/>
    <n v="1"/>
    <s v="E"/>
    <n v="1"/>
    <s v="210972"/>
    <n v="12"/>
    <m/>
    <m/>
    <m/>
    <n v="131267"/>
    <n v="1"/>
    <m/>
    <m/>
    <m/>
    <m/>
    <m/>
    <n v="7.18"/>
    <x v="0"/>
    <s v="N"/>
    <x v="3"/>
    <n v="8.7221435634663784"/>
    <n v="62.624990785688595"/>
  </r>
  <r>
    <s v="R"/>
    <n v="4.0999999999999996"/>
    <n v="20160412"/>
    <s v="WDFW"/>
    <s v="SUQ"/>
    <n v="2596298"/>
    <n v="1"/>
    <x v="6"/>
    <n v="20140805"/>
    <s v="R"/>
    <n v="6"/>
    <n v="32"/>
    <n v="23"/>
    <n v="17"/>
    <s v="N"/>
    <n v="5"/>
    <s v="3M10510  E"/>
    <m/>
    <n v="5000"/>
    <s v="M"/>
    <m/>
    <m/>
    <m/>
    <n v="720"/>
    <n v="0"/>
    <n v="1"/>
    <s v="E"/>
    <n v="1"/>
    <s v="211017"/>
    <n v="12"/>
    <m/>
    <m/>
    <m/>
    <n v="131267"/>
    <n v="1"/>
    <m/>
    <m/>
    <m/>
    <m/>
    <m/>
    <n v="7.18"/>
    <x v="0"/>
    <s v="N"/>
    <x v="3"/>
    <n v="9.2676267293887928"/>
    <n v="66.541559917011526"/>
  </r>
  <r>
    <s v="R"/>
    <n v="4.0999999999999996"/>
    <n v="20160412"/>
    <s v="WDFW"/>
    <s v="SUQ"/>
    <n v="2596311"/>
    <n v="1"/>
    <x v="6"/>
    <n v="20140827"/>
    <s v="R"/>
    <n v="6"/>
    <n v="35"/>
    <n v="23"/>
    <n v="16"/>
    <s v="N"/>
    <n v="5"/>
    <s v="3M10510  E"/>
    <m/>
    <n v="5000"/>
    <s v="M"/>
    <m/>
    <m/>
    <m/>
    <n v="850"/>
    <n v="0"/>
    <n v="1"/>
    <s v="E"/>
    <n v="1"/>
    <s v="210972"/>
    <n v="12"/>
    <m/>
    <m/>
    <m/>
    <n v="131270"/>
    <n v="1"/>
    <m/>
    <m/>
    <m/>
    <m/>
    <m/>
    <n v="2.02"/>
    <x v="0"/>
    <s v="N"/>
    <x v="3"/>
    <n v="8.7221435634663784"/>
    <n v="17.618729998202085"/>
  </r>
  <r>
    <s v="R"/>
    <n v="4.0999999999999996"/>
    <n v="20160412"/>
    <s v="WDFW"/>
    <s v="SUQ"/>
    <n v="2596313"/>
    <n v="1"/>
    <x v="6"/>
    <n v="20140827"/>
    <s v="R"/>
    <n v="6"/>
    <n v="35"/>
    <n v="23"/>
    <n v="16"/>
    <s v="N"/>
    <n v="5"/>
    <s v="3M10510  E"/>
    <m/>
    <n v="5000"/>
    <s v="F"/>
    <m/>
    <m/>
    <m/>
    <n v="750"/>
    <n v="0"/>
    <n v="1"/>
    <s v="E"/>
    <n v="1"/>
    <s v="210963"/>
    <n v="12"/>
    <m/>
    <m/>
    <m/>
    <n v="131270"/>
    <n v="1"/>
    <m/>
    <m/>
    <m/>
    <m/>
    <m/>
    <n v="2.02"/>
    <x v="0"/>
    <s v="N"/>
    <x v="1"/>
    <n v="1.0101020799289879"/>
    <n v="2.0404062014565558"/>
  </r>
  <r>
    <s v="R"/>
    <n v="4.0999999999999996"/>
    <n v="20160412"/>
    <s v="WDFW"/>
    <s v="SUQ"/>
    <n v="2596315"/>
    <n v="1"/>
    <x v="6"/>
    <n v="20140827"/>
    <s v="R"/>
    <n v="6"/>
    <n v="35"/>
    <n v="23"/>
    <n v="16"/>
    <s v="N"/>
    <n v="5"/>
    <s v="3M10510  E"/>
    <m/>
    <n v="5000"/>
    <s v="M"/>
    <m/>
    <m/>
    <m/>
    <n v="800"/>
    <n v="0"/>
    <n v="1"/>
    <s v="E"/>
    <n v="1"/>
    <s v="210963"/>
    <n v="12"/>
    <m/>
    <m/>
    <m/>
    <n v="131270"/>
    <n v="1"/>
    <m/>
    <m/>
    <m/>
    <m/>
    <m/>
    <n v="2.02"/>
    <x v="0"/>
    <s v="N"/>
    <x v="1"/>
    <n v="1.0101020799289879"/>
    <n v="2.0404062014565558"/>
  </r>
  <r>
    <s v="R"/>
    <n v="4.0999999999999996"/>
    <n v="20160412"/>
    <s v="WDFW"/>
    <s v="SUQ"/>
    <n v="2596328"/>
    <n v="1"/>
    <x v="6"/>
    <n v="20140827"/>
    <s v="R"/>
    <n v="6"/>
    <n v="35"/>
    <n v="23"/>
    <n v="16"/>
    <s v="N"/>
    <n v="5"/>
    <s v="3M10510  E"/>
    <m/>
    <n v="5000"/>
    <s v="F"/>
    <m/>
    <m/>
    <m/>
    <n v="730"/>
    <n v="0"/>
    <n v="1"/>
    <s v="E"/>
    <n v="1"/>
    <s v="210972"/>
    <n v="12"/>
    <m/>
    <m/>
    <m/>
    <n v="131270"/>
    <n v="1"/>
    <m/>
    <m/>
    <m/>
    <m/>
    <m/>
    <n v="2.02"/>
    <x v="0"/>
    <s v="N"/>
    <x v="3"/>
    <n v="8.7221435634663784"/>
    <n v="17.618729998202085"/>
  </r>
  <r>
    <s v="R"/>
    <n v="4.0999999999999996"/>
    <n v="20160412"/>
    <s v="WDFW"/>
    <s v="SUQ"/>
    <n v="2596330"/>
    <n v="1"/>
    <x v="6"/>
    <n v="20140827"/>
    <s v="R"/>
    <n v="6"/>
    <n v="35"/>
    <n v="23"/>
    <n v="16"/>
    <s v="N"/>
    <n v="5"/>
    <s v="3M10510  E"/>
    <m/>
    <n v="5000"/>
    <s v="F"/>
    <m/>
    <m/>
    <m/>
    <n v="720"/>
    <n v="0"/>
    <n v="1"/>
    <s v="E"/>
    <n v="1"/>
    <s v="211017"/>
    <n v="12"/>
    <m/>
    <m/>
    <m/>
    <n v="131270"/>
    <n v="1"/>
    <m/>
    <m/>
    <m/>
    <m/>
    <m/>
    <n v="2.02"/>
    <x v="0"/>
    <s v="N"/>
    <x v="3"/>
    <n v="9.2676267293887928"/>
    <n v="18.720605993365361"/>
  </r>
  <r>
    <s v="R"/>
    <n v="4.0999999999999996"/>
    <n v="20160412"/>
    <s v="WDFW"/>
    <s v="SUQ"/>
    <n v="2596273"/>
    <n v="1"/>
    <x v="6"/>
    <n v="20140813"/>
    <s v="R"/>
    <n v="6"/>
    <n v="33"/>
    <n v="23"/>
    <n v="17"/>
    <s v="N"/>
    <n v="5"/>
    <s v="3M10510  E"/>
    <m/>
    <n v="5000"/>
    <s v="M"/>
    <m/>
    <m/>
    <m/>
    <n v="580"/>
    <n v="0"/>
    <n v="1"/>
    <s v="E"/>
    <n v="1"/>
    <s v="211017"/>
    <n v="12"/>
    <m/>
    <m/>
    <m/>
    <n v="131268"/>
    <n v="1"/>
    <m/>
    <m/>
    <m/>
    <m/>
    <m/>
    <n v="2.35"/>
    <x v="0"/>
    <s v="N"/>
    <x v="3"/>
    <n v="9.2676267293887928"/>
    <n v="21.778922814063662"/>
  </r>
  <r>
    <s v="R"/>
    <n v="4.0999999999999996"/>
    <n v="20160412"/>
    <s v="WDFW"/>
    <s v="SUQ"/>
    <n v="2596287"/>
    <n v="1"/>
    <x v="6"/>
    <n v="20140813"/>
    <s v="R"/>
    <n v="6"/>
    <n v="33"/>
    <n v="23"/>
    <n v="17"/>
    <s v="N"/>
    <n v="5"/>
    <s v="3M10510  E"/>
    <m/>
    <n v="5000"/>
    <s v="F"/>
    <m/>
    <m/>
    <m/>
    <n v="79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88"/>
    <n v="1"/>
    <x v="6"/>
    <n v="20140813"/>
    <s v="R"/>
    <n v="6"/>
    <n v="33"/>
    <n v="23"/>
    <n v="17"/>
    <s v="N"/>
    <n v="5"/>
    <s v="3M10510  E"/>
    <m/>
    <n v="5000"/>
    <s v="F"/>
    <m/>
    <m/>
    <m/>
    <n v="850"/>
    <n v="0"/>
    <n v="1"/>
    <s v="E"/>
    <n v="1"/>
    <s v="210915"/>
    <n v="12"/>
    <m/>
    <m/>
    <m/>
    <n v="131268"/>
    <n v="1"/>
    <m/>
    <m/>
    <m/>
    <m/>
    <m/>
    <n v="2.35"/>
    <x v="0"/>
    <s v="N"/>
    <x v="3"/>
    <n v="12.803707691587473"/>
    <n v="30.088713075230562"/>
  </r>
  <r>
    <s v="R"/>
    <n v="4.0999999999999996"/>
    <n v="20160412"/>
    <s v="WDFW"/>
    <s v="SUQ"/>
    <n v="2596305"/>
    <n v="1"/>
    <x v="6"/>
    <n v="20140826"/>
    <s v="R"/>
    <n v="6"/>
    <n v="35"/>
    <n v="23"/>
    <n v="16"/>
    <s v="N"/>
    <n v="5"/>
    <s v="3M10510  E"/>
    <m/>
    <n v="5000"/>
    <s v="F"/>
    <m/>
    <m/>
    <m/>
    <n v="750"/>
    <n v="0"/>
    <n v="1"/>
    <s v="E"/>
    <n v="1"/>
    <s v="210972"/>
    <n v="12"/>
    <m/>
    <m/>
    <m/>
    <n v="131270"/>
    <n v="1"/>
    <m/>
    <m/>
    <m/>
    <m/>
    <m/>
    <n v="2.02"/>
    <x v="0"/>
    <s v="N"/>
    <x v="3"/>
    <n v="8.7221435634663784"/>
    <n v="17.618729998202085"/>
  </r>
  <r>
    <s v="R"/>
    <n v="4.0999999999999996"/>
    <n v="20160412"/>
    <s v="WDFW"/>
    <s v="SUQ"/>
    <n v="2596306"/>
    <n v="1"/>
    <x v="6"/>
    <n v="20140815"/>
    <s v="R"/>
    <n v="6"/>
    <n v="33"/>
    <n v="23"/>
    <n v="16"/>
    <s v="N"/>
    <n v="5"/>
    <s v="3M10510  E"/>
    <m/>
    <n v="5000"/>
    <s v="M"/>
    <m/>
    <m/>
    <m/>
    <n v="84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320"/>
    <n v="1"/>
    <x v="6"/>
    <n v="20140827"/>
    <s v="R"/>
    <n v="6"/>
    <n v="35"/>
    <n v="23"/>
    <n v="16"/>
    <s v="N"/>
    <n v="5"/>
    <s v="3M10510  E"/>
    <m/>
    <n v="5000"/>
    <s v="M"/>
    <m/>
    <m/>
    <m/>
    <n v="750"/>
    <n v="0"/>
    <n v="1"/>
    <s v="E"/>
    <n v="1"/>
    <s v="210972"/>
    <n v="12"/>
    <m/>
    <m/>
    <m/>
    <n v="131270"/>
    <n v="1"/>
    <m/>
    <m/>
    <m/>
    <m/>
    <m/>
    <n v="2.02"/>
    <x v="0"/>
    <s v="N"/>
    <x v="3"/>
    <n v="8.7221435634663784"/>
    <n v="17.618729998202085"/>
  </r>
  <r>
    <s v="R"/>
    <n v="4.0999999999999996"/>
    <n v="20160412"/>
    <s v="WDFW"/>
    <s v="SUQ"/>
    <n v="2596323"/>
    <n v="1"/>
    <x v="6"/>
    <n v="20140827"/>
    <s v="R"/>
    <n v="6"/>
    <n v="35"/>
    <n v="23"/>
    <n v="16"/>
    <s v="N"/>
    <n v="5"/>
    <s v="3M10510  E"/>
    <m/>
    <n v="5000"/>
    <s v="M"/>
    <m/>
    <m/>
    <m/>
    <n v="720"/>
    <n v="0"/>
    <n v="1"/>
    <s v="E"/>
    <n v="1"/>
    <s v="211016"/>
    <n v="12"/>
    <m/>
    <m/>
    <m/>
    <n v="131270"/>
    <n v="1"/>
    <m/>
    <m/>
    <m/>
    <m/>
    <m/>
    <n v="2.02"/>
    <x v="0"/>
    <s v="N"/>
    <x v="3"/>
    <n v="8.7732919254658377"/>
    <n v="17.722049689440993"/>
  </r>
  <r>
    <s v="R"/>
    <n v="4.0999999999999996"/>
    <n v="20160412"/>
    <s v="WDFW"/>
    <s v="SUQ"/>
    <n v="2596241"/>
    <n v="1"/>
    <x v="6"/>
    <n v="20140828"/>
    <s v="R"/>
    <n v="6"/>
    <n v="35"/>
    <n v="23"/>
    <n v="16"/>
    <s v="N"/>
    <n v="5"/>
    <s v="3M10510  E"/>
    <m/>
    <n v="5000"/>
    <s v="F"/>
    <m/>
    <m/>
    <m/>
    <n v="840"/>
    <n v="0"/>
    <n v="1"/>
    <s v="E"/>
    <n v="1"/>
    <s v="210972"/>
    <n v="12"/>
    <m/>
    <m/>
    <m/>
    <n v="131270"/>
    <n v="1"/>
    <m/>
    <m/>
    <m/>
    <m/>
    <m/>
    <n v="2.02"/>
    <x v="0"/>
    <s v="N"/>
    <x v="3"/>
    <n v="8.7221435634663784"/>
    <n v="17.618729998202085"/>
  </r>
  <r>
    <s v="R"/>
    <n v="4.0999999999999996"/>
    <n v="20160412"/>
    <s v="WDFW"/>
    <s v="SUQ"/>
    <n v="2596252"/>
    <n v="1"/>
    <x v="6"/>
    <n v="20140814"/>
    <s v="R"/>
    <n v="6"/>
    <n v="33"/>
    <n v="23"/>
    <n v="16"/>
    <s v="N"/>
    <n v="5"/>
    <s v="3M10510  E"/>
    <m/>
    <n v="5000"/>
    <s v="F"/>
    <m/>
    <m/>
    <m/>
    <n v="69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59"/>
    <n v="1"/>
    <x v="6"/>
    <n v="20140813"/>
    <s v="R"/>
    <n v="6"/>
    <n v="33"/>
    <n v="23"/>
    <n v="17"/>
    <s v="N"/>
    <n v="5"/>
    <s v="3M10510  E"/>
    <m/>
    <n v="5000"/>
    <s v="M"/>
    <m/>
    <m/>
    <m/>
    <n v="720"/>
    <n v="0"/>
    <n v="1"/>
    <s v="E"/>
    <n v="1"/>
    <s v="210972"/>
    <n v="12"/>
    <m/>
    <m/>
    <m/>
    <n v="131268"/>
    <n v="1"/>
    <m/>
    <m/>
    <m/>
    <m/>
    <m/>
    <n v="2.35"/>
    <x v="0"/>
    <s v="N"/>
    <x v="3"/>
    <n v="8.7221435634663784"/>
    <n v="20.497037374145989"/>
  </r>
  <r>
    <s v="R"/>
    <n v="4.0999999999999996"/>
    <n v="20160412"/>
    <s v="WDFW"/>
    <s v="SUQ"/>
    <n v="2596266"/>
    <n v="1"/>
    <x v="6"/>
    <n v="20140813"/>
    <s v="R"/>
    <n v="6"/>
    <n v="33"/>
    <n v="23"/>
    <n v="17"/>
    <s v="N"/>
    <n v="5"/>
    <s v="3M10510  E"/>
    <m/>
    <n v="0"/>
    <s v="M"/>
    <m/>
    <m/>
    <m/>
    <n v="680"/>
    <n v="0"/>
    <n v="1"/>
    <s v="E"/>
    <n v="1"/>
    <s v="636092"/>
    <n v="12"/>
    <m/>
    <m/>
    <m/>
    <n v="131268"/>
    <n v="1"/>
    <m/>
    <m/>
    <m/>
    <m/>
    <m/>
    <n v="2.35"/>
    <x v="0"/>
    <s v="N"/>
    <x v="1"/>
    <n v="1"/>
    <n v="2.35"/>
  </r>
  <r>
    <s v="R"/>
    <n v="4.0999999999999996"/>
    <n v="20160412"/>
    <s v="WDFW"/>
    <s v="SUQ"/>
    <n v="2596277"/>
    <n v="1"/>
    <x v="6"/>
    <n v="20140813"/>
    <s v="R"/>
    <n v="6"/>
    <n v="33"/>
    <n v="23"/>
    <n v="17"/>
    <s v="N"/>
    <n v="5"/>
    <s v="3M10510  E"/>
    <m/>
    <n v="5000"/>
    <s v="M"/>
    <m/>
    <m/>
    <m/>
    <n v="74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84"/>
    <n v="1"/>
    <x v="6"/>
    <n v="20140813"/>
    <s v="R"/>
    <n v="6"/>
    <n v="33"/>
    <n v="23"/>
    <n v="17"/>
    <s v="N"/>
    <n v="5"/>
    <s v="3M10510  E"/>
    <m/>
    <n v="5000"/>
    <s v="F"/>
    <m/>
    <m/>
    <m/>
    <n v="660"/>
    <n v="0"/>
    <n v="1"/>
    <s v="E"/>
    <n v="1"/>
    <s v="211017"/>
    <n v="12"/>
    <m/>
    <m/>
    <m/>
    <n v="131268"/>
    <n v="1"/>
    <m/>
    <m/>
    <m/>
    <m/>
    <m/>
    <n v="2.35"/>
    <x v="0"/>
    <s v="N"/>
    <x v="3"/>
    <n v="9.2676267293887928"/>
    <n v="21.778922814063662"/>
  </r>
  <r>
    <s v="R"/>
    <n v="4.0999999999999996"/>
    <n v="20160412"/>
    <s v="WDFW"/>
    <s v="SUQ"/>
    <n v="2596291"/>
    <n v="1"/>
    <x v="6"/>
    <n v="20140813"/>
    <s v="R"/>
    <n v="6"/>
    <n v="33"/>
    <n v="23"/>
    <n v="17"/>
    <s v="N"/>
    <n v="5"/>
    <s v="3M10510  E"/>
    <m/>
    <n v="5000"/>
    <s v="M"/>
    <m/>
    <m/>
    <m/>
    <n v="700"/>
    <n v="0"/>
    <n v="1"/>
    <s v="E"/>
    <n v="1"/>
    <s v="211016"/>
    <n v="12"/>
    <m/>
    <m/>
    <m/>
    <n v="131268"/>
    <n v="1"/>
    <m/>
    <m/>
    <m/>
    <m/>
    <m/>
    <n v="2.35"/>
    <x v="0"/>
    <s v="N"/>
    <x v="3"/>
    <n v="8.7732919254658377"/>
    <n v="20.617236024844718"/>
  </r>
  <r>
    <s v="R"/>
    <n v="4.0999999999999996"/>
    <n v="20160412"/>
    <s v="WDFW"/>
    <s v="SUQ"/>
    <n v="2596302"/>
    <n v="1"/>
    <x v="6"/>
    <n v="20140826"/>
    <s v="R"/>
    <n v="6"/>
    <n v="35"/>
    <n v="23"/>
    <n v="16"/>
    <s v="N"/>
    <n v="5"/>
    <s v="3M10510  E"/>
    <m/>
    <n v="5000"/>
    <s v="M"/>
    <m/>
    <m/>
    <m/>
    <n v="680"/>
    <n v="0"/>
    <n v="1"/>
    <s v="E"/>
    <n v="1"/>
    <s v="211016"/>
    <n v="12"/>
    <m/>
    <m/>
    <m/>
    <n v="131270"/>
    <n v="1"/>
    <m/>
    <m/>
    <m/>
    <m/>
    <m/>
    <n v="2.02"/>
    <x v="0"/>
    <s v="N"/>
    <x v="3"/>
    <n v="8.7732919254658377"/>
    <n v="17.722049689440993"/>
  </r>
  <r>
    <s v="R"/>
    <n v="4.0999999999999996"/>
    <n v="20160412"/>
    <s v="WDFW"/>
    <s v="SUQ"/>
    <n v="2596309"/>
    <n v="1"/>
    <x v="6"/>
    <n v="20140815"/>
    <s v="R"/>
    <n v="6"/>
    <n v="33"/>
    <n v="23"/>
    <n v="16"/>
    <s v="N"/>
    <n v="5"/>
    <s v="3M10510  E"/>
    <m/>
    <n v="5000"/>
    <s v="F"/>
    <m/>
    <m/>
    <m/>
    <n v="71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316"/>
    <n v="1"/>
    <x v="6"/>
    <n v="20140827"/>
    <s v="R"/>
    <n v="6"/>
    <n v="35"/>
    <n v="23"/>
    <n v="16"/>
    <s v="N"/>
    <n v="5"/>
    <s v="3M10510  E"/>
    <m/>
    <n v="5000"/>
    <s v="M"/>
    <m/>
    <m/>
    <m/>
    <n v="750"/>
    <n v="0"/>
    <n v="1"/>
    <s v="E"/>
    <n v="1"/>
    <s v="210973"/>
    <n v="12"/>
    <m/>
    <m/>
    <m/>
    <n v="131270"/>
    <n v="1"/>
    <m/>
    <m/>
    <m/>
    <m/>
    <m/>
    <n v="2.02"/>
    <x v="0"/>
    <s v="N"/>
    <x v="3"/>
    <n v="8.7930918696275064"/>
    <n v="17.762045576647562"/>
  </r>
  <r>
    <s v="R"/>
    <n v="4.0999999999999996"/>
    <n v="20160412"/>
    <s v="WDFW"/>
    <s v="SUQ"/>
    <n v="2596327"/>
    <n v="1"/>
    <x v="6"/>
    <n v="20140827"/>
    <s v="R"/>
    <n v="6"/>
    <n v="35"/>
    <n v="23"/>
    <n v="16"/>
    <s v="N"/>
    <n v="5"/>
    <s v="3M10510  E"/>
    <m/>
    <n v="5000"/>
    <s v="F"/>
    <m/>
    <m/>
    <m/>
    <n v="780"/>
    <n v="0"/>
    <n v="1"/>
    <s v="E"/>
    <n v="1"/>
    <s v="210973"/>
    <n v="12"/>
    <m/>
    <m/>
    <m/>
    <n v="131270"/>
    <n v="1"/>
    <m/>
    <m/>
    <m/>
    <m/>
    <m/>
    <n v="2.02"/>
    <x v="0"/>
    <s v="N"/>
    <x v="3"/>
    <n v="8.7930918696275064"/>
    <n v="17.762045576647562"/>
  </r>
  <r>
    <s v="R"/>
    <n v="4.0999999999999996"/>
    <n v="20160412"/>
    <s v="WDFW"/>
    <s v="SUQ"/>
    <n v="2596334"/>
    <n v="1"/>
    <x v="6"/>
    <n v="20140827"/>
    <s v="R"/>
    <n v="6"/>
    <n v="35"/>
    <n v="23"/>
    <n v="16"/>
    <s v="N"/>
    <n v="5"/>
    <s v="3M10510  E"/>
    <m/>
    <n v="5000"/>
    <s v="F"/>
    <m/>
    <m/>
    <m/>
    <n v="680"/>
    <n v="0"/>
    <n v="1"/>
    <s v="E"/>
    <n v="1"/>
    <s v="210973"/>
    <n v="12"/>
    <m/>
    <m/>
    <m/>
    <n v="131270"/>
    <n v="1"/>
    <m/>
    <m/>
    <m/>
    <m/>
    <m/>
    <n v="2.02"/>
    <x v="0"/>
    <s v="N"/>
    <x v="3"/>
    <n v="8.7930918696275064"/>
    <n v="17.762045576647562"/>
  </r>
  <r>
    <s v="R"/>
    <n v="4.0999999999999996"/>
    <n v="20160412"/>
    <s v="WDFW"/>
    <s v="SUQ"/>
    <n v="2596249"/>
    <n v="1"/>
    <x v="6"/>
    <n v="20140828"/>
    <s v="R"/>
    <n v="6"/>
    <n v="35"/>
    <n v="23"/>
    <n v="16"/>
    <s v="N"/>
    <n v="5"/>
    <s v="3M10510  E"/>
    <m/>
    <n v="5000"/>
    <s v="F"/>
    <m/>
    <m/>
    <m/>
    <n v="780"/>
    <n v="0"/>
    <n v="1"/>
    <s v="E"/>
    <n v="1"/>
    <s v="210972"/>
    <n v="12"/>
    <m/>
    <m/>
    <m/>
    <n v="131270"/>
    <n v="1"/>
    <m/>
    <m/>
    <m/>
    <m/>
    <m/>
    <n v="2.02"/>
    <x v="0"/>
    <s v="N"/>
    <x v="3"/>
    <n v="8.7221435634663784"/>
    <n v="17.618729998202085"/>
  </r>
  <r>
    <s v="R"/>
    <n v="4.0999999999999996"/>
    <n v="20160412"/>
    <s v="WDFW"/>
    <s v="SUQ"/>
    <n v="2596251"/>
    <n v="1"/>
    <x v="6"/>
    <n v="20140814"/>
    <s v="R"/>
    <n v="6"/>
    <n v="33"/>
    <n v="23"/>
    <n v="16"/>
    <s v="N"/>
    <n v="5"/>
    <s v="3M10510  E"/>
    <m/>
    <n v="5000"/>
    <s v="F"/>
    <m/>
    <m/>
    <m/>
    <n v="77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58"/>
    <n v="1"/>
    <x v="6"/>
    <n v="20140813"/>
    <s v="R"/>
    <n v="6"/>
    <n v="33"/>
    <n v="23"/>
    <n v="17"/>
    <s v="N"/>
    <n v="5"/>
    <s v="3M10510  E"/>
    <m/>
    <n v="5000"/>
    <s v="M"/>
    <m/>
    <m/>
    <m/>
    <n v="790"/>
    <n v="0"/>
    <n v="1"/>
    <s v="E"/>
    <n v="1"/>
    <s v="210973"/>
    <n v="12"/>
    <m/>
    <m/>
    <m/>
    <n v="131268"/>
    <n v="1"/>
    <m/>
    <m/>
    <m/>
    <m/>
    <m/>
    <n v="2.35"/>
    <x v="0"/>
    <s v="N"/>
    <x v="3"/>
    <n v="8.7930918696275064"/>
    <n v="20.663765893624642"/>
  </r>
  <r>
    <s v="R"/>
    <n v="4.0999999999999996"/>
    <n v="20160412"/>
    <s v="WDFW"/>
    <s v="SUQ"/>
    <n v="2596260"/>
    <n v="1"/>
    <x v="6"/>
    <n v="20140813"/>
    <s v="R"/>
    <n v="6"/>
    <n v="33"/>
    <n v="23"/>
    <n v="17"/>
    <s v="N"/>
    <n v="5"/>
    <s v="3M10510  E"/>
    <m/>
    <n v="0"/>
    <s v="M"/>
    <m/>
    <m/>
    <m/>
    <n v="830"/>
    <n v="0"/>
    <n v="1"/>
    <s v="E"/>
    <n v="1"/>
    <s v="635695"/>
    <n v="12"/>
    <m/>
    <m/>
    <m/>
    <n v="131268"/>
    <n v="1"/>
    <m/>
    <m/>
    <m/>
    <m/>
    <m/>
    <n v="2.35"/>
    <x v="0"/>
    <s v="N"/>
    <x v="1"/>
    <n v="1.0128731729744205"/>
    <n v="2.3802519564898881"/>
  </r>
  <r>
    <s v="R"/>
    <n v="4.0999999999999996"/>
    <n v="20160412"/>
    <s v="WDFW"/>
    <s v="SUQ"/>
    <n v="2596283"/>
    <n v="1"/>
    <x v="6"/>
    <n v="20140813"/>
    <s v="R"/>
    <n v="6"/>
    <n v="33"/>
    <n v="23"/>
    <n v="17"/>
    <s v="N"/>
    <n v="5"/>
    <s v="3M10510  E"/>
    <m/>
    <n v="5000"/>
    <s v="M"/>
    <m/>
    <m/>
    <m/>
    <n v="770"/>
    <n v="0"/>
    <n v="1"/>
    <s v="E"/>
    <n v="1"/>
    <s v="211016"/>
    <n v="12"/>
    <m/>
    <m/>
    <m/>
    <n v="131268"/>
    <n v="1"/>
    <m/>
    <m/>
    <m/>
    <m/>
    <m/>
    <n v="2.35"/>
    <x v="0"/>
    <s v="N"/>
    <x v="3"/>
    <n v="8.7732919254658377"/>
    <n v="20.617236024844718"/>
  </r>
  <r>
    <s v="R"/>
    <n v="4.0999999999999996"/>
    <n v="20160412"/>
    <s v="WDFW"/>
    <s v="SUQ"/>
    <n v="2596285"/>
    <n v="1"/>
    <x v="6"/>
    <n v="20140813"/>
    <s v="R"/>
    <n v="6"/>
    <n v="33"/>
    <n v="23"/>
    <n v="17"/>
    <s v="N"/>
    <n v="5"/>
    <s v="3M10510  E"/>
    <m/>
    <n v="5000"/>
    <s v="F"/>
    <m/>
    <m/>
    <m/>
    <n v="710"/>
    <n v="0"/>
    <n v="1"/>
    <s v="E"/>
    <n v="1"/>
    <s v="210972"/>
    <n v="12"/>
    <m/>
    <m/>
    <m/>
    <n v="131268"/>
    <n v="1"/>
    <m/>
    <m/>
    <m/>
    <m/>
    <m/>
    <n v="2.35"/>
    <x v="0"/>
    <s v="N"/>
    <x v="3"/>
    <n v="8.7221435634663784"/>
    <n v="20.497037374145989"/>
  </r>
  <r>
    <s v="R"/>
    <n v="4.0999999999999996"/>
    <n v="20160412"/>
    <s v="WDFW"/>
    <s v="SUQ"/>
    <n v="2596292"/>
    <n v="1"/>
    <x v="6"/>
    <n v="20140813"/>
    <s v="R"/>
    <n v="6"/>
    <n v="33"/>
    <n v="23"/>
    <n v="17"/>
    <s v="N"/>
    <n v="5"/>
    <s v="3M10510  E"/>
    <m/>
    <n v="5000"/>
    <s v="M"/>
    <m/>
    <m/>
    <m/>
    <n v="600"/>
    <n v="0"/>
    <n v="1"/>
    <s v="E"/>
    <n v="1"/>
    <s v="210972"/>
    <n v="12"/>
    <m/>
    <m/>
    <m/>
    <n v="131268"/>
    <n v="1"/>
    <m/>
    <m/>
    <m/>
    <m/>
    <m/>
    <n v="2.35"/>
    <x v="0"/>
    <s v="N"/>
    <x v="3"/>
    <n v="8.7221435634663784"/>
    <n v="20.497037374145989"/>
  </r>
  <r>
    <s v="R"/>
    <n v="4.0999999999999996"/>
    <n v="20160412"/>
    <s v="WDFW"/>
    <s v="SUQ"/>
    <n v="2596317"/>
    <n v="1"/>
    <x v="6"/>
    <n v="20140827"/>
    <s v="R"/>
    <n v="6"/>
    <n v="35"/>
    <n v="23"/>
    <n v="16"/>
    <s v="N"/>
    <n v="5"/>
    <s v="3M10510  E"/>
    <m/>
    <n v="5000"/>
    <s v="M"/>
    <m/>
    <m/>
    <m/>
    <n v="730"/>
    <n v="0"/>
    <n v="1"/>
    <s v="E"/>
    <n v="1"/>
    <s v="211017"/>
    <n v="12"/>
    <m/>
    <m/>
    <m/>
    <n v="131270"/>
    <n v="1"/>
    <m/>
    <m/>
    <m/>
    <m/>
    <m/>
    <n v="2.02"/>
    <x v="0"/>
    <s v="N"/>
    <x v="3"/>
    <n v="9.2676267293887928"/>
    <n v="18.720605993365361"/>
  </r>
  <r>
    <s v="R"/>
    <n v="4.0999999999999996"/>
    <n v="20160412"/>
    <s v="WDFW"/>
    <s v="SUQ"/>
    <n v="2596319"/>
    <n v="1"/>
    <x v="6"/>
    <n v="20140827"/>
    <s v="R"/>
    <n v="6"/>
    <n v="35"/>
    <n v="23"/>
    <n v="16"/>
    <s v="N"/>
    <n v="5"/>
    <s v="3M10510  E"/>
    <m/>
    <n v="5000"/>
    <s v="M"/>
    <m/>
    <m/>
    <m/>
    <n v="700"/>
    <n v="0"/>
    <n v="1"/>
    <s v="E"/>
    <n v="1"/>
    <s v="211017"/>
    <n v="12"/>
    <m/>
    <m/>
    <m/>
    <n v="131270"/>
    <n v="1"/>
    <m/>
    <m/>
    <m/>
    <m/>
    <m/>
    <n v="2.02"/>
    <x v="0"/>
    <s v="N"/>
    <x v="3"/>
    <n v="9.2676267293887928"/>
    <n v="18.720605993365361"/>
  </r>
  <r>
    <s v="R"/>
    <n v="4.0999999999999996"/>
    <n v="20160412"/>
    <s v="WDFW"/>
    <s v="SUQ"/>
    <n v="2596324"/>
    <n v="1"/>
    <x v="6"/>
    <n v="20140827"/>
    <s v="R"/>
    <n v="6"/>
    <n v="35"/>
    <n v="23"/>
    <n v="16"/>
    <s v="N"/>
    <n v="5"/>
    <s v="3M10510  E"/>
    <m/>
    <n v="5000"/>
    <s v="F"/>
    <m/>
    <m/>
    <m/>
    <n v="680"/>
    <n v="0"/>
    <n v="1"/>
    <s v="E"/>
    <n v="1"/>
    <s v="210972"/>
    <n v="12"/>
    <m/>
    <m/>
    <m/>
    <n v="131270"/>
    <n v="1"/>
    <m/>
    <m/>
    <m/>
    <m/>
    <m/>
    <n v="2.02"/>
    <x v="0"/>
    <s v="N"/>
    <x v="3"/>
    <n v="8.7221435634663784"/>
    <n v="17.618729998202085"/>
  </r>
  <r>
    <s v="R"/>
    <n v="4.0999999999999996"/>
    <n v="20160412"/>
    <s v="WDFW"/>
    <s v="SUQ"/>
    <n v="2596326"/>
    <n v="1"/>
    <x v="6"/>
    <n v="20140827"/>
    <s v="R"/>
    <n v="6"/>
    <n v="35"/>
    <n v="23"/>
    <n v="16"/>
    <s v="N"/>
    <n v="5"/>
    <s v="3M10510  E"/>
    <m/>
    <n v="5000"/>
    <s v="M"/>
    <m/>
    <m/>
    <m/>
    <n v="640"/>
    <n v="0"/>
    <n v="1"/>
    <s v="E"/>
    <n v="1"/>
    <s v="211017"/>
    <n v="12"/>
    <m/>
    <m/>
    <m/>
    <n v="131270"/>
    <n v="1"/>
    <m/>
    <m/>
    <m/>
    <m/>
    <m/>
    <n v="2.02"/>
    <x v="0"/>
    <s v="N"/>
    <x v="3"/>
    <n v="9.2676267293887928"/>
    <n v="18.720605993365361"/>
  </r>
  <r>
    <s v="R"/>
    <n v="4.0999999999999996"/>
    <n v="20160412"/>
    <s v="WDFW"/>
    <s v="SUQ"/>
    <n v="2596294"/>
    <n v="1"/>
    <x v="6"/>
    <n v="20140804"/>
    <s v="R"/>
    <n v="6"/>
    <n v="32"/>
    <n v="23"/>
    <n v="17"/>
    <s v="N"/>
    <n v="5"/>
    <s v="3M10510  E"/>
    <m/>
    <n v="5000"/>
    <s v="M"/>
    <m/>
    <m/>
    <m/>
    <n v="600"/>
    <n v="0"/>
    <n v="1"/>
    <s v="E"/>
    <n v="3"/>
    <m/>
    <m/>
    <m/>
    <m/>
    <m/>
    <n v="131267"/>
    <n v="1"/>
    <m/>
    <m/>
    <m/>
    <m/>
    <m/>
    <m/>
    <x v="0"/>
    <s v="N"/>
    <x v="0"/>
    <m/>
    <m/>
  </r>
  <r>
    <s v="R"/>
    <n v="4.0999999999999996"/>
    <n v="20160914"/>
    <s v="WDFW"/>
    <s v="SUQ"/>
    <n v="2790618"/>
    <n v="1"/>
    <x v="7"/>
    <n v="20150825"/>
    <s v="R"/>
    <n v="6"/>
    <n v="35"/>
    <n v="23"/>
    <n v="49"/>
    <s v="N"/>
    <n v="5"/>
    <s v="3M10510  E"/>
    <m/>
    <n v="5000"/>
    <s v="M"/>
    <m/>
    <m/>
    <m/>
    <n v="820"/>
    <n v="0"/>
    <n v="1"/>
    <s v="E"/>
    <n v="1"/>
    <s v="211016"/>
    <n v="12"/>
    <m/>
    <m/>
    <m/>
    <n v="135740"/>
    <n v="1"/>
    <m/>
    <m/>
    <m/>
    <m/>
    <m/>
    <n v="3.14"/>
    <x v="0"/>
    <s v="N"/>
    <x v="3"/>
    <n v="8.7732919254658377"/>
    <n v="27.548136645962732"/>
  </r>
  <r>
    <s v="R"/>
    <n v="4.0999999999999996"/>
    <n v="20160914"/>
    <s v="WDFW"/>
    <s v="SUQ"/>
    <n v="2790625"/>
    <n v="1"/>
    <x v="7"/>
    <n v="20150805"/>
    <s v="R"/>
    <n v="6"/>
    <n v="32"/>
    <n v="23"/>
    <n v="17"/>
    <s v="N"/>
    <n v="5"/>
    <s v="3M10510  E"/>
    <m/>
    <n v="0"/>
    <s v="M"/>
    <m/>
    <m/>
    <m/>
    <n v="600"/>
    <n v="0"/>
    <n v="1"/>
    <s v="E"/>
    <n v="1"/>
    <s v="636286"/>
    <n v="12"/>
    <m/>
    <m/>
    <m/>
    <n v="135737"/>
    <n v="1"/>
    <m/>
    <m/>
    <m/>
    <m/>
    <m/>
    <n v="2.29"/>
    <x v="0"/>
    <s v="N"/>
    <x v="6"/>
    <n v="1.0100991404740696"/>
    <n v="2.3131270316856192"/>
  </r>
  <r>
    <s v="R"/>
    <n v="4.0999999999999996"/>
    <n v="20160914"/>
    <s v="WDFW"/>
    <s v="SUQ"/>
    <n v="2790632"/>
    <n v="1"/>
    <x v="7"/>
    <n v="20150810"/>
    <s v="R"/>
    <n v="6"/>
    <n v="33"/>
    <n v="23"/>
    <n v="49"/>
    <s v="N"/>
    <n v="5"/>
    <s v="3M10510  E"/>
    <m/>
    <n v="5000"/>
    <s v="F"/>
    <m/>
    <m/>
    <m/>
    <n v="75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13"/>
    <n v="1"/>
    <x v="7"/>
    <n v="20150825"/>
    <s v="R"/>
    <n v="6"/>
    <n v="35"/>
    <n v="23"/>
    <n v="49"/>
    <s v="N"/>
    <n v="5"/>
    <s v="3M10510  E"/>
    <m/>
    <n v="5000"/>
    <s v="M"/>
    <m/>
    <m/>
    <m/>
    <n v="890"/>
    <n v="0"/>
    <n v="1"/>
    <s v="E"/>
    <n v="1"/>
    <s v="211016"/>
    <n v="12"/>
    <m/>
    <m/>
    <m/>
    <n v="135740"/>
    <n v="1"/>
    <m/>
    <m/>
    <m/>
    <m/>
    <m/>
    <n v="3.14"/>
    <x v="0"/>
    <s v="N"/>
    <x v="3"/>
    <n v="8.7732919254658377"/>
    <n v="27.548136645962732"/>
  </r>
  <r>
    <s v="R"/>
    <n v="4.0999999999999996"/>
    <n v="20160914"/>
    <s v="WDFW"/>
    <s v="SUQ"/>
    <n v="2790645"/>
    <n v="1"/>
    <x v="7"/>
    <n v="20150810"/>
    <s v="R"/>
    <n v="6"/>
    <n v="33"/>
    <n v="23"/>
    <n v="49"/>
    <s v="N"/>
    <n v="5"/>
    <s v="3M10510  E"/>
    <m/>
    <n v="5000"/>
    <s v="M"/>
    <m/>
    <m/>
    <m/>
    <n v="750"/>
    <n v="0"/>
    <n v="1"/>
    <s v="E"/>
    <n v="1"/>
    <s v="211016"/>
    <n v="12"/>
    <m/>
    <m/>
    <m/>
    <n v="135738"/>
    <n v="1"/>
    <m/>
    <m/>
    <m/>
    <m/>
    <m/>
    <n v="3.04"/>
    <x v="0"/>
    <s v="N"/>
    <x v="3"/>
    <n v="8.7732919254658377"/>
    <n v="26.670807453416145"/>
  </r>
  <r>
    <s v="R"/>
    <n v="4.0999999999999996"/>
    <n v="20160914"/>
    <s v="WDFW"/>
    <s v="SUQ"/>
    <n v="2790616"/>
    <n v="1"/>
    <x v="7"/>
    <n v="20150825"/>
    <s v="R"/>
    <n v="6"/>
    <n v="35"/>
    <n v="23"/>
    <n v="49"/>
    <s v="N"/>
    <n v="5"/>
    <s v="3M10510  E"/>
    <m/>
    <n v="0"/>
    <s v="M"/>
    <m/>
    <m/>
    <m/>
    <n v="680"/>
    <n v="0"/>
    <n v="1"/>
    <s v="E"/>
    <n v="1"/>
    <s v="636286"/>
    <n v="12"/>
    <m/>
    <m/>
    <m/>
    <n v="135740"/>
    <n v="1"/>
    <m/>
    <m/>
    <m/>
    <m/>
    <m/>
    <n v="3.14"/>
    <x v="0"/>
    <s v="N"/>
    <x v="6"/>
    <n v="1.0100991404740696"/>
    <n v="3.1717113010885787"/>
  </r>
  <r>
    <s v="R"/>
    <n v="4.0999999999999996"/>
    <n v="20160914"/>
    <s v="WDFW"/>
    <s v="SUQ"/>
    <n v="2790623"/>
    <n v="1"/>
    <x v="7"/>
    <n v="20150805"/>
    <s v="R"/>
    <n v="6"/>
    <n v="32"/>
    <n v="23"/>
    <n v="17"/>
    <s v="N"/>
    <n v="5"/>
    <s v="3M10510  E"/>
    <m/>
    <n v="5000"/>
    <s v="M"/>
    <m/>
    <m/>
    <m/>
    <n v="71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643"/>
    <n v="1"/>
    <x v="7"/>
    <n v="20150810"/>
    <s v="R"/>
    <n v="6"/>
    <n v="33"/>
    <n v="23"/>
    <n v="49"/>
    <s v="N"/>
    <n v="5"/>
    <s v="3M10510  E"/>
    <m/>
    <n v="5000"/>
    <s v="F"/>
    <m/>
    <m/>
    <m/>
    <n v="810"/>
    <n v="0"/>
    <n v="1"/>
    <s v="E"/>
    <n v="1"/>
    <s v="211011"/>
    <n v="12"/>
    <m/>
    <m/>
    <m/>
    <n v="135738"/>
    <n v="1"/>
    <m/>
    <m/>
    <m/>
    <m/>
    <m/>
    <n v="3.04"/>
    <x v="0"/>
    <s v="N"/>
    <x v="1"/>
    <n v="1.0526847110460864"/>
    <n v="3.2001615215801027"/>
  </r>
  <r>
    <s v="R"/>
    <n v="4.0999999999999996"/>
    <n v="20160914"/>
    <s v="WDFW"/>
    <s v="SUQ"/>
    <n v="2790650"/>
    <n v="1"/>
    <x v="7"/>
    <n v="20150811"/>
    <s v="R"/>
    <n v="6"/>
    <n v="33"/>
    <n v="23"/>
    <n v="49"/>
    <s v="N"/>
    <n v="5"/>
    <s v="3M10510  E"/>
    <m/>
    <n v="5000"/>
    <s v="F"/>
    <m/>
    <m/>
    <m/>
    <n v="770"/>
    <n v="0"/>
    <n v="1"/>
    <s v="E"/>
    <n v="1"/>
    <s v="211016"/>
    <n v="12"/>
    <m/>
    <m/>
    <m/>
    <n v="135738"/>
    <n v="1"/>
    <m/>
    <m/>
    <m/>
    <m/>
    <m/>
    <n v="3.04"/>
    <x v="0"/>
    <s v="N"/>
    <x v="3"/>
    <n v="8.7732919254658377"/>
    <n v="26.670807453416145"/>
  </r>
  <r>
    <s v="R"/>
    <n v="4.0999999999999996"/>
    <n v="20160914"/>
    <s v="WDFW"/>
    <s v="SUQ"/>
    <n v="2790657"/>
    <n v="1"/>
    <x v="7"/>
    <n v="20150811"/>
    <s v="R"/>
    <n v="6"/>
    <n v="33"/>
    <n v="23"/>
    <n v="49"/>
    <s v="N"/>
    <n v="5"/>
    <s v="3M10510  E"/>
    <m/>
    <n v="5000"/>
    <s v="F"/>
    <m/>
    <m/>
    <m/>
    <n v="77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68"/>
    <n v="1"/>
    <x v="7"/>
    <n v="20150826"/>
    <s v="R"/>
    <n v="6"/>
    <n v="35"/>
    <n v="23"/>
    <n v="16"/>
    <s v="N"/>
    <n v="5"/>
    <s v="3M10510  E"/>
    <m/>
    <n v="5000"/>
    <s v="M"/>
    <m/>
    <m/>
    <m/>
    <n v="730"/>
    <n v="0"/>
    <n v="1"/>
    <s v="E"/>
    <n v="1"/>
    <s v="211016"/>
    <n v="12"/>
    <m/>
    <m/>
    <m/>
    <n v="135740"/>
    <n v="1"/>
    <m/>
    <m/>
    <m/>
    <m/>
    <m/>
    <n v="3.14"/>
    <x v="0"/>
    <s v="N"/>
    <x v="3"/>
    <n v="8.7732919254658377"/>
    <n v="27.548136645962732"/>
  </r>
  <r>
    <s v="R"/>
    <n v="4.0999999999999996"/>
    <n v="20160914"/>
    <s v="WDFW"/>
    <s v="SUQ"/>
    <n v="2790675"/>
    <n v="1"/>
    <x v="7"/>
    <n v="20150826"/>
    <s v="R"/>
    <n v="6"/>
    <n v="35"/>
    <n v="23"/>
    <n v="16"/>
    <s v="N"/>
    <n v="5"/>
    <s v="3M10510  E"/>
    <m/>
    <n v="0"/>
    <s v="M"/>
    <m/>
    <m/>
    <m/>
    <n v="610"/>
    <n v="0"/>
    <n v="1"/>
    <s v="E"/>
    <n v="1"/>
    <s v="636286"/>
    <n v="12"/>
    <m/>
    <m/>
    <m/>
    <n v="135740"/>
    <n v="1"/>
    <m/>
    <m/>
    <m/>
    <m/>
    <m/>
    <n v="3.14"/>
    <x v="0"/>
    <s v="N"/>
    <x v="6"/>
    <n v="1.0100991404740696"/>
    <n v="3.1717113010885787"/>
  </r>
  <r>
    <s v="R"/>
    <n v="4.0999999999999996"/>
    <n v="20160914"/>
    <s v="WDFW"/>
    <s v="SUQ"/>
    <n v="2790693"/>
    <n v="1"/>
    <x v="7"/>
    <n v="20150908"/>
    <s v="R"/>
    <n v="6"/>
    <n v="37"/>
    <n v="23"/>
    <n v="16"/>
    <s v="N"/>
    <n v="5"/>
    <s v="3M10510  E"/>
    <m/>
    <n v="0"/>
    <s v="F"/>
    <m/>
    <m/>
    <m/>
    <n v="770"/>
    <n v="0"/>
    <n v="1"/>
    <s v="E"/>
    <n v="1"/>
    <s v="636092"/>
    <n v="12"/>
    <m/>
    <m/>
    <m/>
    <n v="135742"/>
    <n v="1"/>
    <m/>
    <m/>
    <m/>
    <m/>
    <m/>
    <n v="1.1200000000000001"/>
    <x v="0"/>
    <s v="N"/>
    <x v="1"/>
    <n v="1"/>
    <n v="1.1200000000000001"/>
  </r>
  <r>
    <s v="R"/>
    <n v="4.0999999999999996"/>
    <n v="20160914"/>
    <s v="WDFW"/>
    <s v="SUQ"/>
    <n v="2790700"/>
    <n v="1"/>
    <x v="7"/>
    <n v="20150806"/>
    <s v="R"/>
    <n v="6"/>
    <n v="32"/>
    <n v="23"/>
    <n v="49"/>
    <s v="N"/>
    <n v="5"/>
    <s v="3M10510  E"/>
    <m/>
    <n v="5000"/>
    <s v="M"/>
    <m/>
    <m/>
    <m/>
    <n v="670"/>
    <n v="0"/>
    <n v="1"/>
    <s v="E"/>
    <n v="1"/>
    <s v="210972"/>
    <n v="12"/>
    <m/>
    <m/>
    <m/>
    <n v="135737"/>
    <n v="1"/>
    <m/>
    <m/>
    <m/>
    <m/>
    <m/>
    <n v="2.29"/>
    <x v="0"/>
    <s v="N"/>
    <x v="3"/>
    <n v="8.7221435634663784"/>
    <n v="19.973708760338006"/>
  </r>
  <r>
    <s v="R"/>
    <n v="4.0999999999999996"/>
    <n v="20160914"/>
    <s v="WDFW"/>
    <s v="SUQ"/>
    <n v="2790707"/>
    <n v="1"/>
    <x v="7"/>
    <n v="20150806"/>
    <s v="R"/>
    <n v="6"/>
    <n v="32"/>
    <n v="23"/>
    <n v="49"/>
    <s v="N"/>
    <n v="5"/>
    <s v="3M10510  E"/>
    <m/>
    <n v="5000"/>
    <s v="F"/>
    <m/>
    <m/>
    <m/>
    <n v="74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718"/>
    <n v="1"/>
    <x v="7"/>
    <n v="20150807"/>
    <s v="R"/>
    <n v="6"/>
    <n v="32"/>
    <n v="23"/>
    <n v="49"/>
    <s v="N"/>
    <n v="5"/>
    <s v="3M10510  E"/>
    <m/>
    <n v="5000"/>
    <s v="F"/>
    <m/>
    <m/>
    <m/>
    <n v="690"/>
    <n v="0"/>
    <n v="1"/>
    <s v="E"/>
    <n v="1"/>
    <s v="211017"/>
    <n v="12"/>
    <m/>
    <m/>
    <m/>
    <n v="135737"/>
    <n v="1"/>
    <m/>
    <m/>
    <m/>
    <m/>
    <m/>
    <n v="2.29"/>
    <x v="0"/>
    <s v="N"/>
    <x v="3"/>
    <n v="9.2676267293887928"/>
    <n v="21.222865210300338"/>
  </r>
  <r>
    <s v="R"/>
    <n v="4.0999999999999996"/>
    <n v="20160914"/>
    <s v="WDFW"/>
    <s v="SUQ"/>
    <n v="2790725"/>
    <n v="1"/>
    <x v="7"/>
    <n v="20150831"/>
    <s v="R"/>
    <n v="6"/>
    <n v="36"/>
    <n v="23"/>
    <n v="49"/>
    <s v="N"/>
    <n v="5"/>
    <s v="3M10510  E"/>
    <m/>
    <n v="5000"/>
    <s v="M"/>
    <m/>
    <m/>
    <m/>
    <n v="880"/>
    <n v="0"/>
    <n v="1"/>
    <s v="E"/>
    <n v="1"/>
    <s v="211016"/>
    <n v="12"/>
    <m/>
    <m/>
    <m/>
    <n v="135741"/>
    <n v="1"/>
    <m/>
    <m/>
    <m/>
    <m/>
    <m/>
    <n v="1.05"/>
    <x v="0"/>
    <s v="N"/>
    <x v="3"/>
    <n v="8.7732919254658377"/>
    <n v="9.2119565217391308"/>
  </r>
  <r>
    <s v="R"/>
    <n v="4.0999999999999996"/>
    <n v="20160914"/>
    <s v="WDFW"/>
    <s v="SUQ"/>
    <n v="2790732"/>
    <n v="1"/>
    <x v="7"/>
    <n v="20150819"/>
    <s v="R"/>
    <n v="6"/>
    <n v="34"/>
    <n v="23"/>
    <n v="17"/>
    <s v="N"/>
    <n v="5"/>
    <s v="3M10510  E"/>
    <m/>
    <n v="5000"/>
    <s v="F"/>
    <m/>
    <m/>
    <m/>
    <n v="800"/>
    <n v="0"/>
    <n v="1"/>
    <s v="E"/>
    <n v="1"/>
    <s v="211017"/>
    <n v="12"/>
    <m/>
    <m/>
    <m/>
    <n v="135739"/>
    <n v="1"/>
    <m/>
    <m/>
    <m/>
    <m/>
    <m/>
    <n v="6.25"/>
    <x v="0"/>
    <s v="N"/>
    <x v="3"/>
    <n v="9.2676267293887928"/>
    <n v="57.922667058679956"/>
  </r>
  <r>
    <s v="R"/>
    <n v="4.0999999999999996"/>
    <n v="20160914"/>
    <s v="WDFW"/>
    <s v="SUQ"/>
    <n v="2790615"/>
    <n v="1"/>
    <x v="7"/>
    <n v="20150825"/>
    <s v="R"/>
    <n v="6"/>
    <n v="35"/>
    <n v="23"/>
    <n v="49"/>
    <s v="N"/>
    <n v="5"/>
    <s v="3M10510  E"/>
    <m/>
    <n v="5000"/>
    <s v="M"/>
    <m/>
    <m/>
    <m/>
    <n v="750"/>
    <n v="0"/>
    <n v="1"/>
    <s v="E"/>
    <n v="1"/>
    <s v="211017"/>
    <n v="12"/>
    <m/>
    <m/>
    <m/>
    <n v="135740"/>
    <n v="1"/>
    <m/>
    <m/>
    <m/>
    <m/>
    <m/>
    <n v="3.14"/>
    <x v="0"/>
    <s v="N"/>
    <x v="3"/>
    <n v="9.2676267293887928"/>
    <n v="29.100347930280812"/>
  </r>
  <r>
    <s v="R"/>
    <n v="4.0999999999999996"/>
    <n v="20160914"/>
    <s v="WDFW"/>
    <s v="SUQ"/>
    <n v="2790617"/>
    <n v="1"/>
    <x v="7"/>
    <n v="20150825"/>
    <s v="R"/>
    <n v="6"/>
    <n v="35"/>
    <n v="23"/>
    <n v="49"/>
    <s v="N"/>
    <n v="5"/>
    <s v="3M10510  E"/>
    <m/>
    <n v="5000"/>
    <s v="F"/>
    <m/>
    <m/>
    <m/>
    <n v="710"/>
    <n v="0"/>
    <n v="1"/>
    <s v="E"/>
    <n v="1"/>
    <s v="211016"/>
    <n v="12"/>
    <m/>
    <m/>
    <m/>
    <n v="135740"/>
    <n v="1"/>
    <m/>
    <m/>
    <m/>
    <m/>
    <m/>
    <n v="3.14"/>
    <x v="0"/>
    <s v="N"/>
    <x v="3"/>
    <n v="8.7732919254658377"/>
    <n v="27.548136645962732"/>
  </r>
  <r>
    <s v="R"/>
    <n v="4.0999999999999996"/>
    <n v="20160914"/>
    <s v="WDFW"/>
    <s v="SUQ"/>
    <n v="2790624"/>
    <n v="1"/>
    <x v="7"/>
    <n v="20150805"/>
    <s v="R"/>
    <n v="6"/>
    <n v="32"/>
    <n v="23"/>
    <n v="17"/>
    <s v="N"/>
    <n v="5"/>
    <s v="3M10510  E"/>
    <m/>
    <n v="0"/>
    <s v="F"/>
    <m/>
    <m/>
    <m/>
    <n v="750"/>
    <n v="0"/>
    <n v="1"/>
    <s v="E"/>
    <n v="1"/>
    <s v="636286"/>
    <n v="12"/>
    <m/>
    <m/>
    <m/>
    <n v="135737"/>
    <n v="1"/>
    <m/>
    <m/>
    <m/>
    <m/>
    <m/>
    <n v="2.29"/>
    <x v="0"/>
    <s v="N"/>
    <x v="6"/>
    <n v="1.0100991404740696"/>
    <n v="2.3131270316856192"/>
  </r>
  <r>
    <s v="R"/>
    <n v="4.0999999999999996"/>
    <n v="20160914"/>
    <s v="WDFW"/>
    <s v="SUQ"/>
    <n v="2790626"/>
    <n v="1"/>
    <x v="7"/>
    <n v="20150805"/>
    <s v="R"/>
    <n v="6"/>
    <n v="32"/>
    <n v="23"/>
    <n v="17"/>
    <s v="N"/>
    <n v="5"/>
    <s v="3M10510  E"/>
    <m/>
    <n v="5000"/>
    <s v="F"/>
    <m/>
    <m/>
    <m/>
    <n v="71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649"/>
    <n v="1"/>
    <x v="7"/>
    <n v="20150811"/>
    <s v="R"/>
    <n v="6"/>
    <n v="33"/>
    <n v="23"/>
    <n v="49"/>
    <s v="N"/>
    <n v="5"/>
    <s v="3M10510  E"/>
    <m/>
    <n v="5000"/>
    <s v="F"/>
    <m/>
    <m/>
    <m/>
    <n v="720"/>
    <n v="0"/>
    <n v="1"/>
    <s v="E"/>
    <n v="1"/>
    <s v="211011"/>
    <n v="12"/>
    <m/>
    <m/>
    <m/>
    <n v="135738"/>
    <n v="1"/>
    <m/>
    <m/>
    <m/>
    <m/>
    <m/>
    <n v="3.04"/>
    <x v="0"/>
    <s v="N"/>
    <x v="1"/>
    <n v="1.0526847110460864"/>
    <n v="3.2001615215801027"/>
  </r>
  <r>
    <s v="R"/>
    <n v="4.0999999999999996"/>
    <n v="20160914"/>
    <s v="WDFW"/>
    <s v="SUQ"/>
    <n v="2790651"/>
    <n v="1"/>
    <x v="7"/>
    <n v="20150811"/>
    <s v="R"/>
    <n v="6"/>
    <n v="33"/>
    <n v="23"/>
    <n v="49"/>
    <s v="N"/>
    <n v="5"/>
    <s v="3M10510  E"/>
    <m/>
    <n v="5000"/>
    <s v="M"/>
    <m/>
    <m/>
    <m/>
    <n v="68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58"/>
    <n v="1"/>
    <x v="7"/>
    <n v="20150811"/>
    <s v="R"/>
    <n v="6"/>
    <n v="33"/>
    <n v="23"/>
    <n v="49"/>
    <s v="N"/>
    <n v="5"/>
    <s v="3M10510  E"/>
    <m/>
    <n v="5000"/>
    <s v="F"/>
    <m/>
    <m/>
    <m/>
    <n v="850"/>
    <n v="0"/>
    <n v="1"/>
    <s v="E"/>
    <n v="1"/>
    <s v="211016"/>
    <n v="12"/>
    <m/>
    <m/>
    <m/>
    <n v="135738"/>
    <n v="1"/>
    <m/>
    <m/>
    <m/>
    <m/>
    <m/>
    <n v="3.04"/>
    <x v="0"/>
    <s v="N"/>
    <x v="3"/>
    <n v="8.7732919254658377"/>
    <n v="26.670807453416145"/>
  </r>
  <r>
    <s v="R"/>
    <n v="4.0999999999999996"/>
    <n v="20160914"/>
    <s v="WDFW"/>
    <s v="SUQ"/>
    <n v="2790683"/>
    <n v="1"/>
    <x v="7"/>
    <n v="20150902"/>
    <s v="R"/>
    <n v="6"/>
    <n v="36"/>
    <n v="23"/>
    <n v="16"/>
    <s v="N"/>
    <n v="5"/>
    <s v="3M10510  E"/>
    <m/>
    <n v="5000"/>
    <s v="F"/>
    <m/>
    <m/>
    <m/>
    <n v="700"/>
    <n v="0"/>
    <n v="1"/>
    <s v="E"/>
    <n v="1"/>
    <s v="211016"/>
    <n v="12"/>
    <m/>
    <m/>
    <m/>
    <n v="135741"/>
    <n v="1"/>
    <m/>
    <m/>
    <m/>
    <m/>
    <m/>
    <n v="1.05"/>
    <x v="0"/>
    <s v="N"/>
    <x v="3"/>
    <n v="8.7732919254658377"/>
    <n v="9.2119565217391308"/>
  </r>
  <r>
    <s v="R"/>
    <n v="4.0999999999999996"/>
    <n v="20160914"/>
    <s v="WDFW"/>
    <s v="SUQ"/>
    <n v="2790685"/>
    <n v="1"/>
    <x v="7"/>
    <n v="20150902"/>
    <s v="R"/>
    <n v="6"/>
    <n v="36"/>
    <n v="23"/>
    <n v="16"/>
    <s v="N"/>
    <n v="5"/>
    <s v="3M10510  E"/>
    <m/>
    <n v="5000"/>
    <s v="F"/>
    <m/>
    <m/>
    <m/>
    <n v="740"/>
    <n v="0"/>
    <n v="1"/>
    <s v="E"/>
    <n v="1"/>
    <s v="211016"/>
    <n v="12"/>
    <m/>
    <m/>
    <m/>
    <n v="135741"/>
    <n v="1"/>
    <m/>
    <m/>
    <m/>
    <m/>
    <m/>
    <n v="1.05"/>
    <x v="0"/>
    <s v="N"/>
    <x v="3"/>
    <n v="8.7732919254658377"/>
    <n v="9.2119565217391308"/>
  </r>
  <r>
    <s v="R"/>
    <n v="4.0999999999999996"/>
    <n v="20160914"/>
    <s v="WDFW"/>
    <s v="SUQ"/>
    <n v="2790690"/>
    <n v="1"/>
    <x v="7"/>
    <n v="20150908"/>
    <s v="R"/>
    <n v="6"/>
    <n v="37"/>
    <n v="23"/>
    <n v="16"/>
    <s v="N"/>
    <n v="5"/>
    <s v="3M10510  E"/>
    <m/>
    <n v="5000"/>
    <s v="F"/>
    <m/>
    <m/>
    <m/>
    <n v="720"/>
    <n v="0"/>
    <n v="1"/>
    <s v="E"/>
    <n v="1"/>
    <s v="211016"/>
    <n v="12"/>
    <m/>
    <m/>
    <m/>
    <n v="135742"/>
    <n v="1"/>
    <m/>
    <m/>
    <m/>
    <m/>
    <m/>
    <n v="1.1200000000000001"/>
    <x v="0"/>
    <s v="N"/>
    <x v="3"/>
    <n v="8.7732919254658377"/>
    <n v="9.8260869565217384"/>
  </r>
  <r>
    <s v="R"/>
    <n v="4.0999999999999996"/>
    <n v="20160914"/>
    <s v="WDFW"/>
    <s v="SUQ"/>
    <n v="2790692"/>
    <n v="1"/>
    <x v="7"/>
    <n v="20150908"/>
    <s v="R"/>
    <n v="6"/>
    <n v="37"/>
    <n v="23"/>
    <n v="16"/>
    <s v="N"/>
    <n v="5"/>
    <s v="3M10510  E"/>
    <m/>
    <n v="5000"/>
    <s v="F"/>
    <m/>
    <m/>
    <m/>
    <n v="670"/>
    <n v="0"/>
    <n v="1"/>
    <s v="E"/>
    <n v="1"/>
    <s v="211016"/>
    <n v="12"/>
    <m/>
    <m/>
    <m/>
    <n v="135742"/>
    <n v="1"/>
    <m/>
    <m/>
    <m/>
    <m/>
    <m/>
    <n v="1.1200000000000001"/>
    <x v="0"/>
    <s v="N"/>
    <x v="3"/>
    <n v="8.7732919254658377"/>
    <n v="9.8260869565217384"/>
  </r>
  <r>
    <s v="R"/>
    <n v="4.0999999999999996"/>
    <n v="20160914"/>
    <s v="WDFW"/>
    <s v="SUQ"/>
    <n v="2790715"/>
    <n v="1"/>
    <x v="7"/>
    <n v="20150807"/>
    <s v="R"/>
    <n v="6"/>
    <n v="32"/>
    <n v="23"/>
    <n v="49"/>
    <s v="N"/>
    <n v="5"/>
    <s v="3M10510  E"/>
    <m/>
    <n v="0"/>
    <s v="F"/>
    <m/>
    <m/>
    <m/>
    <n v="700"/>
    <n v="0"/>
    <n v="1"/>
    <s v="E"/>
    <n v="1"/>
    <s v="636091"/>
    <n v="12"/>
    <m/>
    <m/>
    <m/>
    <n v="135737"/>
    <n v="1"/>
    <m/>
    <m/>
    <m/>
    <m/>
    <m/>
    <n v="2.29"/>
    <x v="0"/>
    <s v="N"/>
    <x v="8"/>
    <n v="1"/>
    <n v="2.29"/>
  </r>
  <r>
    <s v="R"/>
    <n v="4.0999999999999996"/>
    <n v="20160914"/>
    <s v="WDFW"/>
    <s v="SUQ"/>
    <n v="2790717"/>
    <n v="1"/>
    <x v="7"/>
    <n v="20150807"/>
    <s v="R"/>
    <n v="6"/>
    <n v="32"/>
    <n v="23"/>
    <n v="49"/>
    <s v="N"/>
    <n v="5"/>
    <s v="3M10510  E"/>
    <m/>
    <n v="5000"/>
    <s v="M"/>
    <m/>
    <m/>
    <m/>
    <n v="76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724"/>
    <n v="1"/>
    <x v="7"/>
    <n v="20150831"/>
    <s v="R"/>
    <n v="6"/>
    <n v="36"/>
    <n v="23"/>
    <n v="49"/>
    <s v="N"/>
    <n v="5"/>
    <s v="3M10510  E"/>
    <m/>
    <n v="5000"/>
    <s v="F"/>
    <m/>
    <m/>
    <m/>
    <n v="640"/>
    <n v="0"/>
    <n v="1"/>
    <s v="E"/>
    <n v="1"/>
    <s v="211017"/>
    <n v="12"/>
    <m/>
    <m/>
    <m/>
    <n v="135741"/>
    <n v="1"/>
    <m/>
    <m/>
    <m/>
    <m/>
    <m/>
    <n v="1.05"/>
    <x v="0"/>
    <s v="N"/>
    <x v="3"/>
    <n v="9.2676267293887928"/>
    <n v="9.7310080658582336"/>
  </r>
  <r>
    <s v="R"/>
    <n v="4.0999999999999996"/>
    <n v="20160914"/>
    <s v="WDFW"/>
    <s v="SUQ"/>
    <n v="2790726"/>
    <n v="1"/>
    <x v="7"/>
    <n v="20150831"/>
    <s v="R"/>
    <n v="6"/>
    <n v="36"/>
    <n v="23"/>
    <n v="49"/>
    <s v="N"/>
    <n v="5"/>
    <s v="3M10510  E"/>
    <m/>
    <n v="5000"/>
    <s v="M"/>
    <m/>
    <m/>
    <m/>
    <n v="750"/>
    <n v="0"/>
    <n v="1"/>
    <s v="E"/>
    <n v="1"/>
    <s v="211016"/>
    <n v="12"/>
    <m/>
    <m/>
    <m/>
    <n v="135741"/>
    <n v="1"/>
    <m/>
    <m/>
    <m/>
    <m/>
    <m/>
    <n v="1.05"/>
    <x v="0"/>
    <s v="N"/>
    <x v="3"/>
    <n v="8.7732919254658377"/>
    <n v="9.2119565217391308"/>
  </r>
  <r>
    <s v="R"/>
    <n v="4.0999999999999996"/>
    <n v="20160914"/>
    <s v="WDFW"/>
    <s v="SUQ"/>
    <n v="2790606"/>
    <n v="1"/>
    <x v="7"/>
    <n v="20150814"/>
    <s v="R"/>
    <n v="6"/>
    <n v="33"/>
    <n v="23"/>
    <n v="12"/>
    <s v="N"/>
    <n v="5"/>
    <s v="3M10510  E"/>
    <m/>
    <n v="5000"/>
    <s v="M"/>
    <m/>
    <m/>
    <m/>
    <n v="75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33"/>
    <n v="1"/>
    <x v="7"/>
    <n v="20150810"/>
    <s v="R"/>
    <n v="6"/>
    <n v="33"/>
    <n v="23"/>
    <n v="49"/>
    <s v="N"/>
    <n v="5"/>
    <s v="3M10510  E"/>
    <m/>
    <n v="5000"/>
    <s v="M"/>
    <m/>
    <m/>
    <m/>
    <n v="640"/>
    <n v="0"/>
    <n v="1"/>
    <s v="E"/>
    <n v="1"/>
    <s v="211016"/>
    <n v="12"/>
    <m/>
    <m/>
    <m/>
    <n v="135738"/>
    <n v="1"/>
    <m/>
    <m/>
    <m/>
    <m/>
    <m/>
    <n v="3.04"/>
    <x v="0"/>
    <s v="N"/>
    <x v="3"/>
    <n v="8.7732919254658377"/>
    <n v="26.670807453416145"/>
  </r>
  <r>
    <s v="R"/>
    <n v="4.0999999999999996"/>
    <n v="20160914"/>
    <s v="WDFW"/>
    <s v="SUQ"/>
    <n v="2790635"/>
    <n v="1"/>
    <x v="7"/>
    <n v="20150810"/>
    <s v="R"/>
    <n v="6"/>
    <n v="33"/>
    <n v="23"/>
    <n v="49"/>
    <s v="N"/>
    <n v="5"/>
    <s v="3M10510  E"/>
    <m/>
    <n v="5000"/>
    <s v="F"/>
    <m/>
    <m/>
    <m/>
    <n v="750"/>
    <n v="0"/>
    <n v="1"/>
    <s v="E"/>
    <n v="1"/>
    <s v="211051"/>
    <n v="12"/>
    <m/>
    <m/>
    <m/>
    <n v="135738"/>
    <n v="1"/>
    <m/>
    <m/>
    <m/>
    <m/>
    <m/>
    <n v="3.04"/>
    <x v="0"/>
    <s v="N"/>
    <x v="6"/>
    <n v="1.011235308999747"/>
    <n v="3.0741553393592311"/>
  </r>
  <r>
    <s v="R"/>
    <n v="4.0999999999999996"/>
    <n v="20160914"/>
    <s v="WDFW"/>
    <s v="SUQ"/>
    <n v="2790640"/>
    <n v="1"/>
    <x v="7"/>
    <n v="20150810"/>
    <s v="R"/>
    <n v="6"/>
    <n v="33"/>
    <n v="23"/>
    <n v="49"/>
    <s v="N"/>
    <n v="5"/>
    <s v="3M10510  E"/>
    <m/>
    <n v="5000"/>
    <s v="M"/>
    <m/>
    <m/>
    <m/>
    <n v="90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42"/>
    <n v="1"/>
    <x v="7"/>
    <n v="20150810"/>
    <s v="R"/>
    <n v="6"/>
    <n v="33"/>
    <n v="23"/>
    <n v="49"/>
    <s v="N"/>
    <n v="5"/>
    <s v="3M10510  E"/>
    <m/>
    <n v="5000"/>
    <s v="M"/>
    <m/>
    <m/>
    <m/>
    <n v="700"/>
    <n v="0"/>
    <n v="1"/>
    <s v="E"/>
    <n v="1"/>
    <s v="211016"/>
    <n v="12"/>
    <m/>
    <m/>
    <m/>
    <n v="135738"/>
    <n v="1"/>
    <m/>
    <m/>
    <m/>
    <m/>
    <m/>
    <n v="3.04"/>
    <x v="0"/>
    <s v="N"/>
    <x v="3"/>
    <n v="8.7732919254658377"/>
    <n v="26.670807453416145"/>
  </r>
  <r>
    <s v="R"/>
    <n v="4.0999999999999996"/>
    <n v="20160914"/>
    <s v="WDFW"/>
    <s v="SUQ"/>
    <n v="2790665"/>
    <n v="1"/>
    <x v="7"/>
    <n v="20150826"/>
    <s v="R"/>
    <n v="6"/>
    <n v="35"/>
    <n v="23"/>
    <n v="16"/>
    <s v="N"/>
    <n v="5"/>
    <s v="3M10510  E"/>
    <m/>
    <n v="5000"/>
    <s v="F"/>
    <m/>
    <m/>
    <m/>
    <n v="870"/>
    <n v="0"/>
    <n v="1"/>
    <s v="E"/>
    <n v="1"/>
    <s v="211017"/>
    <n v="12"/>
    <m/>
    <m/>
    <m/>
    <n v="135740"/>
    <n v="1"/>
    <m/>
    <m/>
    <m/>
    <m/>
    <m/>
    <n v="3.14"/>
    <x v="0"/>
    <s v="N"/>
    <x v="3"/>
    <n v="9.2676267293887928"/>
    <n v="29.100347930280812"/>
  </r>
  <r>
    <s v="R"/>
    <n v="4.0999999999999996"/>
    <n v="20160914"/>
    <s v="WDFW"/>
    <s v="SUQ"/>
    <n v="2790667"/>
    <n v="1"/>
    <x v="7"/>
    <n v="20150826"/>
    <s v="R"/>
    <n v="6"/>
    <n v="35"/>
    <n v="23"/>
    <n v="16"/>
    <s v="N"/>
    <n v="5"/>
    <s v="3M10510  E"/>
    <m/>
    <n v="5000"/>
    <s v="M"/>
    <m/>
    <m/>
    <m/>
    <n v="730"/>
    <n v="0"/>
    <n v="1"/>
    <s v="E"/>
    <n v="1"/>
    <s v="211016"/>
    <n v="12"/>
    <m/>
    <m/>
    <m/>
    <n v="135740"/>
    <n v="1"/>
    <m/>
    <m/>
    <m/>
    <m/>
    <m/>
    <n v="3.14"/>
    <x v="0"/>
    <s v="N"/>
    <x v="3"/>
    <n v="8.7732919254658377"/>
    <n v="27.548136645962732"/>
  </r>
  <r>
    <s v="R"/>
    <n v="4.0999999999999996"/>
    <n v="20160914"/>
    <s v="WDFW"/>
    <s v="SUQ"/>
    <n v="2790674"/>
    <n v="1"/>
    <x v="7"/>
    <n v="20150826"/>
    <s v="R"/>
    <n v="6"/>
    <n v="35"/>
    <n v="23"/>
    <n v="16"/>
    <s v="N"/>
    <n v="5"/>
    <s v="3M10510  E"/>
    <m/>
    <n v="5000"/>
    <s v="F"/>
    <m/>
    <m/>
    <m/>
    <n v="760"/>
    <n v="0"/>
    <n v="1"/>
    <s v="E"/>
    <n v="1"/>
    <s v="211017"/>
    <n v="12"/>
    <m/>
    <m/>
    <m/>
    <n v="135740"/>
    <n v="1"/>
    <m/>
    <m/>
    <m/>
    <m/>
    <m/>
    <n v="3.14"/>
    <x v="0"/>
    <s v="N"/>
    <x v="3"/>
    <n v="9.2676267293887928"/>
    <n v="29.100347930280812"/>
  </r>
  <r>
    <s v="R"/>
    <n v="4.0999999999999996"/>
    <n v="20160914"/>
    <s v="WDFW"/>
    <s v="SUQ"/>
    <n v="2790699"/>
    <n v="1"/>
    <x v="7"/>
    <n v="20150806"/>
    <s v="R"/>
    <n v="6"/>
    <n v="32"/>
    <n v="23"/>
    <n v="49"/>
    <s v="N"/>
    <n v="5"/>
    <s v="3M10510  E"/>
    <m/>
    <n v="5000"/>
    <s v="F"/>
    <m/>
    <m/>
    <m/>
    <n v="80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701"/>
    <n v="1"/>
    <x v="7"/>
    <n v="20150806"/>
    <s v="R"/>
    <n v="6"/>
    <n v="32"/>
    <n v="23"/>
    <n v="49"/>
    <s v="N"/>
    <n v="5"/>
    <s v="3M10510  E"/>
    <m/>
    <n v="5000"/>
    <s v="M"/>
    <m/>
    <m/>
    <m/>
    <n v="650"/>
    <n v="0"/>
    <n v="1"/>
    <s v="E"/>
    <n v="1"/>
    <s v="211017"/>
    <n v="12"/>
    <m/>
    <m/>
    <m/>
    <n v="135737"/>
    <n v="1"/>
    <m/>
    <m/>
    <m/>
    <m/>
    <m/>
    <n v="2.29"/>
    <x v="0"/>
    <s v="N"/>
    <x v="3"/>
    <n v="9.2676267293887928"/>
    <n v="21.222865210300338"/>
  </r>
  <r>
    <s v="R"/>
    <n v="4.0999999999999996"/>
    <n v="20160914"/>
    <s v="WDFW"/>
    <s v="SUQ"/>
    <n v="2790708"/>
    <n v="1"/>
    <x v="7"/>
    <n v="20150806"/>
    <s v="R"/>
    <n v="6"/>
    <n v="32"/>
    <n v="23"/>
    <n v="49"/>
    <s v="N"/>
    <n v="5"/>
    <s v="3M10510  E"/>
    <m/>
    <n v="5000"/>
    <s v="F"/>
    <m/>
    <m/>
    <m/>
    <n v="73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710"/>
    <n v="1"/>
    <x v="7"/>
    <n v="20150806"/>
    <s v="R"/>
    <n v="6"/>
    <n v="32"/>
    <n v="23"/>
    <n v="49"/>
    <s v="N"/>
    <n v="5"/>
    <s v="3M10510  E"/>
    <m/>
    <n v="5000"/>
    <s v="F"/>
    <m/>
    <m/>
    <m/>
    <n v="79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733"/>
    <n v="1"/>
    <x v="7"/>
    <n v="20150819"/>
    <s v="R"/>
    <n v="6"/>
    <n v="34"/>
    <n v="23"/>
    <n v="17"/>
    <s v="N"/>
    <n v="5"/>
    <s v="3M10510  E"/>
    <m/>
    <n v="5000"/>
    <s v="M"/>
    <m/>
    <m/>
    <m/>
    <n v="820"/>
    <n v="0"/>
    <n v="1"/>
    <s v="E"/>
    <n v="1"/>
    <s v="211017"/>
    <n v="12"/>
    <m/>
    <m/>
    <m/>
    <n v="135739"/>
    <n v="1"/>
    <m/>
    <m/>
    <m/>
    <m/>
    <m/>
    <n v="6.25"/>
    <x v="0"/>
    <s v="N"/>
    <x v="3"/>
    <n v="9.2676267293887928"/>
    <n v="57.922667058679956"/>
  </r>
  <r>
    <s v="R"/>
    <n v="4.0999999999999996"/>
    <n v="20160914"/>
    <s v="WDFW"/>
    <s v="SUQ"/>
    <n v="2790647"/>
    <n v="1"/>
    <x v="7"/>
    <n v="20150811"/>
    <s v="R"/>
    <n v="6"/>
    <n v="33"/>
    <n v="23"/>
    <n v="49"/>
    <s v="N"/>
    <n v="5"/>
    <s v="3M10510  E"/>
    <m/>
    <n v="5000"/>
    <s v="F"/>
    <m/>
    <m/>
    <m/>
    <n v="73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62"/>
    <n v="1"/>
    <x v="7"/>
    <n v="20150803"/>
    <s v="R"/>
    <n v="6"/>
    <n v="32"/>
    <n v="23"/>
    <n v="17"/>
    <s v="N"/>
    <n v="5"/>
    <s v="3M10510  E"/>
    <m/>
    <n v="5000"/>
    <s v="M"/>
    <m/>
    <m/>
    <m/>
    <n v="700"/>
    <n v="0"/>
    <n v="1"/>
    <s v="E"/>
    <n v="1"/>
    <s v="211017"/>
    <n v="12"/>
    <m/>
    <m/>
    <m/>
    <n v="135737"/>
    <n v="1"/>
    <m/>
    <m/>
    <m/>
    <m/>
    <m/>
    <n v="2.29"/>
    <x v="0"/>
    <s v="N"/>
    <x v="3"/>
    <n v="9.2676267293887928"/>
    <n v="21.222865210300338"/>
  </r>
  <r>
    <s v="R"/>
    <n v="4.0999999999999996"/>
    <n v="20160914"/>
    <s v="WDFW"/>
    <s v="SUQ"/>
    <n v="2790681"/>
    <n v="1"/>
    <x v="7"/>
    <n v="20150812"/>
    <s v="R"/>
    <n v="6"/>
    <n v="33"/>
    <n v="23"/>
    <n v="17"/>
    <s v="N"/>
    <n v="5"/>
    <s v="3M10510  E"/>
    <m/>
    <n v="5000"/>
    <s v="M"/>
    <m/>
    <m/>
    <m/>
    <n v="76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94"/>
    <n v="1"/>
    <x v="7"/>
    <n v="20150908"/>
    <s v="R"/>
    <n v="6"/>
    <n v="37"/>
    <n v="23"/>
    <n v="16"/>
    <s v="N"/>
    <n v="5"/>
    <s v="3M10510  E"/>
    <m/>
    <n v="5000"/>
    <s v="F"/>
    <m/>
    <m/>
    <m/>
    <n v="730"/>
    <n v="0"/>
    <n v="1"/>
    <s v="E"/>
    <n v="1"/>
    <s v="211016"/>
    <n v="12"/>
    <m/>
    <m/>
    <m/>
    <n v="135742"/>
    <n v="1"/>
    <m/>
    <m/>
    <m/>
    <m/>
    <m/>
    <n v="1.1200000000000001"/>
    <x v="0"/>
    <s v="N"/>
    <x v="3"/>
    <n v="8.7732919254658377"/>
    <n v="9.8260869565217384"/>
  </r>
  <r>
    <s v="R"/>
    <n v="4.0999999999999996"/>
    <n v="20160914"/>
    <s v="WDFW"/>
    <s v="SUQ"/>
    <n v="2790696"/>
    <n v="1"/>
    <x v="7"/>
    <n v="20150806"/>
    <s v="R"/>
    <n v="6"/>
    <n v="32"/>
    <n v="23"/>
    <n v="49"/>
    <s v="N"/>
    <n v="5"/>
    <s v="3M10510  E"/>
    <m/>
    <n v="5000"/>
    <s v="M"/>
    <m/>
    <m/>
    <m/>
    <n v="830"/>
    <n v="0"/>
    <n v="1"/>
    <s v="E"/>
    <n v="1"/>
    <s v="211017"/>
    <n v="12"/>
    <m/>
    <m/>
    <m/>
    <n v="135737"/>
    <n v="1"/>
    <m/>
    <m/>
    <m/>
    <m/>
    <m/>
    <n v="2.29"/>
    <x v="0"/>
    <s v="N"/>
    <x v="3"/>
    <n v="9.2676267293887928"/>
    <n v="21.222865210300338"/>
  </r>
  <r>
    <s v="R"/>
    <n v="4.0999999999999996"/>
    <n v="20160914"/>
    <s v="WDFW"/>
    <s v="SUQ"/>
    <n v="2790711"/>
    <n v="1"/>
    <x v="7"/>
    <n v="20150806"/>
    <s v="R"/>
    <n v="6"/>
    <n v="32"/>
    <n v="23"/>
    <n v="49"/>
    <s v="N"/>
    <n v="5"/>
    <s v="3M10510  E"/>
    <m/>
    <n v="5000"/>
    <s v="F"/>
    <m/>
    <m/>
    <m/>
    <n v="76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713"/>
    <n v="1"/>
    <x v="7"/>
    <n v="20150807"/>
    <s v="R"/>
    <n v="6"/>
    <n v="32"/>
    <n v="23"/>
    <n v="49"/>
    <s v="N"/>
    <n v="5"/>
    <s v="3M10510  E"/>
    <m/>
    <n v="5000"/>
    <s v="M"/>
    <m/>
    <m/>
    <m/>
    <n v="94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728"/>
    <n v="1"/>
    <x v="7"/>
    <n v="20150831"/>
    <s v="R"/>
    <n v="6"/>
    <n v="36"/>
    <n v="23"/>
    <n v="49"/>
    <s v="N"/>
    <n v="5"/>
    <s v="3M10510  E"/>
    <m/>
    <n v="5000"/>
    <s v="F"/>
    <m/>
    <m/>
    <m/>
    <n v="880"/>
    <n v="0"/>
    <n v="1"/>
    <s v="E"/>
    <n v="1"/>
    <s v="211017"/>
    <n v="12"/>
    <m/>
    <m/>
    <m/>
    <n v="135741"/>
    <n v="1"/>
    <m/>
    <m/>
    <m/>
    <m/>
    <m/>
    <n v="1.05"/>
    <x v="0"/>
    <s v="N"/>
    <x v="3"/>
    <n v="9.2676267293887928"/>
    <n v="9.7310080658582336"/>
  </r>
  <r>
    <s v="R"/>
    <n v="4.0999999999999996"/>
    <n v="20160914"/>
    <s v="WDFW"/>
    <s v="SUQ"/>
    <n v="2790730"/>
    <n v="1"/>
    <x v="7"/>
    <n v="20150831"/>
    <s v="R"/>
    <n v="6"/>
    <n v="36"/>
    <n v="23"/>
    <n v="49"/>
    <s v="N"/>
    <n v="5"/>
    <s v="3M10510  E"/>
    <m/>
    <n v="5000"/>
    <s v="F"/>
    <m/>
    <m/>
    <m/>
    <n v="810"/>
    <n v="0"/>
    <n v="1"/>
    <s v="E"/>
    <n v="1"/>
    <s v="211016"/>
    <n v="12"/>
    <m/>
    <m/>
    <m/>
    <n v="135741"/>
    <n v="1"/>
    <m/>
    <m/>
    <m/>
    <m/>
    <m/>
    <n v="1.05"/>
    <x v="0"/>
    <s v="N"/>
    <x v="3"/>
    <n v="8.7732919254658377"/>
    <n v="9.2119565217391308"/>
  </r>
  <r>
    <s v="R"/>
    <n v="4.0999999999999996"/>
    <n v="20160914"/>
    <s v="WDFW"/>
    <s v="SUQ"/>
    <n v="2790634"/>
    <n v="1"/>
    <x v="7"/>
    <n v="20150810"/>
    <s v="R"/>
    <n v="6"/>
    <n v="33"/>
    <n v="23"/>
    <n v="49"/>
    <s v="N"/>
    <n v="5"/>
    <s v="3M10510  E"/>
    <m/>
    <n v="5000"/>
    <s v="M"/>
    <m/>
    <m/>
    <m/>
    <n v="780"/>
    <n v="0"/>
    <n v="1"/>
    <s v="E"/>
    <n v="1"/>
    <s v="211016"/>
    <n v="12"/>
    <m/>
    <m/>
    <m/>
    <n v="135738"/>
    <n v="1"/>
    <m/>
    <m/>
    <m/>
    <m/>
    <m/>
    <n v="3.04"/>
    <x v="0"/>
    <s v="N"/>
    <x v="3"/>
    <n v="8.7732919254658377"/>
    <n v="26.670807453416145"/>
  </r>
  <r>
    <s v="R"/>
    <n v="4.0999999999999996"/>
    <n v="20160914"/>
    <s v="WDFW"/>
    <s v="SUQ"/>
    <n v="2790641"/>
    <n v="1"/>
    <x v="7"/>
    <n v="20150810"/>
    <s v="R"/>
    <n v="6"/>
    <n v="33"/>
    <n v="23"/>
    <n v="49"/>
    <s v="N"/>
    <n v="5"/>
    <s v="3M10510  E"/>
    <m/>
    <n v="5000"/>
    <s v="F"/>
    <m/>
    <m/>
    <m/>
    <n v="850"/>
    <n v="0"/>
    <n v="1"/>
    <s v="E"/>
    <n v="1"/>
    <s v="636164"/>
    <n v="12"/>
    <m/>
    <m/>
    <m/>
    <n v="135738"/>
    <n v="1"/>
    <m/>
    <m/>
    <m/>
    <m/>
    <m/>
    <n v="3.04"/>
    <x v="0"/>
    <s v="N"/>
    <x v="18"/>
    <n v="1.0183328344806943"/>
    <n v="3.0957318168213108"/>
  </r>
  <r>
    <s v="R"/>
    <n v="4.0999999999999996"/>
    <n v="20160914"/>
    <s v="WDFW"/>
    <s v="SUQ"/>
    <n v="2790648"/>
    <n v="1"/>
    <x v="7"/>
    <n v="20150811"/>
    <s v="R"/>
    <n v="6"/>
    <n v="33"/>
    <n v="23"/>
    <n v="49"/>
    <s v="N"/>
    <n v="5"/>
    <s v="3M10510  E"/>
    <m/>
    <n v="5000"/>
    <s v="M"/>
    <m/>
    <m/>
    <m/>
    <n v="700"/>
    <n v="0"/>
    <n v="1"/>
    <s v="E"/>
    <n v="1"/>
    <s v="211016"/>
    <n v="12"/>
    <m/>
    <m/>
    <m/>
    <n v="135738"/>
    <n v="1"/>
    <m/>
    <m/>
    <m/>
    <m/>
    <m/>
    <n v="3.04"/>
    <x v="0"/>
    <s v="N"/>
    <x v="3"/>
    <n v="8.7732919254658377"/>
    <n v="26.670807453416145"/>
  </r>
  <r>
    <s v="R"/>
    <n v="4.0999999999999996"/>
    <n v="20160914"/>
    <s v="WDFW"/>
    <s v="SUQ"/>
    <n v="2790659"/>
    <n v="1"/>
    <x v="7"/>
    <n v="20150803"/>
    <s v="R"/>
    <n v="6"/>
    <n v="32"/>
    <n v="23"/>
    <n v="17"/>
    <s v="N"/>
    <n v="5"/>
    <s v="3M10510  E"/>
    <m/>
    <n v="5000"/>
    <s v="M"/>
    <m/>
    <m/>
    <m/>
    <n v="800"/>
    <n v="0"/>
    <n v="1"/>
    <s v="E"/>
    <n v="1"/>
    <s v="211017"/>
    <n v="12"/>
    <m/>
    <m/>
    <m/>
    <n v="135737"/>
    <n v="1"/>
    <m/>
    <m/>
    <m/>
    <m/>
    <m/>
    <n v="2.29"/>
    <x v="0"/>
    <s v="N"/>
    <x v="3"/>
    <n v="9.2676267293887928"/>
    <n v="21.222865210300338"/>
  </r>
  <r>
    <s v="R"/>
    <n v="4.0999999999999996"/>
    <n v="20160914"/>
    <s v="WDFW"/>
    <s v="SUQ"/>
    <n v="2790666"/>
    <n v="1"/>
    <x v="7"/>
    <n v="20150826"/>
    <s v="R"/>
    <n v="6"/>
    <n v="35"/>
    <n v="23"/>
    <n v="16"/>
    <s v="N"/>
    <n v="5"/>
    <s v="3M10510  E"/>
    <m/>
    <n v="5000"/>
    <s v="F"/>
    <m/>
    <m/>
    <m/>
    <n v="820"/>
    <n v="0"/>
    <n v="1"/>
    <s v="E"/>
    <n v="1"/>
    <s v="211016"/>
    <n v="12"/>
    <m/>
    <m/>
    <m/>
    <n v="135740"/>
    <n v="1"/>
    <m/>
    <m/>
    <m/>
    <m/>
    <m/>
    <n v="3.14"/>
    <x v="0"/>
    <s v="N"/>
    <x v="3"/>
    <n v="8.7732919254658377"/>
    <n v="27.548136645962732"/>
  </r>
  <r>
    <s v="R"/>
    <n v="4.0999999999999996"/>
    <n v="20160914"/>
    <s v="WDFW"/>
    <s v="SUQ"/>
    <n v="2790673"/>
    <n v="1"/>
    <x v="7"/>
    <n v="20150826"/>
    <s v="R"/>
    <n v="6"/>
    <n v="35"/>
    <n v="23"/>
    <n v="16"/>
    <s v="N"/>
    <n v="5"/>
    <s v="3M10510  E"/>
    <m/>
    <n v="5000"/>
    <s v="F"/>
    <m/>
    <m/>
    <m/>
    <n v="650"/>
    <n v="0"/>
    <n v="1"/>
    <s v="E"/>
    <n v="1"/>
    <s v="211016"/>
    <n v="12"/>
    <m/>
    <m/>
    <m/>
    <n v="135740"/>
    <n v="1"/>
    <m/>
    <m/>
    <m/>
    <m/>
    <m/>
    <n v="3.14"/>
    <x v="0"/>
    <s v="N"/>
    <x v="3"/>
    <n v="8.7732919254658377"/>
    <n v="27.548136645962732"/>
  </r>
  <r>
    <s v="R"/>
    <n v="4.0999999999999996"/>
    <n v="20160914"/>
    <s v="WDFW"/>
    <s v="SUQ"/>
    <n v="2790684"/>
    <n v="1"/>
    <x v="7"/>
    <n v="20150902"/>
    <s v="R"/>
    <n v="6"/>
    <n v="36"/>
    <n v="23"/>
    <n v="16"/>
    <s v="N"/>
    <n v="5"/>
    <s v="3M10510  E"/>
    <m/>
    <n v="5000"/>
    <s v="F"/>
    <m/>
    <m/>
    <m/>
    <n v="730"/>
    <n v="0"/>
    <n v="1"/>
    <s v="E"/>
    <n v="1"/>
    <s v="211017"/>
    <n v="12"/>
    <m/>
    <m/>
    <m/>
    <n v="135741"/>
    <n v="1"/>
    <m/>
    <m/>
    <m/>
    <m/>
    <m/>
    <n v="1.05"/>
    <x v="0"/>
    <s v="N"/>
    <x v="3"/>
    <n v="9.2676267293887928"/>
    <n v="9.7310080658582336"/>
  </r>
  <r>
    <s v="R"/>
    <n v="4.0999999999999996"/>
    <n v="20160914"/>
    <s v="WDFW"/>
    <s v="SUQ"/>
    <n v="2790691"/>
    <n v="1"/>
    <x v="7"/>
    <n v="20150908"/>
    <s v="R"/>
    <n v="6"/>
    <n v="37"/>
    <n v="23"/>
    <n v="16"/>
    <s v="N"/>
    <n v="5"/>
    <s v="3M10510  E"/>
    <m/>
    <n v="5000"/>
    <s v="M"/>
    <m/>
    <m/>
    <m/>
    <n v="850"/>
    <n v="0"/>
    <n v="1"/>
    <s v="E"/>
    <n v="1"/>
    <s v="211011"/>
    <n v="12"/>
    <m/>
    <m/>
    <m/>
    <n v="135742"/>
    <n v="1"/>
    <m/>
    <m/>
    <m/>
    <m/>
    <m/>
    <n v="1.1200000000000001"/>
    <x v="0"/>
    <s v="N"/>
    <x v="1"/>
    <n v="1.0526847110460864"/>
    <n v="1.1790068763716168"/>
  </r>
  <r>
    <s v="R"/>
    <n v="4.0999999999999996"/>
    <n v="20160914"/>
    <s v="WDFW"/>
    <s v="SUQ"/>
    <n v="2790698"/>
    <n v="1"/>
    <x v="7"/>
    <n v="20150806"/>
    <s v="R"/>
    <n v="6"/>
    <n v="32"/>
    <n v="23"/>
    <n v="49"/>
    <s v="N"/>
    <n v="5"/>
    <s v="3M10510  E"/>
    <m/>
    <n v="5000"/>
    <s v="M"/>
    <m/>
    <m/>
    <m/>
    <n v="710"/>
    <n v="0"/>
    <n v="1"/>
    <s v="E"/>
    <n v="1"/>
    <s v="211017"/>
    <n v="12"/>
    <m/>
    <m/>
    <m/>
    <n v="135737"/>
    <n v="1"/>
    <m/>
    <m/>
    <m/>
    <m/>
    <m/>
    <n v="2.29"/>
    <x v="0"/>
    <s v="N"/>
    <x v="3"/>
    <n v="9.2676267293887928"/>
    <n v="21.222865210300338"/>
  </r>
  <r>
    <s v="R"/>
    <n v="4.0999999999999996"/>
    <n v="20160914"/>
    <s v="WDFW"/>
    <s v="SUQ"/>
    <n v="2790702"/>
    <n v="1"/>
    <x v="7"/>
    <n v="20150806"/>
    <s v="R"/>
    <n v="6"/>
    <n v="32"/>
    <n v="23"/>
    <n v="49"/>
    <s v="N"/>
    <n v="5"/>
    <s v="3M10510  E"/>
    <m/>
    <n v="5000"/>
    <s v="F"/>
    <m/>
    <m/>
    <m/>
    <n v="790"/>
    <n v="0"/>
    <n v="1"/>
    <s v="E"/>
    <n v="1"/>
    <s v="211017"/>
    <n v="12"/>
    <m/>
    <m/>
    <m/>
    <n v="135737"/>
    <n v="1"/>
    <m/>
    <m/>
    <m/>
    <m/>
    <m/>
    <n v="2.29"/>
    <x v="0"/>
    <s v="N"/>
    <x v="3"/>
    <n v="9.2676267293887928"/>
    <n v="21.222865210300338"/>
  </r>
  <r>
    <s v="R"/>
    <n v="4.0999999999999996"/>
    <n v="20160914"/>
    <s v="WDFW"/>
    <s v="SUQ"/>
    <n v="2790709"/>
    <n v="1"/>
    <x v="7"/>
    <n v="20150806"/>
    <s v="R"/>
    <n v="6"/>
    <n v="32"/>
    <n v="23"/>
    <n v="49"/>
    <s v="N"/>
    <n v="5"/>
    <s v="3M10510  E"/>
    <m/>
    <n v="5000"/>
    <s v="M"/>
    <m/>
    <m/>
    <m/>
    <n v="73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716"/>
    <n v="1"/>
    <x v="7"/>
    <n v="20150807"/>
    <s v="R"/>
    <n v="6"/>
    <n v="32"/>
    <n v="23"/>
    <n v="49"/>
    <s v="N"/>
    <n v="5"/>
    <s v="3M10510  E"/>
    <m/>
    <n v="5000"/>
    <s v="M"/>
    <m/>
    <m/>
    <m/>
    <n v="66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723"/>
    <n v="1"/>
    <x v="7"/>
    <n v="20150827"/>
    <s v="R"/>
    <n v="6"/>
    <n v="35"/>
    <n v="23"/>
    <n v="16"/>
    <s v="N"/>
    <n v="5"/>
    <s v="3M10510  E"/>
    <m/>
    <n v="5000"/>
    <s v="F"/>
    <m/>
    <m/>
    <m/>
    <n v="740"/>
    <n v="0"/>
    <n v="1"/>
    <s v="E"/>
    <n v="1"/>
    <s v="211017"/>
    <n v="12"/>
    <m/>
    <m/>
    <m/>
    <n v="135740"/>
    <n v="1"/>
    <m/>
    <m/>
    <m/>
    <m/>
    <m/>
    <n v="3.14"/>
    <x v="0"/>
    <s v="N"/>
    <x v="3"/>
    <n v="9.2676267293887928"/>
    <n v="29.100347930280812"/>
  </r>
  <r>
    <s v="R"/>
    <n v="4.0999999999999996"/>
    <n v="20160914"/>
    <s v="WDFW"/>
    <s v="SUQ"/>
    <n v="2790727"/>
    <n v="1"/>
    <x v="7"/>
    <n v="20150831"/>
    <s v="R"/>
    <n v="6"/>
    <n v="36"/>
    <n v="23"/>
    <n v="49"/>
    <s v="N"/>
    <n v="5"/>
    <s v="3M10510  E"/>
    <m/>
    <n v="5000"/>
    <s v="M"/>
    <m/>
    <m/>
    <m/>
    <n v="780"/>
    <n v="0"/>
    <n v="1"/>
    <s v="E"/>
    <n v="1"/>
    <s v="211017"/>
    <n v="12"/>
    <m/>
    <m/>
    <m/>
    <n v="135741"/>
    <n v="1"/>
    <m/>
    <m/>
    <m/>
    <m/>
    <m/>
    <n v="1.05"/>
    <x v="0"/>
    <s v="N"/>
    <x v="3"/>
    <n v="9.2676267293887928"/>
    <n v="9.7310080658582336"/>
  </r>
  <r>
    <s v="R"/>
    <n v="4.0999999999999996"/>
    <n v="20160914"/>
    <s v="WDFW"/>
    <s v="SUQ"/>
    <n v="2790734"/>
    <n v="1"/>
    <x v="7"/>
    <n v="20150819"/>
    <s v="R"/>
    <n v="6"/>
    <n v="34"/>
    <n v="23"/>
    <n v="17"/>
    <s v="N"/>
    <n v="5"/>
    <s v="3M10510  E"/>
    <m/>
    <n v="5000"/>
    <s v="F"/>
    <m/>
    <m/>
    <m/>
    <n v="760"/>
    <n v="0"/>
    <n v="1"/>
    <s v="E"/>
    <n v="1"/>
    <s v="211016"/>
    <n v="12"/>
    <m/>
    <m/>
    <m/>
    <n v="135739"/>
    <n v="1"/>
    <m/>
    <m/>
    <m/>
    <m/>
    <m/>
    <n v="6.25"/>
    <x v="0"/>
    <s v="N"/>
    <x v="3"/>
    <n v="8.7732919254658377"/>
    <n v="54.833074534161483"/>
  </r>
  <r>
    <s v="R"/>
    <n v="4.0999999999999996"/>
    <n v="20160914"/>
    <s v="WDFW"/>
    <s v="SUQ"/>
    <n v="2790735"/>
    <n v="1"/>
    <x v="7"/>
    <n v="20150731"/>
    <s v="R"/>
    <n v="6"/>
    <n v="31"/>
    <n v="23"/>
    <n v="49"/>
    <s v="N"/>
    <n v="5"/>
    <s v="3M10510  E"/>
    <m/>
    <n v="5000"/>
    <s v="M"/>
    <m/>
    <m/>
    <m/>
    <n v="700"/>
    <n v="0"/>
    <n v="1"/>
    <s v="E"/>
    <n v="1"/>
    <s v="211016"/>
    <n v="12"/>
    <m/>
    <m/>
    <m/>
    <n v="135736"/>
    <n v="1"/>
    <m/>
    <m/>
    <m/>
    <m/>
    <m/>
    <n v="6.82"/>
    <x v="0"/>
    <s v="N"/>
    <x v="3"/>
    <n v="8.7732919254658377"/>
    <n v="59.833850931677013"/>
  </r>
  <r>
    <s v="R"/>
    <n v="4.0999999999999996"/>
    <n v="20160914"/>
    <s v="WDFW"/>
    <s v="SUQ"/>
    <n v="2790614"/>
    <n v="1"/>
    <x v="7"/>
    <n v="20150825"/>
    <s v="R"/>
    <n v="6"/>
    <n v="35"/>
    <n v="23"/>
    <n v="49"/>
    <s v="N"/>
    <n v="5"/>
    <s v="3M10510  E"/>
    <m/>
    <n v="5000"/>
    <s v="M"/>
    <m/>
    <m/>
    <m/>
    <n v="820"/>
    <n v="0"/>
    <n v="1"/>
    <s v="E"/>
    <n v="1"/>
    <s v="211016"/>
    <n v="12"/>
    <m/>
    <m/>
    <m/>
    <n v="135740"/>
    <n v="1"/>
    <m/>
    <m/>
    <m/>
    <m/>
    <m/>
    <n v="3.14"/>
    <x v="0"/>
    <s v="N"/>
    <x v="3"/>
    <n v="8.7732919254658377"/>
    <n v="27.548136645962732"/>
  </r>
  <r>
    <s v="R"/>
    <n v="4.0999999999999996"/>
    <n v="20160914"/>
    <s v="WDFW"/>
    <s v="SUQ"/>
    <n v="2790631"/>
    <n v="1"/>
    <x v="7"/>
    <n v="20150810"/>
    <s v="R"/>
    <n v="6"/>
    <n v="33"/>
    <n v="23"/>
    <n v="49"/>
    <s v="N"/>
    <n v="5"/>
    <s v="3M10510  E"/>
    <m/>
    <n v="5000"/>
    <s v="M"/>
    <m/>
    <m/>
    <m/>
    <n v="700"/>
    <n v="0"/>
    <n v="1"/>
    <s v="E"/>
    <n v="1"/>
    <s v="211011"/>
    <n v="12"/>
    <m/>
    <m/>
    <m/>
    <n v="135738"/>
    <n v="1"/>
    <m/>
    <m/>
    <m/>
    <m/>
    <m/>
    <n v="3.04"/>
    <x v="0"/>
    <s v="N"/>
    <x v="1"/>
    <n v="1.0526847110460864"/>
    <n v="3.2001615215801027"/>
  </r>
  <r>
    <s v="R"/>
    <n v="4.0999999999999996"/>
    <n v="20160914"/>
    <s v="WDFW"/>
    <s v="SUQ"/>
    <n v="2790644"/>
    <n v="1"/>
    <x v="7"/>
    <n v="20150810"/>
    <s v="R"/>
    <n v="6"/>
    <n v="33"/>
    <n v="23"/>
    <n v="49"/>
    <s v="N"/>
    <n v="5"/>
    <s v="3M10510  E"/>
    <m/>
    <n v="5000"/>
    <s v="F"/>
    <m/>
    <m/>
    <m/>
    <n v="79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46"/>
    <n v="1"/>
    <x v="7"/>
    <n v="20150811"/>
    <s v="R"/>
    <n v="6"/>
    <n v="33"/>
    <n v="23"/>
    <n v="49"/>
    <s v="N"/>
    <n v="5"/>
    <s v="3M10510  E"/>
    <m/>
    <n v="5000"/>
    <s v="F"/>
    <m/>
    <m/>
    <m/>
    <n v="680"/>
    <n v="0"/>
    <n v="1"/>
    <s v="E"/>
    <n v="1"/>
    <s v="211016"/>
    <n v="12"/>
    <m/>
    <m/>
    <m/>
    <n v="135738"/>
    <n v="1"/>
    <m/>
    <m/>
    <m/>
    <m/>
    <m/>
    <n v="3.04"/>
    <x v="0"/>
    <s v="N"/>
    <x v="3"/>
    <n v="8.7732919254658377"/>
    <n v="26.670807453416145"/>
  </r>
  <r>
    <s v="R"/>
    <n v="4.0999999999999996"/>
    <n v="20160914"/>
    <s v="WDFW"/>
    <s v="SUQ"/>
    <n v="2790661"/>
    <n v="1"/>
    <x v="7"/>
    <n v="20150803"/>
    <s v="R"/>
    <n v="6"/>
    <n v="32"/>
    <n v="23"/>
    <n v="17"/>
    <s v="N"/>
    <n v="5"/>
    <s v="3M10510  E"/>
    <m/>
    <n v="0"/>
    <s v="F"/>
    <m/>
    <m/>
    <m/>
    <n v="710"/>
    <n v="0"/>
    <n v="1"/>
    <s v="E"/>
    <n v="1"/>
    <s v="636092"/>
    <n v="12"/>
    <m/>
    <m/>
    <m/>
    <n v="135737"/>
    <n v="1"/>
    <m/>
    <m/>
    <m/>
    <m/>
    <m/>
    <n v="2.29"/>
    <x v="0"/>
    <s v="N"/>
    <x v="1"/>
    <n v="1"/>
    <n v="2.29"/>
  </r>
  <r>
    <s v="R"/>
    <n v="4.0999999999999996"/>
    <n v="20160914"/>
    <s v="WDFW"/>
    <s v="SUQ"/>
    <n v="2790680"/>
    <n v="1"/>
    <x v="7"/>
    <n v="20150812"/>
    <s v="R"/>
    <n v="6"/>
    <n v="33"/>
    <n v="23"/>
    <n v="17"/>
    <s v="N"/>
    <n v="5"/>
    <s v="3M10510  E"/>
    <m/>
    <n v="5000"/>
    <s v="M"/>
    <m/>
    <m/>
    <m/>
    <n v="82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95"/>
    <n v="1"/>
    <x v="7"/>
    <n v="20150806"/>
    <s v="R"/>
    <n v="6"/>
    <n v="32"/>
    <n v="23"/>
    <n v="49"/>
    <s v="N"/>
    <n v="5"/>
    <s v="3M10510  E"/>
    <m/>
    <n v="5000"/>
    <s v="M"/>
    <m/>
    <m/>
    <m/>
    <n v="940"/>
    <n v="0"/>
    <n v="1"/>
    <s v="E"/>
    <n v="1"/>
    <s v="210972"/>
    <n v="12"/>
    <m/>
    <m/>
    <m/>
    <n v="135737"/>
    <n v="1"/>
    <m/>
    <m/>
    <m/>
    <m/>
    <m/>
    <n v="2.29"/>
    <x v="0"/>
    <s v="N"/>
    <x v="3"/>
    <n v="8.7221435634663784"/>
    <n v="19.973708760338006"/>
  </r>
  <r>
    <s v="R"/>
    <n v="4.0999999999999996"/>
    <n v="20160914"/>
    <s v="WDFW"/>
    <s v="SUQ"/>
    <n v="2790712"/>
    <n v="1"/>
    <x v="7"/>
    <n v="20150806"/>
    <s v="R"/>
    <n v="6"/>
    <n v="32"/>
    <n v="23"/>
    <n v="49"/>
    <s v="N"/>
    <n v="5"/>
    <s v="3M10510  E"/>
    <m/>
    <n v="5000"/>
    <s v="F"/>
    <m/>
    <m/>
    <m/>
    <n v="720"/>
    <n v="0"/>
    <n v="1"/>
    <s v="E"/>
    <n v="1"/>
    <s v="211017"/>
    <n v="12"/>
    <m/>
    <m/>
    <m/>
    <n v="135737"/>
    <n v="1"/>
    <m/>
    <m/>
    <m/>
    <m/>
    <m/>
    <n v="2.29"/>
    <x v="0"/>
    <s v="N"/>
    <x v="3"/>
    <n v="9.2676267293887928"/>
    <n v="21.222865210300338"/>
  </r>
  <r>
    <s v="R"/>
    <n v="4.0999999999999996"/>
    <n v="20160914"/>
    <s v="WDFW"/>
    <s v="SUQ"/>
    <n v="2790714"/>
    <n v="1"/>
    <x v="7"/>
    <n v="20150807"/>
    <s v="R"/>
    <n v="6"/>
    <n v="32"/>
    <n v="23"/>
    <n v="49"/>
    <s v="N"/>
    <n v="5"/>
    <s v="3M10510  E"/>
    <m/>
    <n v="5000"/>
    <s v="M"/>
    <m/>
    <m/>
    <m/>
    <n v="73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729"/>
    <n v="1"/>
    <x v="7"/>
    <n v="20150831"/>
    <s v="R"/>
    <n v="6"/>
    <n v="36"/>
    <n v="23"/>
    <n v="49"/>
    <s v="N"/>
    <n v="5"/>
    <s v="3M10510  E"/>
    <m/>
    <n v="5000"/>
    <s v="M"/>
    <m/>
    <m/>
    <m/>
    <n v="790"/>
    <n v="0"/>
    <n v="1"/>
    <s v="E"/>
    <n v="1"/>
    <s v="211011"/>
    <n v="12"/>
    <m/>
    <m/>
    <m/>
    <n v="135741"/>
    <n v="1"/>
    <m/>
    <m/>
    <m/>
    <m/>
    <m/>
    <n v="1.05"/>
    <x v="0"/>
    <s v="N"/>
    <x v="1"/>
    <n v="1.0526847110460864"/>
    <n v="1.1053189465983908"/>
  </r>
  <r>
    <s v="R"/>
    <n v="4.0999999999999996"/>
    <n v="20160914"/>
    <s v="WDFW"/>
    <s v="SUQ"/>
    <n v="2790731"/>
    <n v="1"/>
    <x v="7"/>
    <n v="20150831"/>
    <s v="R"/>
    <n v="6"/>
    <n v="36"/>
    <n v="23"/>
    <n v="49"/>
    <s v="N"/>
    <n v="5"/>
    <s v="3M10510  E"/>
    <m/>
    <n v="5000"/>
    <s v="F"/>
    <m/>
    <m/>
    <m/>
    <n v="690"/>
    <n v="0"/>
    <n v="1"/>
    <s v="E"/>
    <n v="1"/>
    <s v="211051"/>
    <n v="12"/>
    <m/>
    <m/>
    <m/>
    <n v="135741"/>
    <n v="1"/>
    <m/>
    <m/>
    <m/>
    <m/>
    <m/>
    <n v="1.05"/>
    <x v="0"/>
    <s v="N"/>
    <x v="6"/>
    <n v="1.011235308999747"/>
    <n v="1.0617970744497345"/>
  </r>
  <r>
    <s v="R"/>
    <n v="4.0999999999999996"/>
    <n v="20160914"/>
    <s v="WDFW"/>
    <s v="SUQ"/>
    <n v="2790603"/>
    <n v="1"/>
    <x v="7"/>
    <n v="20150814"/>
    <s v="R"/>
    <n v="6"/>
    <n v="33"/>
    <n v="23"/>
    <n v="12"/>
    <s v="N"/>
    <n v="5"/>
    <s v="3M10510  E"/>
    <m/>
    <n v="5000"/>
    <s v="F"/>
    <m/>
    <m/>
    <m/>
    <n v="70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04"/>
    <n v="1"/>
    <x v="7"/>
    <n v="20150814"/>
    <s v="R"/>
    <n v="6"/>
    <n v="33"/>
    <n v="23"/>
    <n v="12"/>
    <s v="N"/>
    <n v="5"/>
    <s v="3M10510  E"/>
    <m/>
    <n v="5000"/>
    <s v="F"/>
    <m/>
    <m/>
    <m/>
    <n v="720"/>
    <n v="0"/>
    <n v="1"/>
    <s v="E"/>
    <n v="1"/>
    <s v="211016"/>
    <n v="12"/>
    <m/>
    <m/>
    <m/>
    <n v="135738"/>
    <n v="1"/>
    <m/>
    <m/>
    <m/>
    <m/>
    <m/>
    <n v="3.04"/>
    <x v="0"/>
    <s v="N"/>
    <x v="3"/>
    <n v="8.7732919254658377"/>
    <n v="26.670807453416145"/>
  </r>
  <r>
    <s v="R"/>
    <n v="4.0999999999999996"/>
    <n v="20160914"/>
    <s v="WDFW"/>
    <s v="SUQ"/>
    <n v="2790621"/>
    <n v="1"/>
    <x v="7"/>
    <n v="20150805"/>
    <s v="R"/>
    <n v="6"/>
    <n v="32"/>
    <n v="23"/>
    <n v="17"/>
    <s v="N"/>
    <n v="5"/>
    <s v="3M10510  E"/>
    <m/>
    <n v="5000"/>
    <s v="F"/>
    <m/>
    <m/>
    <m/>
    <n v="760"/>
    <n v="0"/>
    <n v="1"/>
    <s v="E"/>
    <n v="1"/>
    <s v="211017"/>
    <n v="12"/>
    <m/>
    <m/>
    <m/>
    <n v="135737"/>
    <n v="1"/>
    <m/>
    <m/>
    <m/>
    <m/>
    <m/>
    <n v="2.29"/>
    <x v="0"/>
    <s v="N"/>
    <x v="3"/>
    <n v="9.2676267293887928"/>
    <n v="21.222865210300338"/>
  </r>
  <r>
    <s v="R"/>
    <n v="4.0999999999999996"/>
    <n v="20160914"/>
    <s v="WDFW"/>
    <s v="SUQ"/>
    <n v="2790622"/>
    <n v="1"/>
    <x v="7"/>
    <n v="20150805"/>
    <s v="R"/>
    <n v="6"/>
    <n v="32"/>
    <n v="23"/>
    <n v="17"/>
    <s v="N"/>
    <n v="5"/>
    <s v="3M10510  E"/>
    <m/>
    <n v="5000"/>
    <s v="F"/>
    <m/>
    <m/>
    <m/>
    <n v="75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636"/>
    <n v="1"/>
    <x v="7"/>
    <n v="20150810"/>
    <s v="R"/>
    <n v="6"/>
    <n v="33"/>
    <n v="23"/>
    <n v="49"/>
    <s v="N"/>
    <n v="5"/>
    <s v="3M10510  E"/>
    <m/>
    <n v="5000"/>
    <s v="F"/>
    <m/>
    <m/>
    <m/>
    <n v="750"/>
    <n v="0"/>
    <n v="1"/>
    <s v="E"/>
    <n v="1"/>
    <s v="211016"/>
    <n v="12"/>
    <m/>
    <m/>
    <m/>
    <n v="135738"/>
    <n v="1"/>
    <m/>
    <m/>
    <m/>
    <m/>
    <m/>
    <n v="3.04"/>
    <x v="0"/>
    <s v="N"/>
    <x v="3"/>
    <n v="8.7732919254658377"/>
    <n v="26.670807453416145"/>
  </r>
  <r>
    <s v="R"/>
    <n v="4.0999999999999996"/>
    <n v="20160914"/>
    <s v="WDFW"/>
    <s v="SUQ"/>
    <n v="2790639"/>
    <n v="1"/>
    <x v="7"/>
    <n v="20150810"/>
    <s v="R"/>
    <n v="6"/>
    <n v="33"/>
    <n v="23"/>
    <n v="49"/>
    <s v="N"/>
    <n v="5"/>
    <s v="3M10510  E"/>
    <m/>
    <n v="5000"/>
    <s v="F"/>
    <m/>
    <m/>
    <m/>
    <n v="78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53"/>
    <n v="1"/>
    <x v="7"/>
    <n v="20150811"/>
    <s v="R"/>
    <n v="6"/>
    <n v="33"/>
    <n v="23"/>
    <n v="49"/>
    <s v="N"/>
    <n v="5"/>
    <s v="3M10510  E"/>
    <m/>
    <n v="5000"/>
    <s v="M"/>
    <m/>
    <m/>
    <m/>
    <m/>
    <m/>
    <m/>
    <s v="E"/>
    <n v="1"/>
    <s v="211016"/>
    <n v="12"/>
    <m/>
    <m/>
    <m/>
    <n v="135738"/>
    <n v="1"/>
    <m/>
    <m/>
    <m/>
    <m/>
    <m/>
    <n v="3.04"/>
    <x v="0"/>
    <s v="N"/>
    <x v="3"/>
    <n v="8.7732919254658377"/>
    <n v="26.670807453416145"/>
  </r>
  <r>
    <s v="R"/>
    <n v="4.0999999999999996"/>
    <n v="20160914"/>
    <s v="WDFW"/>
    <s v="SUQ"/>
    <n v="2790654"/>
    <n v="1"/>
    <x v="7"/>
    <n v="20150811"/>
    <s v="R"/>
    <n v="6"/>
    <n v="33"/>
    <n v="23"/>
    <n v="49"/>
    <s v="N"/>
    <n v="5"/>
    <s v="3M10510  E"/>
    <m/>
    <n v="5000"/>
    <s v="F"/>
    <m/>
    <m/>
    <m/>
    <n v="73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71"/>
    <n v="1"/>
    <x v="7"/>
    <n v="20150826"/>
    <s v="R"/>
    <n v="6"/>
    <n v="35"/>
    <n v="23"/>
    <n v="16"/>
    <s v="N"/>
    <n v="5"/>
    <s v="3M10510  E"/>
    <m/>
    <n v="5000"/>
    <s v="F"/>
    <m/>
    <m/>
    <m/>
    <n v="800"/>
    <n v="0"/>
    <n v="1"/>
    <s v="E"/>
    <n v="1"/>
    <s v="211017"/>
    <n v="12"/>
    <m/>
    <m/>
    <m/>
    <n v="135740"/>
    <n v="1"/>
    <m/>
    <m/>
    <m/>
    <m/>
    <m/>
    <n v="3.14"/>
    <x v="0"/>
    <s v="N"/>
    <x v="3"/>
    <n v="9.2676267293887928"/>
    <n v="29.100347930280812"/>
  </r>
  <r>
    <s v="R"/>
    <n v="4.0999999999999996"/>
    <n v="20160914"/>
    <s v="WDFW"/>
    <s v="SUQ"/>
    <n v="2790672"/>
    <n v="1"/>
    <x v="7"/>
    <n v="20150826"/>
    <s v="R"/>
    <n v="6"/>
    <n v="35"/>
    <n v="23"/>
    <n v="16"/>
    <s v="N"/>
    <n v="5"/>
    <s v="3M10510  E"/>
    <m/>
    <n v="5000"/>
    <s v="F"/>
    <m/>
    <m/>
    <m/>
    <n v="720"/>
    <n v="0"/>
    <n v="1"/>
    <s v="E"/>
    <n v="1"/>
    <s v="211017"/>
    <n v="12"/>
    <m/>
    <m/>
    <m/>
    <n v="135740"/>
    <n v="1"/>
    <m/>
    <m/>
    <m/>
    <m/>
    <m/>
    <n v="3.14"/>
    <x v="0"/>
    <s v="N"/>
    <x v="3"/>
    <n v="9.2676267293887928"/>
    <n v="29.100347930280812"/>
  </r>
  <r>
    <s v="R"/>
    <n v="4.0999999999999996"/>
    <n v="20160914"/>
    <s v="WDFW"/>
    <s v="SUQ"/>
    <n v="2790686"/>
    <n v="1"/>
    <x v="7"/>
    <n v="20150902"/>
    <s v="R"/>
    <n v="6"/>
    <n v="36"/>
    <n v="23"/>
    <n v="16"/>
    <s v="N"/>
    <n v="5"/>
    <s v="3M10510  E"/>
    <m/>
    <n v="5000"/>
    <s v="F"/>
    <m/>
    <m/>
    <m/>
    <n v="650"/>
    <n v="0"/>
    <n v="1"/>
    <s v="E"/>
    <n v="1"/>
    <s v="211017"/>
    <n v="12"/>
    <m/>
    <m/>
    <m/>
    <n v="135741"/>
    <n v="1"/>
    <m/>
    <m/>
    <m/>
    <m/>
    <m/>
    <n v="1.05"/>
    <x v="0"/>
    <s v="N"/>
    <x v="3"/>
    <n v="9.2676267293887928"/>
    <n v="9.7310080658582336"/>
  </r>
  <r>
    <s v="R"/>
    <n v="4.0999999999999996"/>
    <n v="20160914"/>
    <s v="WDFW"/>
    <s v="SUQ"/>
    <n v="2790689"/>
    <n v="1"/>
    <x v="7"/>
    <n v="20150908"/>
    <s v="R"/>
    <n v="6"/>
    <n v="37"/>
    <n v="23"/>
    <n v="16"/>
    <s v="N"/>
    <n v="5"/>
    <s v="3M10510  E"/>
    <m/>
    <n v="5000"/>
    <s v="M"/>
    <m/>
    <m/>
    <m/>
    <n v="810"/>
    <n v="0"/>
    <n v="1"/>
    <s v="E"/>
    <n v="1"/>
    <s v="211016"/>
    <n v="12"/>
    <m/>
    <m/>
    <m/>
    <n v="135742"/>
    <n v="1"/>
    <m/>
    <m/>
    <m/>
    <m/>
    <m/>
    <n v="1.1200000000000001"/>
    <x v="0"/>
    <s v="N"/>
    <x v="3"/>
    <n v="8.7732919254658377"/>
    <n v="9.8260869565217384"/>
  </r>
  <r>
    <s v="R"/>
    <n v="4.0999999999999996"/>
    <n v="20160914"/>
    <s v="WDFW"/>
    <s v="SUQ"/>
    <n v="2790703"/>
    <n v="1"/>
    <x v="7"/>
    <n v="20150806"/>
    <s v="R"/>
    <n v="6"/>
    <n v="32"/>
    <n v="23"/>
    <n v="49"/>
    <s v="N"/>
    <n v="5"/>
    <s v="3M10510  E"/>
    <m/>
    <n v="5000"/>
    <s v="F"/>
    <m/>
    <m/>
    <m/>
    <n v="78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704"/>
    <n v="1"/>
    <x v="7"/>
    <n v="20150806"/>
    <s v="R"/>
    <n v="6"/>
    <n v="32"/>
    <n v="23"/>
    <n v="49"/>
    <s v="N"/>
    <n v="5"/>
    <s v="3M10510  E"/>
    <m/>
    <n v="5000"/>
    <s v="F"/>
    <m/>
    <m/>
    <m/>
    <n v="75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721"/>
    <n v="1"/>
    <x v="7"/>
    <n v="20150807"/>
    <s v="R"/>
    <n v="6"/>
    <n v="32"/>
    <n v="23"/>
    <n v="49"/>
    <s v="N"/>
    <n v="5"/>
    <s v="3M10510  E"/>
    <m/>
    <n v="5000"/>
    <s v="M"/>
    <m/>
    <m/>
    <m/>
    <n v="77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  <r>
    <s v="R"/>
    <n v="4.0999999999999996"/>
    <n v="20160914"/>
    <s v="WDFW"/>
    <s v="SUQ"/>
    <n v="2790722"/>
    <n v="1"/>
    <x v="7"/>
    <n v="20150807"/>
    <s v="R"/>
    <n v="6"/>
    <n v="32"/>
    <n v="23"/>
    <n v="49"/>
    <s v="N"/>
    <n v="5"/>
    <s v="3M10510  E"/>
    <m/>
    <n v="5000"/>
    <s v="F"/>
    <m/>
    <m/>
    <m/>
    <n v="670"/>
    <n v="0"/>
    <n v="1"/>
    <s v="E"/>
    <n v="1"/>
    <s v="211017"/>
    <n v="12"/>
    <m/>
    <m/>
    <m/>
    <n v="135737"/>
    <n v="1"/>
    <m/>
    <m/>
    <m/>
    <m/>
    <m/>
    <n v="2.29"/>
    <x v="0"/>
    <s v="N"/>
    <x v="3"/>
    <n v="9.2676267293887928"/>
    <n v="21.222865210300338"/>
  </r>
  <r>
    <s v="R"/>
    <n v="4.0999999999999996"/>
    <n v="20160914"/>
    <s v="WDFW"/>
    <s v="SUQ"/>
    <n v="2790697"/>
    <n v="1"/>
    <x v="7"/>
    <n v="20150806"/>
    <s v="R"/>
    <n v="6"/>
    <n v="32"/>
    <n v="23"/>
    <n v="49"/>
    <s v="N"/>
    <n v="5"/>
    <s v="3M10510  E"/>
    <m/>
    <n v="5000"/>
    <s v="M"/>
    <m/>
    <m/>
    <m/>
    <n v="850"/>
    <n v="0"/>
    <n v="1"/>
    <s v="E"/>
    <n v="3"/>
    <m/>
    <m/>
    <m/>
    <m/>
    <m/>
    <n v="135737"/>
    <n v="1"/>
    <m/>
    <m/>
    <m/>
    <m/>
    <m/>
    <m/>
    <x v="0"/>
    <s v="N"/>
    <x v="0"/>
    <m/>
    <m/>
  </r>
  <r>
    <s v="R"/>
    <n v="4.0999999999999996"/>
    <n v="20160914"/>
    <s v="WDFW"/>
    <s v="SUQ"/>
    <n v="2790627"/>
    <n v="1"/>
    <x v="7"/>
    <n v="20150805"/>
    <s v="R"/>
    <n v="6"/>
    <n v="32"/>
    <n v="23"/>
    <n v="17"/>
    <s v="N"/>
    <n v="5"/>
    <s v="3M10510  E"/>
    <m/>
    <n v="5000"/>
    <s v="M"/>
    <m/>
    <m/>
    <m/>
    <n v="730"/>
    <n v="0"/>
    <n v="1"/>
    <s v="E"/>
    <n v="3"/>
    <m/>
    <m/>
    <m/>
    <m/>
    <m/>
    <n v="135737"/>
    <n v="1"/>
    <m/>
    <m/>
    <m/>
    <m/>
    <m/>
    <m/>
    <x v="0"/>
    <s v="N"/>
    <x v="0"/>
    <m/>
    <m/>
  </r>
  <r>
    <s v="R"/>
    <n v="4.0999999999999996"/>
    <n v="20160914"/>
    <s v="WDFW"/>
    <s v="SUQ"/>
    <n v="2790682"/>
    <n v="1"/>
    <x v="7"/>
    <n v="20150812"/>
    <s v="R"/>
    <n v="6"/>
    <n v="33"/>
    <n v="23"/>
    <n v="17"/>
    <s v="N"/>
    <n v="5"/>
    <s v="3M10510  E"/>
    <m/>
    <n v="5000"/>
    <s v="F"/>
    <m/>
    <m/>
    <m/>
    <n v="700"/>
    <n v="0"/>
    <n v="1"/>
    <s v="E"/>
    <n v="2"/>
    <m/>
    <m/>
    <m/>
    <m/>
    <m/>
    <n v="135738"/>
    <n v="1"/>
    <m/>
    <m/>
    <m/>
    <m/>
    <m/>
    <m/>
    <x v="0"/>
    <s v="N"/>
    <x v="0"/>
    <m/>
    <m/>
  </r>
  <r>
    <s v="R"/>
    <n v="4.0999999999999996"/>
    <n v="20160914"/>
    <s v="WDFW"/>
    <s v="SUQ"/>
    <n v="2790605"/>
    <n v="1"/>
    <x v="7"/>
    <n v="20150814"/>
    <s v="R"/>
    <n v="6"/>
    <n v="33"/>
    <n v="23"/>
    <n v="12"/>
    <s v="N"/>
    <n v="5"/>
    <s v="3M10510  E"/>
    <m/>
    <n v="5000"/>
    <s v="M"/>
    <m/>
    <m/>
    <m/>
    <n v="890"/>
    <n v="0"/>
    <n v="1"/>
    <s v="E"/>
    <n v="1"/>
    <s v="211016"/>
    <n v="12"/>
    <m/>
    <m/>
    <m/>
    <n v="135738"/>
    <n v="1"/>
    <m/>
    <m/>
    <m/>
    <m/>
    <m/>
    <n v="3.04"/>
    <x v="0"/>
    <s v="N"/>
    <x v="3"/>
    <n v="8.7732919254658377"/>
    <n v="26.670807453416145"/>
  </r>
  <r>
    <s v="R"/>
    <n v="4.0999999999999996"/>
    <n v="20160914"/>
    <s v="WDFW"/>
    <s v="SUQ"/>
    <n v="2790637"/>
    <n v="1"/>
    <x v="7"/>
    <n v="20150810"/>
    <s v="R"/>
    <n v="6"/>
    <n v="33"/>
    <n v="23"/>
    <n v="49"/>
    <s v="N"/>
    <n v="5"/>
    <s v="3M10510  E"/>
    <m/>
    <n v="5000"/>
    <s v="M"/>
    <m/>
    <m/>
    <m/>
    <n v="84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38"/>
    <n v="1"/>
    <x v="7"/>
    <n v="20150810"/>
    <s v="R"/>
    <n v="6"/>
    <n v="33"/>
    <n v="23"/>
    <n v="49"/>
    <s v="N"/>
    <n v="5"/>
    <s v="3M10510  E"/>
    <m/>
    <n v="5000"/>
    <s v="F"/>
    <m/>
    <m/>
    <m/>
    <n v="800"/>
    <n v="0"/>
    <n v="1"/>
    <s v="E"/>
    <n v="1"/>
    <s v="211016"/>
    <n v="12"/>
    <m/>
    <m/>
    <m/>
    <n v="135738"/>
    <n v="1"/>
    <m/>
    <m/>
    <m/>
    <m/>
    <m/>
    <n v="3.04"/>
    <x v="0"/>
    <s v="N"/>
    <x v="3"/>
    <n v="8.7732919254658377"/>
    <n v="26.670807453416145"/>
  </r>
  <r>
    <s v="R"/>
    <n v="4.0999999999999996"/>
    <n v="20160914"/>
    <s v="WDFW"/>
    <s v="SUQ"/>
    <n v="2790652"/>
    <n v="1"/>
    <x v="7"/>
    <n v="20150811"/>
    <s v="R"/>
    <n v="6"/>
    <n v="33"/>
    <n v="23"/>
    <n v="49"/>
    <s v="N"/>
    <n v="5"/>
    <s v="3M10510  E"/>
    <m/>
    <n v="5000"/>
    <s v="F"/>
    <m/>
    <m/>
    <m/>
    <n v="72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55"/>
    <n v="1"/>
    <x v="7"/>
    <n v="20150811"/>
    <s v="R"/>
    <n v="6"/>
    <n v="33"/>
    <n v="23"/>
    <n v="49"/>
    <s v="N"/>
    <n v="5"/>
    <s v="3M10510  E"/>
    <m/>
    <n v="5000"/>
    <s v="F"/>
    <m/>
    <m/>
    <m/>
    <n v="820"/>
    <n v="0"/>
    <n v="1"/>
    <s v="E"/>
    <n v="1"/>
    <s v="211017"/>
    <n v="12"/>
    <m/>
    <m/>
    <m/>
    <n v="135738"/>
    <n v="1"/>
    <m/>
    <m/>
    <m/>
    <m/>
    <m/>
    <n v="3.04"/>
    <x v="0"/>
    <s v="N"/>
    <x v="3"/>
    <n v="9.2676267293887928"/>
    <n v="28.17358525734193"/>
  </r>
  <r>
    <s v="R"/>
    <n v="4.0999999999999996"/>
    <n v="20160914"/>
    <s v="WDFW"/>
    <s v="SUQ"/>
    <n v="2790656"/>
    <n v="1"/>
    <x v="7"/>
    <n v="20150811"/>
    <s v="R"/>
    <n v="6"/>
    <n v="33"/>
    <n v="23"/>
    <n v="49"/>
    <s v="N"/>
    <n v="5"/>
    <s v="3M10510  E"/>
    <m/>
    <n v="5000"/>
    <s v="F"/>
    <m/>
    <m/>
    <m/>
    <n v="730"/>
    <n v="0"/>
    <n v="1"/>
    <s v="E"/>
    <n v="1"/>
    <s v="210972"/>
    <n v="12"/>
    <m/>
    <m/>
    <m/>
    <n v="135738"/>
    <n v="1"/>
    <m/>
    <m/>
    <m/>
    <m/>
    <m/>
    <n v="3.04"/>
    <x v="0"/>
    <s v="N"/>
    <x v="3"/>
    <n v="8.7221435634663784"/>
    <n v="26.515316432937791"/>
  </r>
  <r>
    <s v="R"/>
    <n v="4.0999999999999996"/>
    <n v="20160914"/>
    <s v="WDFW"/>
    <s v="SUQ"/>
    <n v="2790669"/>
    <n v="1"/>
    <x v="7"/>
    <n v="20150826"/>
    <s v="R"/>
    <n v="6"/>
    <n v="35"/>
    <n v="23"/>
    <n v="16"/>
    <s v="N"/>
    <n v="5"/>
    <s v="3M10510  E"/>
    <m/>
    <n v="5000"/>
    <s v="M"/>
    <m/>
    <m/>
    <m/>
    <n v="750"/>
    <n v="0"/>
    <n v="1"/>
    <s v="E"/>
    <n v="1"/>
    <s v="636489"/>
    <n v="12"/>
    <m/>
    <m/>
    <m/>
    <n v="135740"/>
    <n v="1"/>
    <m/>
    <m/>
    <m/>
    <m/>
    <m/>
    <n v="3.14"/>
    <x v="0"/>
    <s v="N"/>
    <x v="9"/>
    <n v="1.0005027401828779"/>
    <n v="3.1415786041742368"/>
  </r>
  <r>
    <s v="R"/>
    <n v="4.0999999999999996"/>
    <n v="20160914"/>
    <s v="WDFW"/>
    <s v="SUQ"/>
    <n v="2790670"/>
    <n v="1"/>
    <x v="7"/>
    <n v="20150826"/>
    <s v="R"/>
    <n v="6"/>
    <n v="35"/>
    <n v="23"/>
    <n v="16"/>
    <s v="N"/>
    <n v="5"/>
    <s v="3M10510  E"/>
    <m/>
    <n v="5000"/>
    <s v="F"/>
    <m/>
    <m/>
    <m/>
    <n v="830"/>
    <n v="0"/>
    <n v="1"/>
    <s v="E"/>
    <n v="1"/>
    <s v="211011"/>
    <n v="12"/>
    <m/>
    <m/>
    <m/>
    <n v="135740"/>
    <n v="1"/>
    <m/>
    <m/>
    <m/>
    <m/>
    <m/>
    <n v="3.14"/>
    <x v="0"/>
    <s v="N"/>
    <x v="1"/>
    <n v="1.0526847110460864"/>
    <n v="3.3054299926847115"/>
  </r>
  <r>
    <s v="R"/>
    <n v="4.0999999999999996"/>
    <n v="20160914"/>
    <s v="WDFW"/>
    <s v="SUQ"/>
    <n v="2790687"/>
    <n v="1"/>
    <x v="7"/>
    <n v="20150908"/>
    <s v="R"/>
    <n v="6"/>
    <n v="37"/>
    <n v="23"/>
    <n v="16"/>
    <s v="N"/>
    <n v="5"/>
    <s v="3M10510  E"/>
    <m/>
    <n v="5000"/>
    <s v="M"/>
    <m/>
    <m/>
    <m/>
    <n v="790"/>
    <n v="0"/>
    <n v="1"/>
    <s v="E"/>
    <n v="1"/>
    <s v="211016"/>
    <n v="12"/>
    <m/>
    <m/>
    <m/>
    <n v="135742"/>
    <n v="1"/>
    <m/>
    <m/>
    <m/>
    <m/>
    <m/>
    <n v="1.1200000000000001"/>
    <x v="0"/>
    <s v="N"/>
    <x v="3"/>
    <n v="8.7732919254658377"/>
    <n v="9.8260869565217384"/>
  </r>
  <r>
    <s v="R"/>
    <n v="4.0999999999999996"/>
    <n v="20160914"/>
    <s v="WDFW"/>
    <s v="SUQ"/>
    <n v="2790688"/>
    <n v="1"/>
    <x v="7"/>
    <n v="20150908"/>
    <s v="R"/>
    <n v="6"/>
    <n v="37"/>
    <n v="23"/>
    <n v="16"/>
    <s v="N"/>
    <n v="5"/>
    <s v="3M10510  E"/>
    <m/>
    <n v="5000"/>
    <s v="F"/>
    <m/>
    <m/>
    <m/>
    <n v="820"/>
    <n v="0"/>
    <n v="1"/>
    <s v="E"/>
    <n v="1"/>
    <s v="211016"/>
    <n v="12"/>
    <m/>
    <m/>
    <m/>
    <n v="135742"/>
    <n v="1"/>
    <m/>
    <m/>
    <m/>
    <m/>
    <m/>
    <n v="1.1200000000000001"/>
    <x v="0"/>
    <s v="N"/>
    <x v="3"/>
    <n v="8.7732919254658377"/>
    <n v="9.8260869565217384"/>
  </r>
  <r>
    <s v="R"/>
    <n v="4.0999999999999996"/>
    <n v="20160914"/>
    <s v="WDFW"/>
    <s v="SUQ"/>
    <n v="2790705"/>
    <n v="1"/>
    <x v="7"/>
    <n v="20150806"/>
    <s v="R"/>
    <n v="6"/>
    <n v="32"/>
    <n v="23"/>
    <n v="49"/>
    <s v="N"/>
    <n v="5"/>
    <s v="3M10510  E"/>
    <m/>
    <n v="5000"/>
    <s v="F"/>
    <m/>
    <m/>
    <m/>
    <n v="770"/>
    <n v="0"/>
    <n v="1"/>
    <s v="E"/>
    <n v="1"/>
    <s v="211017"/>
    <n v="12"/>
    <m/>
    <m/>
    <m/>
    <n v="135737"/>
    <n v="1"/>
    <m/>
    <m/>
    <m/>
    <m/>
    <m/>
    <n v="2.29"/>
    <x v="0"/>
    <s v="N"/>
    <x v="3"/>
    <n v="9.2676267293887928"/>
    <n v="21.222865210300338"/>
  </r>
  <r>
    <s v="R"/>
    <n v="4.0999999999999996"/>
    <n v="20160914"/>
    <s v="WDFW"/>
    <s v="SUQ"/>
    <n v="2790706"/>
    <n v="1"/>
    <x v="7"/>
    <n v="20150806"/>
    <s v="R"/>
    <n v="6"/>
    <n v="32"/>
    <n v="23"/>
    <n v="49"/>
    <s v="N"/>
    <n v="5"/>
    <s v="3M10510  E"/>
    <m/>
    <n v="5000"/>
    <s v="M"/>
    <m/>
    <m/>
    <m/>
    <n v="680"/>
    <n v="0"/>
    <n v="1"/>
    <s v="E"/>
    <n v="1"/>
    <s v="211017"/>
    <n v="12"/>
    <m/>
    <m/>
    <m/>
    <n v="135737"/>
    <n v="1"/>
    <m/>
    <m/>
    <m/>
    <m/>
    <m/>
    <n v="2.29"/>
    <x v="0"/>
    <s v="N"/>
    <x v="3"/>
    <n v="9.2676267293887928"/>
    <n v="21.222865210300338"/>
  </r>
  <r>
    <s v="R"/>
    <n v="4.0999999999999996"/>
    <n v="20160914"/>
    <s v="WDFW"/>
    <s v="SUQ"/>
    <n v="2790719"/>
    <n v="1"/>
    <x v="7"/>
    <n v="20150807"/>
    <s v="R"/>
    <n v="6"/>
    <n v="32"/>
    <n v="23"/>
    <n v="49"/>
    <s v="N"/>
    <n v="5"/>
    <s v="3M10510  E"/>
    <m/>
    <n v="5000"/>
    <s v="F"/>
    <m/>
    <m/>
    <m/>
    <n v="870"/>
    <n v="0"/>
    <n v="1"/>
    <s v="E"/>
    <n v="1"/>
    <s v="210973"/>
    <n v="12"/>
    <m/>
    <m/>
    <m/>
    <n v="135737"/>
    <n v="1"/>
    <m/>
    <m/>
    <m/>
    <m/>
    <m/>
    <n v="2.29"/>
    <x v="0"/>
    <s v="N"/>
    <x v="3"/>
    <n v="8.7930918696275064"/>
    <n v="20.136180381446991"/>
  </r>
  <r>
    <s v="R"/>
    <n v="4.0999999999999996"/>
    <n v="20160914"/>
    <s v="WDFW"/>
    <s v="SUQ"/>
    <n v="2790720"/>
    <n v="1"/>
    <x v="7"/>
    <n v="20150807"/>
    <s v="R"/>
    <n v="6"/>
    <n v="32"/>
    <n v="23"/>
    <n v="49"/>
    <s v="N"/>
    <n v="5"/>
    <s v="3M10510  E"/>
    <m/>
    <n v="5000"/>
    <s v="F"/>
    <m/>
    <m/>
    <m/>
    <n v="720"/>
    <n v="0"/>
    <n v="1"/>
    <s v="E"/>
    <n v="1"/>
    <s v="211016"/>
    <n v="12"/>
    <m/>
    <m/>
    <m/>
    <n v="135737"/>
    <n v="1"/>
    <m/>
    <m/>
    <m/>
    <m/>
    <m/>
    <n v="2.29"/>
    <x v="0"/>
    <s v="N"/>
    <x v="3"/>
    <n v="8.7732919254658377"/>
    <n v="20.0908385093167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M18" firstHeaderRow="1" firstDataRow="2" firstDataCol="1"/>
  <pivotFields count="46"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h="1" x="0"/>
        <item h="1" x="1"/>
        <item h="1" x="2"/>
        <item h="1"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axis="axisRow" showAll="0">
      <items count="20">
        <item x="17"/>
        <item x="18"/>
        <item x="13"/>
        <item x="8"/>
        <item x="11"/>
        <item x="15"/>
        <item x="9"/>
        <item x="14"/>
        <item x="3"/>
        <item x="10"/>
        <item x="6"/>
        <item x="1"/>
        <item x="16"/>
        <item x="12"/>
        <item x="5"/>
        <item x="7"/>
        <item x="2"/>
        <item x="4"/>
        <item x="0"/>
        <item t="default"/>
      </items>
    </pivotField>
    <pivotField showAll="0"/>
    <pivotField dataField="1" showAll="0"/>
  </pivotFields>
  <rowFields count="2">
    <field x="41"/>
    <field x="43"/>
  </rowFields>
  <rowItems count="14">
    <i>
      <x/>
    </i>
    <i r="1">
      <x/>
    </i>
    <i r="1">
      <x v="1"/>
    </i>
    <i r="1">
      <x v="3"/>
    </i>
    <i r="1">
      <x v="5"/>
    </i>
    <i r="1">
      <x v="6"/>
    </i>
    <i r="1">
      <x v="8"/>
    </i>
    <i r="1">
      <x v="10"/>
    </i>
    <i r="1">
      <x v="11"/>
    </i>
    <i r="1">
      <x v="12"/>
    </i>
    <i r="1">
      <x v="14"/>
    </i>
    <i r="1">
      <x v="15"/>
    </i>
    <i r="1">
      <x v="18"/>
    </i>
    <i t="grand">
      <x/>
    </i>
  </rowItems>
  <colFields count="1">
    <field x="7"/>
  </colFields>
  <colItems count="5">
    <i>
      <x v="4"/>
    </i>
    <i>
      <x v="5"/>
    </i>
    <i>
      <x v="6"/>
    </i>
    <i>
      <x v="7"/>
    </i>
    <i t="grand">
      <x/>
    </i>
  </colItems>
  <dataFields count="1">
    <dataField name="Sum of PEFestnum" fld="45" showDataAs="percentOfCol" baseField="4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18" firstHeaderRow="1" firstDataRow="2" firstDataCol="1"/>
  <pivotFields count="44"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h="1" x="0"/>
        <item h="1" x="1"/>
        <item h="1" x="2"/>
        <item h="1"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9">
        <item x="1"/>
        <item x="7"/>
        <item x="8"/>
        <item x="10"/>
        <item x="21"/>
        <item x="25"/>
        <item x="18"/>
        <item x="33"/>
        <item x="29"/>
        <item x="30"/>
        <item x="47"/>
        <item x="34"/>
        <item x="32"/>
        <item x="31"/>
        <item x="50"/>
        <item x="42"/>
        <item x="40"/>
        <item x="37"/>
        <item x="38"/>
        <item x="48"/>
        <item x="49"/>
        <item x="43"/>
        <item x="45"/>
        <item x="55"/>
        <item x="3"/>
        <item x="5"/>
        <item x="2"/>
        <item x="4"/>
        <item x="9"/>
        <item x="13"/>
        <item x="11"/>
        <item x="6"/>
        <item x="15"/>
        <item x="12"/>
        <item x="17"/>
        <item x="16"/>
        <item x="14"/>
        <item x="19"/>
        <item x="26"/>
        <item x="22"/>
        <item x="20"/>
        <item x="24"/>
        <item x="28"/>
        <item x="23"/>
        <item x="27"/>
        <item x="35"/>
        <item x="41"/>
        <item x="36"/>
        <item x="46"/>
        <item x="52"/>
        <item x="44"/>
        <item x="39"/>
        <item x="54"/>
        <item x="51"/>
        <item x="56"/>
        <item x="53"/>
        <item x="5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2">
        <item x="0"/>
        <item t="default"/>
      </items>
    </pivotField>
    <pivotField showAll="0"/>
    <pivotField axis="axisRow" showAll="0" defaultSubtotal="0">
      <items count="19">
        <item x="17"/>
        <item x="18"/>
        <item x="13"/>
        <item x="8"/>
        <item x="11"/>
        <item x="15"/>
        <item x="9"/>
        <item x="14"/>
        <item x="3"/>
        <item x="10"/>
        <item x="6"/>
        <item x="1"/>
        <item x="16"/>
        <item x="12"/>
        <item x="5"/>
        <item x="7"/>
        <item x="2"/>
        <item x="4"/>
        <item x="0"/>
      </items>
    </pivotField>
  </pivotFields>
  <rowFields count="2">
    <field x="41"/>
    <field x="43"/>
  </rowFields>
  <rowItems count="14">
    <i>
      <x/>
    </i>
    <i r="1">
      <x/>
    </i>
    <i r="1">
      <x v="1"/>
    </i>
    <i r="1">
      <x v="3"/>
    </i>
    <i r="1">
      <x v="5"/>
    </i>
    <i r="1">
      <x v="6"/>
    </i>
    <i r="1">
      <x v="8"/>
    </i>
    <i r="1">
      <x v="10"/>
    </i>
    <i r="1">
      <x v="11"/>
    </i>
    <i r="1">
      <x v="12"/>
    </i>
    <i r="1">
      <x v="14"/>
    </i>
    <i r="1">
      <x v="15"/>
    </i>
    <i r="1">
      <x v="18"/>
    </i>
    <i t="grand">
      <x/>
    </i>
  </rowItems>
  <colFields count="1">
    <field x="7"/>
  </colFields>
  <colItems count="5">
    <i>
      <x v="4"/>
    </i>
    <i>
      <x v="5"/>
    </i>
    <i>
      <x v="6"/>
    </i>
    <i>
      <x v="7"/>
    </i>
    <i t="grand">
      <x/>
    </i>
  </colItems>
  <dataFields count="1">
    <dataField name="Sum of estimated_number" fld="40" showDataAs="percentOfCol" baseField="43" baseItem="8" numFmtId="10"/>
  </dataFields>
  <formats count="8">
    <format dxfId="7">
      <pivotArea collapsedLevelsAreSubtotals="1" fieldPosition="0">
        <references count="2">
          <reference field="41" count="0" selected="0"/>
          <reference field="43" count="1">
            <x v="8"/>
          </reference>
        </references>
      </pivotArea>
    </format>
    <format dxfId="6">
      <pivotArea dataOnly="0" labelOnly="1" fieldPosition="0">
        <references count="2">
          <reference field="41" count="0" selected="0"/>
          <reference field="43" count="1">
            <x v="8"/>
          </reference>
        </references>
      </pivotArea>
    </format>
    <format dxfId="5">
      <pivotArea collapsedLevelsAreSubtotals="1" fieldPosition="0">
        <references count="2">
          <reference field="41" count="0" selected="0"/>
          <reference field="43" count="2">
            <x v="10"/>
            <x v="11"/>
          </reference>
        </references>
      </pivotArea>
    </format>
    <format dxfId="4">
      <pivotArea dataOnly="0" labelOnly="1" fieldPosition="0">
        <references count="2">
          <reference field="41" count="0" selected="0"/>
          <reference field="43" count="2">
            <x v="10"/>
            <x v="11"/>
          </reference>
        </references>
      </pivotArea>
    </format>
    <format dxfId="3">
      <pivotArea collapsedLevelsAreSubtotals="1" fieldPosition="0">
        <references count="2">
          <reference field="41" count="0" selected="0"/>
          <reference field="43" count="1">
            <x v="15"/>
          </reference>
        </references>
      </pivotArea>
    </format>
    <format dxfId="2">
      <pivotArea dataOnly="0" labelOnly="1" fieldPosition="0">
        <references count="2">
          <reference field="41" count="0" selected="0"/>
          <reference field="43" count="1">
            <x v="15"/>
          </reference>
        </references>
      </pivotArea>
    </format>
    <format dxfId="1">
      <pivotArea collapsedLevelsAreSubtotals="1" fieldPosition="0">
        <references count="2">
          <reference field="41" count="0" selected="0"/>
          <reference field="43" count="1">
            <x v="6"/>
          </reference>
        </references>
      </pivotArea>
    </format>
    <format dxfId="0">
      <pivotArea dataOnly="0" labelOnly="1" fieldPosition="0">
        <references count="2">
          <reference field="41" count="0" selected="0"/>
          <reference field="43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ErecoveriesRunYr2008to2016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Ereleasedatafromreccodes" connectionId="2" xr16:uid="{00000000-0016-0000-02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06"/>
  <sheetViews>
    <sheetView topLeftCell="Q667" zoomScale="60" zoomScaleNormal="60" workbookViewId="0">
      <selection activeCell="AS690" sqref="AS690:AT692"/>
    </sheetView>
  </sheetViews>
  <sheetFormatPr defaultRowHeight="14.4" x14ac:dyDescent="0.3"/>
  <cols>
    <col min="1" max="1" width="10.21875" bestFit="1" customWidth="1"/>
    <col min="2" max="2" width="12.44140625" bestFit="1" customWidth="1"/>
    <col min="3" max="3" width="13.77734375" bestFit="1" customWidth="1"/>
    <col min="4" max="4" width="14.109375" bestFit="1" customWidth="1"/>
    <col min="5" max="5" width="13.88671875" bestFit="1" customWidth="1"/>
    <col min="6" max="6" width="9.6640625" bestFit="1" customWidth="1"/>
    <col min="7" max="7" width="6.21875" bestFit="1" customWidth="1"/>
    <col min="8" max="8" width="7.6640625" bestFit="1" customWidth="1"/>
    <col min="9" max="9" width="11.6640625" bestFit="1" customWidth="1"/>
    <col min="10" max="10" width="16" bestFit="1" customWidth="1"/>
    <col min="11" max="11" width="10" bestFit="1" customWidth="1"/>
    <col min="12" max="12" width="5.77734375" bestFit="1" customWidth="1"/>
    <col min="13" max="13" width="6" bestFit="1" customWidth="1"/>
    <col min="14" max="14" width="4.109375" bestFit="1" customWidth="1"/>
    <col min="15" max="15" width="18.77734375" bestFit="1" customWidth="1"/>
    <col min="16" max="16" width="13.21875" bestFit="1" customWidth="1"/>
    <col min="17" max="17" width="19" bestFit="1" customWidth="1"/>
    <col min="18" max="18" width="11.109375" bestFit="1" customWidth="1"/>
    <col min="19" max="19" width="12.33203125" bestFit="1" customWidth="1"/>
    <col min="20" max="20" width="3.21875" bestFit="1" customWidth="1"/>
    <col min="21" max="21" width="6" bestFit="1" customWidth="1"/>
    <col min="22" max="22" width="10.44140625" bestFit="1" customWidth="1"/>
    <col min="23" max="23" width="10.21875" bestFit="1" customWidth="1"/>
    <col min="24" max="24" width="5.6640625" bestFit="1" customWidth="1"/>
    <col min="25" max="25" width="10.109375" bestFit="1" customWidth="1"/>
    <col min="26" max="26" width="9.88671875" bestFit="1" customWidth="1"/>
    <col min="27" max="27" width="15" bestFit="1" customWidth="1"/>
    <col min="28" max="28" width="8.77734375" bestFit="1" customWidth="1"/>
    <col min="29" max="29" width="7.77734375" bestFit="1" customWidth="1"/>
    <col min="30" max="30" width="7.44140625" bestFit="1" customWidth="1"/>
    <col min="31" max="31" width="15.6640625" bestFit="1" customWidth="1"/>
    <col min="32" max="32" width="22.33203125" bestFit="1" customWidth="1"/>
    <col min="33" max="33" width="19.6640625" bestFit="1" customWidth="1"/>
    <col min="34" max="34" width="13.44140625" bestFit="1" customWidth="1"/>
    <col min="35" max="35" width="10.44140625" bestFit="1" customWidth="1"/>
    <col min="36" max="36" width="14.77734375" bestFit="1" customWidth="1"/>
    <col min="37" max="37" width="10.77734375" bestFit="1" customWidth="1"/>
    <col min="38" max="38" width="18.21875" bestFit="1" customWidth="1"/>
    <col min="39" max="39" width="10.44140625" bestFit="1" customWidth="1"/>
    <col min="40" max="40" width="12" bestFit="1" customWidth="1"/>
    <col min="41" max="41" width="15.33203125" bestFit="1" customWidth="1"/>
    <col min="42" max="42" width="19.6640625" bestFit="1" customWidth="1"/>
    <col min="43" max="43" width="14.6640625" customWidth="1"/>
    <col min="44" max="44" width="26.33203125" bestFit="1" customWidth="1"/>
  </cols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148</v>
      </c>
      <c r="AS1" t="s">
        <v>303</v>
      </c>
      <c r="AT1" t="s">
        <v>304</v>
      </c>
    </row>
    <row r="2" spans="1:46" x14ac:dyDescent="0.3">
      <c r="A2" t="s">
        <v>43</v>
      </c>
      <c r="B2">
        <v>4.0999999999999996</v>
      </c>
      <c r="C2">
        <v>20120731</v>
      </c>
      <c r="D2" t="s">
        <v>44</v>
      </c>
      <c r="E2" t="s">
        <v>44</v>
      </c>
      <c r="F2">
        <v>2022818</v>
      </c>
      <c r="G2">
        <v>1</v>
      </c>
      <c r="H2">
        <v>2008</v>
      </c>
      <c r="I2">
        <v>20080812</v>
      </c>
      <c r="J2" t="s">
        <v>43</v>
      </c>
      <c r="K2">
        <v>6</v>
      </c>
      <c r="L2">
        <v>33</v>
      </c>
      <c r="M2">
        <v>23</v>
      </c>
      <c r="N2">
        <v>49</v>
      </c>
      <c r="O2" t="s">
        <v>45</v>
      </c>
      <c r="P2">
        <v>5</v>
      </c>
      <c r="Q2" t="s">
        <v>46</v>
      </c>
      <c r="S2">
        <v>5000</v>
      </c>
      <c r="T2" t="s">
        <v>47</v>
      </c>
      <c r="X2">
        <v>820</v>
      </c>
      <c r="Y2">
        <v>0</v>
      </c>
      <c r="Z2">
        <v>1</v>
      </c>
      <c r="AA2" t="s">
        <v>48</v>
      </c>
      <c r="AB2">
        <v>3</v>
      </c>
      <c r="AH2">
        <v>105882</v>
      </c>
      <c r="AI2">
        <v>1</v>
      </c>
      <c r="AP2" t="s">
        <v>49</v>
      </c>
      <c r="AQ2" t="s">
        <v>45</v>
      </c>
      <c r="AR2" t="e">
        <f>VLOOKUP(AC2,Lookup!$A$1:$G$58,5,FALSE)</f>
        <v>#N/A</v>
      </c>
      <c r="AS2" t="e">
        <f>VLOOKUP(AC2,Lookup!$A$1:$H$58,8,FALSE)</f>
        <v>#N/A</v>
      </c>
      <c r="AT2" t="e">
        <f>AS2*AO2</f>
        <v>#N/A</v>
      </c>
    </row>
    <row r="3" spans="1:46" x14ac:dyDescent="0.3">
      <c r="A3" t="s">
        <v>43</v>
      </c>
      <c r="B3">
        <v>4.0999999999999996</v>
      </c>
      <c r="C3">
        <v>20120731</v>
      </c>
      <c r="D3" t="s">
        <v>44</v>
      </c>
      <c r="E3" t="s">
        <v>44</v>
      </c>
      <c r="F3">
        <v>2000005</v>
      </c>
      <c r="G3">
        <v>1</v>
      </c>
      <c r="H3">
        <v>2008</v>
      </c>
      <c r="I3">
        <v>20080805</v>
      </c>
      <c r="J3" t="s">
        <v>43</v>
      </c>
      <c r="K3">
        <v>6</v>
      </c>
      <c r="L3">
        <v>32</v>
      </c>
      <c r="M3">
        <v>23</v>
      </c>
      <c r="N3">
        <v>49</v>
      </c>
      <c r="O3" t="s">
        <v>45</v>
      </c>
      <c r="P3">
        <v>5</v>
      </c>
      <c r="Q3" t="s">
        <v>46</v>
      </c>
      <c r="S3">
        <v>5000</v>
      </c>
      <c r="T3" t="s">
        <v>47</v>
      </c>
      <c r="X3">
        <v>790</v>
      </c>
      <c r="Y3">
        <v>0</v>
      </c>
      <c r="Z3">
        <v>1</v>
      </c>
      <c r="AA3" t="s">
        <v>48</v>
      </c>
      <c r="AB3">
        <v>1</v>
      </c>
      <c r="AC3" s="1" t="s">
        <v>50</v>
      </c>
      <c r="AD3">
        <v>12</v>
      </c>
      <c r="AH3">
        <v>105881</v>
      </c>
      <c r="AI3">
        <v>1</v>
      </c>
      <c r="AO3">
        <v>3.29</v>
      </c>
      <c r="AP3" t="s">
        <v>49</v>
      </c>
      <c r="AQ3" t="s">
        <v>45</v>
      </c>
      <c r="AR3" t="str">
        <f>VLOOKUP(AC3,Lookup!$A$1:$G$58,5,FALSE)</f>
        <v>GROVERS CR HATCHERY</v>
      </c>
      <c r="AS3">
        <f>VLOOKUP(AC3,Lookup!$A$1:$H$58,8,FALSE)</f>
        <v>1.1652664619237374</v>
      </c>
      <c r="AT3">
        <f t="shared" ref="AT3:AT66" si="0">AS3*AO3</f>
        <v>3.8337266597290962</v>
      </c>
    </row>
    <row r="4" spans="1:46" x14ac:dyDescent="0.3">
      <c r="A4" t="s">
        <v>43</v>
      </c>
      <c r="B4">
        <v>4.0999999999999996</v>
      </c>
      <c r="C4">
        <v>20120731</v>
      </c>
      <c r="D4" t="s">
        <v>44</v>
      </c>
      <c r="E4" t="s">
        <v>44</v>
      </c>
      <c r="F4">
        <v>2000009</v>
      </c>
      <c r="G4">
        <v>1</v>
      </c>
      <c r="H4">
        <v>2008</v>
      </c>
      <c r="I4">
        <v>20080805</v>
      </c>
      <c r="J4" t="s">
        <v>43</v>
      </c>
      <c r="K4">
        <v>6</v>
      </c>
      <c r="L4">
        <v>32</v>
      </c>
      <c r="M4">
        <v>23</v>
      </c>
      <c r="N4">
        <v>49</v>
      </c>
      <c r="O4" t="s">
        <v>45</v>
      </c>
      <c r="P4">
        <v>5</v>
      </c>
      <c r="Q4" t="s">
        <v>46</v>
      </c>
      <c r="S4">
        <v>5000</v>
      </c>
      <c r="T4" t="s">
        <v>47</v>
      </c>
      <c r="X4">
        <v>750</v>
      </c>
      <c r="Y4">
        <v>0</v>
      </c>
      <c r="Z4">
        <v>1</v>
      </c>
      <c r="AA4" t="s">
        <v>48</v>
      </c>
      <c r="AB4">
        <v>1</v>
      </c>
      <c r="AC4" s="1" t="s">
        <v>51</v>
      </c>
      <c r="AD4">
        <v>12</v>
      </c>
      <c r="AH4">
        <v>105881</v>
      </c>
      <c r="AI4">
        <v>1</v>
      </c>
      <c r="AO4">
        <v>3.29</v>
      </c>
      <c r="AP4" t="s">
        <v>49</v>
      </c>
      <c r="AQ4" t="s">
        <v>45</v>
      </c>
      <c r="AR4" t="str">
        <f>VLOOKUP(AC4,Lookup!$A$1:$G$58,5,FALSE)</f>
        <v>SKOKOMISH R  16.0001</v>
      </c>
      <c r="AS4">
        <f>VLOOKUP(AC4,Lookup!$A$1:$H$58,8,FALSE)</f>
        <v>1.001707856138236</v>
      </c>
      <c r="AT4">
        <f t="shared" si="0"/>
        <v>3.2956188466947962</v>
      </c>
    </row>
    <row r="5" spans="1:46" x14ac:dyDescent="0.3">
      <c r="A5" t="s">
        <v>43</v>
      </c>
      <c r="B5">
        <v>4.0999999999999996</v>
      </c>
      <c r="C5">
        <v>20120731</v>
      </c>
      <c r="D5" t="s">
        <v>44</v>
      </c>
      <c r="E5" t="s">
        <v>44</v>
      </c>
      <c r="F5">
        <v>2000014</v>
      </c>
      <c r="G5">
        <v>1</v>
      </c>
      <c r="H5">
        <v>2008</v>
      </c>
      <c r="I5">
        <v>20080805</v>
      </c>
      <c r="J5" t="s">
        <v>43</v>
      </c>
      <c r="K5">
        <v>6</v>
      </c>
      <c r="L5">
        <v>32</v>
      </c>
      <c r="M5">
        <v>23</v>
      </c>
      <c r="N5">
        <v>49</v>
      </c>
      <c r="O5" t="s">
        <v>45</v>
      </c>
      <c r="P5">
        <v>5</v>
      </c>
      <c r="Q5" t="s">
        <v>46</v>
      </c>
      <c r="S5">
        <v>5000</v>
      </c>
      <c r="T5" t="s">
        <v>47</v>
      </c>
      <c r="X5">
        <v>800</v>
      </c>
      <c r="Y5">
        <v>0</v>
      </c>
      <c r="Z5">
        <v>1</v>
      </c>
      <c r="AA5" t="s">
        <v>48</v>
      </c>
      <c r="AB5">
        <v>1</v>
      </c>
      <c r="AC5" s="1" t="s">
        <v>52</v>
      </c>
      <c r="AD5">
        <v>12</v>
      </c>
      <c r="AH5">
        <v>105881</v>
      </c>
      <c r="AI5">
        <v>1</v>
      </c>
      <c r="AO5">
        <v>3.29</v>
      </c>
      <c r="AP5" t="s">
        <v>49</v>
      </c>
      <c r="AQ5" t="s">
        <v>45</v>
      </c>
      <c r="AR5" t="str">
        <f>VLOOKUP(AC5,Lookup!$A$1:$G$58,5,FALSE)</f>
        <v>GORST CR     15.0216</v>
      </c>
      <c r="AS5">
        <f>VLOOKUP(AC5,Lookup!$A$1:$H$58,8,FALSE)</f>
        <v>4.8670491883674174</v>
      </c>
      <c r="AT5">
        <f t="shared" si="0"/>
        <v>16.012591829728802</v>
      </c>
    </row>
    <row r="6" spans="1:46" x14ac:dyDescent="0.3">
      <c r="A6" t="s">
        <v>43</v>
      </c>
      <c r="B6">
        <v>4.0999999999999996</v>
      </c>
      <c r="C6">
        <v>20120731</v>
      </c>
      <c r="D6" t="s">
        <v>44</v>
      </c>
      <c r="E6" t="s">
        <v>44</v>
      </c>
      <c r="F6">
        <v>2000018</v>
      </c>
      <c r="G6">
        <v>1</v>
      </c>
      <c r="H6">
        <v>2008</v>
      </c>
      <c r="I6">
        <v>20080805</v>
      </c>
      <c r="J6" t="s">
        <v>43</v>
      </c>
      <c r="K6">
        <v>6</v>
      </c>
      <c r="L6">
        <v>32</v>
      </c>
      <c r="M6">
        <v>23</v>
      </c>
      <c r="N6">
        <v>49</v>
      </c>
      <c r="O6" t="s">
        <v>45</v>
      </c>
      <c r="P6">
        <v>5</v>
      </c>
      <c r="Q6" t="s">
        <v>46</v>
      </c>
      <c r="S6">
        <v>5000</v>
      </c>
      <c r="T6" t="s">
        <v>47</v>
      </c>
      <c r="X6">
        <v>770</v>
      </c>
      <c r="Y6">
        <v>0</v>
      </c>
      <c r="Z6">
        <v>1</v>
      </c>
      <c r="AA6" t="s">
        <v>48</v>
      </c>
      <c r="AB6">
        <v>1</v>
      </c>
      <c r="AC6" s="1" t="s">
        <v>53</v>
      </c>
      <c r="AD6">
        <v>12</v>
      </c>
      <c r="AH6">
        <v>105881</v>
      </c>
      <c r="AI6">
        <v>1</v>
      </c>
      <c r="AO6">
        <v>3.29</v>
      </c>
      <c r="AP6" t="s">
        <v>49</v>
      </c>
      <c r="AQ6" t="s">
        <v>45</v>
      </c>
      <c r="AR6" t="str">
        <f>VLOOKUP(AC6,Lookup!$A$1:$G$58,5,FALSE)</f>
        <v>GORST CR     15.0216</v>
      </c>
      <c r="AS6">
        <f>VLOOKUP(AC6,Lookup!$A$1:$H$58,8,FALSE)</f>
        <v>1.0249041609536336</v>
      </c>
      <c r="AT6">
        <f t="shared" si="0"/>
        <v>3.3719346895374547</v>
      </c>
    </row>
    <row r="7" spans="1:46" x14ac:dyDescent="0.3">
      <c r="A7" t="s">
        <v>43</v>
      </c>
      <c r="B7">
        <v>4.0999999999999996</v>
      </c>
      <c r="C7">
        <v>20120731</v>
      </c>
      <c r="D7" t="s">
        <v>44</v>
      </c>
      <c r="E7" t="s">
        <v>44</v>
      </c>
      <c r="F7">
        <v>2000020</v>
      </c>
      <c r="G7">
        <v>1</v>
      </c>
      <c r="H7">
        <v>2008</v>
      </c>
      <c r="I7">
        <v>20080805</v>
      </c>
      <c r="J7" t="s">
        <v>43</v>
      </c>
      <c r="K7">
        <v>6</v>
      </c>
      <c r="L7">
        <v>32</v>
      </c>
      <c r="M7">
        <v>23</v>
      </c>
      <c r="N7">
        <v>49</v>
      </c>
      <c r="O7" t="s">
        <v>45</v>
      </c>
      <c r="P7">
        <v>5</v>
      </c>
      <c r="Q7" t="s">
        <v>46</v>
      </c>
      <c r="S7">
        <v>5000</v>
      </c>
      <c r="T7" t="s">
        <v>47</v>
      </c>
      <c r="X7">
        <v>790</v>
      </c>
      <c r="Y7">
        <v>0</v>
      </c>
      <c r="Z7">
        <v>1</v>
      </c>
      <c r="AA7" t="s">
        <v>48</v>
      </c>
      <c r="AB7">
        <v>1</v>
      </c>
      <c r="AC7" s="1" t="s">
        <v>53</v>
      </c>
      <c r="AD7">
        <v>12</v>
      </c>
      <c r="AH7">
        <v>105881</v>
      </c>
      <c r="AI7">
        <v>1</v>
      </c>
      <c r="AO7">
        <v>3.29</v>
      </c>
      <c r="AP7" t="s">
        <v>49</v>
      </c>
      <c r="AQ7" t="s">
        <v>45</v>
      </c>
      <c r="AR7" t="str">
        <f>VLOOKUP(AC7,Lookup!$A$1:$G$58,5,FALSE)</f>
        <v>GORST CR     15.0216</v>
      </c>
      <c r="AS7">
        <f>VLOOKUP(AC7,Lookup!$A$1:$H$58,8,FALSE)</f>
        <v>1.0249041609536336</v>
      </c>
      <c r="AT7">
        <f t="shared" si="0"/>
        <v>3.3719346895374547</v>
      </c>
    </row>
    <row r="8" spans="1:46" x14ac:dyDescent="0.3">
      <c r="A8" t="s">
        <v>43</v>
      </c>
      <c r="B8">
        <v>4.0999999999999996</v>
      </c>
      <c r="C8">
        <v>20120731</v>
      </c>
      <c r="D8" t="s">
        <v>44</v>
      </c>
      <c r="E8" t="s">
        <v>44</v>
      </c>
      <c r="F8">
        <v>2000024</v>
      </c>
      <c r="G8">
        <v>1</v>
      </c>
      <c r="H8">
        <v>2008</v>
      </c>
      <c r="I8">
        <v>20080805</v>
      </c>
      <c r="J8" t="s">
        <v>43</v>
      </c>
      <c r="K8">
        <v>6</v>
      </c>
      <c r="L8">
        <v>32</v>
      </c>
      <c r="M8">
        <v>23</v>
      </c>
      <c r="N8">
        <v>49</v>
      </c>
      <c r="O8" t="s">
        <v>45</v>
      </c>
      <c r="P8">
        <v>5</v>
      </c>
      <c r="Q8" t="s">
        <v>46</v>
      </c>
      <c r="S8">
        <v>5000</v>
      </c>
      <c r="T8" t="s">
        <v>47</v>
      </c>
      <c r="X8">
        <v>900</v>
      </c>
      <c r="Y8">
        <v>0</v>
      </c>
      <c r="Z8">
        <v>1</v>
      </c>
      <c r="AA8" t="s">
        <v>48</v>
      </c>
      <c r="AB8">
        <v>1</v>
      </c>
      <c r="AC8" s="1" t="s">
        <v>53</v>
      </c>
      <c r="AD8">
        <v>12</v>
      </c>
      <c r="AH8">
        <v>105881</v>
      </c>
      <c r="AI8">
        <v>1</v>
      </c>
      <c r="AO8">
        <v>3.29</v>
      </c>
      <c r="AP8" t="s">
        <v>49</v>
      </c>
      <c r="AQ8" t="s">
        <v>45</v>
      </c>
      <c r="AR8" t="str">
        <f>VLOOKUP(AC8,Lookup!$A$1:$G$58,5,FALSE)</f>
        <v>GORST CR     15.0216</v>
      </c>
      <c r="AS8">
        <f>VLOOKUP(AC8,Lookup!$A$1:$H$58,8,FALSE)</f>
        <v>1.0249041609536336</v>
      </c>
      <c r="AT8">
        <f t="shared" si="0"/>
        <v>3.3719346895374547</v>
      </c>
    </row>
    <row r="9" spans="1:46" x14ac:dyDescent="0.3">
      <c r="A9" t="s">
        <v>43</v>
      </c>
      <c r="B9">
        <v>4.0999999999999996</v>
      </c>
      <c r="C9">
        <v>20120731</v>
      </c>
      <c r="D9" t="s">
        <v>44</v>
      </c>
      <c r="E9" t="s">
        <v>44</v>
      </c>
      <c r="F9">
        <v>2000028</v>
      </c>
      <c r="G9">
        <v>1</v>
      </c>
      <c r="H9">
        <v>2008</v>
      </c>
      <c r="I9">
        <v>20080806</v>
      </c>
      <c r="J9" t="s">
        <v>43</v>
      </c>
      <c r="K9">
        <v>6</v>
      </c>
      <c r="L9">
        <v>32</v>
      </c>
      <c r="M9">
        <v>23</v>
      </c>
      <c r="N9">
        <v>49</v>
      </c>
      <c r="O9" t="s">
        <v>45</v>
      </c>
      <c r="P9">
        <v>5</v>
      </c>
      <c r="Q9" t="s">
        <v>46</v>
      </c>
      <c r="S9">
        <v>0</v>
      </c>
      <c r="T9" t="s">
        <v>47</v>
      </c>
      <c r="X9">
        <v>830</v>
      </c>
      <c r="Y9">
        <v>0</v>
      </c>
      <c r="Z9">
        <v>1</v>
      </c>
      <c r="AA9" t="s">
        <v>48</v>
      </c>
      <c r="AB9">
        <v>1</v>
      </c>
      <c r="AC9" s="1" t="s">
        <v>54</v>
      </c>
      <c r="AD9">
        <v>12</v>
      </c>
      <c r="AH9">
        <v>105881</v>
      </c>
      <c r="AI9">
        <v>1</v>
      </c>
      <c r="AO9">
        <v>3.29</v>
      </c>
      <c r="AP9" t="s">
        <v>49</v>
      </c>
      <c r="AQ9" t="s">
        <v>45</v>
      </c>
      <c r="AR9" t="str">
        <f>VLOOKUP(AC9,Lookup!$A$1:$G$58,5,FALSE)</f>
        <v>GROVERS CR HATCHERY</v>
      </c>
      <c r="AS9">
        <f>VLOOKUP(AC9,Lookup!$A$1:$H$58,8,FALSE)</f>
        <v>1.1205949571016447</v>
      </c>
      <c r="AT9">
        <f t="shared" si="0"/>
        <v>3.6867574088644113</v>
      </c>
    </row>
    <row r="10" spans="1:46" x14ac:dyDescent="0.3">
      <c r="A10" t="s">
        <v>43</v>
      </c>
      <c r="B10">
        <v>4.0999999999999996</v>
      </c>
      <c r="C10">
        <v>20120731</v>
      </c>
      <c r="D10" t="s">
        <v>44</v>
      </c>
      <c r="E10" t="s">
        <v>44</v>
      </c>
      <c r="F10">
        <v>2000032</v>
      </c>
      <c r="G10">
        <v>1</v>
      </c>
      <c r="H10">
        <v>2008</v>
      </c>
      <c r="I10">
        <v>20080806</v>
      </c>
      <c r="J10" t="s">
        <v>43</v>
      </c>
      <c r="K10">
        <v>6</v>
      </c>
      <c r="L10">
        <v>32</v>
      </c>
      <c r="M10">
        <v>23</v>
      </c>
      <c r="N10">
        <v>49</v>
      </c>
      <c r="O10" t="s">
        <v>45</v>
      </c>
      <c r="P10">
        <v>5</v>
      </c>
      <c r="Q10" t="s">
        <v>46</v>
      </c>
      <c r="S10">
        <v>5000</v>
      </c>
      <c r="T10" t="s">
        <v>47</v>
      </c>
      <c r="X10">
        <v>730</v>
      </c>
      <c r="Y10">
        <v>0</v>
      </c>
      <c r="Z10">
        <v>1</v>
      </c>
      <c r="AA10" t="s">
        <v>48</v>
      </c>
      <c r="AB10">
        <v>1</v>
      </c>
      <c r="AC10" s="1" t="s">
        <v>53</v>
      </c>
      <c r="AD10">
        <v>12</v>
      </c>
      <c r="AH10">
        <v>105881</v>
      </c>
      <c r="AI10">
        <v>1</v>
      </c>
      <c r="AO10">
        <v>3.29</v>
      </c>
      <c r="AP10" t="s">
        <v>49</v>
      </c>
      <c r="AQ10" t="s">
        <v>45</v>
      </c>
      <c r="AR10" t="str">
        <f>VLOOKUP(AC10,Lookup!$A$1:$G$58,5,FALSE)</f>
        <v>GORST CR     15.0216</v>
      </c>
      <c r="AS10">
        <f>VLOOKUP(AC10,Lookup!$A$1:$H$58,8,FALSE)</f>
        <v>1.0249041609536336</v>
      </c>
      <c r="AT10">
        <f t="shared" si="0"/>
        <v>3.3719346895374547</v>
      </c>
    </row>
    <row r="11" spans="1:46" x14ac:dyDescent="0.3">
      <c r="A11" t="s">
        <v>43</v>
      </c>
      <c r="B11">
        <v>4.0999999999999996</v>
      </c>
      <c r="C11">
        <v>20120731</v>
      </c>
      <c r="D11" t="s">
        <v>44</v>
      </c>
      <c r="E11" t="s">
        <v>44</v>
      </c>
      <c r="F11">
        <v>2000037</v>
      </c>
      <c r="G11">
        <v>1</v>
      </c>
      <c r="H11">
        <v>2008</v>
      </c>
      <c r="I11">
        <v>20080806</v>
      </c>
      <c r="J11" t="s">
        <v>43</v>
      </c>
      <c r="K11">
        <v>6</v>
      </c>
      <c r="L11">
        <v>32</v>
      </c>
      <c r="M11">
        <v>23</v>
      </c>
      <c r="N11">
        <v>49</v>
      </c>
      <c r="O11" t="s">
        <v>45</v>
      </c>
      <c r="P11">
        <v>5</v>
      </c>
      <c r="Q11" t="s">
        <v>46</v>
      </c>
      <c r="S11">
        <v>5000</v>
      </c>
      <c r="T11" t="s">
        <v>47</v>
      </c>
      <c r="X11">
        <v>800</v>
      </c>
      <c r="Y11">
        <v>0</v>
      </c>
      <c r="Z11">
        <v>1</v>
      </c>
      <c r="AA11" t="s">
        <v>48</v>
      </c>
      <c r="AB11">
        <v>1</v>
      </c>
      <c r="AC11" s="1" t="s">
        <v>53</v>
      </c>
      <c r="AD11">
        <v>12</v>
      </c>
      <c r="AH11">
        <v>105881</v>
      </c>
      <c r="AI11">
        <v>1</v>
      </c>
      <c r="AO11">
        <v>3.29</v>
      </c>
      <c r="AP11" t="s">
        <v>49</v>
      </c>
      <c r="AQ11" t="s">
        <v>45</v>
      </c>
      <c r="AR11" t="str">
        <f>VLOOKUP(AC11,Lookup!$A$1:$G$58,5,FALSE)</f>
        <v>GORST CR     15.0216</v>
      </c>
      <c r="AS11">
        <f>VLOOKUP(AC11,Lookup!$A$1:$H$58,8,FALSE)</f>
        <v>1.0249041609536336</v>
      </c>
      <c r="AT11">
        <f t="shared" si="0"/>
        <v>3.3719346895374547</v>
      </c>
    </row>
    <row r="12" spans="1:46" x14ac:dyDescent="0.3">
      <c r="A12" t="s">
        <v>43</v>
      </c>
      <c r="B12">
        <v>4.0999999999999996</v>
      </c>
      <c r="C12">
        <v>20120731</v>
      </c>
      <c r="D12" t="s">
        <v>44</v>
      </c>
      <c r="E12" t="s">
        <v>44</v>
      </c>
      <c r="F12">
        <v>2000041</v>
      </c>
      <c r="G12">
        <v>1</v>
      </c>
      <c r="H12">
        <v>2008</v>
      </c>
      <c r="I12">
        <v>20080806</v>
      </c>
      <c r="J12" t="s">
        <v>43</v>
      </c>
      <c r="K12">
        <v>6</v>
      </c>
      <c r="L12">
        <v>32</v>
      </c>
      <c r="M12">
        <v>23</v>
      </c>
      <c r="N12">
        <v>49</v>
      </c>
      <c r="O12" t="s">
        <v>45</v>
      </c>
      <c r="P12">
        <v>5</v>
      </c>
      <c r="Q12" t="s">
        <v>46</v>
      </c>
      <c r="S12">
        <v>5000</v>
      </c>
      <c r="T12" t="s">
        <v>47</v>
      </c>
      <c r="X12">
        <v>780</v>
      </c>
      <c r="Y12">
        <v>0</v>
      </c>
      <c r="Z12">
        <v>1</v>
      </c>
      <c r="AA12" t="s">
        <v>48</v>
      </c>
      <c r="AB12">
        <v>1</v>
      </c>
      <c r="AC12" s="1" t="s">
        <v>53</v>
      </c>
      <c r="AD12">
        <v>12</v>
      </c>
      <c r="AH12">
        <v>105881</v>
      </c>
      <c r="AI12">
        <v>1</v>
      </c>
      <c r="AO12">
        <v>3.29</v>
      </c>
      <c r="AP12" t="s">
        <v>49</v>
      </c>
      <c r="AQ12" t="s">
        <v>45</v>
      </c>
      <c r="AR12" t="str">
        <f>VLOOKUP(AC12,Lookup!$A$1:$G$58,5,FALSE)</f>
        <v>GORST CR     15.0216</v>
      </c>
      <c r="AS12">
        <f>VLOOKUP(AC12,Lookup!$A$1:$H$58,8,FALSE)</f>
        <v>1.0249041609536336</v>
      </c>
      <c r="AT12">
        <f t="shared" si="0"/>
        <v>3.3719346895374547</v>
      </c>
    </row>
    <row r="13" spans="1:46" x14ac:dyDescent="0.3">
      <c r="A13" t="s">
        <v>43</v>
      </c>
      <c r="B13">
        <v>4.0999999999999996</v>
      </c>
      <c r="C13">
        <v>20120731</v>
      </c>
      <c r="D13" t="s">
        <v>44</v>
      </c>
      <c r="E13" t="s">
        <v>44</v>
      </c>
      <c r="F13">
        <v>2000044</v>
      </c>
      <c r="G13">
        <v>1</v>
      </c>
      <c r="H13">
        <v>2008</v>
      </c>
      <c r="I13">
        <v>20080806</v>
      </c>
      <c r="J13" t="s">
        <v>43</v>
      </c>
      <c r="K13">
        <v>6</v>
      </c>
      <c r="L13">
        <v>32</v>
      </c>
      <c r="M13">
        <v>23</v>
      </c>
      <c r="N13">
        <v>49</v>
      </c>
      <c r="O13" t="s">
        <v>45</v>
      </c>
      <c r="P13">
        <v>5</v>
      </c>
      <c r="Q13" t="s">
        <v>46</v>
      </c>
      <c r="S13">
        <v>5000</v>
      </c>
      <c r="T13" t="s">
        <v>47</v>
      </c>
      <c r="X13">
        <v>780</v>
      </c>
      <c r="Y13">
        <v>0</v>
      </c>
      <c r="Z13">
        <v>1</v>
      </c>
      <c r="AA13" t="s">
        <v>48</v>
      </c>
      <c r="AB13">
        <v>1</v>
      </c>
      <c r="AC13" s="1" t="s">
        <v>50</v>
      </c>
      <c r="AD13">
        <v>12</v>
      </c>
      <c r="AH13">
        <v>105881</v>
      </c>
      <c r="AI13">
        <v>1</v>
      </c>
      <c r="AO13">
        <v>3.29</v>
      </c>
      <c r="AP13" t="s">
        <v>49</v>
      </c>
      <c r="AQ13" t="s">
        <v>45</v>
      </c>
      <c r="AR13" t="str">
        <f>VLOOKUP(AC13,Lookup!$A$1:$G$58,5,FALSE)</f>
        <v>GROVERS CR HATCHERY</v>
      </c>
      <c r="AS13">
        <f>VLOOKUP(AC13,Lookup!$A$1:$H$58,8,FALSE)</f>
        <v>1.1652664619237374</v>
      </c>
      <c r="AT13">
        <f t="shared" si="0"/>
        <v>3.8337266597290962</v>
      </c>
    </row>
    <row r="14" spans="1:46" x14ac:dyDescent="0.3">
      <c r="A14" t="s">
        <v>43</v>
      </c>
      <c r="B14">
        <v>4.0999999999999996</v>
      </c>
      <c r="C14">
        <v>20120731</v>
      </c>
      <c r="D14" t="s">
        <v>44</v>
      </c>
      <c r="E14" t="s">
        <v>44</v>
      </c>
      <c r="F14">
        <v>2000048</v>
      </c>
      <c r="G14">
        <v>1</v>
      </c>
      <c r="H14">
        <v>2008</v>
      </c>
      <c r="I14">
        <v>20080806</v>
      </c>
      <c r="J14" t="s">
        <v>43</v>
      </c>
      <c r="K14">
        <v>6</v>
      </c>
      <c r="L14">
        <v>32</v>
      </c>
      <c r="M14">
        <v>23</v>
      </c>
      <c r="N14">
        <v>49</v>
      </c>
      <c r="O14" t="s">
        <v>45</v>
      </c>
      <c r="P14">
        <v>5</v>
      </c>
      <c r="Q14" t="s">
        <v>46</v>
      </c>
      <c r="S14">
        <v>5000</v>
      </c>
      <c r="T14" t="s">
        <v>47</v>
      </c>
      <c r="X14">
        <v>720</v>
      </c>
      <c r="Y14">
        <v>0</v>
      </c>
      <c r="Z14">
        <v>1</v>
      </c>
      <c r="AA14" t="s">
        <v>48</v>
      </c>
      <c r="AB14">
        <v>1</v>
      </c>
      <c r="AC14" s="1" t="s">
        <v>55</v>
      </c>
      <c r="AD14">
        <v>12</v>
      </c>
      <c r="AH14">
        <v>105881</v>
      </c>
      <c r="AI14">
        <v>1</v>
      </c>
      <c r="AO14">
        <v>3.29</v>
      </c>
      <c r="AP14" t="s">
        <v>49</v>
      </c>
      <c r="AQ14" t="s">
        <v>45</v>
      </c>
      <c r="AR14" t="str">
        <f>VLOOKUP(AC14,Lookup!$A$1:$G$58,5,FALSE)</f>
        <v>VOIGHT CR    10.0414</v>
      </c>
      <c r="AS14">
        <f>VLOOKUP(AC14,Lookup!$A$1:$H$58,8,FALSE)</f>
        <v>1.0032081749049431</v>
      </c>
      <c r="AT14">
        <f t="shared" si="0"/>
        <v>3.3005548954372625</v>
      </c>
    </row>
    <row r="15" spans="1:46" x14ac:dyDescent="0.3">
      <c r="A15" t="s">
        <v>43</v>
      </c>
      <c r="B15">
        <v>4.0999999999999996</v>
      </c>
      <c r="C15">
        <v>20120731</v>
      </c>
      <c r="D15" t="s">
        <v>44</v>
      </c>
      <c r="E15" t="s">
        <v>44</v>
      </c>
      <c r="F15">
        <v>2000126</v>
      </c>
      <c r="G15">
        <v>1</v>
      </c>
      <c r="H15">
        <v>2008</v>
      </c>
      <c r="I15">
        <v>20080808</v>
      </c>
      <c r="J15" t="s">
        <v>43</v>
      </c>
      <c r="K15">
        <v>6</v>
      </c>
      <c r="L15">
        <v>32</v>
      </c>
      <c r="M15">
        <v>23</v>
      </c>
      <c r="N15">
        <v>17</v>
      </c>
      <c r="O15" t="s">
        <v>45</v>
      </c>
      <c r="P15">
        <v>5</v>
      </c>
      <c r="Q15" t="s">
        <v>46</v>
      </c>
      <c r="S15">
        <v>0</v>
      </c>
      <c r="T15" t="s">
        <v>47</v>
      </c>
      <c r="X15">
        <v>780</v>
      </c>
      <c r="Y15">
        <v>0</v>
      </c>
      <c r="Z15">
        <v>1</v>
      </c>
      <c r="AA15" t="s">
        <v>48</v>
      </c>
      <c r="AB15">
        <v>1</v>
      </c>
      <c r="AC15" s="1" t="s">
        <v>54</v>
      </c>
      <c r="AD15">
        <v>12</v>
      </c>
      <c r="AH15">
        <v>105881</v>
      </c>
      <c r="AI15">
        <v>1</v>
      </c>
      <c r="AO15">
        <v>3.29</v>
      </c>
      <c r="AP15" t="s">
        <v>49</v>
      </c>
      <c r="AQ15" t="s">
        <v>45</v>
      </c>
      <c r="AR15" t="str">
        <f>VLOOKUP(AC15,Lookup!$A$1:$G$58,5,FALSE)</f>
        <v>GROVERS CR HATCHERY</v>
      </c>
      <c r="AS15">
        <f>VLOOKUP(AC15,Lookup!$A$1:$H$58,8,FALSE)</f>
        <v>1.1205949571016447</v>
      </c>
      <c r="AT15">
        <f t="shared" si="0"/>
        <v>3.6867574088644113</v>
      </c>
    </row>
    <row r="16" spans="1:46" x14ac:dyDescent="0.3">
      <c r="A16" t="s">
        <v>43</v>
      </c>
      <c r="B16">
        <v>4.0999999999999996</v>
      </c>
      <c r="C16">
        <v>20120731</v>
      </c>
      <c r="D16" t="s">
        <v>44</v>
      </c>
      <c r="E16" t="s">
        <v>44</v>
      </c>
      <c r="F16">
        <v>2000129</v>
      </c>
      <c r="G16">
        <v>1</v>
      </c>
      <c r="H16">
        <v>2008</v>
      </c>
      <c r="I16">
        <v>20080808</v>
      </c>
      <c r="J16" t="s">
        <v>43</v>
      </c>
      <c r="K16">
        <v>6</v>
      </c>
      <c r="L16">
        <v>32</v>
      </c>
      <c r="M16">
        <v>23</v>
      </c>
      <c r="N16">
        <v>17</v>
      </c>
      <c r="O16" t="s">
        <v>45</v>
      </c>
      <c r="P16">
        <v>5</v>
      </c>
      <c r="Q16" t="s">
        <v>46</v>
      </c>
      <c r="S16">
        <v>0</v>
      </c>
      <c r="T16" t="s">
        <v>47</v>
      </c>
      <c r="X16">
        <v>850</v>
      </c>
      <c r="Y16">
        <v>0</v>
      </c>
      <c r="Z16">
        <v>1</v>
      </c>
      <c r="AA16" t="s">
        <v>48</v>
      </c>
      <c r="AB16">
        <v>1</v>
      </c>
      <c r="AC16" s="1" t="s">
        <v>54</v>
      </c>
      <c r="AD16">
        <v>12</v>
      </c>
      <c r="AH16">
        <v>105881</v>
      </c>
      <c r="AI16">
        <v>1</v>
      </c>
      <c r="AO16">
        <v>3.29</v>
      </c>
      <c r="AP16" t="s">
        <v>49</v>
      </c>
      <c r="AQ16" t="s">
        <v>45</v>
      </c>
      <c r="AR16" t="str">
        <f>VLOOKUP(AC16,Lookup!$A$1:$G$58,5,FALSE)</f>
        <v>GROVERS CR HATCHERY</v>
      </c>
      <c r="AS16">
        <f>VLOOKUP(AC16,Lookup!$A$1:$H$58,8,FALSE)</f>
        <v>1.1205949571016447</v>
      </c>
      <c r="AT16">
        <f t="shared" si="0"/>
        <v>3.6867574088644113</v>
      </c>
    </row>
    <row r="17" spans="1:46" x14ac:dyDescent="0.3">
      <c r="A17" t="s">
        <v>43</v>
      </c>
      <c r="B17">
        <v>4.0999999999999996</v>
      </c>
      <c r="C17">
        <v>20120731</v>
      </c>
      <c r="D17" t="s">
        <v>44</v>
      </c>
      <c r="E17" t="s">
        <v>44</v>
      </c>
      <c r="F17">
        <v>2000141</v>
      </c>
      <c r="G17">
        <v>1</v>
      </c>
      <c r="H17">
        <v>2008</v>
      </c>
      <c r="I17">
        <v>20080811</v>
      </c>
      <c r="J17" t="s">
        <v>43</v>
      </c>
      <c r="K17">
        <v>6</v>
      </c>
      <c r="L17">
        <v>33</v>
      </c>
      <c r="M17">
        <v>23</v>
      </c>
      <c r="N17">
        <v>49</v>
      </c>
      <c r="O17" t="s">
        <v>45</v>
      </c>
      <c r="P17">
        <v>5</v>
      </c>
      <c r="Q17" t="s">
        <v>46</v>
      </c>
      <c r="S17">
        <v>5000</v>
      </c>
      <c r="T17" t="s">
        <v>47</v>
      </c>
      <c r="X17">
        <v>720</v>
      </c>
      <c r="Y17">
        <v>0</v>
      </c>
      <c r="Z17">
        <v>1</v>
      </c>
      <c r="AA17" t="s">
        <v>48</v>
      </c>
      <c r="AB17">
        <v>1</v>
      </c>
      <c r="AC17" s="1" t="s">
        <v>53</v>
      </c>
      <c r="AD17">
        <v>12</v>
      </c>
      <c r="AH17">
        <v>105882</v>
      </c>
      <c r="AI17">
        <v>1</v>
      </c>
      <c r="AO17">
        <v>2.7</v>
      </c>
      <c r="AP17" t="s">
        <v>49</v>
      </c>
      <c r="AQ17" t="s">
        <v>45</v>
      </c>
      <c r="AR17" t="str">
        <f>VLOOKUP(AC17,Lookup!$A$1:$G$58,5,FALSE)</f>
        <v>GORST CR     15.0216</v>
      </c>
      <c r="AS17">
        <f>VLOOKUP(AC17,Lookup!$A$1:$H$58,8,FALSE)</f>
        <v>1.0249041609536336</v>
      </c>
      <c r="AT17">
        <f t="shared" si="0"/>
        <v>2.767241234574811</v>
      </c>
    </row>
    <row r="18" spans="1:46" x14ac:dyDescent="0.3">
      <c r="A18" t="s">
        <v>43</v>
      </c>
      <c r="B18">
        <v>4.0999999999999996</v>
      </c>
      <c r="C18">
        <v>20120731</v>
      </c>
      <c r="D18" t="s">
        <v>44</v>
      </c>
      <c r="E18" t="s">
        <v>44</v>
      </c>
      <c r="F18">
        <v>2000132</v>
      </c>
      <c r="G18">
        <v>1</v>
      </c>
      <c r="H18">
        <v>2008</v>
      </c>
      <c r="I18">
        <v>20080811</v>
      </c>
      <c r="J18" t="s">
        <v>43</v>
      </c>
      <c r="K18">
        <v>6</v>
      </c>
      <c r="L18">
        <v>33</v>
      </c>
      <c r="M18">
        <v>23</v>
      </c>
      <c r="N18">
        <v>49</v>
      </c>
      <c r="O18" t="s">
        <v>45</v>
      </c>
      <c r="P18">
        <v>5</v>
      </c>
      <c r="Q18" t="s">
        <v>46</v>
      </c>
      <c r="S18">
        <v>5000</v>
      </c>
      <c r="T18" t="s">
        <v>56</v>
      </c>
      <c r="X18">
        <v>780</v>
      </c>
      <c r="Y18">
        <v>0</v>
      </c>
      <c r="Z18">
        <v>1</v>
      </c>
      <c r="AA18" t="s">
        <v>48</v>
      </c>
      <c r="AB18">
        <v>1</v>
      </c>
      <c r="AC18" s="1" t="s">
        <v>53</v>
      </c>
      <c r="AD18">
        <v>12</v>
      </c>
      <c r="AH18">
        <v>105882</v>
      </c>
      <c r="AI18">
        <v>1</v>
      </c>
      <c r="AO18">
        <v>2.7</v>
      </c>
      <c r="AP18" t="s">
        <v>49</v>
      </c>
      <c r="AQ18" t="s">
        <v>45</v>
      </c>
      <c r="AR18" t="str">
        <f>VLOOKUP(AC18,Lookup!$A$1:$G$58,5,FALSE)</f>
        <v>GORST CR     15.0216</v>
      </c>
      <c r="AS18">
        <f>VLOOKUP(AC18,Lookup!$A$1:$H$58,8,FALSE)</f>
        <v>1.0249041609536336</v>
      </c>
      <c r="AT18">
        <f t="shared" si="0"/>
        <v>2.767241234574811</v>
      </c>
    </row>
    <row r="19" spans="1:46" x14ac:dyDescent="0.3">
      <c r="A19" t="s">
        <v>43</v>
      </c>
      <c r="B19">
        <v>4.0999999999999996</v>
      </c>
      <c r="C19">
        <v>20120731</v>
      </c>
      <c r="D19" t="s">
        <v>44</v>
      </c>
      <c r="E19" t="s">
        <v>44</v>
      </c>
      <c r="F19">
        <v>2000135</v>
      </c>
      <c r="G19">
        <v>1</v>
      </c>
      <c r="H19">
        <v>2008</v>
      </c>
      <c r="I19">
        <v>20080811</v>
      </c>
      <c r="J19" t="s">
        <v>43</v>
      </c>
      <c r="K19">
        <v>6</v>
      </c>
      <c r="L19">
        <v>33</v>
      </c>
      <c r="M19">
        <v>23</v>
      </c>
      <c r="N19">
        <v>49</v>
      </c>
      <c r="O19" t="s">
        <v>45</v>
      </c>
      <c r="P19">
        <v>5</v>
      </c>
      <c r="Q19" t="s">
        <v>46</v>
      </c>
      <c r="S19">
        <v>5000</v>
      </c>
      <c r="T19" t="s">
        <v>56</v>
      </c>
      <c r="X19">
        <v>920</v>
      </c>
      <c r="Y19">
        <v>0</v>
      </c>
      <c r="Z19">
        <v>1</v>
      </c>
      <c r="AA19" t="s">
        <v>48</v>
      </c>
      <c r="AB19">
        <v>1</v>
      </c>
      <c r="AC19" s="1" t="s">
        <v>52</v>
      </c>
      <c r="AD19">
        <v>12</v>
      </c>
      <c r="AH19">
        <v>105882</v>
      </c>
      <c r="AI19">
        <v>1</v>
      </c>
      <c r="AO19">
        <v>2.7</v>
      </c>
      <c r="AP19" t="s">
        <v>49</v>
      </c>
      <c r="AQ19" t="s">
        <v>45</v>
      </c>
      <c r="AR19" t="str">
        <f>VLOOKUP(AC19,Lookup!$A$1:$G$58,5,FALSE)</f>
        <v>GORST CR     15.0216</v>
      </c>
      <c r="AS19">
        <f>VLOOKUP(AC19,Lookup!$A$1:$H$58,8,FALSE)</f>
        <v>4.8670491883674174</v>
      </c>
      <c r="AT19">
        <f t="shared" si="0"/>
        <v>13.141032808592028</v>
      </c>
    </row>
    <row r="20" spans="1:46" x14ac:dyDescent="0.3">
      <c r="A20" t="s">
        <v>43</v>
      </c>
      <c r="B20">
        <v>4.0999999999999996</v>
      </c>
      <c r="C20">
        <v>20120731</v>
      </c>
      <c r="D20" t="s">
        <v>44</v>
      </c>
      <c r="E20" t="s">
        <v>44</v>
      </c>
      <c r="F20">
        <v>2000138</v>
      </c>
      <c r="G20">
        <v>1</v>
      </c>
      <c r="H20">
        <v>2008</v>
      </c>
      <c r="I20">
        <v>20080811</v>
      </c>
      <c r="J20" t="s">
        <v>43</v>
      </c>
      <c r="K20">
        <v>6</v>
      </c>
      <c r="L20">
        <v>33</v>
      </c>
      <c r="M20">
        <v>23</v>
      </c>
      <c r="N20">
        <v>49</v>
      </c>
      <c r="O20" t="s">
        <v>45</v>
      </c>
      <c r="P20">
        <v>5</v>
      </c>
      <c r="Q20" t="s">
        <v>46</v>
      </c>
      <c r="S20">
        <v>5000</v>
      </c>
      <c r="T20" t="s">
        <v>47</v>
      </c>
      <c r="X20">
        <v>810</v>
      </c>
      <c r="Y20">
        <v>0</v>
      </c>
      <c r="Z20">
        <v>1</v>
      </c>
      <c r="AA20" t="s">
        <v>48</v>
      </c>
      <c r="AB20">
        <v>1</v>
      </c>
      <c r="AC20" s="1" t="s">
        <v>53</v>
      </c>
      <c r="AD20">
        <v>12</v>
      </c>
      <c r="AH20">
        <v>105882</v>
      </c>
      <c r="AI20">
        <v>1</v>
      </c>
      <c r="AO20">
        <v>2.7</v>
      </c>
      <c r="AP20" t="s">
        <v>49</v>
      </c>
      <c r="AQ20" t="s">
        <v>45</v>
      </c>
      <c r="AR20" t="str">
        <f>VLOOKUP(AC20,Lookup!$A$1:$G$58,5,FALSE)</f>
        <v>GORST CR     15.0216</v>
      </c>
      <c r="AS20">
        <f>VLOOKUP(AC20,Lookup!$A$1:$H$58,8,FALSE)</f>
        <v>1.0249041609536336</v>
      </c>
      <c r="AT20">
        <f t="shared" si="0"/>
        <v>2.767241234574811</v>
      </c>
    </row>
    <row r="21" spans="1:46" x14ac:dyDescent="0.3">
      <c r="A21" t="s">
        <v>43</v>
      </c>
      <c r="B21">
        <v>4.0999999999999996</v>
      </c>
      <c r="C21">
        <v>20120731</v>
      </c>
      <c r="D21" t="s">
        <v>44</v>
      </c>
      <c r="E21" t="s">
        <v>44</v>
      </c>
      <c r="F21">
        <v>1999110</v>
      </c>
      <c r="G21">
        <v>1</v>
      </c>
      <c r="H21">
        <v>2008</v>
      </c>
      <c r="I21">
        <v>20080812</v>
      </c>
      <c r="J21" t="s">
        <v>43</v>
      </c>
      <c r="K21">
        <v>6</v>
      </c>
      <c r="L21">
        <v>33</v>
      </c>
      <c r="M21">
        <v>23</v>
      </c>
      <c r="N21">
        <v>49</v>
      </c>
      <c r="O21" t="s">
        <v>45</v>
      </c>
      <c r="P21">
        <v>5</v>
      </c>
      <c r="Q21" t="s">
        <v>46</v>
      </c>
      <c r="S21">
        <v>5000</v>
      </c>
      <c r="T21" t="s">
        <v>47</v>
      </c>
      <c r="X21">
        <v>770</v>
      </c>
      <c r="Y21">
        <v>0</v>
      </c>
      <c r="Z21">
        <v>1</v>
      </c>
      <c r="AA21" t="s">
        <v>48</v>
      </c>
      <c r="AB21">
        <v>1</v>
      </c>
      <c r="AC21" s="1" t="s">
        <v>53</v>
      </c>
      <c r="AD21">
        <v>12</v>
      </c>
      <c r="AH21">
        <v>105882</v>
      </c>
      <c r="AI21">
        <v>1</v>
      </c>
      <c r="AO21">
        <v>2.7</v>
      </c>
      <c r="AP21" t="s">
        <v>49</v>
      </c>
      <c r="AQ21" t="s">
        <v>45</v>
      </c>
      <c r="AR21" t="str">
        <f>VLOOKUP(AC21,Lookup!$A$1:$G$58,5,FALSE)</f>
        <v>GORST CR     15.0216</v>
      </c>
      <c r="AS21">
        <f>VLOOKUP(AC21,Lookup!$A$1:$H$58,8,FALSE)</f>
        <v>1.0249041609536336</v>
      </c>
      <c r="AT21">
        <f t="shared" si="0"/>
        <v>2.767241234574811</v>
      </c>
    </row>
    <row r="22" spans="1:46" x14ac:dyDescent="0.3">
      <c r="A22" t="s">
        <v>43</v>
      </c>
      <c r="B22">
        <v>4.0999999999999996</v>
      </c>
      <c r="C22">
        <v>20120731</v>
      </c>
      <c r="D22" t="s">
        <v>44</v>
      </c>
      <c r="E22" t="s">
        <v>44</v>
      </c>
      <c r="F22">
        <v>1999113</v>
      </c>
      <c r="G22">
        <v>1</v>
      </c>
      <c r="H22">
        <v>2008</v>
      </c>
      <c r="I22">
        <v>20080812</v>
      </c>
      <c r="J22" t="s">
        <v>43</v>
      </c>
      <c r="K22">
        <v>6</v>
      </c>
      <c r="L22">
        <v>33</v>
      </c>
      <c r="M22">
        <v>23</v>
      </c>
      <c r="N22">
        <v>49</v>
      </c>
      <c r="O22" t="s">
        <v>45</v>
      </c>
      <c r="P22">
        <v>5</v>
      </c>
      <c r="Q22" t="s">
        <v>46</v>
      </c>
      <c r="S22">
        <v>5000</v>
      </c>
      <c r="T22" t="s">
        <v>47</v>
      </c>
      <c r="X22">
        <v>810</v>
      </c>
      <c r="Y22">
        <v>0</v>
      </c>
      <c r="Z22">
        <v>1</v>
      </c>
      <c r="AA22" t="s">
        <v>48</v>
      </c>
      <c r="AB22">
        <v>1</v>
      </c>
      <c r="AC22" s="1" t="s">
        <v>53</v>
      </c>
      <c r="AD22">
        <v>12</v>
      </c>
      <c r="AH22">
        <v>105882</v>
      </c>
      <c r="AI22">
        <v>1</v>
      </c>
      <c r="AO22">
        <v>2.7</v>
      </c>
      <c r="AP22" t="s">
        <v>49</v>
      </c>
      <c r="AQ22" t="s">
        <v>45</v>
      </c>
      <c r="AR22" t="str">
        <f>VLOOKUP(AC22,Lookup!$A$1:$G$58,5,FALSE)</f>
        <v>GORST CR     15.0216</v>
      </c>
      <c r="AS22">
        <f>VLOOKUP(AC22,Lookup!$A$1:$H$58,8,FALSE)</f>
        <v>1.0249041609536336</v>
      </c>
      <c r="AT22">
        <f t="shared" si="0"/>
        <v>2.767241234574811</v>
      </c>
    </row>
    <row r="23" spans="1:46" x14ac:dyDescent="0.3">
      <c r="A23" t="s">
        <v>43</v>
      </c>
      <c r="B23">
        <v>4.0999999999999996</v>
      </c>
      <c r="C23">
        <v>20120731</v>
      </c>
      <c r="D23" t="s">
        <v>44</v>
      </c>
      <c r="E23" t="s">
        <v>44</v>
      </c>
      <c r="F23">
        <v>2019590</v>
      </c>
      <c r="G23">
        <v>1</v>
      </c>
      <c r="H23">
        <v>2008</v>
      </c>
      <c r="I23">
        <v>20080812</v>
      </c>
      <c r="J23" t="s">
        <v>43</v>
      </c>
      <c r="K23">
        <v>6</v>
      </c>
      <c r="L23">
        <v>33</v>
      </c>
      <c r="M23">
        <v>23</v>
      </c>
      <c r="N23">
        <v>49</v>
      </c>
      <c r="O23" t="s">
        <v>45</v>
      </c>
      <c r="P23">
        <v>5</v>
      </c>
      <c r="Q23" t="s">
        <v>46</v>
      </c>
      <c r="S23">
        <v>5000</v>
      </c>
      <c r="T23" t="s">
        <v>56</v>
      </c>
      <c r="X23">
        <v>740</v>
      </c>
      <c r="Y23">
        <v>0</v>
      </c>
      <c r="Z23">
        <v>1</v>
      </c>
      <c r="AA23" t="s">
        <v>48</v>
      </c>
      <c r="AB23">
        <v>1</v>
      </c>
      <c r="AC23" s="1" t="s">
        <v>57</v>
      </c>
      <c r="AD23">
        <v>12</v>
      </c>
      <c r="AH23">
        <v>105882</v>
      </c>
      <c r="AI23">
        <v>1</v>
      </c>
      <c r="AO23">
        <v>2.7</v>
      </c>
      <c r="AP23" t="s">
        <v>49</v>
      </c>
      <c r="AQ23" t="s">
        <v>45</v>
      </c>
      <c r="AR23" t="str">
        <f>VLOOKUP(AC23,Lookup!$A$1:$G$58,5,FALSE)</f>
        <v>KALAMA CR    11.0017</v>
      </c>
      <c r="AS23">
        <f>VLOOKUP(AC23,Lookup!$A$1:$H$58,8,FALSE)</f>
        <v>5.7964577131475812</v>
      </c>
      <c r="AT23">
        <f t="shared" si="0"/>
        <v>15.650435825498469</v>
      </c>
    </row>
    <row r="24" spans="1:46" x14ac:dyDescent="0.3">
      <c r="A24" t="s">
        <v>43</v>
      </c>
      <c r="B24">
        <v>4.0999999999999996</v>
      </c>
      <c r="C24">
        <v>20120731</v>
      </c>
      <c r="D24" t="s">
        <v>44</v>
      </c>
      <c r="E24" t="s">
        <v>44</v>
      </c>
      <c r="F24">
        <v>2022806</v>
      </c>
      <c r="G24">
        <v>1</v>
      </c>
      <c r="H24">
        <v>2008</v>
      </c>
      <c r="I24">
        <v>20080812</v>
      </c>
      <c r="J24" t="s">
        <v>43</v>
      </c>
      <c r="K24">
        <v>6</v>
      </c>
      <c r="L24">
        <v>33</v>
      </c>
      <c r="M24">
        <v>23</v>
      </c>
      <c r="N24">
        <v>49</v>
      </c>
      <c r="O24" t="s">
        <v>45</v>
      </c>
      <c r="P24">
        <v>5</v>
      </c>
      <c r="Q24" t="s">
        <v>46</v>
      </c>
      <c r="S24">
        <v>0</v>
      </c>
      <c r="T24" t="s">
        <v>56</v>
      </c>
      <c r="X24">
        <v>790</v>
      </c>
      <c r="Y24">
        <v>0</v>
      </c>
      <c r="Z24">
        <v>1</v>
      </c>
      <c r="AA24" t="s">
        <v>48</v>
      </c>
      <c r="AB24">
        <v>1</v>
      </c>
      <c r="AC24" s="1" t="s">
        <v>58</v>
      </c>
      <c r="AD24">
        <v>12</v>
      </c>
      <c r="AH24">
        <v>105882</v>
      </c>
      <c r="AI24">
        <v>1</v>
      </c>
      <c r="AO24">
        <v>2.7</v>
      </c>
      <c r="AP24" t="s">
        <v>49</v>
      </c>
      <c r="AQ24" t="s">
        <v>45</v>
      </c>
      <c r="AR24" t="str">
        <f>VLOOKUP(AC24,Lookup!$A$1:$G$58,5,FALSE)</f>
        <v>GROVERS CR   15.0299</v>
      </c>
      <c r="AS24">
        <f>VLOOKUP(AC24,Lookup!$A$1:$H$58,8,FALSE)</f>
        <v>1.1008625863468939</v>
      </c>
      <c r="AT24">
        <f t="shared" si="0"/>
        <v>2.972328983136614</v>
      </c>
    </row>
    <row r="25" spans="1:46" x14ac:dyDescent="0.3">
      <c r="A25" t="s">
        <v>43</v>
      </c>
      <c r="B25">
        <v>4.0999999999999996</v>
      </c>
      <c r="C25">
        <v>20120731</v>
      </c>
      <c r="D25" t="s">
        <v>44</v>
      </c>
      <c r="E25" t="s">
        <v>44</v>
      </c>
      <c r="F25">
        <v>2022810</v>
      </c>
      <c r="G25">
        <v>1</v>
      </c>
      <c r="H25">
        <v>2008</v>
      </c>
      <c r="I25">
        <v>20080812</v>
      </c>
      <c r="J25" t="s">
        <v>43</v>
      </c>
      <c r="K25">
        <v>6</v>
      </c>
      <c r="L25">
        <v>33</v>
      </c>
      <c r="M25">
        <v>23</v>
      </c>
      <c r="N25">
        <v>49</v>
      </c>
      <c r="O25" t="s">
        <v>45</v>
      </c>
      <c r="P25">
        <v>5</v>
      </c>
      <c r="Q25" t="s">
        <v>46</v>
      </c>
      <c r="S25">
        <v>5000</v>
      </c>
      <c r="T25" t="s">
        <v>56</v>
      </c>
      <c r="X25">
        <v>740</v>
      </c>
      <c r="Y25">
        <v>0</v>
      </c>
      <c r="Z25">
        <v>1</v>
      </c>
      <c r="AA25" t="s">
        <v>48</v>
      </c>
      <c r="AB25">
        <v>1</v>
      </c>
      <c r="AC25" s="1" t="s">
        <v>53</v>
      </c>
      <c r="AD25">
        <v>12</v>
      </c>
      <c r="AH25">
        <v>105882</v>
      </c>
      <c r="AI25">
        <v>1</v>
      </c>
      <c r="AO25">
        <v>2.7</v>
      </c>
      <c r="AP25" t="s">
        <v>49</v>
      </c>
      <c r="AQ25" t="s">
        <v>45</v>
      </c>
      <c r="AR25" t="str">
        <f>VLOOKUP(AC25,Lookup!$A$1:$G$58,5,FALSE)</f>
        <v>GORST CR     15.0216</v>
      </c>
      <c r="AS25">
        <f>VLOOKUP(AC25,Lookup!$A$1:$H$58,8,FALSE)</f>
        <v>1.0249041609536336</v>
      </c>
      <c r="AT25">
        <f t="shared" si="0"/>
        <v>2.767241234574811</v>
      </c>
    </row>
    <row r="26" spans="1:46" x14ac:dyDescent="0.3">
      <c r="A26" t="s">
        <v>43</v>
      </c>
      <c r="B26">
        <v>4.0999999999999996</v>
      </c>
      <c r="C26">
        <v>20120731</v>
      </c>
      <c r="D26" t="s">
        <v>44</v>
      </c>
      <c r="E26" t="s">
        <v>44</v>
      </c>
      <c r="F26">
        <v>2022814</v>
      </c>
      <c r="G26">
        <v>1</v>
      </c>
      <c r="H26">
        <v>2008</v>
      </c>
      <c r="I26">
        <v>20080812</v>
      </c>
      <c r="J26" t="s">
        <v>43</v>
      </c>
      <c r="K26">
        <v>6</v>
      </c>
      <c r="L26">
        <v>33</v>
      </c>
      <c r="M26">
        <v>23</v>
      </c>
      <c r="N26">
        <v>49</v>
      </c>
      <c r="O26" t="s">
        <v>45</v>
      </c>
      <c r="P26">
        <v>5</v>
      </c>
      <c r="Q26" t="s">
        <v>46</v>
      </c>
      <c r="S26">
        <v>5000</v>
      </c>
      <c r="T26" t="s">
        <v>47</v>
      </c>
      <c r="X26">
        <v>760</v>
      </c>
      <c r="Y26">
        <v>0</v>
      </c>
      <c r="Z26">
        <v>1</v>
      </c>
      <c r="AA26" t="s">
        <v>48</v>
      </c>
      <c r="AB26">
        <v>1</v>
      </c>
      <c r="AC26" s="1" t="s">
        <v>51</v>
      </c>
      <c r="AD26">
        <v>12</v>
      </c>
      <c r="AH26">
        <v>105882</v>
      </c>
      <c r="AI26">
        <v>1</v>
      </c>
      <c r="AO26">
        <v>2.7</v>
      </c>
      <c r="AP26" t="s">
        <v>49</v>
      </c>
      <c r="AQ26" t="s">
        <v>45</v>
      </c>
      <c r="AR26" t="str">
        <f>VLOOKUP(AC26,Lookup!$A$1:$G$58,5,FALSE)</f>
        <v>SKOKOMISH R  16.0001</v>
      </c>
      <c r="AS26">
        <f>VLOOKUP(AC26,Lookup!$A$1:$H$58,8,FALSE)</f>
        <v>1.001707856138236</v>
      </c>
      <c r="AT26">
        <f t="shared" si="0"/>
        <v>2.7046112115732375</v>
      </c>
    </row>
    <row r="27" spans="1:46" x14ac:dyDescent="0.3">
      <c r="A27" t="s">
        <v>43</v>
      </c>
      <c r="B27">
        <v>4.0999999999999996</v>
      </c>
      <c r="C27">
        <v>20120731</v>
      </c>
      <c r="D27" t="s">
        <v>44</v>
      </c>
      <c r="E27" t="s">
        <v>44</v>
      </c>
      <c r="F27">
        <v>2022822</v>
      </c>
      <c r="G27">
        <v>1</v>
      </c>
      <c r="H27">
        <v>2008</v>
      </c>
      <c r="I27">
        <v>20080812</v>
      </c>
      <c r="J27" t="s">
        <v>43</v>
      </c>
      <c r="K27">
        <v>6</v>
      </c>
      <c r="L27">
        <v>33</v>
      </c>
      <c r="M27">
        <v>23</v>
      </c>
      <c r="N27">
        <v>49</v>
      </c>
      <c r="O27" t="s">
        <v>45</v>
      </c>
      <c r="P27">
        <v>5</v>
      </c>
      <c r="Q27" t="s">
        <v>46</v>
      </c>
      <c r="S27">
        <v>5000</v>
      </c>
      <c r="T27" t="s">
        <v>47</v>
      </c>
      <c r="X27">
        <v>820</v>
      </c>
      <c r="Y27">
        <v>0</v>
      </c>
      <c r="Z27">
        <v>1</v>
      </c>
      <c r="AA27" t="s">
        <v>48</v>
      </c>
      <c r="AB27">
        <v>1</v>
      </c>
      <c r="AC27" s="1" t="s">
        <v>53</v>
      </c>
      <c r="AD27">
        <v>12</v>
      </c>
      <c r="AH27">
        <v>105882</v>
      </c>
      <c r="AI27">
        <v>1</v>
      </c>
      <c r="AO27">
        <v>2.7</v>
      </c>
      <c r="AP27" t="s">
        <v>49</v>
      </c>
      <c r="AQ27" t="s">
        <v>45</v>
      </c>
      <c r="AR27" t="str">
        <f>VLOOKUP(AC27,Lookup!$A$1:$G$58,5,FALSE)</f>
        <v>GORST CR     15.0216</v>
      </c>
      <c r="AS27">
        <f>VLOOKUP(AC27,Lookup!$A$1:$H$58,8,FALSE)</f>
        <v>1.0249041609536336</v>
      </c>
      <c r="AT27">
        <f t="shared" si="0"/>
        <v>2.767241234574811</v>
      </c>
    </row>
    <row r="28" spans="1:46" x14ac:dyDescent="0.3">
      <c r="A28" t="s">
        <v>43</v>
      </c>
      <c r="B28">
        <v>4.0999999999999996</v>
      </c>
      <c r="C28">
        <v>20120731</v>
      </c>
      <c r="D28" t="s">
        <v>44</v>
      </c>
      <c r="E28" t="s">
        <v>44</v>
      </c>
      <c r="F28">
        <v>2022837</v>
      </c>
      <c r="G28">
        <v>1</v>
      </c>
      <c r="H28">
        <v>2008</v>
      </c>
      <c r="I28">
        <v>20080814</v>
      </c>
      <c r="J28" t="s">
        <v>43</v>
      </c>
      <c r="K28">
        <v>6</v>
      </c>
      <c r="L28">
        <v>33</v>
      </c>
      <c r="M28">
        <v>23</v>
      </c>
      <c r="N28">
        <v>17</v>
      </c>
      <c r="O28" t="s">
        <v>45</v>
      </c>
      <c r="P28">
        <v>5</v>
      </c>
      <c r="Q28" t="s">
        <v>46</v>
      </c>
      <c r="S28">
        <v>5000</v>
      </c>
      <c r="T28" t="s">
        <v>47</v>
      </c>
      <c r="X28">
        <v>800</v>
      </c>
      <c r="Y28">
        <v>0</v>
      </c>
      <c r="Z28">
        <v>1</v>
      </c>
      <c r="AA28" t="s">
        <v>48</v>
      </c>
      <c r="AB28">
        <v>1</v>
      </c>
      <c r="AC28" s="1" t="s">
        <v>53</v>
      </c>
      <c r="AD28">
        <v>12</v>
      </c>
      <c r="AH28">
        <v>105882</v>
      </c>
      <c r="AI28">
        <v>1</v>
      </c>
      <c r="AO28">
        <v>2.7</v>
      </c>
      <c r="AP28" t="s">
        <v>49</v>
      </c>
      <c r="AQ28" t="s">
        <v>45</v>
      </c>
      <c r="AR28" t="str">
        <f>VLOOKUP(AC28,Lookup!$A$1:$G$58,5,FALSE)</f>
        <v>GORST CR     15.0216</v>
      </c>
      <c r="AS28">
        <f>VLOOKUP(AC28,Lookup!$A$1:$H$58,8,FALSE)</f>
        <v>1.0249041609536336</v>
      </c>
      <c r="AT28">
        <f t="shared" si="0"/>
        <v>2.767241234574811</v>
      </c>
    </row>
    <row r="29" spans="1:46" x14ac:dyDescent="0.3">
      <c r="A29" t="s">
        <v>43</v>
      </c>
      <c r="B29">
        <v>4.0999999999999996</v>
      </c>
      <c r="C29">
        <v>20120731</v>
      </c>
      <c r="D29" t="s">
        <v>44</v>
      </c>
      <c r="E29" t="s">
        <v>44</v>
      </c>
      <c r="F29">
        <v>2005924</v>
      </c>
      <c r="G29">
        <v>1</v>
      </c>
      <c r="H29">
        <v>2008</v>
      </c>
      <c r="I29">
        <v>20080815</v>
      </c>
      <c r="J29" t="s">
        <v>43</v>
      </c>
      <c r="K29">
        <v>6</v>
      </c>
      <c r="L29">
        <v>33</v>
      </c>
      <c r="M29">
        <v>23</v>
      </c>
      <c r="N29">
        <v>17</v>
      </c>
      <c r="O29" t="s">
        <v>45</v>
      </c>
      <c r="P29">
        <v>5</v>
      </c>
      <c r="Q29" t="s">
        <v>46</v>
      </c>
      <c r="S29">
        <v>5000</v>
      </c>
      <c r="T29" t="s">
        <v>56</v>
      </c>
      <c r="X29">
        <v>720</v>
      </c>
      <c r="Y29">
        <v>0</v>
      </c>
      <c r="Z29">
        <v>1</v>
      </c>
      <c r="AA29" t="s">
        <v>48</v>
      </c>
      <c r="AB29">
        <v>1</v>
      </c>
      <c r="AC29" s="1" t="s">
        <v>59</v>
      </c>
      <c r="AD29">
        <v>12</v>
      </c>
      <c r="AH29">
        <v>105882</v>
      </c>
      <c r="AI29">
        <v>1</v>
      </c>
      <c r="AO29">
        <v>2.7</v>
      </c>
      <c r="AP29" t="s">
        <v>49</v>
      </c>
      <c r="AQ29" t="s">
        <v>45</v>
      </c>
      <c r="AR29" t="str">
        <f>VLOOKUP(AC29,Lookup!$A$1:$G$58,5,FALSE)</f>
        <v>GROVERS CR   15.0299</v>
      </c>
      <c r="AS29">
        <f>VLOOKUP(AC29,Lookup!$A$1:$H$58,8,FALSE)</f>
        <v>1.3211900844727711</v>
      </c>
      <c r="AT29">
        <f t="shared" si="0"/>
        <v>3.5672132280764823</v>
      </c>
    </row>
    <row r="30" spans="1:46" x14ac:dyDescent="0.3">
      <c r="A30" t="s">
        <v>43</v>
      </c>
      <c r="B30">
        <v>4.0999999999999996</v>
      </c>
      <c r="C30">
        <v>20120731</v>
      </c>
      <c r="D30" t="s">
        <v>44</v>
      </c>
      <c r="E30" t="s">
        <v>44</v>
      </c>
      <c r="F30">
        <v>2005928</v>
      </c>
      <c r="G30">
        <v>1</v>
      </c>
      <c r="H30">
        <v>2008</v>
      </c>
      <c r="I30">
        <v>20080819</v>
      </c>
      <c r="J30" t="s">
        <v>43</v>
      </c>
      <c r="K30">
        <v>6</v>
      </c>
      <c r="L30">
        <v>34</v>
      </c>
      <c r="M30">
        <v>23</v>
      </c>
      <c r="N30">
        <v>17</v>
      </c>
      <c r="O30" t="s">
        <v>45</v>
      </c>
      <c r="P30">
        <v>5</v>
      </c>
      <c r="Q30" t="s">
        <v>46</v>
      </c>
      <c r="S30">
        <v>0</v>
      </c>
      <c r="T30" t="s">
        <v>47</v>
      </c>
      <c r="X30">
        <v>800</v>
      </c>
      <c r="Y30">
        <v>0</v>
      </c>
      <c r="Z30">
        <v>1</v>
      </c>
      <c r="AA30" t="s">
        <v>48</v>
      </c>
      <c r="AB30">
        <v>1</v>
      </c>
      <c r="AC30" s="1" t="s">
        <v>54</v>
      </c>
      <c r="AD30">
        <v>12</v>
      </c>
      <c r="AH30">
        <v>105883</v>
      </c>
      <c r="AI30">
        <v>1</v>
      </c>
      <c r="AO30">
        <v>3.78</v>
      </c>
      <c r="AP30" t="s">
        <v>49</v>
      </c>
      <c r="AQ30" t="s">
        <v>45</v>
      </c>
      <c r="AR30" t="str">
        <f>VLOOKUP(AC30,Lookup!$A$1:$G$58,5,FALSE)</f>
        <v>GROVERS CR HATCHERY</v>
      </c>
      <c r="AS30">
        <f>VLOOKUP(AC30,Lookup!$A$1:$H$58,8,FALSE)</f>
        <v>1.1205949571016447</v>
      </c>
      <c r="AT30">
        <f t="shared" si="0"/>
        <v>4.2358489378442163</v>
      </c>
    </row>
    <row r="31" spans="1:46" x14ac:dyDescent="0.3">
      <c r="A31" t="s">
        <v>43</v>
      </c>
      <c r="B31">
        <v>4.0999999999999996</v>
      </c>
      <c r="C31">
        <v>20120731</v>
      </c>
      <c r="D31" t="s">
        <v>44</v>
      </c>
      <c r="E31" t="s">
        <v>44</v>
      </c>
      <c r="F31">
        <v>2005931</v>
      </c>
      <c r="G31">
        <v>1</v>
      </c>
      <c r="H31">
        <v>2008</v>
      </c>
      <c r="I31">
        <v>20080820</v>
      </c>
      <c r="J31" t="s">
        <v>43</v>
      </c>
      <c r="K31">
        <v>6</v>
      </c>
      <c r="L31">
        <v>34</v>
      </c>
      <c r="M31">
        <v>23</v>
      </c>
      <c r="N31">
        <v>49</v>
      </c>
      <c r="O31" t="s">
        <v>45</v>
      </c>
      <c r="P31">
        <v>5</v>
      </c>
      <c r="Q31" t="s">
        <v>46</v>
      </c>
      <c r="S31">
        <v>5000</v>
      </c>
      <c r="T31" t="s">
        <v>56</v>
      </c>
      <c r="X31">
        <v>830</v>
      </c>
      <c r="Y31">
        <v>0</v>
      </c>
      <c r="Z31">
        <v>1</v>
      </c>
      <c r="AA31" t="s">
        <v>48</v>
      </c>
      <c r="AB31">
        <v>1</v>
      </c>
      <c r="AC31" s="1" t="s">
        <v>53</v>
      </c>
      <c r="AD31">
        <v>12</v>
      </c>
      <c r="AH31">
        <v>105883</v>
      </c>
      <c r="AI31">
        <v>1</v>
      </c>
      <c r="AO31">
        <v>3.78</v>
      </c>
      <c r="AP31" t="s">
        <v>49</v>
      </c>
      <c r="AQ31" t="s">
        <v>45</v>
      </c>
      <c r="AR31" t="str">
        <f>VLOOKUP(AC31,Lookup!$A$1:$G$58,5,FALSE)</f>
        <v>GORST CR     15.0216</v>
      </c>
      <c r="AS31">
        <f>VLOOKUP(AC31,Lookup!$A$1:$H$58,8,FALSE)</f>
        <v>1.0249041609536336</v>
      </c>
      <c r="AT31">
        <f t="shared" si="0"/>
        <v>3.8741377284047345</v>
      </c>
    </row>
    <row r="32" spans="1:46" x14ac:dyDescent="0.3">
      <c r="A32" t="s">
        <v>43</v>
      </c>
      <c r="B32">
        <v>4.0999999999999996</v>
      </c>
      <c r="C32">
        <v>20130329</v>
      </c>
      <c r="D32" t="s">
        <v>44</v>
      </c>
      <c r="E32" t="s">
        <v>44</v>
      </c>
      <c r="F32">
        <v>2073686</v>
      </c>
      <c r="G32">
        <v>1</v>
      </c>
      <c r="H32">
        <v>2009</v>
      </c>
      <c r="I32">
        <v>20090812</v>
      </c>
      <c r="J32" t="s">
        <v>43</v>
      </c>
      <c r="K32">
        <v>6</v>
      </c>
      <c r="L32">
        <v>33</v>
      </c>
      <c r="M32">
        <v>23</v>
      </c>
      <c r="N32">
        <v>17</v>
      </c>
      <c r="O32" t="s">
        <v>45</v>
      </c>
      <c r="P32">
        <v>5</v>
      </c>
      <c r="Q32" t="s">
        <v>46</v>
      </c>
      <c r="S32">
        <v>0</v>
      </c>
      <c r="T32" t="s">
        <v>56</v>
      </c>
      <c r="X32">
        <v>770</v>
      </c>
      <c r="Y32">
        <v>0</v>
      </c>
      <c r="Z32">
        <v>1</v>
      </c>
      <c r="AA32" t="s">
        <v>48</v>
      </c>
      <c r="AB32">
        <v>1</v>
      </c>
      <c r="AC32" s="1" t="s">
        <v>60</v>
      </c>
      <c r="AD32">
        <v>12</v>
      </c>
      <c r="AH32">
        <v>108971</v>
      </c>
      <c r="AI32">
        <v>1</v>
      </c>
      <c r="AO32">
        <v>3.26</v>
      </c>
      <c r="AP32" t="s">
        <v>49</v>
      </c>
      <c r="AQ32" t="s">
        <v>45</v>
      </c>
      <c r="AR32" t="str">
        <f>VLOOKUP(AC32,Lookup!$A$1:$G$58,5,FALSE)</f>
        <v>GROVERS CR   15.0299</v>
      </c>
      <c r="AS32">
        <f>VLOOKUP(AC32,Lookup!$A$1:$H$58,8,FALSE)</f>
        <v>1.0091425427595915</v>
      </c>
      <c r="AT32">
        <f t="shared" si="0"/>
        <v>3.2898046893962678</v>
      </c>
    </row>
    <row r="33" spans="1:46" x14ac:dyDescent="0.3">
      <c r="A33" t="s">
        <v>43</v>
      </c>
      <c r="B33">
        <v>4.0999999999999996</v>
      </c>
      <c r="C33">
        <v>20130329</v>
      </c>
      <c r="D33" t="s">
        <v>44</v>
      </c>
      <c r="E33" t="s">
        <v>44</v>
      </c>
      <c r="F33">
        <v>2073687</v>
      </c>
      <c r="G33">
        <v>1</v>
      </c>
      <c r="H33">
        <v>2009</v>
      </c>
      <c r="I33">
        <v>20090812</v>
      </c>
      <c r="J33" t="s">
        <v>43</v>
      </c>
      <c r="K33">
        <v>6</v>
      </c>
      <c r="L33">
        <v>33</v>
      </c>
      <c r="M33">
        <v>23</v>
      </c>
      <c r="N33">
        <v>17</v>
      </c>
      <c r="O33" t="s">
        <v>45</v>
      </c>
      <c r="P33">
        <v>5</v>
      </c>
      <c r="Q33" t="s">
        <v>46</v>
      </c>
      <c r="S33">
        <v>0</v>
      </c>
      <c r="T33" t="s">
        <v>56</v>
      </c>
      <c r="X33">
        <v>740</v>
      </c>
      <c r="Y33">
        <v>0</v>
      </c>
      <c r="Z33">
        <v>1</v>
      </c>
      <c r="AA33" t="s">
        <v>48</v>
      </c>
      <c r="AB33">
        <v>1</v>
      </c>
      <c r="AC33" s="1" t="s">
        <v>58</v>
      </c>
      <c r="AD33">
        <v>12</v>
      </c>
      <c r="AH33">
        <v>108971</v>
      </c>
      <c r="AI33">
        <v>1</v>
      </c>
      <c r="AO33">
        <v>3.26</v>
      </c>
      <c r="AP33" t="s">
        <v>49</v>
      </c>
      <c r="AQ33" t="s">
        <v>45</v>
      </c>
      <c r="AR33" t="str">
        <f>VLOOKUP(AC33,Lookup!$A$1:$G$58,5,FALSE)</f>
        <v>GROVERS CR   15.0299</v>
      </c>
      <c r="AS33">
        <f>VLOOKUP(AC33,Lookup!$A$1:$H$58,8,FALSE)</f>
        <v>1.1008625863468939</v>
      </c>
      <c r="AT33">
        <f t="shared" si="0"/>
        <v>3.5888120314908738</v>
      </c>
    </row>
    <row r="34" spans="1:46" x14ac:dyDescent="0.3">
      <c r="A34" t="s">
        <v>43</v>
      </c>
      <c r="B34">
        <v>4.0999999999999996</v>
      </c>
      <c r="C34">
        <v>20130329</v>
      </c>
      <c r="D34" t="s">
        <v>44</v>
      </c>
      <c r="E34" t="s">
        <v>44</v>
      </c>
      <c r="F34">
        <v>2073688</v>
      </c>
      <c r="G34">
        <v>1</v>
      </c>
      <c r="H34">
        <v>2009</v>
      </c>
      <c r="I34">
        <v>20090812</v>
      </c>
      <c r="J34" t="s">
        <v>43</v>
      </c>
      <c r="K34">
        <v>6</v>
      </c>
      <c r="L34">
        <v>33</v>
      </c>
      <c r="M34">
        <v>23</v>
      </c>
      <c r="N34">
        <v>17</v>
      </c>
      <c r="O34" t="s">
        <v>45</v>
      </c>
      <c r="P34">
        <v>5</v>
      </c>
      <c r="Q34" t="s">
        <v>46</v>
      </c>
      <c r="S34">
        <v>0</v>
      </c>
      <c r="T34" t="s">
        <v>56</v>
      </c>
      <c r="X34">
        <v>770</v>
      </c>
      <c r="Y34">
        <v>0</v>
      </c>
      <c r="Z34">
        <v>1</v>
      </c>
      <c r="AA34" t="s">
        <v>48</v>
      </c>
      <c r="AB34">
        <v>1</v>
      </c>
      <c r="AC34" s="1" t="s">
        <v>60</v>
      </c>
      <c r="AD34">
        <v>12</v>
      </c>
      <c r="AH34">
        <v>108971</v>
      </c>
      <c r="AI34">
        <v>1</v>
      </c>
      <c r="AO34">
        <v>3.26</v>
      </c>
      <c r="AP34" t="s">
        <v>49</v>
      </c>
      <c r="AQ34" t="s">
        <v>45</v>
      </c>
      <c r="AR34" t="str">
        <f>VLOOKUP(AC34,Lookup!$A$1:$G$58,5,FALSE)</f>
        <v>GROVERS CR   15.0299</v>
      </c>
      <c r="AS34">
        <f>VLOOKUP(AC34,Lookup!$A$1:$H$58,8,FALSE)</f>
        <v>1.0091425427595915</v>
      </c>
      <c r="AT34">
        <f t="shared" si="0"/>
        <v>3.2898046893962678</v>
      </c>
    </row>
    <row r="35" spans="1:46" x14ac:dyDescent="0.3">
      <c r="A35" t="s">
        <v>43</v>
      </c>
      <c r="B35">
        <v>4.0999999999999996</v>
      </c>
      <c r="C35">
        <v>20130329</v>
      </c>
      <c r="D35" t="s">
        <v>44</v>
      </c>
      <c r="E35" t="s">
        <v>44</v>
      </c>
      <c r="F35">
        <v>2073689</v>
      </c>
      <c r="G35">
        <v>1</v>
      </c>
      <c r="H35">
        <v>2009</v>
      </c>
      <c r="I35">
        <v>20090812</v>
      </c>
      <c r="J35" t="s">
        <v>43</v>
      </c>
      <c r="K35">
        <v>6</v>
      </c>
      <c r="L35">
        <v>33</v>
      </c>
      <c r="M35">
        <v>23</v>
      </c>
      <c r="N35">
        <v>17</v>
      </c>
      <c r="O35" t="s">
        <v>45</v>
      </c>
      <c r="P35">
        <v>5</v>
      </c>
      <c r="Q35" t="s">
        <v>46</v>
      </c>
      <c r="S35">
        <v>0</v>
      </c>
      <c r="T35" t="s">
        <v>56</v>
      </c>
      <c r="X35">
        <v>740</v>
      </c>
      <c r="Y35">
        <v>0</v>
      </c>
      <c r="Z35">
        <v>1</v>
      </c>
      <c r="AA35" t="s">
        <v>48</v>
      </c>
      <c r="AB35">
        <v>1</v>
      </c>
      <c r="AC35" s="1" t="s">
        <v>60</v>
      </c>
      <c r="AD35">
        <v>12</v>
      </c>
      <c r="AH35">
        <v>108971</v>
      </c>
      <c r="AI35">
        <v>1</v>
      </c>
      <c r="AO35">
        <v>3.26</v>
      </c>
      <c r="AP35" t="s">
        <v>49</v>
      </c>
      <c r="AQ35" t="s">
        <v>45</v>
      </c>
      <c r="AR35" t="str">
        <f>VLOOKUP(AC35,Lookup!$A$1:$G$58,5,FALSE)</f>
        <v>GROVERS CR   15.0299</v>
      </c>
      <c r="AS35">
        <f>VLOOKUP(AC35,Lookup!$A$1:$H$58,8,FALSE)</f>
        <v>1.0091425427595915</v>
      </c>
      <c r="AT35">
        <f t="shared" si="0"/>
        <v>3.2898046893962678</v>
      </c>
    </row>
    <row r="36" spans="1:46" x14ac:dyDescent="0.3">
      <c r="A36" t="s">
        <v>43</v>
      </c>
      <c r="B36">
        <v>4.0999999999999996</v>
      </c>
      <c r="C36">
        <v>20130329</v>
      </c>
      <c r="D36" t="s">
        <v>44</v>
      </c>
      <c r="E36" t="s">
        <v>44</v>
      </c>
      <c r="F36">
        <v>2073690</v>
      </c>
      <c r="G36">
        <v>1</v>
      </c>
      <c r="H36">
        <v>2009</v>
      </c>
      <c r="I36">
        <v>20090812</v>
      </c>
      <c r="J36" t="s">
        <v>43</v>
      </c>
      <c r="K36">
        <v>6</v>
      </c>
      <c r="L36">
        <v>33</v>
      </c>
      <c r="M36">
        <v>23</v>
      </c>
      <c r="N36">
        <v>17</v>
      </c>
      <c r="O36" t="s">
        <v>45</v>
      </c>
      <c r="P36">
        <v>5</v>
      </c>
      <c r="Q36" t="s">
        <v>46</v>
      </c>
      <c r="S36">
        <v>5000</v>
      </c>
      <c r="T36" t="s">
        <v>47</v>
      </c>
      <c r="X36">
        <v>860</v>
      </c>
      <c r="Y36">
        <v>0</v>
      </c>
      <c r="Z36">
        <v>1</v>
      </c>
      <c r="AA36" t="s">
        <v>48</v>
      </c>
      <c r="AB36">
        <v>1</v>
      </c>
      <c r="AC36" s="1" t="s">
        <v>61</v>
      </c>
      <c r="AD36">
        <v>12</v>
      </c>
      <c r="AH36">
        <v>108971</v>
      </c>
      <c r="AI36">
        <v>1</v>
      </c>
      <c r="AO36">
        <v>3.26</v>
      </c>
      <c r="AP36" t="s">
        <v>49</v>
      </c>
      <c r="AQ36" t="s">
        <v>45</v>
      </c>
      <c r="AR36" t="str">
        <f>VLOOKUP(AC36,Lookup!$A$1:$G$58,5,FALSE)</f>
        <v>PURDY CR     16.0005</v>
      </c>
      <c r="AS36">
        <f>VLOOKUP(AC36,Lookup!$A$1:$H$58,8,FALSE)</f>
        <v>1.0023044543904518</v>
      </c>
      <c r="AT36">
        <f t="shared" si="0"/>
        <v>3.2675125213128728</v>
      </c>
    </row>
    <row r="37" spans="1:46" x14ac:dyDescent="0.3">
      <c r="A37" t="s">
        <v>43</v>
      </c>
      <c r="B37">
        <v>4.0999999999999996</v>
      </c>
      <c r="C37">
        <v>20130329</v>
      </c>
      <c r="D37" t="s">
        <v>44</v>
      </c>
      <c r="E37" t="s">
        <v>44</v>
      </c>
      <c r="F37">
        <v>2073691</v>
      </c>
      <c r="G37">
        <v>1</v>
      </c>
      <c r="H37">
        <v>2009</v>
      </c>
      <c r="I37">
        <v>20090812</v>
      </c>
      <c r="J37" t="s">
        <v>43</v>
      </c>
      <c r="K37">
        <v>6</v>
      </c>
      <c r="L37">
        <v>33</v>
      </c>
      <c r="M37">
        <v>23</v>
      </c>
      <c r="N37">
        <v>17</v>
      </c>
      <c r="O37" t="s">
        <v>45</v>
      </c>
      <c r="P37">
        <v>5</v>
      </c>
      <c r="Q37" t="s">
        <v>46</v>
      </c>
      <c r="S37">
        <v>0</v>
      </c>
      <c r="T37" t="s">
        <v>56</v>
      </c>
      <c r="X37">
        <v>820</v>
      </c>
      <c r="Y37">
        <v>0</v>
      </c>
      <c r="Z37">
        <v>1</v>
      </c>
      <c r="AA37" t="s">
        <v>48</v>
      </c>
      <c r="AB37">
        <v>1</v>
      </c>
      <c r="AC37" s="1" t="s">
        <v>58</v>
      </c>
      <c r="AD37">
        <v>12</v>
      </c>
      <c r="AH37">
        <v>108971</v>
      </c>
      <c r="AI37">
        <v>1</v>
      </c>
      <c r="AO37">
        <v>3.26</v>
      </c>
      <c r="AP37" t="s">
        <v>49</v>
      </c>
      <c r="AQ37" t="s">
        <v>45</v>
      </c>
      <c r="AR37" t="str">
        <f>VLOOKUP(AC37,Lookup!$A$1:$G$58,5,FALSE)</f>
        <v>GROVERS CR   15.0299</v>
      </c>
      <c r="AS37">
        <f>VLOOKUP(AC37,Lookup!$A$1:$H$58,8,FALSE)</f>
        <v>1.1008625863468939</v>
      </c>
      <c r="AT37">
        <f t="shared" si="0"/>
        <v>3.5888120314908738</v>
      </c>
    </row>
    <row r="38" spans="1:46" x14ac:dyDescent="0.3">
      <c r="A38" t="s">
        <v>43</v>
      </c>
      <c r="B38">
        <v>4.0999999999999996</v>
      </c>
      <c r="C38">
        <v>20130329</v>
      </c>
      <c r="D38" t="s">
        <v>44</v>
      </c>
      <c r="E38" t="s">
        <v>44</v>
      </c>
      <c r="F38">
        <v>2073692</v>
      </c>
      <c r="G38">
        <v>1</v>
      </c>
      <c r="H38">
        <v>2009</v>
      </c>
      <c r="I38">
        <v>20090812</v>
      </c>
      <c r="J38" t="s">
        <v>43</v>
      </c>
      <c r="K38">
        <v>6</v>
      </c>
      <c r="L38">
        <v>33</v>
      </c>
      <c r="M38">
        <v>23</v>
      </c>
      <c r="N38">
        <v>17</v>
      </c>
      <c r="O38" t="s">
        <v>45</v>
      </c>
      <c r="P38">
        <v>5</v>
      </c>
      <c r="Q38" t="s">
        <v>46</v>
      </c>
      <c r="S38">
        <v>0</v>
      </c>
      <c r="T38" t="s">
        <v>56</v>
      </c>
      <c r="X38">
        <v>860</v>
      </c>
      <c r="Y38">
        <v>0</v>
      </c>
      <c r="Z38">
        <v>1</v>
      </c>
      <c r="AA38" t="s">
        <v>48</v>
      </c>
      <c r="AB38">
        <v>1</v>
      </c>
      <c r="AC38" s="1" t="s">
        <v>58</v>
      </c>
      <c r="AD38">
        <v>12</v>
      </c>
      <c r="AH38">
        <v>108971</v>
      </c>
      <c r="AI38">
        <v>1</v>
      </c>
      <c r="AO38">
        <v>3.26</v>
      </c>
      <c r="AP38" t="s">
        <v>49</v>
      </c>
      <c r="AQ38" t="s">
        <v>45</v>
      </c>
      <c r="AR38" t="str">
        <f>VLOOKUP(AC38,Lookup!$A$1:$G$58,5,FALSE)</f>
        <v>GROVERS CR   15.0299</v>
      </c>
      <c r="AS38">
        <f>VLOOKUP(AC38,Lookup!$A$1:$H$58,8,FALSE)</f>
        <v>1.1008625863468939</v>
      </c>
      <c r="AT38">
        <f t="shared" si="0"/>
        <v>3.5888120314908738</v>
      </c>
    </row>
    <row r="39" spans="1:46" x14ac:dyDescent="0.3">
      <c r="A39" t="s">
        <v>43</v>
      </c>
      <c r="B39">
        <v>4.0999999999999996</v>
      </c>
      <c r="C39">
        <v>20130329</v>
      </c>
      <c r="D39" t="s">
        <v>44</v>
      </c>
      <c r="E39" t="s">
        <v>44</v>
      </c>
      <c r="F39">
        <v>2073693</v>
      </c>
      <c r="G39">
        <v>1</v>
      </c>
      <c r="H39">
        <v>2009</v>
      </c>
      <c r="I39">
        <v>20090812</v>
      </c>
      <c r="J39" t="s">
        <v>43</v>
      </c>
      <c r="K39">
        <v>6</v>
      </c>
      <c r="L39">
        <v>33</v>
      </c>
      <c r="M39">
        <v>23</v>
      </c>
      <c r="N39">
        <v>17</v>
      </c>
      <c r="O39" t="s">
        <v>45</v>
      </c>
      <c r="P39">
        <v>5</v>
      </c>
      <c r="Q39" t="s">
        <v>46</v>
      </c>
      <c r="S39">
        <v>5000</v>
      </c>
      <c r="T39" t="s">
        <v>56</v>
      </c>
      <c r="X39">
        <v>660</v>
      </c>
      <c r="Y39">
        <v>0</v>
      </c>
      <c r="Z39">
        <v>1</v>
      </c>
      <c r="AA39" t="s">
        <v>48</v>
      </c>
      <c r="AB39">
        <v>1</v>
      </c>
      <c r="AC39" s="1" t="s">
        <v>62</v>
      </c>
      <c r="AD39">
        <v>12</v>
      </c>
      <c r="AH39">
        <v>108971</v>
      </c>
      <c r="AI39">
        <v>1</v>
      </c>
      <c r="AO39">
        <v>3.26</v>
      </c>
      <c r="AP39" t="s">
        <v>49</v>
      </c>
      <c r="AQ39" t="s">
        <v>45</v>
      </c>
      <c r="AR39" t="str">
        <f>VLOOKUP(AC39,Lookup!$A$1:$G$58,5,FALSE)</f>
        <v>CLEAR CR    11.0013C</v>
      </c>
      <c r="AS39">
        <f>VLOOKUP(AC39,Lookup!$A$1:$H$58,8,FALSE)</f>
        <v>1.0019060558816486</v>
      </c>
      <c r="AT39">
        <f t="shared" si="0"/>
        <v>3.2662137421741742</v>
      </c>
    </row>
    <row r="40" spans="1:46" x14ac:dyDescent="0.3">
      <c r="A40" t="s">
        <v>43</v>
      </c>
      <c r="B40">
        <v>4.0999999999999996</v>
      </c>
      <c r="C40">
        <v>20130329</v>
      </c>
      <c r="D40" t="s">
        <v>44</v>
      </c>
      <c r="E40" t="s">
        <v>44</v>
      </c>
      <c r="F40">
        <v>2073694</v>
      </c>
      <c r="G40">
        <v>1</v>
      </c>
      <c r="H40">
        <v>2009</v>
      </c>
      <c r="I40">
        <v>20090812</v>
      </c>
      <c r="J40" t="s">
        <v>43</v>
      </c>
      <c r="K40">
        <v>6</v>
      </c>
      <c r="L40">
        <v>33</v>
      </c>
      <c r="M40">
        <v>23</v>
      </c>
      <c r="N40">
        <v>17</v>
      </c>
      <c r="O40" t="s">
        <v>45</v>
      </c>
      <c r="P40">
        <v>5</v>
      </c>
      <c r="Q40" t="s">
        <v>46</v>
      </c>
      <c r="S40">
        <v>0</v>
      </c>
      <c r="T40" t="s">
        <v>56</v>
      </c>
      <c r="X40">
        <v>730</v>
      </c>
      <c r="Y40">
        <v>0</v>
      </c>
      <c r="Z40">
        <v>1</v>
      </c>
      <c r="AA40" t="s">
        <v>48</v>
      </c>
      <c r="AB40">
        <v>1</v>
      </c>
      <c r="AC40" s="1" t="s">
        <v>60</v>
      </c>
      <c r="AD40">
        <v>12</v>
      </c>
      <c r="AH40">
        <v>108971</v>
      </c>
      <c r="AI40">
        <v>1</v>
      </c>
      <c r="AO40">
        <v>3.26</v>
      </c>
      <c r="AP40" t="s">
        <v>49</v>
      </c>
      <c r="AQ40" t="s">
        <v>45</v>
      </c>
      <c r="AR40" t="str">
        <f>VLOOKUP(AC40,Lookup!$A$1:$G$58,5,FALSE)</f>
        <v>GROVERS CR   15.0299</v>
      </c>
      <c r="AS40">
        <f>VLOOKUP(AC40,Lookup!$A$1:$H$58,8,FALSE)</f>
        <v>1.0091425427595915</v>
      </c>
      <c r="AT40">
        <f t="shared" si="0"/>
        <v>3.2898046893962678</v>
      </c>
    </row>
    <row r="41" spans="1:46" x14ac:dyDescent="0.3">
      <c r="A41" t="s">
        <v>43</v>
      </c>
      <c r="B41">
        <v>4.0999999999999996</v>
      </c>
      <c r="C41">
        <v>20130329</v>
      </c>
      <c r="D41" t="s">
        <v>44</v>
      </c>
      <c r="E41" t="s">
        <v>44</v>
      </c>
      <c r="F41">
        <v>2073695</v>
      </c>
      <c r="G41">
        <v>1</v>
      </c>
      <c r="H41">
        <v>2009</v>
      </c>
      <c r="I41">
        <v>20090817</v>
      </c>
      <c r="J41" t="s">
        <v>43</v>
      </c>
      <c r="K41">
        <v>6</v>
      </c>
      <c r="L41">
        <v>34</v>
      </c>
      <c r="M41">
        <v>23</v>
      </c>
      <c r="N41">
        <v>17</v>
      </c>
      <c r="O41" t="s">
        <v>45</v>
      </c>
      <c r="P41">
        <v>5</v>
      </c>
      <c r="Q41" t="s">
        <v>46</v>
      </c>
      <c r="S41">
        <v>0</v>
      </c>
      <c r="T41" t="s">
        <v>56</v>
      </c>
      <c r="X41">
        <v>860</v>
      </c>
      <c r="Y41">
        <v>0</v>
      </c>
      <c r="Z41">
        <v>1</v>
      </c>
      <c r="AA41" t="s">
        <v>48</v>
      </c>
      <c r="AB41">
        <v>1</v>
      </c>
      <c r="AC41" s="1" t="s">
        <v>63</v>
      </c>
      <c r="AD41">
        <v>12</v>
      </c>
      <c r="AH41">
        <v>108972</v>
      </c>
      <c r="AI41">
        <v>1</v>
      </c>
      <c r="AO41">
        <v>2.56</v>
      </c>
      <c r="AP41" t="s">
        <v>49</v>
      </c>
      <c r="AQ41" t="s">
        <v>45</v>
      </c>
      <c r="AR41" t="str">
        <f>VLOOKUP(AC41,Lookup!$A$1:$G$58,5,FALSE)</f>
        <v>PURDY CR     16.0005</v>
      </c>
      <c r="AS41">
        <f>VLOOKUP(AC41,Lookup!$A$1:$H$58,8,FALSE)</f>
        <v>1.0018023857194227</v>
      </c>
      <c r="AT41">
        <f t="shared" si="0"/>
        <v>2.5646141074417224</v>
      </c>
    </row>
    <row r="42" spans="1:46" x14ac:dyDescent="0.3">
      <c r="A42" t="s">
        <v>43</v>
      </c>
      <c r="B42">
        <v>4.0999999999999996</v>
      </c>
      <c r="C42">
        <v>20130329</v>
      </c>
      <c r="D42" t="s">
        <v>44</v>
      </c>
      <c r="E42" t="s">
        <v>44</v>
      </c>
      <c r="F42">
        <v>2073696</v>
      </c>
      <c r="G42">
        <v>1</v>
      </c>
      <c r="H42">
        <v>2009</v>
      </c>
      <c r="I42">
        <v>20090817</v>
      </c>
      <c r="J42" t="s">
        <v>43</v>
      </c>
      <c r="K42">
        <v>6</v>
      </c>
      <c r="L42">
        <v>34</v>
      </c>
      <c r="M42">
        <v>23</v>
      </c>
      <c r="N42">
        <v>17</v>
      </c>
      <c r="O42" t="s">
        <v>45</v>
      </c>
      <c r="P42">
        <v>5</v>
      </c>
      <c r="Q42" t="s">
        <v>46</v>
      </c>
      <c r="S42">
        <v>5000</v>
      </c>
      <c r="T42" t="s">
        <v>56</v>
      </c>
      <c r="X42">
        <v>690</v>
      </c>
      <c r="Y42">
        <v>0</v>
      </c>
      <c r="Z42">
        <v>1</v>
      </c>
      <c r="AA42" t="s">
        <v>48</v>
      </c>
      <c r="AB42">
        <v>1</v>
      </c>
      <c r="AC42" s="1" t="s">
        <v>64</v>
      </c>
      <c r="AD42">
        <v>12</v>
      </c>
      <c r="AH42">
        <v>108972</v>
      </c>
      <c r="AI42">
        <v>1</v>
      </c>
      <c r="AO42">
        <v>2.56</v>
      </c>
      <c r="AP42" t="s">
        <v>49</v>
      </c>
      <c r="AQ42" t="s">
        <v>45</v>
      </c>
      <c r="AR42" t="str">
        <f>VLOOKUP(AC42,Lookup!$A$1:$G$58,5,FALSE)</f>
        <v>GROVERS CR   15.0299</v>
      </c>
      <c r="AS42">
        <f>VLOOKUP(AC42,Lookup!$A$1:$H$58,8,FALSE)</f>
        <v>1.1210485280279607</v>
      </c>
      <c r="AT42">
        <f t="shared" si="0"/>
        <v>2.8698842317515796</v>
      </c>
    </row>
    <row r="43" spans="1:46" x14ac:dyDescent="0.3">
      <c r="A43" t="s">
        <v>43</v>
      </c>
      <c r="B43">
        <v>4.0999999999999996</v>
      </c>
      <c r="C43">
        <v>20130329</v>
      </c>
      <c r="D43" t="s">
        <v>44</v>
      </c>
      <c r="E43" t="s">
        <v>44</v>
      </c>
      <c r="F43">
        <v>2073697</v>
      </c>
      <c r="G43">
        <v>1</v>
      </c>
      <c r="H43">
        <v>2009</v>
      </c>
      <c r="I43">
        <v>20090817</v>
      </c>
      <c r="J43" t="s">
        <v>43</v>
      </c>
      <c r="K43">
        <v>6</v>
      </c>
      <c r="L43">
        <v>34</v>
      </c>
      <c r="M43">
        <v>23</v>
      </c>
      <c r="N43">
        <v>17</v>
      </c>
      <c r="O43" t="s">
        <v>45</v>
      </c>
      <c r="P43">
        <v>5</v>
      </c>
      <c r="Q43" t="s">
        <v>46</v>
      </c>
      <c r="S43">
        <v>5000</v>
      </c>
      <c r="T43" t="s">
        <v>56</v>
      </c>
      <c r="X43">
        <v>790</v>
      </c>
      <c r="Y43">
        <v>0</v>
      </c>
      <c r="Z43">
        <v>1</v>
      </c>
      <c r="AA43" t="s">
        <v>48</v>
      </c>
      <c r="AB43">
        <v>1</v>
      </c>
      <c r="AC43" s="1" t="s">
        <v>65</v>
      </c>
      <c r="AD43">
        <v>12</v>
      </c>
      <c r="AH43">
        <v>108972</v>
      </c>
      <c r="AI43">
        <v>1</v>
      </c>
      <c r="AO43">
        <v>2.56</v>
      </c>
      <c r="AP43" t="s">
        <v>49</v>
      </c>
      <c r="AQ43" t="s">
        <v>45</v>
      </c>
      <c r="AR43" t="str">
        <f>VLOOKUP(AC43,Lookup!$A$1:$G$58,5,FALSE)</f>
        <v>FINCH CR     16.0222</v>
      </c>
      <c r="AS43">
        <f>VLOOKUP(AC43,Lookup!$A$1:$H$58,8,FALSE)</f>
        <v>1.0012032388823686</v>
      </c>
      <c r="AT43">
        <f t="shared" si="0"/>
        <v>2.5630802915388635</v>
      </c>
    </row>
    <row r="44" spans="1:46" x14ac:dyDescent="0.3">
      <c r="A44" t="s">
        <v>43</v>
      </c>
      <c r="B44">
        <v>4.0999999999999996</v>
      </c>
      <c r="C44">
        <v>20130329</v>
      </c>
      <c r="D44" t="s">
        <v>44</v>
      </c>
      <c r="E44" t="s">
        <v>44</v>
      </c>
      <c r="F44">
        <v>2073698</v>
      </c>
      <c r="G44">
        <v>1</v>
      </c>
      <c r="H44">
        <v>2009</v>
      </c>
      <c r="I44">
        <v>20090817</v>
      </c>
      <c r="J44" t="s">
        <v>43</v>
      </c>
      <c r="K44">
        <v>6</v>
      </c>
      <c r="L44">
        <v>34</v>
      </c>
      <c r="M44">
        <v>23</v>
      </c>
      <c r="N44">
        <v>17</v>
      </c>
      <c r="O44" t="s">
        <v>45</v>
      </c>
      <c r="P44">
        <v>5</v>
      </c>
      <c r="Q44" t="s">
        <v>46</v>
      </c>
      <c r="S44">
        <v>0</v>
      </c>
      <c r="T44" t="s">
        <v>56</v>
      </c>
      <c r="X44">
        <v>780</v>
      </c>
      <c r="Y44">
        <v>0</v>
      </c>
      <c r="Z44">
        <v>1</v>
      </c>
      <c r="AA44" t="s">
        <v>48</v>
      </c>
      <c r="AB44">
        <v>1</v>
      </c>
      <c r="AC44" s="1" t="s">
        <v>60</v>
      </c>
      <c r="AD44">
        <v>12</v>
      </c>
      <c r="AH44">
        <v>108972</v>
      </c>
      <c r="AI44">
        <v>1</v>
      </c>
      <c r="AO44">
        <v>2.56</v>
      </c>
      <c r="AP44" t="s">
        <v>49</v>
      </c>
      <c r="AQ44" t="s">
        <v>45</v>
      </c>
      <c r="AR44" t="str">
        <f>VLOOKUP(AC44,Lookup!$A$1:$G$58,5,FALSE)</f>
        <v>GROVERS CR   15.0299</v>
      </c>
      <c r="AS44">
        <f>VLOOKUP(AC44,Lookup!$A$1:$H$58,8,FALSE)</f>
        <v>1.0091425427595915</v>
      </c>
      <c r="AT44">
        <f t="shared" si="0"/>
        <v>2.5834049094645541</v>
      </c>
    </row>
    <row r="45" spans="1:46" x14ac:dyDescent="0.3">
      <c r="A45" t="s">
        <v>43</v>
      </c>
      <c r="B45">
        <v>4.0999999999999996</v>
      </c>
      <c r="C45">
        <v>20130329</v>
      </c>
      <c r="D45" t="s">
        <v>44</v>
      </c>
      <c r="E45" t="s">
        <v>44</v>
      </c>
      <c r="F45">
        <v>2074014</v>
      </c>
      <c r="G45">
        <v>1</v>
      </c>
      <c r="H45">
        <v>2009</v>
      </c>
      <c r="I45">
        <v>20090818</v>
      </c>
      <c r="J45" t="s">
        <v>43</v>
      </c>
      <c r="K45">
        <v>6</v>
      </c>
      <c r="L45">
        <v>34</v>
      </c>
      <c r="M45">
        <v>23</v>
      </c>
      <c r="N45">
        <v>17</v>
      </c>
      <c r="O45" t="s">
        <v>45</v>
      </c>
      <c r="P45">
        <v>5</v>
      </c>
      <c r="Q45" t="s">
        <v>46</v>
      </c>
      <c r="S45">
        <v>5000</v>
      </c>
      <c r="T45" t="s">
        <v>47</v>
      </c>
      <c r="X45">
        <v>760</v>
      </c>
      <c r="Y45">
        <v>0</v>
      </c>
      <c r="Z45">
        <v>1</v>
      </c>
      <c r="AA45" t="s">
        <v>48</v>
      </c>
      <c r="AB45">
        <v>1</v>
      </c>
      <c r="AC45" s="1" t="s">
        <v>64</v>
      </c>
      <c r="AD45">
        <v>12</v>
      </c>
      <c r="AH45">
        <v>108972</v>
      </c>
      <c r="AI45">
        <v>1</v>
      </c>
      <c r="AO45">
        <v>2.56</v>
      </c>
      <c r="AP45" t="s">
        <v>49</v>
      </c>
      <c r="AQ45" t="s">
        <v>45</v>
      </c>
      <c r="AR45" t="str">
        <f>VLOOKUP(AC45,Lookup!$A$1:$G$58,5,FALSE)</f>
        <v>GROVERS CR   15.0299</v>
      </c>
      <c r="AS45">
        <f>VLOOKUP(AC45,Lookup!$A$1:$H$58,8,FALSE)</f>
        <v>1.1210485280279607</v>
      </c>
      <c r="AT45">
        <f t="shared" si="0"/>
        <v>2.8698842317515796</v>
      </c>
    </row>
    <row r="46" spans="1:46" x14ac:dyDescent="0.3">
      <c r="A46" t="s">
        <v>43</v>
      </c>
      <c r="B46">
        <v>4.0999999999999996</v>
      </c>
      <c r="C46">
        <v>20130329</v>
      </c>
      <c r="D46" t="s">
        <v>44</v>
      </c>
      <c r="E46" t="s">
        <v>44</v>
      </c>
      <c r="F46">
        <v>2074015</v>
      </c>
      <c r="G46">
        <v>1</v>
      </c>
      <c r="H46">
        <v>2009</v>
      </c>
      <c r="I46">
        <v>20090818</v>
      </c>
      <c r="J46" t="s">
        <v>43</v>
      </c>
      <c r="K46">
        <v>6</v>
      </c>
      <c r="L46">
        <v>34</v>
      </c>
      <c r="M46">
        <v>23</v>
      </c>
      <c r="N46">
        <v>17</v>
      </c>
      <c r="O46" t="s">
        <v>45</v>
      </c>
      <c r="P46">
        <v>5</v>
      </c>
      <c r="Q46" t="s">
        <v>46</v>
      </c>
      <c r="S46">
        <v>5000</v>
      </c>
      <c r="T46" t="s">
        <v>47</v>
      </c>
      <c r="X46">
        <v>750</v>
      </c>
      <c r="Y46">
        <v>0</v>
      </c>
      <c r="Z46">
        <v>1</v>
      </c>
      <c r="AA46" t="s">
        <v>48</v>
      </c>
      <c r="AB46">
        <v>1</v>
      </c>
      <c r="AC46" s="1" t="s">
        <v>66</v>
      </c>
      <c r="AD46">
        <v>12</v>
      </c>
      <c r="AH46">
        <v>108972</v>
      </c>
      <c r="AI46">
        <v>1</v>
      </c>
      <c r="AO46">
        <v>2.56</v>
      </c>
      <c r="AP46" t="s">
        <v>49</v>
      </c>
      <c r="AQ46" t="s">
        <v>45</v>
      </c>
      <c r="AR46" t="str">
        <f>VLOOKUP(AC46,Lookup!$A$1:$G$58,5,FALSE)</f>
        <v>SKOKOMISH R  16.0001</v>
      </c>
      <c r="AS46">
        <f>VLOOKUP(AC46,Lookup!$A$1:$H$58,8,FALSE)</f>
        <v>1.0258501259445845</v>
      </c>
      <c r="AT46">
        <f t="shared" si="0"/>
        <v>2.6261763224181363</v>
      </c>
    </row>
    <row r="47" spans="1:46" x14ac:dyDescent="0.3">
      <c r="A47" t="s">
        <v>43</v>
      </c>
      <c r="B47">
        <v>4.0999999999999996</v>
      </c>
      <c r="C47">
        <v>20130329</v>
      </c>
      <c r="D47" t="s">
        <v>44</v>
      </c>
      <c r="E47" t="s">
        <v>44</v>
      </c>
      <c r="F47">
        <v>2074016</v>
      </c>
      <c r="G47">
        <v>1</v>
      </c>
      <c r="H47">
        <v>2009</v>
      </c>
      <c r="I47">
        <v>20090818</v>
      </c>
      <c r="J47" t="s">
        <v>43</v>
      </c>
      <c r="K47">
        <v>6</v>
      </c>
      <c r="L47">
        <v>34</v>
      </c>
      <c r="M47">
        <v>23</v>
      </c>
      <c r="N47">
        <v>17</v>
      </c>
      <c r="O47" t="s">
        <v>45</v>
      </c>
      <c r="P47">
        <v>5</v>
      </c>
      <c r="Q47" t="s">
        <v>46</v>
      </c>
      <c r="S47">
        <v>5000</v>
      </c>
      <c r="T47" t="s">
        <v>47</v>
      </c>
      <c r="X47">
        <v>650</v>
      </c>
      <c r="Y47">
        <v>0</v>
      </c>
      <c r="Z47">
        <v>1</v>
      </c>
      <c r="AA47" t="s">
        <v>48</v>
      </c>
      <c r="AB47">
        <v>1</v>
      </c>
      <c r="AC47" s="1" t="s">
        <v>64</v>
      </c>
      <c r="AD47">
        <v>12</v>
      </c>
      <c r="AH47">
        <v>108972</v>
      </c>
      <c r="AI47">
        <v>1</v>
      </c>
      <c r="AO47">
        <v>2.56</v>
      </c>
      <c r="AP47" t="s">
        <v>49</v>
      </c>
      <c r="AQ47" t="s">
        <v>45</v>
      </c>
      <c r="AR47" t="str">
        <f>VLOOKUP(AC47,Lookup!$A$1:$G$58,5,FALSE)</f>
        <v>GROVERS CR   15.0299</v>
      </c>
      <c r="AS47">
        <f>VLOOKUP(AC47,Lookup!$A$1:$H$58,8,FALSE)</f>
        <v>1.1210485280279607</v>
      </c>
      <c r="AT47">
        <f t="shared" si="0"/>
        <v>2.8698842317515796</v>
      </c>
    </row>
    <row r="48" spans="1:46" x14ac:dyDescent="0.3">
      <c r="A48" t="s">
        <v>43</v>
      </c>
      <c r="B48">
        <v>4.0999999999999996</v>
      </c>
      <c r="C48">
        <v>20130329</v>
      </c>
      <c r="D48" t="s">
        <v>44</v>
      </c>
      <c r="E48" t="s">
        <v>44</v>
      </c>
      <c r="F48">
        <v>2074017</v>
      </c>
      <c r="G48">
        <v>1</v>
      </c>
      <c r="H48">
        <v>2009</v>
      </c>
      <c r="I48">
        <v>20090818</v>
      </c>
      <c r="J48" t="s">
        <v>43</v>
      </c>
      <c r="K48">
        <v>6</v>
      </c>
      <c r="L48">
        <v>34</v>
      </c>
      <c r="M48">
        <v>23</v>
      </c>
      <c r="N48">
        <v>17</v>
      </c>
      <c r="O48" t="s">
        <v>45</v>
      </c>
      <c r="P48">
        <v>5</v>
      </c>
      <c r="Q48" t="s">
        <v>46</v>
      </c>
      <c r="S48">
        <v>0</v>
      </c>
      <c r="T48" t="s">
        <v>47</v>
      </c>
      <c r="X48">
        <v>710</v>
      </c>
      <c r="Y48">
        <v>0</v>
      </c>
      <c r="Z48">
        <v>1</v>
      </c>
      <c r="AA48" t="s">
        <v>48</v>
      </c>
      <c r="AB48">
        <v>1</v>
      </c>
      <c r="AC48" s="1" t="s">
        <v>60</v>
      </c>
      <c r="AD48">
        <v>12</v>
      </c>
      <c r="AH48">
        <v>108972</v>
      </c>
      <c r="AI48">
        <v>1</v>
      </c>
      <c r="AO48">
        <v>2.56</v>
      </c>
      <c r="AP48" t="s">
        <v>49</v>
      </c>
      <c r="AQ48" t="s">
        <v>45</v>
      </c>
      <c r="AR48" t="str">
        <f>VLOOKUP(AC48,Lookup!$A$1:$G$58,5,FALSE)</f>
        <v>GROVERS CR   15.0299</v>
      </c>
      <c r="AS48">
        <f>VLOOKUP(AC48,Lookup!$A$1:$H$58,8,FALSE)</f>
        <v>1.0091425427595915</v>
      </c>
      <c r="AT48">
        <f t="shared" si="0"/>
        <v>2.5834049094645541</v>
      </c>
    </row>
    <row r="49" spans="1:46" x14ac:dyDescent="0.3">
      <c r="A49" t="s">
        <v>43</v>
      </c>
      <c r="B49">
        <v>4.0999999999999996</v>
      </c>
      <c r="C49">
        <v>20130329</v>
      </c>
      <c r="D49" t="s">
        <v>44</v>
      </c>
      <c r="E49" t="s">
        <v>44</v>
      </c>
      <c r="F49">
        <v>2074979</v>
      </c>
      <c r="G49">
        <v>1</v>
      </c>
      <c r="H49">
        <v>2009</v>
      </c>
      <c r="I49">
        <v>20090819</v>
      </c>
      <c r="J49" t="s">
        <v>43</v>
      </c>
      <c r="K49">
        <v>6</v>
      </c>
      <c r="L49">
        <v>34</v>
      </c>
      <c r="M49">
        <v>23</v>
      </c>
      <c r="N49">
        <v>17</v>
      </c>
      <c r="O49" t="s">
        <v>45</v>
      </c>
      <c r="P49">
        <v>5</v>
      </c>
      <c r="Q49" t="s">
        <v>46</v>
      </c>
      <c r="S49">
        <v>5000</v>
      </c>
      <c r="T49" t="s">
        <v>56</v>
      </c>
      <c r="X49">
        <v>800</v>
      </c>
      <c r="Y49">
        <v>0</v>
      </c>
      <c r="Z49">
        <v>1</v>
      </c>
      <c r="AA49" t="s">
        <v>48</v>
      </c>
      <c r="AB49">
        <v>1</v>
      </c>
      <c r="AC49" s="1" t="s">
        <v>67</v>
      </c>
      <c r="AD49">
        <v>12</v>
      </c>
      <c r="AH49">
        <v>108972</v>
      </c>
      <c r="AI49">
        <v>1</v>
      </c>
      <c r="AO49">
        <v>2.56</v>
      </c>
      <c r="AP49" t="s">
        <v>49</v>
      </c>
      <c r="AQ49" t="s">
        <v>45</v>
      </c>
      <c r="AR49" t="str">
        <f>VLOOKUP(AC49,Lookup!$A$1:$G$58,5,FALSE)</f>
        <v>GREEN R      09.0001</v>
      </c>
      <c r="AS49">
        <f>VLOOKUP(AC49,Lookup!$A$1:$H$58,8,FALSE)</f>
        <v>1.029770670071775</v>
      </c>
      <c r="AT49">
        <f t="shared" si="0"/>
        <v>2.6362129153837439</v>
      </c>
    </row>
    <row r="50" spans="1:46" x14ac:dyDescent="0.3">
      <c r="A50" t="s">
        <v>43</v>
      </c>
      <c r="B50">
        <v>4.0999999999999996</v>
      </c>
      <c r="C50">
        <v>20130329</v>
      </c>
      <c r="D50" t="s">
        <v>44</v>
      </c>
      <c r="E50" t="s">
        <v>44</v>
      </c>
      <c r="F50">
        <v>2074976</v>
      </c>
      <c r="G50">
        <v>1</v>
      </c>
      <c r="H50">
        <v>2009</v>
      </c>
      <c r="I50">
        <v>20090821</v>
      </c>
      <c r="J50" t="s">
        <v>43</v>
      </c>
      <c r="K50">
        <v>6</v>
      </c>
      <c r="L50">
        <v>34</v>
      </c>
      <c r="M50">
        <v>23</v>
      </c>
      <c r="N50">
        <v>17</v>
      </c>
      <c r="O50" t="s">
        <v>45</v>
      </c>
      <c r="P50">
        <v>5</v>
      </c>
      <c r="Q50" t="s">
        <v>46</v>
      </c>
      <c r="S50">
        <v>0</v>
      </c>
      <c r="X50">
        <v>760</v>
      </c>
      <c r="Y50">
        <v>0</v>
      </c>
      <c r="Z50">
        <v>1</v>
      </c>
      <c r="AA50" t="s">
        <v>48</v>
      </c>
      <c r="AB50">
        <v>1</v>
      </c>
      <c r="AC50" s="1" t="s">
        <v>60</v>
      </c>
      <c r="AD50">
        <v>12</v>
      </c>
      <c r="AH50">
        <v>108972</v>
      </c>
      <c r="AI50">
        <v>1</v>
      </c>
      <c r="AO50">
        <v>2.56</v>
      </c>
      <c r="AP50" t="s">
        <v>49</v>
      </c>
      <c r="AQ50" t="s">
        <v>45</v>
      </c>
      <c r="AR50" t="str">
        <f>VLOOKUP(AC50,Lookup!$A$1:$G$58,5,FALSE)</f>
        <v>GROVERS CR   15.0299</v>
      </c>
      <c r="AS50">
        <f>VLOOKUP(AC50,Lookup!$A$1:$H$58,8,FALSE)</f>
        <v>1.0091425427595915</v>
      </c>
      <c r="AT50">
        <f t="shared" si="0"/>
        <v>2.5834049094645541</v>
      </c>
    </row>
    <row r="51" spans="1:46" x14ac:dyDescent="0.3">
      <c r="A51" t="s">
        <v>43</v>
      </c>
      <c r="B51">
        <v>4.0999999999999996</v>
      </c>
      <c r="C51">
        <v>20140306</v>
      </c>
      <c r="D51" t="s">
        <v>44</v>
      </c>
      <c r="E51" t="s">
        <v>68</v>
      </c>
      <c r="F51">
        <v>2193388</v>
      </c>
      <c r="G51">
        <v>1</v>
      </c>
      <c r="H51">
        <v>2010</v>
      </c>
      <c r="I51">
        <v>20100809</v>
      </c>
      <c r="J51" t="s">
        <v>43</v>
      </c>
      <c r="K51">
        <v>6</v>
      </c>
      <c r="L51">
        <v>33</v>
      </c>
      <c r="M51">
        <v>23</v>
      </c>
      <c r="N51">
        <v>17</v>
      </c>
      <c r="O51" t="s">
        <v>45</v>
      </c>
      <c r="P51">
        <v>5</v>
      </c>
      <c r="Q51" t="s">
        <v>46</v>
      </c>
      <c r="S51">
        <v>5000</v>
      </c>
      <c r="T51" t="s">
        <v>56</v>
      </c>
      <c r="X51">
        <v>730</v>
      </c>
      <c r="Y51">
        <v>0</v>
      </c>
      <c r="Z51">
        <v>1</v>
      </c>
      <c r="AA51" t="s">
        <v>48</v>
      </c>
      <c r="AB51">
        <v>1</v>
      </c>
      <c r="AC51" s="1" t="s">
        <v>69</v>
      </c>
      <c r="AD51">
        <v>12</v>
      </c>
      <c r="AH51">
        <v>112868</v>
      </c>
      <c r="AI51">
        <v>1</v>
      </c>
      <c r="AO51">
        <v>3.54</v>
      </c>
      <c r="AP51" t="s">
        <v>49</v>
      </c>
      <c r="AQ51" t="s">
        <v>45</v>
      </c>
      <c r="AR51" t="str">
        <f>VLOOKUP(AC51,Lookup!$A$1:$G$58,5,FALSE)</f>
        <v>GROVERS CR HATCHERY</v>
      </c>
      <c r="AS51">
        <f>VLOOKUP(AC51,Lookup!$A$1:$H$58,8,FALSE)</f>
        <v>1.0125018193133284</v>
      </c>
      <c r="AT51">
        <f t="shared" si="0"/>
        <v>3.5842564403691823</v>
      </c>
    </row>
    <row r="52" spans="1:46" x14ac:dyDescent="0.3">
      <c r="A52" t="s">
        <v>43</v>
      </c>
      <c r="B52">
        <v>4.0999999999999996</v>
      </c>
      <c r="C52">
        <v>20140306</v>
      </c>
      <c r="D52" t="s">
        <v>44</v>
      </c>
      <c r="E52" t="s">
        <v>68</v>
      </c>
      <c r="F52">
        <v>2193368</v>
      </c>
      <c r="G52">
        <v>1</v>
      </c>
      <c r="H52">
        <v>2010</v>
      </c>
      <c r="I52">
        <v>20100810</v>
      </c>
      <c r="J52" t="s">
        <v>43</v>
      </c>
      <c r="K52">
        <v>6</v>
      </c>
      <c r="L52">
        <v>33</v>
      </c>
      <c r="M52">
        <v>23</v>
      </c>
      <c r="N52">
        <v>17</v>
      </c>
      <c r="O52" t="s">
        <v>45</v>
      </c>
      <c r="P52">
        <v>5</v>
      </c>
      <c r="Q52" t="s">
        <v>46</v>
      </c>
      <c r="S52">
        <v>5000</v>
      </c>
      <c r="T52" t="s">
        <v>56</v>
      </c>
      <c r="X52">
        <v>730</v>
      </c>
      <c r="Y52">
        <v>0</v>
      </c>
      <c r="Z52">
        <v>1</v>
      </c>
      <c r="AA52" t="s">
        <v>48</v>
      </c>
      <c r="AB52">
        <v>1</v>
      </c>
      <c r="AC52" s="1" t="s">
        <v>70</v>
      </c>
      <c r="AD52">
        <v>12</v>
      </c>
      <c r="AH52">
        <v>112868</v>
      </c>
      <c r="AI52">
        <v>1</v>
      </c>
      <c r="AO52">
        <v>3.54</v>
      </c>
      <c r="AP52" t="s">
        <v>49</v>
      </c>
      <c r="AQ52" t="s">
        <v>45</v>
      </c>
      <c r="AR52" t="str">
        <f>VLOOKUP(AC52,Lookup!$A$1:$G$58,5,FALSE)</f>
        <v>VOIGHT CR    10.0414</v>
      </c>
      <c r="AS52">
        <f>VLOOKUP(AC52,Lookup!$A$1:$H$58,8,FALSE)</f>
        <v>1.0202952872880193</v>
      </c>
      <c r="AT52">
        <f t="shared" si="0"/>
        <v>3.6118453169995886</v>
      </c>
    </row>
    <row r="53" spans="1:46" x14ac:dyDescent="0.3">
      <c r="A53" t="s">
        <v>43</v>
      </c>
      <c r="B53">
        <v>4.0999999999999996</v>
      </c>
      <c r="C53">
        <v>20140306</v>
      </c>
      <c r="D53" t="s">
        <v>44</v>
      </c>
      <c r="E53" t="s">
        <v>68</v>
      </c>
      <c r="F53">
        <v>2193369</v>
      </c>
      <c r="G53">
        <v>1</v>
      </c>
      <c r="H53">
        <v>2010</v>
      </c>
      <c r="I53">
        <v>20100810</v>
      </c>
      <c r="J53" t="s">
        <v>43</v>
      </c>
      <c r="K53">
        <v>6</v>
      </c>
      <c r="L53">
        <v>33</v>
      </c>
      <c r="M53">
        <v>23</v>
      </c>
      <c r="N53">
        <v>17</v>
      </c>
      <c r="O53" t="s">
        <v>45</v>
      </c>
      <c r="P53">
        <v>5</v>
      </c>
      <c r="Q53" t="s">
        <v>46</v>
      </c>
      <c r="S53">
        <v>5000</v>
      </c>
      <c r="T53" t="s">
        <v>56</v>
      </c>
      <c r="X53">
        <v>730</v>
      </c>
      <c r="Y53">
        <v>0</v>
      </c>
      <c r="Z53">
        <v>1</v>
      </c>
      <c r="AA53" t="s">
        <v>48</v>
      </c>
      <c r="AB53">
        <v>1</v>
      </c>
      <c r="AC53" s="1" t="s">
        <v>69</v>
      </c>
      <c r="AD53">
        <v>12</v>
      </c>
      <c r="AH53">
        <v>112868</v>
      </c>
      <c r="AI53">
        <v>1</v>
      </c>
      <c r="AO53">
        <v>3.54</v>
      </c>
      <c r="AP53" t="s">
        <v>49</v>
      </c>
      <c r="AQ53" t="s">
        <v>45</v>
      </c>
      <c r="AR53" t="str">
        <f>VLOOKUP(AC53,Lookup!$A$1:$G$58,5,FALSE)</f>
        <v>GROVERS CR HATCHERY</v>
      </c>
      <c r="AS53">
        <f>VLOOKUP(AC53,Lookup!$A$1:$H$58,8,FALSE)</f>
        <v>1.0125018193133284</v>
      </c>
      <c r="AT53">
        <f t="shared" si="0"/>
        <v>3.5842564403691823</v>
      </c>
    </row>
    <row r="54" spans="1:46" x14ac:dyDescent="0.3">
      <c r="A54" t="s">
        <v>43</v>
      </c>
      <c r="B54">
        <v>4.0999999999999996</v>
      </c>
      <c r="C54">
        <v>20140306</v>
      </c>
      <c r="D54" t="s">
        <v>44</v>
      </c>
      <c r="E54" t="s">
        <v>68</v>
      </c>
      <c r="F54">
        <v>2193370</v>
      </c>
      <c r="G54">
        <v>1</v>
      </c>
      <c r="H54">
        <v>2010</v>
      </c>
      <c r="I54">
        <v>20100810</v>
      </c>
      <c r="J54" t="s">
        <v>43</v>
      </c>
      <c r="K54">
        <v>6</v>
      </c>
      <c r="L54">
        <v>33</v>
      </c>
      <c r="M54">
        <v>23</v>
      </c>
      <c r="N54">
        <v>17</v>
      </c>
      <c r="O54" t="s">
        <v>45</v>
      </c>
      <c r="P54">
        <v>5</v>
      </c>
      <c r="Q54" t="s">
        <v>46</v>
      </c>
      <c r="S54">
        <v>5000</v>
      </c>
      <c r="T54" t="s">
        <v>56</v>
      </c>
      <c r="X54">
        <v>730</v>
      </c>
      <c r="Y54">
        <v>0</v>
      </c>
      <c r="Z54">
        <v>1</v>
      </c>
      <c r="AA54" t="s">
        <v>48</v>
      </c>
      <c r="AB54">
        <v>1</v>
      </c>
      <c r="AC54" s="1" t="s">
        <v>71</v>
      </c>
      <c r="AD54">
        <v>12</v>
      </c>
      <c r="AH54">
        <v>112868</v>
      </c>
      <c r="AI54">
        <v>1</v>
      </c>
      <c r="AO54">
        <v>3.54</v>
      </c>
      <c r="AP54" t="s">
        <v>49</v>
      </c>
      <c r="AQ54" t="s">
        <v>45</v>
      </c>
      <c r="AR54" t="str">
        <f>VLOOKUP(AC54,Lookup!$A$1:$G$58,5,FALSE)</f>
        <v>PURDY CR     16.0005</v>
      </c>
      <c r="AS54">
        <f>VLOOKUP(AC54,Lookup!$A$1:$H$58,8,FALSE)</f>
        <v>1.010367082587921</v>
      </c>
      <c r="AT54">
        <f t="shared" si="0"/>
        <v>3.5766994723612404</v>
      </c>
    </row>
    <row r="55" spans="1:46" x14ac:dyDescent="0.3">
      <c r="A55" t="s">
        <v>43</v>
      </c>
      <c r="B55">
        <v>4.0999999999999996</v>
      </c>
      <c r="C55">
        <v>20140306</v>
      </c>
      <c r="D55" t="s">
        <v>44</v>
      </c>
      <c r="E55" t="s">
        <v>68</v>
      </c>
      <c r="F55">
        <v>2193385</v>
      </c>
      <c r="G55">
        <v>1</v>
      </c>
      <c r="H55">
        <v>2010</v>
      </c>
      <c r="I55">
        <v>20100811</v>
      </c>
      <c r="J55" t="s">
        <v>43</v>
      </c>
      <c r="K55">
        <v>6</v>
      </c>
      <c r="L55">
        <v>33</v>
      </c>
      <c r="M55">
        <v>23</v>
      </c>
      <c r="N55">
        <v>17</v>
      </c>
      <c r="O55" t="s">
        <v>45</v>
      </c>
      <c r="P55">
        <v>5</v>
      </c>
      <c r="Q55" t="s">
        <v>46</v>
      </c>
      <c r="S55">
        <v>0</v>
      </c>
      <c r="T55" t="s">
        <v>56</v>
      </c>
      <c r="X55">
        <v>680</v>
      </c>
      <c r="Y55">
        <v>0</v>
      </c>
      <c r="Z55">
        <v>1</v>
      </c>
      <c r="AA55" t="s">
        <v>48</v>
      </c>
      <c r="AB55">
        <v>1</v>
      </c>
      <c r="AC55" s="1" t="s">
        <v>72</v>
      </c>
      <c r="AD55">
        <v>12</v>
      </c>
      <c r="AH55">
        <v>112868</v>
      </c>
      <c r="AI55">
        <v>1</v>
      </c>
      <c r="AO55">
        <v>3.54</v>
      </c>
      <c r="AP55" t="s">
        <v>49</v>
      </c>
      <c r="AQ55" t="s">
        <v>45</v>
      </c>
      <c r="AR55" t="str">
        <f>VLOOKUP(AC55,Lookup!$A$1:$G$58,5,FALSE)</f>
        <v>DUNGENESS R  18.0018</v>
      </c>
      <c r="AS55">
        <f>VLOOKUP(AC55,Lookup!$A$1:$H$58,8,FALSE)</f>
        <v>1.0348846555743108</v>
      </c>
      <c r="AT55">
        <f t="shared" si="0"/>
        <v>3.6634916807330602</v>
      </c>
    </row>
    <row r="56" spans="1:46" x14ac:dyDescent="0.3">
      <c r="A56" t="s">
        <v>43</v>
      </c>
      <c r="B56">
        <v>4.0999999999999996</v>
      </c>
      <c r="C56">
        <v>20140306</v>
      </c>
      <c r="D56" t="s">
        <v>44</v>
      </c>
      <c r="E56" t="s">
        <v>68</v>
      </c>
      <c r="F56">
        <v>2193371</v>
      </c>
      <c r="G56">
        <v>1</v>
      </c>
      <c r="H56">
        <v>2010</v>
      </c>
      <c r="I56">
        <v>20100813</v>
      </c>
      <c r="J56" t="s">
        <v>43</v>
      </c>
      <c r="K56">
        <v>6</v>
      </c>
      <c r="L56">
        <v>33</v>
      </c>
      <c r="M56">
        <v>23</v>
      </c>
      <c r="N56">
        <v>17</v>
      </c>
      <c r="O56" t="s">
        <v>45</v>
      </c>
      <c r="P56">
        <v>5</v>
      </c>
      <c r="Q56" t="s">
        <v>46</v>
      </c>
      <c r="S56">
        <v>0</v>
      </c>
      <c r="T56" t="s">
        <v>56</v>
      </c>
      <c r="X56">
        <v>700</v>
      </c>
      <c r="Y56">
        <v>0</v>
      </c>
      <c r="Z56">
        <v>1</v>
      </c>
      <c r="AA56" t="s">
        <v>48</v>
      </c>
      <c r="AB56">
        <v>1</v>
      </c>
      <c r="AC56" s="1" t="s">
        <v>73</v>
      </c>
      <c r="AD56">
        <v>12</v>
      </c>
      <c r="AH56">
        <v>112868</v>
      </c>
      <c r="AI56">
        <v>1</v>
      </c>
      <c r="AO56">
        <v>3.54</v>
      </c>
      <c r="AP56" t="s">
        <v>49</v>
      </c>
      <c r="AQ56" t="s">
        <v>45</v>
      </c>
      <c r="AR56" t="str">
        <f>VLOOKUP(AC56,Lookup!$A$1:$G$58,5,FALSE)</f>
        <v>PURDY CR     16.0005</v>
      </c>
      <c r="AS56">
        <f>VLOOKUP(AC56,Lookup!$A$1:$H$58,8,FALSE)</f>
        <v>1.0093888004054152</v>
      </c>
      <c r="AT56">
        <f t="shared" si="0"/>
        <v>3.5732363534351701</v>
      </c>
    </row>
    <row r="57" spans="1:46" x14ac:dyDescent="0.3">
      <c r="A57" t="s">
        <v>43</v>
      </c>
      <c r="B57">
        <v>4.0999999999999996</v>
      </c>
      <c r="C57">
        <v>20140306</v>
      </c>
      <c r="D57" t="s">
        <v>44</v>
      </c>
      <c r="E57" t="s">
        <v>68</v>
      </c>
      <c r="F57">
        <v>2193372</v>
      </c>
      <c r="G57">
        <v>1</v>
      </c>
      <c r="H57">
        <v>2010</v>
      </c>
      <c r="I57">
        <v>20100813</v>
      </c>
      <c r="J57" t="s">
        <v>43</v>
      </c>
      <c r="K57">
        <v>6</v>
      </c>
      <c r="L57">
        <v>33</v>
      </c>
      <c r="M57">
        <v>23</v>
      </c>
      <c r="N57">
        <v>17</v>
      </c>
      <c r="O57" t="s">
        <v>45</v>
      </c>
      <c r="P57">
        <v>5</v>
      </c>
      <c r="Q57" t="s">
        <v>46</v>
      </c>
      <c r="S57">
        <v>0</v>
      </c>
      <c r="T57" t="s">
        <v>47</v>
      </c>
      <c r="X57">
        <v>890</v>
      </c>
      <c r="Y57">
        <v>0</v>
      </c>
      <c r="Z57">
        <v>1</v>
      </c>
      <c r="AA57" t="s">
        <v>48</v>
      </c>
      <c r="AB57">
        <v>1</v>
      </c>
      <c r="AC57" s="1" t="s">
        <v>60</v>
      </c>
      <c r="AD57">
        <v>12</v>
      </c>
      <c r="AH57">
        <v>112868</v>
      </c>
      <c r="AI57">
        <v>1</v>
      </c>
      <c r="AO57">
        <v>3.54</v>
      </c>
      <c r="AP57" t="s">
        <v>49</v>
      </c>
      <c r="AQ57" t="s">
        <v>45</v>
      </c>
      <c r="AR57" t="str">
        <f>VLOOKUP(AC57,Lookup!$A$1:$G$58,5,FALSE)</f>
        <v>GROVERS CR   15.0299</v>
      </c>
      <c r="AS57">
        <f>VLOOKUP(AC57,Lookup!$A$1:$H$58,8,FALSE)</f>
        <v>1.0091425427595915</v>
      </c>
      <c r="AT57">
        <f t="shared" si="0"/>
        <v>3.5723646013689541</v>
      </c>
    </row>
    <row r="58" spans="1:46" x14ac:dyDescent="0.3">
      <c r="A58" t="s">
        <v>43</v>
      </c>
      <c r="B58">
        <v>4.0999999999999996</v>
      </c>
      <c r="C58">
        <v>20140306</v>
      </c>
      <c r="D58" t="s">
        <v>44</v>
      </c>
      <c r="E58" t="s">
        <v>68</v>
      </c>
      <c r="F58">
        <v>2193381</v>
      </c>
      <c r="G58">
        <v>1</v>
      </c>
      <c r="H58">
        <v>2010</v>
      </c>
      <c r="I58">
        <v>20100816</v>
      </c>
      <c r="J58" t="s">
        <v>43</v>
      </c>
      <c r="K58">
        <v>6</v>
      </c>
      <c r="L58">
        <v>34</v>
      </c>
      <c r="M58">
        <v>23</v>
      </c>
      <c r="N58">
        <v>49</v>
      </c>
      <c r="O58" t="s">
        <v>45</v>
      </c>
      <c r="P58">
        <v>5</v>
      </c>
      <c r="Q58" t="s">
        <v>46</v>
      </c>
      <c r="S58">
        <v>5000</v>
      </c>
      <c r="T58" t="s">
        <v>47</v>
      </c>
      <c r="X58">
        <v>680</v>
      </c>
      <c r="Y58">
        <v>0</v>
      </c>
      <c r="Z58">
        <v>1</v>
      </c>
      <c r="AA58" t="s">
        <v>48</v>
      </c>
      <c r="AB58">
        <v>1</v>
      </c>
      <c r="AC58" s="1" t="s">
        <v>74</v>
      </c>
      <c r="AD58">
        <v>12</v>
      </c>
      <c r="AH58">
        <v>112869</v>
      </c>
      <c r="AI58">
        <v>1</v>
      </c>
      <c r="AO58">
        <v>2.95</v>
      </c>
      <c r="AP58" t="s">
        <v>49</v>
      </c>
      <c r="AQ58" t="s">
        <v>45</v>
      </c>
      <c r="AR58" t="str">
        <f>VLOOKUP(AC58,Lookup!$A$1:$G$58,5,FALSE)</f>
        <v>JOHN CR      16.0253</v>
      </c>
      <c r="AS58">
        <f>VLOOKUP(AC58,Lookup!$A$1:$H$58,8,FALSE)</f>
        <v>1.001617934630785</v>
      </c>
      <c r="AT58">
        <f t="shared" si="0"/>
        <v>2.954772907160816</v>
      </c>
    </row>
    <row r="59" spans="1:46" x14ac:dyDescent="0.3">
      <c r="A59" t="s">
        <v>43</v>
      </c>
      <c r="B59">
        <v>4.0999999999999996</v>
      </c>
      <c r="C59">
        <v>20140306</v>
      </c>
      <c r="D59" t="s">
        <v>44</v>
      </c>
      <c r="E59" t="s">
        <v>68</v>
      </c>
      <c r="F59">
        <v>2193382</v>
      </c>
      <c r="G59">
        <v>1</v>
      </c>
      <c r="H59">
        <v>2010</v>
      </c>
      <c r="I59">
        <v>20100816</v>
      </c>
      <c r="J59" t="s">
        <v>43</v>
      </c>
      <c r="K59">
        <v>6</v>
      </c>
      <c r="L59">
        <v>34</v>
      </c>
      <c r="M59">
        <v>23</v>
      </c>
      <c r="N59">
        <v>49</v>
      </c>
      <c r="O59" t="s">
        <v>45</v>
      </c>
      <c r="P59">
        <v>5</v>
      </c>
      <c r="Q59" t="s">
        <v>46</v>
      </c>
      <c r="S59">
        <v>5000</v>
      </c>
      <c r="T59" t="s">
        <v>56</v>
      </c>
      <c r="X59">
        <v>790</v>
      </c>
      <c r="Y59">
        <v>0</v>
      </c>
      <c r="Z59">
        <v>1</v>
      </c>
      <c r="AA59" t="s">
        <v>48</v>
      </c>
      <c r="AB59">
        <v>1</v>
      </c>
      <c r="AC59" s="1" t="s">
        <v>69</v>
      </c>
      <c r="AD59">
        <v>12</v>
      </c>
      <c r="AH59">
        <v>112869</v>
      </c>
      <c r="AI59">
        <v>1</v>
      </c>
      <c r="AO59">
        <v>2.95</v>
      </c>
      <c r="AP59" t="s">
        <v>49</v>
      </c>
      <c r="AQ59" t="s">
        <v>45</v>
      </c>
      <c r="AR59" t="str">
        <f>VLOOKUP(AC59,Lookup!$A$1:$G$58,5,FALSE)</f>
        <v>GROVERS CR HATCHERY</v>
      </c>
      <c r="AS59">
        <f>VLOOKUP(AC59,Lookup!$A$1:$H$58,8,FALSE)</f>
        <v>1.0125018193133284</v>
      </c>
      <c r="AT59">
        <f t="shared" si="0"/>
        <v>2.9868803669743191</v>
      </c>
    </row>
    <row r="60" spans="1:46" x14ac:dyDescent="0.3">
      <c r="A60" t="s">
        <v>43</v>
      </c>
      <c r="B60">
        <v>4.0999999999999996</v>
      </c>
      <c r="C60">
        <v>20140306</v>
      </c>
      <c r="D60" t="s">
        <v>44</v>
      </c>
      <c r="E60" t="s">
        <v>68</v>
      </c>
      <c r="F60">
        <v>2193387</v>
      </c>
      <c r="G60">
        <v>1</v>
      </c>
      <c r="H60">
        <v>2010</v>
      </c>
      <c r="I60">
        <v>20100818</v>
      </c>
      <c r="J60" t="s">
        <v>43</v>
      </c>
      <c r="K60">
        <v>6</v>
      </c>
      <c r="L60">
        <v>34</v>
      </c>
      <c r="M60">
        <v>23</v>
      </c>
      <c r="N60">
        <v>17</v>
      </c>
      <c r="O60" t="s">
        <v>45</v>
      </c>
      <c r="P60">
        <v>5</v>
      </c>
      <c r="Q60" t="s">
        <v>46</v>
      </c>
      <c r="S60">
        <v>5000</v>
      </c>
      <c r="T60" t="s">
        <v>56</v>
      </c>
      <c r="X60">
        <v>740</v>
      </c>
      <c r="Y60">
        <v>0</v>
      </c>
      <c r="Z60">
        <v>1</v>
      </c>
      <c r="AA60" t="s">
        <v>48</v>
      </c>
      <c r="AB60">
        <v>1</v>
      </c>
      <c r="AC60" s="1" t="s">
        <v>69</v>
      </c>
      <c r="AD60">
        <v>12</v>
      </c>
      <c r="AH60">
        <v>112869</v>
      </c>
      <c r="AI60">
        <v>1</v>
      </c>
      <c r="AO60">
        <v>2.95</v>
      </c>
      <c r="AP60" t="s">
        <v>49</v>
      </c>
      <c r="AQ60" t="s">
        <v>45</v>
      </c>
      <c r="AR60" t="str">
        <f>VLOOKUP(AC60,Lookup!$A$1:$G$58,5,FALSE)</f>
        <v>GROVERS CR HATCHERY</v>
      </c>
      <c r="AS60">
        <f>VLOOKUP(AC60,Lookup!$A$1:$H$58,8,FALSE)</f>
        <v>1.0125018193133284</v>
      </c>
      <c r="AT60">
        <f t="shared" si="0"/>
        <v>2.9868803669743191</v>
      </c>
    </row>
    <row r="61" spans="1:46" x14ac:dyDescent="0.3">
      <c r="A61" t="s">
        <v>43</v>
      </c>
      <c r="B61">
        <v>4.0999999999999996</v>
      </c>
      <c r="C61">
        <v>20140306</v>
      </c>
      <c r="D61" t="s">
        <v>44</v>
      </c>
      <c r="E61" t="s">
        <v>68</v>
      </c>
      <c r="F61">
        <v>2193383</v>
      </c>
      <c r="G61">
        <v>1</v>
      </c>
      <c r="H61">
        <v>2010</v>
      </c>
      <c r="I61">
        <v>20100819</v>
      </c>
      <c r="J61" t="s">
        <v>43</v>
      </c>
      <c r="K61">
        <v>6</v>
      </c>
      <c r="L61">
        <v>34</v>
      </c>
      <c r="M61">
        <v>23</v>
      </c>
      <c r="N61">
        <v>49</v>
      </c>
      <c r="O61" t="s">
        <v>45</v>
      </c>
      <c r="P61">
        <v>5</v>
      </c>
      <c r="Q61" t="s">
        <v>46</v>
      </c>
      <c r="S61">
        <v>0</v>
      </c>
      <c r="T61" t="s">
        <v>47</v>
      </c>
      <c r="X61">
        <v>800</v>
      </c>
      <c r="Y61">
        <v>0</v>
      </c>
      <c r="Z61">
        <v>1</v>
      </c>
      <c r="AA61" t="s">
        <v>48</v>
      </c>
      <c r="AB61">
        <v>1</v>
      </c>
      <c r="AC61" s="1" t="s">
        <v>75</v>
      </c>
      <c r="AD61">
        <v>12</v>
      </c>
      <c r="AH61">
        <v>112869</v>
      </c>
      <c r="AI61">
        <v>1</v>
      </c>
      <c r="AO61">
        <v>2.95</v>
      </c>
      <c r="AP61" t="s">
        <v>49</v>
      </c>
      <c r="AQ61" t="s">
        <v>45</v>
      </c>
      <c r="AR61" t="str">
        <f>VLOOKUP(AC61,Lookup!$A$1:$G$58,5,FALSE)</f>
        <v>GROVERS CR HATCHERY</v>
      </c>
      <c r="AS61">
        <f>VLOOKUP(AC61,Lookup!$A$1:$H$58,8,FALSE)</f>
        <v>1.0110609051106592</v>
      </c>
      <c r="AT61">
        <f t="shared" si="0"/>
        <v>2.9826296700764448</v>
      </c>
    </row>
    <row r="62" spans="1:46" x14ac:dyDescent="0.3">
      <c r="A62" t="s">
        <v>43</v>
      </c>
      <c r="B62">
        <v>4.0999999999999996</v>
      </c>
      <c r="C62">
        <v>20140306</v>
      </c>
      <c r="D62" t="s">
        <v>44</v>
      </c>
      <c r="E62" t="s">
        <v>68</v>
      </c>
      <c r="F62">
        <v>2193384</v>
      </c>
      <c r="G62">
        <v>1</v>
      </c>
      <c r="H62">
        <v>2010</v>
      </c>
      <c r="I62">
        <v>20100819</v>
      </c>
      <c r="J62" t="s">
        <v>43</v>
      </c>
      <c r="K62">
        <v>6</v>
      </c>
      <c r="L62">
        <v>34</v>
      </c>
      <c r="M62">
        <v>23</v>
      </c>
      <c r="N62">
        <v>49</v>
      </c>
      <c r="O62" t="s">
        <v>45</v>
      </c>
      <c r="P62">
        <v>5</v>
      </c>
      <c r="Q62" t="s">
        <v>46</v>
      </c>
      <c r="S62">
        <v>0</v>
      </c>
      <c r="T62" t="s">
        <v>56</v>
      </c>
      <c r="X62">
        <v>680</v>
      </c>
      <c r="Y62">
        <v>0</v>
      </c>
      <c r="Z62">
        <v>1</v>
      </c>
      <c r="AA62" t="s">
        <v>48</v>
      </c>
      <c r="AB62">
        <v>1</v>
      </c>
      <c r="AC62" s="1" t="s">
        <v>75</v>
      </c>
      <c r="AD62">
        <v>12</v>
      </c>
      <c r="AH62">
        <v>112869</v>
      </c>
      <c r="AI62">
        <v>1</v>
      </c>
      <c r="AO62">
        <v>2.95</v>
      </c>
      <c r="AP62" t="s">
        <v>49</v>
      </c>
      <c r="AQ62" t="s">
        <v>45</v>
      </c>
      <c r="AR62" t="str">
        <f>VLOOKUP(AC62,Lookup!$A$1:$G$58,5,FALSE)</f>
        <v>GROVERS CR HATCHERY</v>
      </c>
      <c r="AS62">
        <f>VLOOKUP(AC62,Lookup!$A$1:$H$58,8,FALSE)</f>
        <v>1.0110609051106592</v>
      </c>
      <c r="AT62">
        <f t="shared" si="0"/>
        <v>2.9826296700764448</v>
      </c>
    </row>
    <row r="63" spans="1:46" x14ac:dyDescent="0.3">
      <c r="A63" t="s">
        <v>43</v>
      </c>
      <c r="B63">
        <v>4.0999999999999996</v>
      </c>
      <c r="C63">
        <v>20140306</v>
      </c>
      <c r="D63" t="s">
        <v>44</v>
      </c>
      <c r="E63" t="s">
        <v>68</v>
      </c>
      <c r="F63">
        <v>2193356</v>
      </c>
      <c r="G63">
        <v>1</v>
      </c>
      <c r="H63">
        <v>2010</v>
      </c>
      <c r="I63">
        <v>20100820</v>
      </c>
      <c r="J63" t="s">
        <v>43</v>
      </c>
      <c r="K63">
        <v>6</v>
      </c>
      <c r="L63">
        <v>34</v>
      </c>
      <c r="M63">
        <v>23</v>
      </c>
      <c r="N63">
        <v>17</v>
      </c>
      <c r="O63" t="s">
        <v>45</v>
      </c>
      <c r="P63">
        <v>5</v>
      </c>
      <c r="Q63" t="s">
        <v>46</v>
      </c>
      <c r="S63">
        <v>0</v>
      </c>
      <c r="T63" t="s">
        <v>56</v>
      </c>
      <c r="X63">
        <v>850</v>
      </c>
      <c r="Y63">
        <v>0</v>
      </c>
      <c r="Z63">
        <v>1</v>
      </c>
      <c r="AA63" t="s">
        <v>48</v>
      </c>
      <c r="AB63">
        <v>1</v>
      </c>
      <c r="AC63" s="1" t="s">
        <v>75</v>
      </c>
      <c r="AD63">
        <v>12</v>
      </c>
      <c r="AH63">
        <v>112869</v>
      </c>
      <c r="AI63">
        <v>1</v>
      </c>
      <c r="AO63">
        <v>2.95</v>
      </c>
      <c r="AP63" t="s">
        <v>49</v>
      </c>
      <c r="AQ63" t="s">
        <v>45</v>
      </c>
      <c r="AR63" t="str">
        <f>VLOOKUP(AC63,Lookup!$A$1:$G$58,5,FALSE)</f>
        <v>GROVERS CR HATCHERY</v>
      </c>
      <c r="AS63">
        <f>VLOOKUP(AC63,Lookup!$A$1:$H$58,8,FALSE)</f>
        <v>1.0110609051106592</v>
      </c>
      <c r="AT63">
        <f t="shared" si="0"/>
        <v>2.9826296700764448</v>
      </c>
    </row>
    <row r="64" spans="1:46" x14ac:dyDescent="0.3">
      <c r="A64" t="s">
        <v>43</v>
      </c>
      <c r="B64">
        <v>4.0999999999999996</v>
      </c>
      <c r="C64">
        <v>20140306</v>
      </c>
      <c r="D64" t="s">
        <v>44</v>
      </c>
      <c r="E64" t="s">
        <v>68</v>
      </c>
      <c r="F64">
        <v>2193357</v>
      </c>
      <c r="G64">
        <v>1</v>
      </c>
      <c r="H64">
        <v>2010</v>
      </c>
      <c r="I64">
        <v>20100820</v>
      </c>
      <c r="J64" t="s">
        <v>43</v>
      </c>
      <c r="K64">
        <v>6</v>
      </c>
      <c r="L64">
        <v>34</v>
      </c>
      <c r="M64">
        <v>23</v>
      </c>
      <c r="N64">
        <v>17</v>
      </c>
      <c r="O64" t="s">
        <v>45</v>
      </c>
      <c r="P64">
        <v>5</v>
      </c>
      <c r="Q64" t="s">
        <v>46</v>
      </c>
      <c r="S64">
        <v>5000</v>
      </c>
      <c r="T64" t="s">
        <v>56</v>
      </c>
      <c r="X64">
        <v>740</v>
      </c>
      <c r="Y64">
        <v>0</v>
      </c>
      <c r="Z64">
        <v>1</v>
      </c>
      <c r="AA64" t="s">
        <v>48</v>
      </c>
      <c r="AB64">
        <v>1</v>
      </c>
      <c r="AC64" s="1" t="s">
        <v>69</v>
      </c>
      <c r="AD64">
        <v>12</v>
      </c>
      <c r="AH64">
        <v>112869</v>
      </c>
      <c r="AI64">
        <v>1</v>
      </c>
      <c r="AO64">
        <v>2.95</v>
      </c>
      <c r="AP64" t="s">
        <v>49</v>
      </c>
      <c r="AQ64" t="s">
        <v>45</v>
      </c>
      <c r="AR64" t="str">
        <f>VLOOKUP(AC64,Lookup!$A$1:$G$58,5,FALSE)</f>
        <v>GROVERS CR HATCHERY</v>
      </c>
      <c r="AS64">
        <f>VLOOKUP(AC64,Lookup!$A$1:$H$58,8,FALSE)</f>
        <v>1.0125018193133284</v>
      </c>
      <c r="AT64">
        <f t="shared" si="0"/>
        <v>2.9868803669743191</v>
      </c>
    </row>
    <row r="65" spans="1:46" x14ac:dyDescent="0.3">
      <c r="A65" t="s">
        <v>43</v>
      </c>
      <c r="B65">
        <v>4.0999999999999996</v>
      </c>
      <c r="C65">
        <v>20140306</v>
      </c>
      <c r="D65" t="s">
        <v>44</v>
      </c>
      <c r="E65" t="s">
        <v>68</v>
      </c>
      <c r="F65">
        <v>2193377</v>
      </c>
      <c r="G65">
        <v>1</v>
      </c>
      <c r="H65">
        <v>2010</v>
      </c>
      <c r="I65">
        <v>20100823</v>
      </c>
      <c r="J65" t="s">
        <v>43</v>
      </c>
      <c r="K65">
        <v>6</v>
      </c>
      <c r="L65">
        <v>35</v>
      </c>
      <c r="M65">
        <v>23</v>
      </c>
      <c r="N65">
        <v>49</v>
      </c>
      <c r="O65" t="s">
        <v>45</v>
      </c>
      <c r="P65">
        <v>5</v>
      </c>
      <c r="Q65" t="s">
        <v>46</v>
      </c>
      <c r="S65">
        <v>0</v>
      </c>
      <c r="T65" t="s">
        <v>47</v>
      </c>
      <c r="X65">
        <v>900</v>
      </c>
      <c r="Y65">
        <v>0</v>
      </c>
      <c r="Z65">
        <v>1</v>
      </c>
      <c r="AA65" t="s">
        <v>48</v>
      </c>
      <c r="AB65">
        <v>1</v>
      </c>
      <c r="AC65" s="1" t="s">
        <v>60</v>
      </c>
      <c r="AD65">
        <v>12</v>
      </c>
      <c r="AH65">
        <v>112870</v>
      </c>
      <c r="AI65">
        <v>1</v>
      </c>
      <c r="AO65">
        <v>4.45</v>
      </c>
      <c r="AP65" t="s">
        <v>49</v>
      </c>
      <c r="AQ65" t="s">
        <v>45</v>
      </c>
      <c r="AR65" t="str">
        <f>VLOOKUP(AC65,Lookup!$A$1:$G$58,5,FALSE)</f>
        <v>GROVERS CR   15.0299</v>
      </c>
      <c r="AS65">
        <f>VLOOKUP(AC65,Lookup!$A$1:$H$58,8,FALSE)</f>
        <v>1.0091425427595915</v>
      </c>
      <c r="AT65">
        <f t="shared" si="0"/>
        <v>4.4906843152801823</v>
      </c>
    </row>
    <row r="66" spans="1:46" x14ac:dyDescent="0.3">
      <c r="A66" t="s">
        <v>43</v>
      </c>
      <c r="B66">
        <v>4.0999999999999996</v>
      </c>
      <c r="C66">
        <v>20140306</v>
      </c>
      <c r="D66" t="s">
        <v>44</v>
      </c>
      <c r="E66" t="s">
        <v>68</v>
      </c>
      <c r="F66">
        <v>2193359</v>
      </c>
      <c r="G66">
        <v>1</v>
      </c>
      <c r="H66">
        <v>2010</v>
      </c>
      <c r="I66">
        <v>20100827</v>
      </c>
      <c r="J66" t="s">
        <v>43</v>
      </c>
      <c r="K66">
        <v>6</v>
      </c>
      <c r="L66">
        <v>35</v>
      </c>
      <c r="M66">
        <v>23</v>
      </c>
      <c r="N66">
        <v>16</v>
      </c>
      <c r="O66" t="s">
        <v>45</v>
      </c>
      <c r="P66">
        <v>5</v>
      </c>
      <c r="Q66" t="s">
        <v>46</v>
      </c>
      <c r="S66">
        <v>5000</v>
      </c>
      <c r="T66" t="s">
        <v>56</v>
      </c>
      <c r="X66">
        <v>760</v>
      </c>
      <c r="Y66">
        <v>0</v>
      </c>
      <c r="Z66">
        <v>1</v>
      </c>
      <c r="AA66" t="s">
        <v>48</v>
      </c>
      <c r="AB66">
        <v>1</v>
      </c>
      <c r="AC66" s="1" t="s">
        <v>76</v>
      </c>
      <c r="AD66">
        <v>12</v>
      </c>
      <c r="AH66">
        <v>112870</v>
      </c>
      <c r="AI66">
        <v>1</v>
      </c>
      <c r="AO66">
        <v>4.45</v>
      </c>
      <c r="AP66" t="s">
        <v>49</v>
      </c>
      <c r="AQ66" t="s">
        <v>45</v>
      </c>
      <c r="AR66" t="str">
        <f>VLOOKUP(AC66,Lookup!$A$1:$G$58,5,FALSE)</f>
        <v>CLEAR CR    11.0013C</v>
      </c>
      <c r="AS66">
        <f>VLOOKUP(AC66,Lookup!$A$1:$H$58,8,FALSE)</f>
        <v>1.0040005746681844</v>
      </c>
      <c r="AT66">
        <f t="shared" si="0"/>
        <v>4.467802557273421</v>
      </c>
    </row>
    <row r="67" spans="1:46" x14ac:dyDescent="0.3">
      <c r="A67" t="s">
        <v>43</v>
      </c>
      <c r="B67">
        <v>4.0999999999999996</v>
      </c>
      <c r="C67">
        <v>20140306</v>
      </c>
      <c r="D67" t="s">
        <v>44</v>
      </c>
      <c r="E67" t="s">
        <v>68</v>
      </c>
      <c r="F67">
        <v>2193380</v>
      </c>
      <c r="G67">
        <v>1</v>
      </c>
      <c r="H67">
        <v>2010</v>
      </c>
      <c r="I67">
        <v>20100902</v>
      </c>
      <c r="J67" t="s">
        <v>43</v>
      </c>
      <c r="K67">
        <v>6</v>
      </c>
      <c r="L67">
        <v>36</v>
      </c>
      <c r="M67">
        <v>23</v>
      </c>
      <c r="N67">
        <v>16</v>
      </c>
      <c r="O67" t="s">
        <v>45</v>
      </c>
      <c r="P67">
        <v>5</v>
      </c>
      <c r="Q67" t="s">
        <v>46</v>
      </c>
      <c r="S67">
        <v>0</v>
      </c>
      <c r="T67" t="s">
        <v>56</v>
      </c>
      <c r="X67">
        <v>960</v>
      </c>
      <c r="Y67">
        <v>0</v>
      </c>
      <c r="Z67">
        <v>1</v>
      </c>
      <c r="AA67" t="s">
        <v>48</v>
      </c>
      <c r="AB67">
        <v>1</v>
      </c>
      <c r="AC67" s="1" t="s">
        <v>77</v>
      </c>
      <c r="AD67">
        <v>12</v>
      </c>
      <c r="AH67">
        <v>112871</v>
      </c>
      <c r="AI67">
        <v>1</v>
      </c>
      <c r="AO67">
        <v>2.2599999999999998</v>
      </c>
      <c r="AP67" t="s">
        <v>49</v>
      </c>
      <c r="AQ67" t="s">
        <v>45</v>
      </c>
      <c r="AR67" t="str">
        <f>VLOOKUP(AC67,Lookup!$A$1:$G$58,5,FALSE)</f>
        <v>CHAMBERS CR  12.0007</v>
      </c>
      <c r="AS67">
        <f>VLOOKUP(AC67,Lookup!$A$1:$H$58,8,FALSE)</f>
        <v>1.0211185889997678</v>
      </c>
      <c r="AT67">
        <f t="shared" ref="AT67:AT130" si="1">AS67*AO67</f>
        <v>2.3077280111394751</v>
      </c>
    </row>
    <row r="68" spans="1:46" x14ac:dyDescent="0.3">
      <c r="A68" t="s">
        <v>43</v>
      </c>
      <c r="B68">
        <v>4.0999999999999996</v>
      </c>
      <c r="C68">
        <v>20140306</v>
      </c>
      <c r="D68" t="s">
        <v>44</v>
      </c>
      <c r="E68" t="s">
        <v>68</v>
      </c>
      <c r="F68">
        <v>2193376</v>
      </c>
      <c r="G68">
        <v>1</v>
      </c>
      <c r="H68">
        <v>2010</v>
      </c>
      <c r="I68">
        <v>20100722</v>
      </c>
      <c r="J68" t="s">
        <v>43</v>
      </c>
      <c r="K68">
        <v>6</v>
      </c>
      <c r="L68">
        <v>30</v>
      </c>
      <c r="M68">
        <v>23</v>
      </c>
      <c r="N68">
        <v>16</v>
      </c>
      <c r="O68" t="s">
        <v>45</v>
      </c>
      <c r="P68">
        <v>5</v>
      </c>
      <c r="Q68" t="s">
        <v>46</v>
      </c>
      <c r="S68">
        <v>5000</v>
      </c>
      <c r="T68" t="s">
        <v>47</v>
      </c>
      <c r="X68">
        <v>830</v>
      </c>
      <c r="Y68">
        <v>0</v>
      </c>
      <c r="Z68">
        <v>1</v>
      </c>
      <c r="AA68" t="s">
        <v>48</v>
      </c>
      <c r="AB68">
        <v>1</v>
      </c>
      <c r="AC68" s="1" t="s">
        <v>64</v>
      </c>
      <c r="AD68">
        <v>12</v>
      </c>
      <c r="AH68">
        <v>112865</v>
      </c>
      <c r="AI68">
        <v>1</v>
      </c>
      <c r="AO68">
        <v>1</v>
      </c>
      <c r="AP68" t="s">
        <v>49</v>
      </c>
      <c r="AQ68" t="s">
        <v>45</v>
      </c>
      <c r="AR68" t="str">
        <f>VLOOKUP(AC68,Lookup!$A$1:$G$58,5,FALSE)</f>
        <v>GROVERS CR   15.0299</v>
      </c>
      <c r="AS68">
        <f>VLOOKUP(AC68,Lookup!$A$1:$H$58,8,FALSE)</f>
        <v>1.1210485280279607</v>
      </c>
      <c r="AT68">
        <f t="shared" si="1"/>
        <v>1.1210485280279607</v>
      </c>
    </row>
    <row r="69" spans="1:46" x14ac:dyDescent="0.3">
      <c r="A69" t="s">
        <v>43</v>
      </c>
      <c r="B69">
        <v>4.0999999999999996</v>
      </c>
      <c r="C69">
        <v>20140306</v>
      </c>
      <c r="D69" t="s">
        <v>44</v>
      </c>
      <c r="E69" t="s">
        <v>68</v>
      </c>
      <c r="F69">
        <v>2193379</v>
      </c>
      <c r="G69">
        <v>1</v>
      </c>
      <c r="H69">
        <v>2010</v>
      </c>
      <c r="I69">
        <v>20100802</v>
      </c>
      <c r="J69" t="s">
        <v>43</v>
      </c>
      <c r="K69">
        <v>6</v>
      </c>
      <c r="L69">
        <v>32</v>
      </c>
      <c r="M69">
        <v>23</v>
      </c>
      <c r="N69">
        <v>17</v>
      </c>
      <c r="O69" t="s">
        <v>45</v>
      </c>
      <c r="P69">
        <v>5</v>
      </c>
      <c r="Q69" t="s">
        <v>46</v>
      </c>
      <c r="S69">
        <v>5000</v>
      </c>
      <c r="T69" t="s">
        <v>56</v>
      </c>
      <c r="X69">
        <v>760</v>
      </c>
      <c r="Y69">
        <v>0</v>
      </c>
      <c r="Z69">
        <v>1</v>
      </c>
      <c r="AA69" t="s">
        <v>48</v>
      </c>
      <c r="AB69">
        <v>1</v>
      </c>
      <c r="AC69" s="1" t="s">
        <v>71</v>
      </c>
      <c r="AD69">
        <v>12</v>
      </c>
      <c r="AH69">
        <v>112867</v>
      </c>
      <c r="AI69">
        <v>1</v>
      </c>
      <c r="AO69">
        <v>1.6</v>
      </c>
      <c r="AP69" t="s">
        <v>49</v>
      </c>
      <c r="AQ69" t="s">
        <v>45</v>
      </c>
      <c r="AR69" t="str">
        <f>VLOOKUP(AC69,Lookup!$A$1:$G$58,5,FALSE)</f>
        <v>PURDY CR     16.0005</v>
      </c>
      <c r="AS69">
        <f>VLOOKUP(AC69,Lookup!$A$1:$H$58,8,FALSE)</f>
        <v>1.010367082587921</v>
      </c>
      <c r="AT69">
        <f t="shared" si="1"/>
        <v>1.6165873321406736</v>
      </c>
    </row>
    <row r="70" spans="1:46" x14ac:dyDescent="0.3">
      <c r="A70" t="s">
        <v>43</v>
      </c>
      <c r="B70">
        <v>4.0999999999999996</v>
      </c>
      <c r="C70">
        <v>20140306</v>
      </c>
      <c r="D70" t="s">
        <v>44</v>
      </c>
      <c r="E70" t="s">
        <v>68</v>
      </c>
      <c r="F70">
        <v>2193378</v>
      </c>
      <c r="G70">
        <v>1</v>
      </c>
      <c r="H70">
        <v>2010</v>
      </c>
      <c r="I70">
        <v>20100803</v>
      </c>
      <c r="J70" t="s">
        <v>43</v>
      </c>
      <c r="K70">
        <v>6</v>
      </c>
      <c r="L70">
        <v>32</v>
      </c>
      <c r="M70">
        <v>23</v>
      </c>
      <c r="N70">
        <v>17</v>
      </c>
      <c r="O70" t="s">
        <v>45</v>
      </c>
      <c r="P70">
        <v>5</v>
      </c>
      <c r="Q70" t="s">
        <v>46</v>
      </c>
      <c r="S70">
        <v>0</v>
      </c>
      <c r="T70" t="s">
        <v>47</v>
      </c>
      <c r="X70">
        <v>870</v>
      </c>
      <c r="Y70">
        <v>0</v>
      </c>
      <c r="Z70">
        <v>1</v>
      </c>
      <c r="AA70" t="s">
        <v>48</v>
      </c>
      <c r="AB70">
        <v>1</v>
      </c>
      <c r="AC70" s="1" t="s">
        <v>60</v>
      </c>
      <c r="AD70">
        <v>12</v>
      </c>
      <c r="AH70">
        <v>112867</v>
      </c>
      <c r="AI70">
        <v>1</v>
      </c>
      <c r="AO70">
        <v>1.6</v>
      </c>
      <c r="AP70" t="s">
        <v>49</v>
      </c>
      <c r="AQ70" t="s">
        <v>45</v>
      </c>
      <c r="AR70" t="str">
        <f>VLOOKUP(AC70,Lookup!$A$1:$G$58,5,FALSE)</f>
        <v>GROVERS CR   15.0299</v>
      </c>
      <c r="AS70">
        <f>VLOOKUP(AC70,Lookup!$A$1:$H$58,8,FALSE)</f>
        <v>1.0091425427595915</v>
      </c>
      <c r="AT70">
        <f t="shared" si="1"/>
        <v>1.6146280684153465</v>
      </c>
    </row>
    <row r="71" spans="1:46" x14ac:dyDescent="0.3">
      <c r="A71" t="s">
        <v>43</v>
      </c>
      <c r="B71">
        <v>4.0999999999999996</v>
      </c>
      <c r="C71">
        <v>20140306</v>
      </c>
      <c r="D71" t="s">
        <v>44</v>
      </c>
      <c r="E71" t="s">
        <v>68</v>
      </c>
      <c r="F71">
        <v>2193366</v>
      </c>
      <c r="G71">
        <v>1</v>
      </c>
      <c r="H71">
        <v>2010</v>
      </c>
      <c r="I71">
        <v>20100804</v>
      </c>
      <c r="J71" t="s">
        <v>43</v>
      </c>
      <c r="K71">
        <v>6</v>
      </c>
      <c r="L71">
        <v>32</v>
      </c>
      <c r="M71">
        <v>23</v>
      </c>
      <c r="N71">
        <v>17</v>
      </c>
      <c r="O71" t="s">
        <v>45</v>
      </c>
      <c r="P71">
        <v>5</v>
      </c>
      <c r="Q71" t="s">
        <v>46</v>
      </c>
      <c r="S71">
        <v>5000</v>
      </c>
      <c r="T71" t="s">
        <v>56</v>
      </c>
      <c r="X71">
        <v>770</v>
      </c>
      <c r="Y71">
        <v>0</v>
      </c>
      <c r="Z71">
        <v>1</v>
      </c>
      <c r="AA71" t="s">
        <v>48</v>
      </c>
      <c r="AB71">
        <v>1</v>
      </c>
      <c r="AC71" s="1" t="s">
        <v>70</v>
      </c>
      <c r="AD71">
        <v>12</v>
      </c>
      <c r="AH71">
        <v>112867</v>
      </c>
      <c r="AI71">
        <v>1</v>
      </c>
      <c r="AO71">
        <v>1.6</v>
      </c>
      <c r="AP71" t="s">
        <v>49</v>
      </c>
      <c r="AQ71" t="s">
        <v>45</v>
      </c>
      <c r="AR71" t="str">
        <f>VLOOKUP(AC71,Lookup!$A$1:$G$58,5,FALSE)</f>
        <v>VOIGHT CR    10.0414</v>
      </c>
      <c r="AS71">
        <f>VLOOKUP(AC71,Lookup!$A$1:$H$58,8,FALSE)</f>
        <v>1.0202952872880193</v>
      </c>
      <c r="AT71">
        <f t="shared" si="1"/>
        <v>1.6324724596608311</v>
      </c>
    </row>
    <row r="72" spans="1:46" x14ac:dyDescent="0.3">
      <c r="A72" t="s">
        <v>43</v>
      </c>
      <c r="B72">
        <v>4.0999999999999996</v>
      </c>
      <c r="C72">
        <v>20140306</v>
      </c>
      <c r="D72" t="s">
        <v>44</v>
      </c>
      <c r="E72" t="s">
        <v>68</v>
      </c>
      <c r="F72">
        <v>2193367</v>
      </c>
      <c r="G72">
        <v>1</v>
      </c>
      <c r="H72">
        <v>2010</v>
      </c>
      <c r="I72">
        <v>20100804</v>
      </c>
      <c r="J72" t="s">
        <v>43</v>
      </c>
      <c r="K72">
        <v>6</v>
      </c>
      <c r="L72">
        <v>32</v>
      </c>
      <c r="M72">
        <v>23</v>
      </c>
      <c r="N72">
        <v>17</v>
      </c>
      <c r="O72" t="s">
        <v>45</v>
      </c>
      <c r="P72">
        <v>5</v>
      </c>
      <c r="Q72" t="s">
        <v>46</v>
      </c>
      <c r="S72">
        <v>5000</v>
      </c>
      <c r="T72" t="s">
        <v>56</v>
      </c>
      <c r="X72">
        <v>720</v>
      </c>
      <c r="Y72">
        <v>0</v>
      </c>
      <c r="Z72">
        <v>1</v>
      </c>
      <c r="AA72" t="s">
        <v>48</v>
      </c>
      <c r="AB72">
        <v>1</v>
      </c>
      <c r="AC72" s="1" t="s">
        <v>69</v>
      </c>
      <c r="AD72">
        <v>12</v>
      </c>
      <c r="AH72">
        <v>112867</v>
      </c>
      <c r="AI72">
        <v>1</v>
      </c>
      <c r="AO72">
        <v>1.6</v>
      </c>
      <c r="AP72" t="s">
        <v>49</v>
      </c>
      <c r="AQ72" t="s">
        <v>45</v>
      </c>
      <c r="AR72" t="str">
        <f>VLOOKUP(AC72,Lookup!$A$1:$G$58,5,FALSE)</f>
        <v>GROVERS CR HATCHERY</v>
      </c>
      <c r="AS72">
        <f>VLOOKUP(AC72,Lookup!$A$1:$H$58,8,FALSE)</f>
        <v>1.0125018193133284</v>
      </c>
      <c r="AT72">
        <f t="shared" si="1"/>
        <v>1.6200029109013254</v>
      </c>
    </row>
    <row r="73" spans="1:46" x14ac:dyDescent="0.3">
      <c r="A73" t="s">
        <v>43</v>
      </c>
      <c r="B73">
        <v>4.0999999999999996</v>
      </c>
      <c r="C73">
        <v>20140306</v>
      </c>
      <c r="D73" t="s">
        <v>44</v>
      </c>
      <c r="E73" t="s">
        <v>68</v>
      </c>
      <c r="F73">
        <v>2193373</v>
      </c>
      <c r="G73">
        <v>1</v>
      </c>
      <c r="H73">
        <v>2010</v>
      </c>
      <c r="I73">
        <v>20100805</v>
      </c>
      <c r="J73" t="s">
        <v>43</v>
      </c>
      <c r="K73">
        <v>6</v>
      </c>
      <c r="L73">
        <v>32</v>
      </c>
      <c r="M73">
        <v>23</v>
      </c>
      <c r="N73">
        <v>17</v>
      </c>
      <c r="O73" t="s">
        <v>45</v>
      </c>
      <c r="P73">
        <v>5</v>
      </c>
      <c r="Q73" t="s">
        <v>46</v>
      </c>
      <c r="S73">
        <v>0</v>
      </c>
      <c r="T73" t="s">
        <v>56</v>
      </c>
      <c r="X73">
        <v>880</v>
      </c>
      <c r="Y73">
        <v>0</v>
      </c>
      <c r="Z73">
        <v>1</v>
      </c>
      <c r="AA73" t="s">
        <v>48</v>
      </c>
      <c r="AB73">
        <v>1</v>
      </c>
      <c r="AC73" s="1" t="s">
        <v>73</v>
      </c>
      <c r="AD73">
        <v>12</v>
      </c>
      <c r="AH73">
        <v>112867</v>
      </c>
      <c r="AI73">
        <v>1</v>
      </c>
      <c r="AO73">
        <v>1.6</v>
      </c>
      <c r="AP73" t="s">
        <v>49</v>
      </c>
      <c r="AQ73" t="s">
        <v>45</v>
      </c>
      <c r="AR73" t="str">
        <f>VLOOKUP(AC73,Lookup!$A$1:$G$58,5,FALSE)</f>
        <v>PURDY CR     16.0005</v>
      </c>
      <c r="AS73">
        <f>VLOOKUP(AC73,Lookup!$A$1:$H$58,8,FALSE)</f>
        <v>1.0093888004054152</v>
      </c>
      <c r="AT73">
        <f t="shared" si="1"/>
        <v>1.6150220806486644</v>
      </c>
    </row>
    <row r="74" spans="1:46" x14ac:dyDescent="0.3">
      <c r="A74" t="s">
        <v>43</v>
      </c>
      <c r="B74">
        <v>4.0999999999999996</v>
      </c>
      <c r="C74">
        <v>20140306</v>
      </c>
      <c r="D74" t="s">
        <v>44</v>
      </c>
      <c r="E74" t="s">
        <v>68</v>
      </c>
      <c r="F74">
        <v>2193374</v>
      </c>
      <c r="G74">
        <v>1</v>
      </c>
      <c r="H74">
        <v>2010</v>
      </c>
      <c r="I74">
        <v>20100805</v>
      </c>
      <c r="J74" t="s">
        <v>43</v>
      </c>
      <c r="K74">
        <v>6</v>
      </c>
      <c r="L74">
        <v>32</v>
      </c>
      <c r="M74">
        <v>23</v>
      </c>
      <c r="N74">
        <v>17</v>
      </c>
      <c r="O74" t="s">
        <v>45</v>
      </c>
      <c r="P74">
        <v>5</v>
      </c>
      <c r="Q74" t="s">
        <v>46</v>
      </c>
      <c r="S74">
        <v>5000</v>
      </c>
      <c r="T74" t="s">
        <v>56</v>
      </c>
      <c r="X74">
        <v>700</v>
      </c>
      <c r="Y74">
        <v>0</v>
      </c>
      <c r="Z74">
        <v>1</v>
      </c>
      <c r="AA74" t="s">
        <v>48</v>
      </c>
      <c r="AB74">
        <v>1</v>
      </c>
      <c r="AC74" s="1" t="s">
        <v>69</v>
      </c>
      <c r="AD74">
        <v>12</v>
      </c>
      <c r="AH74">
        <v>112867</v>
      </c>
      <c r="AI74">
        <v>1</v>
      </c>
      <c r="AO74">
        <v>1.6</v>
      </c>
      <c r="AP74" t="s">
        <v>49</v>
      </c>
      <c r="AQ74" t="s">
        <v>45</v>
      </c>
      <c r="AR74" t="str">
        <f>VLOOKUP(AC74,Lookup!$A$1:$G$58,5,FALSE)</f>
        <v>GROVERS CR HATCHERY</v>
      </c>
      <c r="AS74">
        <f>VLOOKUP(AC74,Lookup!$A$1:$H$58,8,FALSE)</f>
        <v>1.0125018193133284</v>
      </c>
      <c r="AT74">
        <f t="shared" si="1"/>
        <v>1.6200029109013254</v>
      </c>
    </row>
    <row r="75" spans="1:46" x14ac:dyDescent="0.3">
      <c r="A75" t="s">
        <v>43</v>
      </c>
      <c r="B75">
        <v>4.0999999999999996</v>
      </c>
      <c r="C75">
        <v>20140306</v>
      </c>
      <c r="D75" t="s">
        <v>44</v>
      </c>
      <c r="E75" t="s">
        <v>68</v>
      </c>
      <c r="F75">
        <v>2193375</v>
      </c>
      <c r="G75">
        <v>1</v>
      </c>
      <c r="H75">
        <v>2010</v>
      </c>
      <c r="I75">
        <v>20100805</v>
      </c>
      <c r="J75" t="s">
        <v>43</v>
      </c>
      <c r="K75">
        <v>6</v>
      </c>
      <c r="L75">
        <v>32</v>
      </c>
      <c r="M75">
        <v>23</v>
      </c>
      <c r="N75">
        <v>17</v>
      </c>
      <c r="O75" t="s">
        <v>45</v>
      </c>
      <c r="P75">
        <v>5</v>
      </c>
      <c r="Q75" t="s">
        <v>46</v>
      </c>
      <c r="S75">
        <v>0</v>
      </c>
      <c r="T75" t="s">
        <v>56</v>
      </c>
      <c r="X75">
        <v>730</v>
      </c>
      <c r="Y75">
        <v>0</v>
      </c>
      <c r="Z75">
        <v>1</v>
      </c>
      <c r="AA75" t="s">
        <v>48</v>
      </c>
      <c r="AB75">
        <v>1</v>
      </c>
      <c r="AC75" s="1" t="s">
        <v>73</v>
      </c>
      <c r="AD75">
        <v>12</v>
      </c>
      <c r="AH75">
        <v>112867</v>
      </c>
      <c r="AI75">
        <v>1</v>
      </c>
      <c r="AO75">
        <v>1.6</v>
      </c>
      <c r="AP75" t="s">
        <v>49</v>
      </c>
      <c r="AQ75" t="s">
        <v>45</v>
      </c>
      <c r="AR75" t="str">
        <f>VLOOKUP(AC75,Lookup!$A$1:$G$58,5,FALSE)</f>
        <v>PURDY CR     16.0005</v>
      </c>
      <c r="AS75">
        <f>VLOOKUP(AC75,Lookup!$A$1:$H$58,8,FALSE)</f>
        <v>1.0093888004054152</v>
      </c>
      <c r="AT75">
        <f t="shared" si="1"/>
        <v>1.6150220806486644</v>
      </c>
    </row>
    <row r="76" spans="1:46" x14ac:dyDescent="0.3">
      <c r="A76" t="s">
        <v>43</v>
      </c>
      <c r="B76">
        <v>4.0999999999999996</v>
      </c>
      <c r="C76">
        <v>20140306</v>
      </c>
      <c r="D76" t="s">
        <v>44</v>
      </c>
      <c r="E76" t="s">
        <v>68</v>
      </c>
      <c r="F76">
        <v>2193358</v>
      </c>
      <c r="G76">
        <v>1</v>
      </c>
      <c r="H76">
        <v>2010</v>
      </c>
      <c r="I76">
        <v>20100806</v>
      </c>
      <c r="J76" t="s">
        <v>43</v>
      </c>
      <c r="K76">
        <v>6</v>
      </c>
      <c r="L76">
        <v>32</v>
      </c>
      <c r="M76">
        <v>23</v>
      </c>
      <c r="N76">
        <v>17</v>
      </c>
      <c r="O76" t="s">
        <v>45</v>
      </c>
      <c r="P76">
        <v>5</v>
      </c>
      <c r="Q76" t="s">
        <v>46</v>
      </c>
      <c r="S76">
        <v>5000</v>
      </c>
      <c r="T76" t="s">
        <v>47</v>
      </c>
      <c r="X76">
        <v>710</v>
      </c>
      <c r="Y76">
        <v>0</v>
      </c>
      <c r="Z76">
        <v>1</v>
      </c>
      <c r="AA76" t="s">
        <v>48</v>
      </c>
      <c r="AB76">
        <v>1</v>
      </c>
      <c r="AC76" s="1" t="s">
        <v>69</v>
      </c>
      <c r="AD76">
        <v>12</v>
      </c>
      <c r="AH76">
        <v>112867</v>
      </c>
      <c r="AI76">
        <v>1</v>
      </c>
      <c r="AO76">
        <v>1.6</v>
      </c>
      <c r="AP76" t="s">
        <v>49</v>
      </c>
      <c r="AQ76" t="s">
        <v>45</v>
      </c>
      <c r="AR76" t="str">
        <f>VLOOKUP(AC76,Lookup!$A$1:$G$58,5,FALSE)</f>
        <v>GROVERS CR HATCHERY</v>
      </c>
      <c r="AS76">
        <f>VLOOKUP(AC76,Lookup!$A$1:$H$58,8,FALSE)</f>
        <v>1.0125018193133284</v>
      </c>
      <c r="AT76">
        <f t="shared" si="1"/>
        <v>1.6200029109013254</v>
      </c>
    </row>
    <row r="77" spans="1:46" x14ac:dyDescent="0.3">
      <c r="A77" t="s">
        <v>43</v>
      </c>
      <c r="B77">
        <v>4.0999999999999996</v>
      </c>
      <c r="C77">
        <v>20140313</v>
      </c>
      <c r="D77" t="s">
        <v>44</v>
      </c>
      <c r="E77" t="s">
        <v>68</v>
      </c>
      <c r="F77">
        <v>2280784</v>
      </c>
      <c r="G77">
        <v>1</v>
      </c>
      <c r="H77">
        <v>2011</v>
      </c>
      <c r="I77">
        <v>20110818</v>
      </c>
      <c r="J77" t="s">
        <v>43</v>
      </c>
      <c r="K77">
        <v>6</v>
      </c>
      <c r="L77">
        <v>34</v>
      </c>
      <c r="M77">
        <v>23</v>
      </c>
      <c r="N77">
        <v>17</v>
      </c>
      <c r="O77" t="s">
        <v>45</v>
      </c>
      <c r="P77">
        <v>5</v>
      </c>
      <c r="Q77" t="s">
        <v>46</v>
      </c>
      <c r="S77">
        <v>5000</v>
      </c>
      <c r="T77" t="s">
        <v>47</v>
      </c>
      <c r="X77">
        <v>810</v>
      </c>
      <c r="Y77">
        <v>0</v>
      </c>
      <c r="Z77">
        <v>1</v>
      </c>
      <c r="AA77" t="s">
        <v>48</v>
      </c>
      <c r="AB77">
        <v>2</v>
      </c>
      <c r="AH77">
        <v>117495</v>
      </c>
      <c r="AI77">
        <v>1</v>
      </c>
      <c r="AP77" t="s">
        <v>49</v>
      </c>
      <c r="AQ77" t="s">
        <v>45</v>
      </c>
      <c r="AR77" t="e">
        <f>VLOOKUP(AC77,Lookup!$A$1:$G$58,5,FALSE)</f>
        <v>#N/A</v>
      </c>
    </row>
    <row r="78" spans="1:46" x14ac:dyDescent="0.3">
      <c r="A78" t="s">
        <v>43</v>
      </c>
      <c r="B78">
        <v>4.0999999999999996</v>
      </c>
      <c r="C78">
        <v>20140313</v>
      </c>
      <c r="D78" t="s">
        <v>44</v>
      </c>
      <c r="E78" t="s">
        <v>68</v>
      </c>
      <c r="F78">
        <v>2280786</v>
      </c>
      <c r="G78">
        <v>1</v>
      </c>
      <c r="H78">
        <v>2011</v>
      </c>
      <c r="I78">
        <v>20110804</v>
      </c>
      <c r="J78" t="s">
        <v>43</v>
      </c>
      <c r="K78">
        <v>6</v>
      </c>
      <c r="L78">
        <v>32</v>
      </c>
      <c r="M78">
        <v>23</v>
      </c>
      <c r="N78">
        <v>17</v>
      </c>
      <c r="O78" t="s">
        <v>45</v>
      </c>
      <c r="P78">
        <v>5</v>
      </c>
      <c r="Q78" t="s">
        <v>46</v>
      </c>
      <c r="S78">
        <v>0</v>
      </c>
      <c r="T78" t="s">
        <v>47</v>
      </c>
      <c r="X78">
        <v>820</v>
      </c>
      <c r="Y78">
        <v>0</v>
      </c>
      <c r="Z78">
        <v>1</v>
      </c>
      <c r="AA78" t="s">
        <v>48</v>
      </c>
      <c r="AB78">
        <v>3</v>
      </c>
      <c r="AH78">
        <v>117493</v>
      </c>
      <c r="AI78">
        <v>1</v>
      </c>
      <c r="AP78" t="s">
        <v>49</v>
      </c>
      <c r="AQ78" t="s">
        <v>45</v>
      </c>
      <c r="AR78" t="e">
        <f>VLOOKUP(AC78,Lookup!$A$1:$G$58,5,FALSE)</f>
        <v>#N/A</v>
      </c>
    </row>
    <row r="79" spans="1:46" x14ac:dyDescent="0.3">
      <c r="A79" t="s">
        <v>43</v>
      </c>
      <c r="B79">
        <v>4.0999999999999996</v>
      </c>
      <c r="C79">
        <v>20140313</v>
      </c>
      <c r="D79" t="s">
        <v>44</v>
      </c>
      <c r="E79" t="s">
        <v>68</v>
      </c>
      <c r="F79">
        <v>2280779</v>
      </c>
      <c r="G79">
        <v>1</v>
      </c>
      <c r="H79">
        <v>2011</v>
      </c>
      <c r="I79">
        <v>20110809</v>
      </c>
      <c r="J79" t="s">
        <v>43</v>
      </c>
      <c r="K79">
        <v>6</v>
      </c>
      <c r="L79">
        <v>33</v>
      </c>
      <c r="M79">
        <v>23</v>
      </c>
      <c r="N79">
        <v>17</v>
      </c>
      <c r="O79" t="s">
        <v>45</v>
      </c>
      <c r="P79">
        <v>5</v>
      </c>
      <c r="Q79" t="s">
        <v>46</v>
      </c>
      <c r="S79">
        <v>0</v>
      </c>
      <c r="T79" t="s">
        <v>56</v>
      </c>
      <c r="X79">
        <v>590</v>
      </c>
      <c r="Y79">
        <v>0</v>
      </c>
      <c r="Z79">
        <v>1</v>
      </c>
      <c r="AA79" t="s">
        <v>48</v>
      </c>
      <c r="AB79">
        <v>1</v>
      </c>
      <c r="AC79" s="1" t="s">
        <v>78</v>
      </c>
      <c r="AD79">
        <v>12</v>
      </c>
      <c r="AH79">
        <v>117494</v>
      </c>
      <c r="AI79">
        <v>1</v>
      </c>
      <c r="AO79">
        <v>5.83</v>
      </c>
      <c r="AP79" t="s">
        <v>49</v>
      </c>
      <c r="AQ79" t="s">
        <v>45</v>
      </c>
      <c r="AR79" t="str">
        <f>VLOOKUP(AC79,Lookup!$A$1:$G$58,5,FALSE)</f>
        <v>FRIDAY CR    03.0017</v>
      </c>
      <c r="AS79">
        <f>VLOOKUP(AC79,Lookup!$A$1:$H$58,8,FALSE)</f>
        <v>1.0068466363361832</v>
      </c>
      <c r="AT79">
        <f t="shared" si="1"/>
        <v>5.8699158898399482</v>
      </c>
    </row>
    <row r="80" spans="1:46" x14ac:dyDescent="0.3">
      <c r="A80" t="s">
        <v>43</v>
      </c>
      <c r="B80">
        <v>4.0999999999999996</v>
      </c>
      <c r="C80">
        <v>20140313</v>
      </c>
      <c r="D80" t="s">
        <v>44</v>
      </c>
      <c r="E80" t="s">
        <v>68</v>
      </c>
      <c r="F80">
        <v>2280787</v>
      </c>
      <c r="G80">
        <v>1</v>
      </c>
      <c r="H80">
        <v>2011</v>
      </c>
      <c r="I80">
        <v>20110810</v>
      </c>
      <c r="J80" t="s">
        <v>43</v>
      </c>
      <c r="K80">
        <v>6</v>
      </c>
      <c r="L80">
        <v>33</v>
      </c>
      <c r="M80">
        <v>23</v>
      </c>
      <c r="N80">
        <v>17</v>
      </c>
      <c r="O80" t="s">
        <v>45</v>
      </c>
      <c r="P80">
        <v>5</v>
      </c>
      <c r="Q80" t="s">
        <v>46</v>
      </c>
      <c r="S80">
        <v>0</v>
      </c>
      <c r="T80" t="s">
        <v>56</v>
      </c>
      <c r="X80">
        <v>610</v>
      </c>
      <c r="Y80">
        <v>0</v>
      </c>
      <c r="Z80">
        <v>1</v>
      </c>
      <c r="AA80" t="s">
        <v>48</v>
      </c>
      <c r="AB80">
        <v>1</v>
      </c>
      <c r="AC80" s="1" t="s">
        <v>75</v>
      </c>
      <c r="AD80">
        <v>12</v>
      </c>
      <c r="AH80">
        <v>117494</v>
      </c>
      <c r="AI80">
        <v>1</v>
      </c>
      <c r="AO80">
        <v>5.83</v>
      </c>
      <c r="AP80" t="s">
        <v>49</v>
      </c>
      <c r="AQ80" t="s">
        <v>45</v>
      </c>
      <c r="AR80" t="str">
        <f>VLOOKUP(AC80,Lookup!$A$1:$G$58,5,FALSE)</f>
        <v>GROVERS CR HATCHERY</v>
      </c>
      <c r="AS80">
        <f>VLOOKUP(AC80,Lookup!$A$1:$H$58,8,FALSE)</f>
        <v>1.0110609051106592</v>
      </c>
      <c r="AT80">
        <f t="shared" si="1"/>
        <v>5.8944850767951431</v>
      </c>
    </row>
    <row r="81" spans="1:46" x14ac:dyDescent="0.3">
      <c r="A81" t="s">
        <v>43</v>
      </c>
      <c r="B81">
        <v>4.0999999999999996</v>
      </c>
      <c r="C81">
        <v>20140313</v>
      </c>
      <c r="D81" t="s">
        <v>44</v>
      </c>
      <c r="E81" t="s">
        <v>68</v>
      </c>
      <c r="F81">
        <v>2280788</v>
      </c>
      <c r="G81">
        <v>1</v>
      </c>
      <c r="H81">
        <v>2011</v>
      </c>
      <c r="I81">
        <v>20110811</v>
      </c>
      <c r="J81" t="s">
        <v>43</v>
      </c>
      <c r="K81">
        <v>6</v>
      </c>
      <c r="L81">
        <v>33</v>
      </c>
      <c r="M81">
        <v>23</v>
      </c>
      <c r="N81">
        <v>17</v>
      </c>
      <c r="O81" t="s">
        <v>45</v>
      </c>
      <c r="P81">
        <v>5</v>
      </c>
      <c r="Q81" t="s">
        <v>46</v>
      </c>
      <c r="S81">
        <v>5000</v>
      </c>
      <c r="T81" t="s">
        <v>56</v>
      </c>
      <c r="X81">
        <v>840</v>
      </c>
      <c r="Y81">
        <v>0</v>
      </c>
      <c r="Z81">
        <v>1</v>
      </c>
      <c r="AA81" t="s">
        <v>48</v>
      </c>
      <c r="AB81">
        <v>1</v>
      </c>
      <c r="AC81" s="1" t="s">
        <v>79</v>
      </c>
      <c r="AD81">
        <v>12</v>
      </c>
      <c r="AH81">
        <v>117494</v>
      </c>
      <c r="AI81">
        <v>1</v>
      </c>
      <c r="AO81">
        <v>5.83</v>
      </c>
      <c r="AP81" t="s">
        <v>49</v>
      </c>
      <c r="AQ81" t="s">
        <v>45</v>
      </c>
      <c r="AR81" t="str">
        <f>VLOOKUP(AC81,Lookup!$A$1:$G$58,5,FALSE)</f>
        <v>FINCH CR     16.0222</v>
      </c>
      <c r="AS81">
        <f>VLOOKUP(AC81,Lookup!$A$1:$H$58,8,FALSE)</f>
        <v>1</v>
      </c>
      <c r="AT81">
        <f t="shared" si="1"/>
        <v>5.83</v>
      </c>
    </row>
    <row r="82" spans="1:46" x14ac:dyDescent="0.3">
      <c r="A82" t="s">
        <v>43</v>
      </c>
      <c r="B82">
        <v>4.0999999999999996</v>
      </c>
      <c r="C82">
        <v>20140313</v>
      </c>
      <c r="D82" t="s">
        <v>44</v>
      </c>
      <c r="E82" t="s">
        <v>68</v>
      </c>
      <c r="F82">
        <v>2280778</v>
      </c>
      <c r="G82">
        <v>1</v>
      </c>
      <c r="H82">
        <v>2011</v>
      </c>
      <c r="I82">
        <v>20110815</v>
      </c>
      <c r="J82" t="s">
        <v>43</v>
      </c>
      <c r="K82">
        <v>6</v>
      </c>
      <c r="L82">
        <v>34</v>
      </c>
      <c r="M82">
        <v>23</v>
      </c>
      <c r="N82">
        <v>17</v>
      </c>
      <c r="O82" t="s">
        <v>45</v>
      </c>
      <c r="P82">
        <v>5</v>
      </c>
      <c r="Q82" t="s">
        <v>46</v>
      </c>
      <c r="S82">
        <v>5000</v>
      </c>
      <c r="T82" t="s">
        <v>56</v>
      </c>
      <c r="X82">
        <v>730</v>
      </c>
      <c r="Y82">
        <v>0</v>
      </c>
      <c r="Z82">
        <v>1</v>
      </c>
      <c r="AA82" t="s">
        <v>48</v>
      </c>
      <c r="AB82">
        <v>1</v>
      </c>
      <c r="AC82" s="1" t="s">
        <v>80</v>
      </c>
      <c r="AD82">
        <v>12</v>
      </c>
      <c r="AH82">
        <v>117495</v>
      </c>
      <c r="AI82">
        <v>1</v>
      </c>
      <c r="AO82">
        <v>3.37</v>
      </c>
      <c r="AP82" t="s">
        <v>49</v>
      </c>
      <c r="AQ82" t="s">
        <v>45</v>
      </c>
      <c r="AR82" t="str">
        <f>VLOOKUP(AC82,Lookup!$A$1:$G$58,5,FALSE)</f>
        <v>GORST CR     15.0216</v>
      </c>
      <c r="AS82">
        <f>VLOOKUP(AC82,Lookup!$A$1:$H$58,8,FALSE)</f>
        <v>8.6662392501050114</v>
      </c>
      <c r="AT82">
        <f t="shared" si="1"/>
        <v>29.205226272853889</v>
      </c>
    </row>
    <row r="83" spans="1:46" x14ac:dyDescent="0.3">
      <c r="A83" t="s">
        <v>43</v>
      </c>
      <c r="B83">
        <v>4.0999999999999996</v>
      </c>
      <c r="C83">
        <v>20140313</v>
      </c>
      <c r="D83" t="s">
        <v>44</v>
      </c>
      <c r="E83" t="s">
        <v>68</v>
      </c>
      <c r="F83">
        <v>2280781</v>
      </c>
      <c r="G83">
        <v>1</v>
      </c>
      <c r="H83">
        <v>2011</v>
      </c>
      <c r="I83">
        <v>20110824</v>
      </c>
      <c r="J83" t="s">
        <v>43</v>
      </c>
      <c r="K83">
        <v>6</v>
      </c>
      <c r="L83">
        <v>35</v>
      </c>
      <c r="M83">
        <v>23</v>
      </c>
      <c r="N83">
        <v>17</v>
      </c>
      <c r="O83" t="s">
        <v>45</v>
      </c>
      <c r="P83">
        <v>5</v>
      </c>
      <c r="Q83" t="s">
        <v>46</v>
      </c>
      <c r="S83">
        <v>5000</v>
      </c>
      <c r="T83" t="s">
        <v>56</v>
      </c>
      <c r="X83">
        <v>740</v>
      </c>
      <c r="Y83">
        <v>0</v>
      </c>
      <c r="Z83">
        <v>1</v>
      </c>
      <c r="AA83" t="s">
        <v>48</v>
      </c>
      <c r="AB83">
        <v>1</v>
      </c>
      <c r="AC83" s="1" t="s">
        <v>81</v>
      </c>
      <c r="AD83">
        <v>12</v>
      </c>
      <c r="AH83">
        <v>117496</v>
      </c>
      <c r="AI83">
        <v>1</v>
      </c>
      <c r="AO83">
        <v>4.9400000000000004</v>
      </c>
      <c r="AP83" t="s">
        <v>49</v>
      </c>
      <c r="AQ83" t="s">
        <v>45</v>
      </c>
      <c r="AR83" t="str">
        <f>VLOOKUP(AC83,Lookup!$A$1:$G$58,5,FALSE)</f>
        <v>GORST CR     15.0216</v>
      </c>
      <c r="AS83">
        <f>VLOOKUP(AC83,Lookup!$A$1:$H$58,8,FALSE)</f>
        <v>10.375045405012713</v>
      </c>
      <c r="AT83">
        <f t="shared" si="1"/>
        <v>51.252724300762807</v>
      </c>
    </row>
    <row r="84" spans="1:46" x14ac:dyDescent="0.3">
      <c r="A84" t="s">
        <v>43</v>
      </c>
      <c r="B84">
        <v>4.0999999999999996</v>
      </c>
      <c r="C84">
        <v>20140313</v>
      </c>
      <c r="D84" t="s">
        <v>44</v>
      </c>
      <c r="E84" t="s">
        <v>68</v>
      </c>
      <c r="F84">
        <v>2280789</v>
      </c>
      <c r="G84">
        <v>1</v>
      </c>
      <c r="H84">
        <v>2011</v>
      </c>
      <c r="I84">
        <v>20110826</v>
      </c>
      <c r="J84" t="s">
        <v>43</v>
      </c>
      <c r="K84">
        <v>6</v>
      </c>
      <c r="L84">
        <v>35</v>
      </c>
      <c r="M84">
        <v>23</v>
      </c>
      <c r="N84">
        <v>17</v>
      </c>
      <c r="O84" t="s">
        <v>45</v>
      </c>
      <c r="P84">
        <v>5</v>
      </c>
      <c r="Q84" t="s">
        <v>46</v>
      </c>
      <c r="S84">
        <v>5000</v>
      </c>
      <c r="T84" t="s">
        <v>56</v>
      </c>
      <c r="X84">
        <v>700</v>
      </c>
      <c r="Y84">
        <v>0</v>
      </c>
      <c r="Z84">
        <v>1</v>
      </c>
      <c r="AA84" t="s">
        <v>48</v>
      </c>
      <c r="AB84">
        <v>1</v>
      </c>
      <c r="AC84" s="1" t="s">
        <v>80</v>
      </c>
      <c r="AD84">
        <v>12</v>
      </c>
      <c r="AH84">
        <v>117496</v>
      </c>
      <c r="AI84">
        <v>1</v>
      </c>
      <c r="AO84">
        <v>4.9400000000000004</v>
      </c>
      <c r="AP84" t="s">
        <v>49</v>
      </c>
      <c r="AQ84" t="s">
        <v>45</v>
      </c>
      <c r="AR84" t="str">
        <f>VLOOKUP(AC84,Lookup!$A$1:$G$58,5,FALSE)</f>
        <v>GORST CR     15.0216</v>
      </c>
      <c r="AS84">
        <f>VLOOKUP(AC84,Lookup!$A$1:$H$58,8,FALSE)</f>
        <v>8.6662392501050114</v>
      </c>
      <c r="AT84">
        <f t="shared" si="1"/>
        <v>42.811221895518763</v>
      </c>
    </row>
    <row r="85" spans="1:46" x14ac:dyDescent="0.3">
      <c r="A85" t="s">
        <v>43</v>
      </c>
      <c r="B85">
        <v>4.0999999999999996</v>
      </c>
      <c r="C85">
        <v>20140313</v>
      </c>
      <c r="D85" t="s">
        <v>44</v>
      </c>
      <c r="E85" t="s">
        <v>68</v>
      </c>
      <c r="F85">
        <v>2280766</v>
      </c>
      <c r="G85">
        <v>1</v>
      </c>
      <c r="H85">
        <v>2011</v>
      </c>
      <c r="I85">
        <v>20110901</v>
      </c>
      <c r="J85" t="s">
        <v>43</v>
      </c>
      <c r="K85">
        <v>6</v>
      </c>
      <c r="L85">
        <v>36</v>
      </c>
      <c r="M85">
        <v>23</v>
      </c>
      <c r="N85">
        <v>16</v>
      </c>
      <c r="O85" t="s">
        <v>45</v>
      </c>
      <c r="P85">
        <v>5</v>
      </c>
      <c r="Q85" t="s">
        <v>46</v>
      </c>
      <c r="S85">
        <v>5000</v>
      </c>
      <c r="T85" t="s">
        <v>56</v>
      </c>
      <c r="X85">
        <v>730</v>
      </c>
      <c r="Y85">
        <v>0</v>
      </c>
      <c r="Z85">
        <v>1</v>
      </c>
      <c r="AA85" t="s">
        <v>48</v>
      </c>
      <c r="AB85">
        <v>1</v>
      </c>
      <c r="AC85" s="1" t="s">
        <v>81</v>
      </c>
      <c r="AD85">
        <v>12</v>
      </c>
      <c r="AH85">
        <v>117497</v>
      </c>
      <c r="AI85">
        <v>1</v>
      </c>
      <c r="AO85">
        <v>4.33</v>
      </c>
      <c r="AP85" t="s">
        <v>49</v>
      </c>
      <c r="AQ85" t="s">
        <v>45</v>
      </c>
      <c r="AR85" t="str">
        <f>VLOOKUP(AC85,Lookup!$A$1:$G$58,5,FALSE)</f>
        <v>GORST CR     15.0216</v>
      </c>
      <c r="AS85">
        <f>VLOOKUP(AC85,Lookup!$A$1:$H$58,8,FALSE)</f>
        <v>10.375045405012713</v>
      </c>
      <c r="AT85">
        <f t="shared" si="1"/>
        <v>44.923946603705048</v>
      </c>
    </row>
    <row r="86" spans="1:46" x14ac:dyDescent="0.3">
      <c r="A86" t="s">
        <v>43</v>
      </c>
      <c r="B86">
        <v>4.0999999999999996</v>
      </c>
      <c r="C86">
        <v>20140313</v>
      </c>
      <c r="D86" t="s">
        <v>44</v>
      </c>
      <c r="E86" t="s">
        <v>68</v>
      </c>
      <c r="F86">
        <v>2280767</v>
      </c>
      <c r="G86">
        <v>1</v>
      </c>
      <c r="H86">
        <v>2011</v>
      </c>
      <c r="I86">
        <v>20110901</v>
      </c>
      <c r="J86" t="s">
        <v>43</v>
      </c>
      <c r="K86">
        <v>6</v>
      </c>
      <c r="L86">
        <v>36</v>
      </c>
      <c r="M86">
        <v>23</v>
      </c>
      <c r="N86">
        <v>16</v>
      </c>
      <c r="O86" t="s">
        <v>45</v>
      </c>
      <c r="P86">
        <v>5</v>
      </c>
      <c r="Q86" t="s">
        <v>46</v>
      </c>
      <c r="S86">
        <v>5000</v>
      </c>
      <c r="T86" t="s">
        <v>56</v>
      </c>
      <c r="X86">
        <v>740</v>
      </c>
      <c r="Y86">
        <v>0</v>
      </c>
      <c r="Z86">
        <v>1</v>
      </c>
      <c r="AA86" t="s">
        <v>48</v>
      </c>
      <c r="AB86">
        <v>1</v>
      </c>
      <c r="AC86" s="1" t="s">
        <v>81</v>
      </c>
      <c r="AD86">
        <v>12</v>
      </c>
      <c r="AH86">
        <v>117497</v>
      </c>
      <c r="AI86">
        <v>1</v>
      </c>
      <c r="AO86">
        <v>4.33</v>
      </c>
      <c r="AP86" t="s">
        <v>49</v>
      </c>
      <c r="AQ86" t="s">
        <v>45</v>
      </c>
      <c r="AR86" t="str">
        <f>VLOOKUP(AC86,Lookup!$A$1:$G$58,5,FALSE)</f>
        <v>GORST CR     15.0216</v>
      </c>
      <c r="AS86">
        <f>VLOOKUP(AC86,Lookup!$A$1:$H$58,8,FALSE)</f>
        <v>10.375045405012713</v>
      </c>
      <c r="AT86">
        <f t="shared" si="1"/>
        <v>44.923946603705048</v>
      </c>
    </row>
    <row r="87" spans="1:46" x14ac:dyDescent="0.3">
      <c r="A87" t="s">
        <v>43</v>
      </c>
      <c r="B87">
        <v>4.0999999999999996</v>
      </c>
      <c r="C87">
        <v>20140313</v>
      </c>
      <c r="D87" t="s">
        <v>44</v>
      </c>
      <c r="E87" t="s">
        <v>68</v>
      </c>
      <c r="F87">
        <v>2280768</v>
      </c>
      <c r="G87">
        <v>1</v>
      </c>
      <c r="H87">
        <v>2011</v>
      </c>
      <c r="I87">
        <v>20110901</v>
      </c>
      <c r="J87" t="s">
        <v>43</v>
      </c>
      <c r="K87">
        <v>6</v>
      </c>
      <c r="L87">
        <v>36</v>
      </c>
      <c r="M87">
        <v>23</v>
      </c>
      <c r="N87">
        <v>16</v>
      </c>
      <c r="O87" t="s">
        <v>45</v>
      </c>
      <c r="P87">
        <v>5</v>
      </c>
      <c r="Q87" t="s">
        <v>46</v>
      </c>
      <c r="S87">
        <v>5000</v>
      </c>
      <c r="T87" t="s">
        <v>56</v>
      </c>
      <c r="X87">
        <v>670</v>
      </c>
      <c r="Y87">
        <v>0</v>
      </c>
      <c r="Z87">
        <v>1</v>
      </c>
      <c r="AA87" t="s">
        <v>48</v>
      </c>
      <c r="AB87">
        <v>1</v>
      </c>
      <c r="AC87" s="1" t="s">
        <v>80</v>
      </c>
      <c r="AD87">
        <v>12</v>
      </c>
      <c r="AH87">
        <v>117497</v>
      </c>
      <c r="AI87">
        <v>1</v>
      </c>
      <c r="AO87">
        <v>4.33</v>
      </c>
      <c r="AP87" t="s">
        <v>49</v>
      </c>
      <c r="AQ87" t="s">
        <v>45</v>
      </c>
      <c r="AR87" t="str">
        <f>VLOOKUP(AC87,Lookup!$A$1:$G$58,5,FALSE)</f>
        <v>GORST CR     15.0216</v>
      </c>
      <c r="AS87">
        <f>VLOOKUP(AC87,Lookup!$A$1:$H$58,8,FALSE)</f>
        <v>8.6662392501050114</v>
      </c>
      <c r="AT87">
        <f t="shared" si="1"/>
        <v>37.524815952954697</v>
      </c>
    </row>
    <row r="88" spans="1:46" x14ac:dyDescent="0.3">
      <c r="A88" t="s">
        <v>43</v>
      </c>
      <c r="B88">
        <v>4.0999999999999996</v>
      </c>
      <c r="C88">
        <v>20140313</v>
      </c>
      <c r="D88" t="s">
        <v>44</v>
      </c>
      <c r="E88" t="s">
        <v>68</v>
      </c>
      <c r="F88">
        <v>2280769</v>
      </c>
      <c r="G88">
        <v>1</v>
      </c>
      <c r="H88">
        <v>2011</v>
      </c>
      <c r="I88">
        <v>20110901</v>
      </c>
      <c r="J88" t="s">
        <v>43</v>
      </c>
      <c r="K88">
        <v>6</v>
      </c>
      <c r="L88">
        <v>36</v>
      </c>
      <c r="M88">
        <v>23</v>
      </c>
      <c r="N88">
        <v>16</v>
      </c>
      <c r="O88" t="s">
        <v>45</v>
      </c>
      <c r="P88">
        <v>5</v>
      </c>
      <c r="Q88" t="s">
        <v>46</v>
      </c>
      <c r="S88">
        <v>5000</v>
      </c>
      <c r="T88" t="s">
        <v>56</v>
      </c>
      <c r="X88">
        <v>660</v>
      </c>
      <c r="Y88">
        <v>0</v>
      </c>
      <c r="Z88">
        <v>1</v>
      </c>
      <c r="AA88" t="s">
        <v>48</v>
      </c>
      <c r="AB88">
        <v>1</v>
      </c>
      <c r="AC88" s="1" t="s">
        <v>81</v>
      </c>
      <c r="AD88">
        <v>12</v>
      </c>
      <c r="AH88">
        <v>117497</v>
      </c>
      <c r="AI88">
        <v>1</v>
      </c>
      <c r="AO88">
        <v>4.33</v>
      </c>
      <c r="AP88" t="s">
        <v>49</v>
      </c>
      <c r="AQ88" t="s">
        <v>45</v>
      </c>
      <c r="AR88" t="str">
        <f>VLOOKUP(AC88,Lookup!$A$1:$G$58,5,FALSE)</f>
        <v>GORST CR     15.0216</v>
      </c>
      <c r="AS88">
        <f>VLOOKUP(AC88,Lookup!$A$1:$H$58,8,FALSE)</f>
        <v>10.375045405012713</v>
      </c>
      <c r="AT88">
        <f t="shared" si="1"/>
        <v>44.923946603705048</v>
      </c>
    </row>
    <row r="89" spans="1:46" x14ac:dyDescent="0.3">
      <c r="A89" t="s">
        <v>43</v>
      </c>
      <c r="B89">
        <v>4.0999999999999996</v>
      </c>
      <c r="C89">
        <v>20140313</v>
      </c>
      <c r="D89" t="s">
        <v>44</v>
      </c>
      <c r="E89" t="s">
        <v>68</v>
      </c>
      <c r="F89">
        <v>2280780</v>
      </c>
      <c r="G89">
        <v>1</v>
      </c>
      <c r="H89">
        <v>2011</v>
      </c>
      <c r="I89">
        <v>20110729</v>
      </c>
      <c r="J89" t="s">
        <v>43</v>
      </c>
      <c r="K89">
        <v>6</v>
      </c>
      <c r="L89">
        <v>31</v>
      </c>
      <c r="M89">
        <v>23</v>
      </c>
      <c r="N89">
        <v>17</v>
      </c>
      <c r="O89" t="s">
        <v>45</v>
      </c>
      <c r="P89">
        <v>5</v>
      </c>
      <c r="Q89" t="s">
        <v>46</v>
      </c>
      <c r="S89">
        <v>0</v>
      </c>
      <c r="T89" t="s">
        <v>56</v>
      </c>
      <c r="X89">
        <v>710</v>
      </c>
      <c r="Y89">
        <v>0</v>
      </c>
      <c r="Z89">
        <v>1</v>
      </c>
      <c r="AA89" t="s">
        <v>48</v>
      </c>
      <c r="AB89">
        <v>3</v>
      </c>
      <c r="AH89">
        <v>117492</v>
      </c>
      <c r="AI89">
        <v>1</v>
      </c>
      <c r="AP89" t="s">
        <v>49</v>
      </c>
      <c r="AQ89" t="s">
        <v>45</v>
      </c>
      <c r="AR89" t="e">
        <f>VLOOKUP(AC89,Lookup!$A$1:$G$58,5,FALSE)</f>
        <v>#N/A</v>
      </c>
    </row>
    <row r="90" spans="1:46" x14ac:dyDescent="0.3">
      <c r="A90" t="s">
        <v>43</v>
      </c>
      <c r="B90">
        <v>4.0999999999999996</v>
      </c>
      <c r="C90">
        <v>20140313</v>
      </c>
      <c r="D90" t="s">
        <v>44</v>
      </c>
      <c r="E90" t="s">
        <v>68</v>
      </c>
      <c r="F90">
        <v>2280785</v>
      </c>
      <c r="G90">
        <v>1</v>
      </c>
      <c r="H90">
        <v>2011</v>
      </c>
      <c r="I90">
        <v>20110804</v>
      </c>
      <c r="J90" t="s">
        <v>43</v>
      </c>
      <c r="K90">
        <v>6</v>
      </c>
      <c r="L90">
        <v>32</v>
      </c>
      <c r="M90">
        <v>23</v>
      </c>
      <c r="N90">
        <v>17</v>
      </c>
      <c r="O90" t="s">
        <v>45</v>
      </c>
      <c r="P90">
        <v>5</v>
      </c>
      <c r="Q90" t="s">
        <v>46</v>
      </c>
      <c r="S90">
        <v>5000</v>
      </c>
      <c r="T90" t="s">
        <v>56</v>
      </c>
      <c r="X90">
        <v>820</v>
      </c>
      <c r="Y90">
        <v>0</v>
      </c>
      <c r="Z90">
        <v>1</v>
      </c>
      <c r="AA90" t="s">
        <v>48</v>
      </c>
      <c r="AB90">
        <v>1</v>
      </c>
      <c r="AC90" s="1" t="s">
        <v>69</v>
      </c>
      <c r="AD90">
        <v>12</v>
      </c>
      <c r="AH90">
        <v>117493</v>
      </c>
      <c r="AI90">
        <v>1</v>
      </c>
      <c r="AO90">
        <v>5.27</v>
      </c>
      <c r="AP90" t="s">
        <v>49</v>
      </c>
      <c r="AQ90" t="s">
        <v>45</v>
      </c>
      <c r="AR90" t="str">
        <f>VLOOKUP(AC90,Lookup!$A$1:$G$58,5,FALSE)</f>
        <v>GROVERS CR HATCHERY</v>
      </c>
      <c r="AS90">
        <f>VLOOKUP(AC90,Lookup!$A$1:$H$58,8,FALSE)</f>
        <v>1.0125018193133284</v>
      </c>
      <c r="AT90">
        <f t="shared" si="1"/>
        <v>5.3358845877812398</v>
      </c>
    </row>
    <row r="91" spans="1:46" x14ac:dyDescent="0.3">
      <c r="A91" t="s">
        <v>43</v>
      </c>
      <c r="B91">
        <v>4.0999999999999996</v>
      </c>
      <c r="C91">
        <v>20150424</v>
      </c>
      <c r="D91" t="s">
        <v>44</v>
      </c>
      <c r="E91" t="s">
        <v>68</v>
      </c>
      <c r="F91">
        <v>2382964</v>
      </c>
      <c r="G91">
        <v>1</v>
      </c>
      <c r="H91">
        <v>2012</v>
      </c>
      <c r="I91">
        <v>20120807</v>
      </c>
      <c r="J91" t="s">
        <v>43</v>
      </c>
      <c r="K91">
        <v>6</v>
      </c>
      <c r="L91">
        <v>33</v>
      </c>
      <c r="M91">
        <v>23</v>
      </c>
      <c r="N91">
        <v>17</v>
      </c>
      <c r="O91" t="s">
        <v>45</v>
      </c>
      <c r="P91">
        <v>5</v>
      </c>
      <c r="Q91" t="s">
        <v>46</v>
      </c>
      <c r="S91">
        <v>5000</v>
      </c>
      <c r="T91" t="s">
        <v>56</v>
      </c>
      <c r="X91">
        <v>660</v>
      </c>
      <c r="Y91">
        <v>0</v>
      </c>
      <c r="Z91">
        <v>1</v>
      </c>
      <c r="AA91" t="s">
        <v>48</v>
      </c>
      <c r="AB91">
        <v>1</v>
      </c>
      <c r="AC91" s="1" t="s">
        <v>82</v>
      </c>
      <c r="AD91">
        <v>12</v>
      </c>
      <c r="AH91">
        <v>121561</v>
      </c>
      <c r="AI91">
        <v>1</v>
      </c>
      <c r="AO91">
        <v>2.4900000000000002</v>
      </c>
      <c r="AP91" t="s">
        <v>49</v>
      </c>
      <c r="AQ91" t="s">
        <v>45</v>
      </c>
      <c r="AR91" t="str">
        <f>VLOOKUP(AC91,Lookup!$A$1:$G$58,5,FALSE)</f>
        <v>GORST CR     15.0216</v>
      </c>
      <c r="AS91">
        <f>VLOOKUP(AC91,Lookup!$A$1:$H$58,8,FALSE)</f>
        <v>10.712079355643366</v>
      </c>
      <c r="AT91">
        <f t="shared" si="1"/>
        <v>26.673077595551984</v>
      </c>
    </row>
    <row r="92" spans="1:46" x14ac:dyDescent="0.3">
      <c r="A92" t="s">
        <v>43</v>
      </c>
      <c r="B92">
        <v>4.0999999999999996</v>
      </c>
      <c r="C92">
        <v>20150424</v>
      </c>
      <c r="D92" t="s">
        <v>44</v>
      </c>
      <c r="E92" t="s">
        <v>68</v>
      </c>
      <c r="F92">
        <v>2382965</v>
      </c>
      <c r="G92">
        <v>1</v>
      </c>
      <c r="H92">
        <v>2012</v>
      </c>
      <c r="I92">
        <v>20120807</v>
      </c>
      <c r="J92" t="s">
        <v>43</v>
      </c>
      <c r="K92">
        <v>6</v>
      </c>
      <c r="L92">
        <v>33</v>
      </c>
      <c r="M92">
        <v>23</v>
      </c>
      <c r="N92">
        <v>17</v>
      </c>
      <c r="O92" t="s">
        <v>45</v>
      </c>
      <c r="P92">
        <v>5</v>
      </c>
      <c r="Q92" t="s">
        <v>46</v>
      </c>
      <c r="S92">
        <v>5000</v>
      </c>
      <c r="T92" t="s">
        <v>56</v>
      </c>
      <c r="X92">
        <v>670</v>
      </c>
      <c r="Y92">
        <v>0</v>
      </c>
      <c r="Z92">
        <v>1</v>
      </c>
      <c r="AA92" t="s">
        <v>48</v>
      </c>
      <c r="AB92">
        <v>1</v>
      </c>
      <c r="AC92" s="1" t="s">
        <v>83</v>
      </c>
      <c r="AD92">
        <v>12</v>
      </c>
      <c r="AH92">
        <v>121561</v>
      </c>
      <c r="AI92">
        <v>1</v>
      </c>
      <c r="AO92">
        <v>2.4900000000000002</v>
      </c>
      <c r="AP92" t="s">
        <v>49</v>
      </c>
      <c r="AQ92" t="s">
        <v>45</v>
      </c>
      <c r="AR92" t="str">
        <f>VLOOKUP(AC92,Lookup!$A$1:$G$58,5,FALSE)</f>
        <v>GORST CR     15.0216</v>
      </c>
      <c r="AS92">
        <f>VLOOKUP(AC92,Lookup!$A$1:$H$58,8,FALSE)</f>
        <v>12.803707691587473</v>
      </c>
      <c r="AT92">
        <f t="shared" si="1"/>
        <v>31.88123215205281</v>
      </c>
    </row>
    <row r="93" spans="1:46" x14ac:dyDescent="0.3">
      <c r="A93" t="s">
        <v>43</v>
      </c>
      <c r="B93">
        <v>4.0999999999999996</v>
      </c>
      <c r="C93">
        <v>20150424</v>
      </c>
      <c r="D93" t="s">
        <v>44</v>
      </c>
      <c r="E93" t="s">
        <v>68</v>
      </c>
      <c r="F93">
        <v>2382963</v>
      </c>
      <c r="G93">
        <v>1</v>
      </c>
      <c r="H93">
        <v>2012</v>
      </c>
      <c r="I93">
        <v>20120808</v>
      </c>
      <c r="J93" t="s">
        <v>43</v>
      </c>
      <c r="K93">
        <v>6</v>
      </c>
      <c r="L93">
        <v>33</v>
      </c>
      <c r="M93">
        <v>23</v>
      </c>
      <c r="N93">
        <v>17</v>
      </c>
      <c r="O93" t="s">
        <v>45</v>
      </c>
      <c r="P93">
        <v>5</v>
      </c>
      <c r="Q93" t="s">
        <v>46</v>
      </c>
      <c r="S93">
        <v>5000</v>
      </c>
      <c r="T93" t="s">
        <v>47</v>
      </c>
      <c r="X93">
        <v>810</v>
      </c>
      <c r="Y93">
        <v>0</v>
      </c>
      <c r="Z93">
        <v>1</v>
      </c>
      <c r="AA93" t="s">
        <v>48</v>
      </c>
      <c r="AB93">
        <v>1</v>
      </c>
      <c r="AC93" s="1" t="s">
        <v>80</v>
      </c>
      <c r="AD93">
        <v>12</v>
      </c>
      <c r="AH93">
        <v>121561</v>
      </c>
      <c r="AI93">
        <v>1</v>
      </c>
      <c r="AO93">
        <v>2.4900000000000002</v>
      </c>
      <c r="AP93" t="s">
        <v>49</v>
      </c>
      <c r="AQ93" t="s">
        <v>45</v>
      </c>
      <c r="AR93" t="str">
        <f>VLOOKUP(AC93,Lookup!$A$1:$G$58,5,FALSE)</f>
        <v>GORST CR     15.0216</v>
      </c>
      <c r="AS93">
        <f>VLOOKUP(AC93,Lookup!$A$1:$H$58,8,FALSE)</f>
        <v>8.6662392501050114</v>
      </c>
      <c r="AT93">
        <f t="shared" si="1"/>
        <v>21.578935732761479</v>
      </c>
    </row>
    <row r="94" spans="1:46" x14ac:dyDescent="0.3">
      <c r="A94" t="s">
        <v>43</v>
      </c>
      <c r="B94">
        <v>4.0999999999999996</v>
      </c>
      <c r="C94">
        <v>20150424</v>
      </c>
      <c r="D94" t="s">
        <v>44</v>
      </c>
      <c r="E94" t="s">
        <v>68</v>
      </c>
      <c r="F94">
        <v>2382962</v>
      </c>
      <c r="G94">
        <v>1</v>
      </c>
      <c r="H94">
        <v>2012</v>
      </c>
      <c r="I94">
        <v>20120809</v>
      </c>
      <c r="J94" t="s">
        <v>43</v>
      </c>
      <c r="K94">
        <v>6</v>
      </c>
      <c r="L94">
        <v>33</v>
      </c>
      <c r="M94">
        <v>23</v>
      </c>
      <c r="N94">
        <v>17</v>
      </c>
      <c r="O94" t="s">
        <v>45</v>
      </c>
      <c r="P94">
        <v>5</v>
      </c>
      <c r="Q94" t="s">
        <v>46</v>
      </c>
      <c r="S94">
        <v>0</v>
      </c>
      <c r="T94" t="s">
        <v>47</v>
      </c>
      <c r="X94">
        <v>660</v>
      </c>
      <c r="Y94">
        <v>0</v>
      </c>
      <c r="Z94">
        <v>1</v>
      </c>
      <c r="AA94" t="s">
        <v>48</v>
      </c>
      <c r="AB94">
        <v>1</v>
      </c>
      <c r="AC94" s="1" t="s">
        <v>82</v>
      </c>
      <c r="AD94">
        <v>12</v>
      </c>
      <c r="AH94">
        <v>121561</v>
      </c>
      <c r="AI94">
        <v>1</v>
      </c>
      <c r="AO94">
        <v>2.4900000000000002</v>
      </c>
      <c r="AP94" t="s">
        <v>49</v>
      </c>
      <c r="AQ94" t="s">
        <v>45</v>
      </c>
      <c r="AR94" t="str">
        <f>VLOOKUP(AC94,Lookup!$A$1:$G$58,5,FALSE)</f>
        <v>GORST CR     15.0216</v>
      </c>
      <c r="AS94">
        <f>VLOOKUP(AC94,Lookup!$A$1:$H$58,8,FALSE)</f>
        <v>10.712079355643366</v>
      </c>
      <c r="AT94">
        <f t="shared" si="1"/>
        <v>26.673077595551984</v>
      </c>
    </row>
    <row r="95" spans="1:46" x14ac:dyDescent="0.3">
      <c r="A95" t="s">
        <v>43</v>
      </c>
      <c r="B95">
        <v>4.0999999999999996</v>
      </c>
      <c r="C95">
        <v>20150424</v>
      </c>
      <c r="D95" t="s">
        <v>44</v>
      </c>
      <c r="E95" t="s">
        <v>68</v>
      </c>
      <c r="F95">
        <v>2382952</v>
      </c>
      <c r="G95">
        <v>1</v>
      </c>
      <c r="H95">
        <v>2012</v>
      </c>
      <c r="I95">
        <v>20120813</v>
      </c>
      <c r="J95" t="s">
        <v>43</v>
      </c>
      <c r="K95">
        <v>6</v>
      </c>
      <c r="L95">
        <v>34</v>
      </c>
      <c r="M95">
        <v>23</v>
      </c>
      <c r="N95">
        <v>17</v>
      </c>
      <c r="O95" t="s">
        <v>45</v>
      </c>
      <c r="P95">
        <v>5</v>
      </c>
      <c r="Q95" t="s">
        <v>46</v>
      </c>
      <c r="S95">
        <v>5000</v>
      </c>
      <c r="T95" t="s">
        <v>56</v>
      </c>
      <c r="X95">
        <v>680</v>
      </c>
      <c r="Y95">
        <v>0</v>
      </c>
      <c r="Z95">
        <v>1</v>
      </c>
      <c r="AA95" t="s">
        <v>48</v>
      </c>
      <c r="AB95">
        <v>1</v>
      </c>
      <c r="AC95" s="1" t="s">
        <v>82</v>
      </c>
      <c r="AD95">
        <v>12</v>
      </c>
      <c r="AH95">
        <v>121562</v>
      </c>
      <c r="AI95">
        <v>1</v>
      </c>
      <c r="AO95">
        <v>1.75</v>
      </c>
      <c r="AP95" t="s">
        <v>49</v>
      </c>
      <c r="AQ95" t="s">
        <v>45</v>
      </c>
      <c r="AR95" t="str">
        <f>VLOOKUP(AC95,Lookup!$A$1:$G$58,5,FALSE)</f>
        <v>GORST CR     15.0216</v>
      </c>
      <c r="AS95">
        <f>VLOOKUP(AC95,Lookup!$A$1:$H$58,8,FALSE)</f>
        <v>10.712079355643366</v>
      </c>
      <c r="AT95">
        <f t="shared" si="1"/>
        <v>18.746138872375891</v>
      </c>
    </row>
    <row r="96" spans="1:46" x14ac:dyDescent="0.3">
      <c r="A96" t="s">
        <v>43</v>
      </c>
      <c r="B96">
        <v>4.0999999999999996</v>
      </c>
      <c r="C96">
        <v>20150424</v>
      </c>
      <c r="D96" t="s">
        <v>44</v>
      </c>
      <c r="E96" t="s">
        <v>68</v>
      </c>
      <c r="F96">
        <v>2382953</v>
      </c>
      <c r="G96">
        <v>1</v>
      </c>
      <c r="H96">
        <v>2012</v>
      </c>
      <c r="I96">
        <v>20120813</v>
      </c>
      <c r="J96" t="s">
        <v>43</v>
      </c>
      <c r="K96">
        <v>6</v>
      </c>
      <c r="L96">
        <v>34</v>
      </c>
      <c r="M96">
        <v>23</v>
      </c>
      <c r="N96">
        <v>17</v>
      </c>
      <c r="O96" t="s">
        <v>45</v>
      </c>
      <c r="P96">
        <v>5</v>
      </c>
      <c r="Q96" t="s">
        <v>46</v>
      </c>
      <c r="S96">
        <v>5000</v>
      </c>
      <c r="T96" t="s">
        <v>47</v>
      </c>
      <c r="X96">
        <v>680</v>
      </c>
      <c r="Y96">
        <v>0</v>
      </c>
      <c r="Z96">
        <v>1</v>
      </c>
      <c r="AA96" t="s">
        <v>48</v>
      </c>
      <c r="AB96">
        <v>1</v>
      </c>
      <c r="AC96" s="1" t="s">
        <v>80</v>
      </c>
      <c r="AD96">
        <v>12</v>
      </c>
      <c r="AH96">
        <v>121562</v>
      </c>
      <c r="AI96">
        <v>1</v>
      </c>
      <c r="AO96">
        <v>1.75</v>
      </c>
      <c r="AP96" t="s">
        <v>49</v>
      </c>
      <c r="AQ96" t="s">
        <v>45</v>
      </c>
      <c r="AR96" t="str">
        <f>VLOOKUP(AC96,Lookup!$A$1:$G$58,5,FALSE)</f>
        <v>GORST CR     15.0216</v>
      </c>
      <c r="AS96">
        <f>VLOOKUP(AC96,Lookup!$A$1:$H$58,8,FALSE)</f>
        <v>8.6662392501050114</v>
      </c>
      <c r="AT96">
        <f t="shared" si="1"/>
        <v>15.165918687683771</v>
      </c>
    </row>
    <row r="97" spans="1:46" x14ac:dyDescent="0.3">
      <c r="A97" t="s">
        <v>43</v>
      </c>
      <c r="B97">
        <v>4.0999999999999996</v>
      </c>
      <c r="C97">
        <v>20150424</v>
      </c>
      <c r="D97" t="s">
        <v>44</v>
      </c>
      <c r="E97" t="s">
        <v>68</v>
      </c>
      <c r="F97">
        <v>2382954</v>
      </c>
      <c r="G97">
        <v>1</v>
      </c>
      <c r="H97">
        <v>2012</v>
      </c>
      <c r="I97">
        <v>20120813</v>
      </c>
      <c r="J97" t="s">
        <v>43</v>
      </c>
      <c r="K97">
        <v>6</v>
      </c>
      <c r="L97">
        <v>34</v>
      </c>
      <c r="M97">
        <v>23</v>
      </c>
      <c r="N97">
        <v>17</v>
      </c>
      <c r="O97" t="s">
        <v>45</v>
      </c>
      <c r="P97">
        <v>5</v>
      </c>
      <c r="Q97" t="s">
        <v>46</v>
      </c>
      <c r="S97">
        <v>5000</v>
      </c>
      <c r="T97" t="s">
        <v>47</v>
      </c>
      <c r="X97">
        <v>650</v>
      </c>
      <c r="Y97">
        <v>0</v>
      </c>
      <c r="Z97">
        <v>1</v>
      </c>
      <c r="AA97" t="s">
        <v>48</v>
      </c>
      <c r="AB97">
        <v>1</v>
      </c>
      <c r="AC97" s="1" t="s">
        <v>83</v>
      </c>
      <c r="AD97">
        <v>12</v>
      </c>
      <c r="AH97">
        <v>121562</v>
      </c>
      <c r="AI97">
        <v>1</v>
      </c>
      <c r="AO97">
        <v>1.75</v>
      </c>
      <c r="AP97" t="s">
        <v>49</v>
      </c>
      <c r="AQ97" t="s">
        <v>45</v>
      </c>
      <c r="AR97" t="str">
        <f>VLOOKUP(AC97,Lookup!$A$1:$G$58,5,FALSE)</f>
        <v>GORST CR     15.0216</v>
      </c>
      <c r="AS97">
        <f>VLOOKUP(AC97,Lookup!$A$1:$H$58,8,FALSE)</f>
        <v>12.803707691587473</v>
      </c>
      <c r="AT97">
        <f t="shared" si="1"/>
        <v>22.406488460278077</v>
      </c>
    </row>
    <row r="98" spans="1:46" x14ac:dyDescent="0.3">
      <c r="A98" t="s">
        <v>43</v>
      </c>
      <c r="B98">
        <v>4.0999999999999996</v>
      </c>
      <c r="C98">
        <v>20150424</v>
      </c>
      <c r="D98" t="s">
        <v>44</v>
      </c>
      <c r="E98" t="s">
        <v>68</v>
      </c>
      <c r="F98">
        <v>2382960</v>
      </c>
      <c r="G98">
        <v>1</v>
      </c>
      <c r="H98">
        <v>2012</v>
      </c>
      <c r="I98">
        <v>20120814</v>
      </c>
      <c r="J98" t="s">
        <v>43</v>
      </c>
      <c r="K98">
        <v>6</v>
      </c>
      <c r="L98">
        <v>34</v>
      </c>
      <c r="M98">
        <v>23</v>
      </c>
      <c r="N98">
        <v>17</v>
      </c>
      <c r="O98" t="s">
        <v>45</v>
      </c>
      <c r="P98">
        <v>5</v>
      </c>
      <c r="Q98" t="s">
        <v>46</v>
      </c>
      <c r="S98">
        <v>5000</v>
      </c>
      <c r="T98" t="s">
        <v>56</v>
      </c>
      <c r="X98">
        <v>690</v>
      </c>
      <c r="Y98">
        <v>0</v>
      </c>
      <c r="Z98">
        <v>1</v>
      </c>
      <c r="AA98" t="s">
        <v>48</v>
      </c>
      <c r="AB98">
        <v>1</v>
      </c>
      <c r="AC98" s="1" t="s">
        <v>82</v>
      </c>
      <c r="AD98">
        <v>12</v>
      </c>
      <c r="AH98">
        <v>121562</v>
      </c>
      <c r="AI98">
        <v>1</v>
      </c>
      <c r="AO98">
        <v>1.75</v>
      </c>
      <c r="AP98" t="s">
        <v>49</v>
      </c>
      <c r="AQ98" t="s">
        <v>45</v>
      </c>
      <c r="AR98" t="str">
        <f>VLOOKUP(AC98,Lookup!$A$1:$G$58,5,FALSE)</f>
        <v>GORST CR     15.0216</v>
      </c>
      <c r="AS98">
        <f>VLOOKUP(AC98,Lookup!$A$1:$H$58,8,FALSE)</f>
        <v>10.712079355643366</v>
      </c>
      <c r="AT98">
        <f t="shared" si="1"/>
        <v>18.746138872375891</v>
      </c>
    </row>
    <row r="99" spans="1:46" x14ac:dyDescent="0.3">
      <c r="A99" t="s">
        <v>43</v>
      </c>
      <c r="B99">
        <v>4.0999999999999996</v>
      </c>
      <c r="C99">
        <v>20150424</v>
      </c>
      <c r="D99" t="s">
        <v>44</v>
      </c>
      <c r="E99" t="s">
        <v>68</v>
      </c>
      <c r="F99">
        <v>2382961</v>
      </c>
      <c r="G99">
        <v>1</v>
      </c>
      <c r="H99">
        <v>2012</v>
      </c>
      <c r="I99">
        <v>20120814</v>
      </c>
      <c r="J99" t="s">
        <v>43</v>
      </c>
      <c r="K99">
        <v>6</v>
      </c>
      <c r="L99">
        <v>34</v>
      </c>
      <c r="M99">
        <v>23</v>
      </c>
      <c r="N99">
        <v>17</v>
      </c>
      <c r="O99" t="s">
        <v>45</v>
      </c>
      <c r="P99">
        <v>5</v>
      </c>
      <c r="Q99" t="s">
        <v>46</v>
      </c>
      <c r="S99">
        <v>5000</v>
      </c>
      <c r="T99" t="s">
        <v>56</v>
      </c>
      <c r="X99">
        <v>670</v>
      </c>
      <c r="Y99">
        <v>0</v>
      </c>
      <c r="Z99">
        <v>1</v>
      </c>
      <c r="AA99" t="s">
        <v>48</v>
      </c>
      <c r="AB99">
        <v>1</v>
      </c>
      <c r="AC99" s="1" t="s">
        <v>84</v>
      </c>
      <c r="AD99">
        <v>12</v>
      </c>
      <c r="AH99">
        <v>121562</v>
      </c>
      <c r="AI99">
        <v>1</v>
      </c>
      <c r="AO99">
        <v>1.75</v>
      </c>
      <c r="AP99" t="s">
        <v>49</v>
      </c>
      <c r="AQ99" t="s">
        <v>45</v>
      </c>
      <c r="AR99" t="str">
        <f>VLOOKUP(AC99,Lookup!$A$1:$G$58,5,FALSE)</f>
        <v>GROVERS CR HATCHERY</v>
      </c>
      <c r="AS99">
        <f>VLOOKUP(AC99,Lookup!$A$1:$H$58,8,FALSE)</f>
        <v>1.0516424469975976</v>
      </c>
      <c r="AT99">
        <f t="shared" si="1"/>
        <v>1.8403742822457958</v>
      </c>
    </row>
    <row r="100" spans="1:46" x14ac:dyDescent="0.3">
      <c r="A100" t="s">
        <v>43</v>
      </c>
      <c r="B100">
        <v>4.0999999999999996</v>
      </c>
      <c r="C100">
        <v>20150424</v>
      </c>
      <c r="D100" t="s">
        <v>44</v>
      </c>
      <c r="E100" t="s">
        <v>68</v>
      </c>
      <c r="F100">
        <v>2382955</v>
      </c>
      <c r="G100">
        <v>1</v>
      </c>
      <c r="H100">
        <v>2012</v>
      </c>
      <c r="I100">
        <v>20120815</v>
      </c>
      <c r="J100" t="s">
        <v>43</v>
      </c>
      <c r="K100">
        <v>6</v>
      </c>
      <c r="L100">
        <v>34</v>
      </c>
      <c r="M100">
        <v>23</v>
      </c>
      <c r="N100">
        <v>17</v>
      </c>
      <c r="O100" t="s">
        <v>45</v>
      </c>
      <c r="P100">
        <v>5</v>
      </c>
      <c r="Q100" t="s">
        <v>46</v>
      </c>
      <c r="S100">
        <v>5000</v>
      </c>
      <c r="T100" t="s">
        <v>47</v>
      </c>
      <c r="X100">
        <v>650</v>
      </c>
      <c r="Y100">
        <v>0</v>
      </c>
      <c r="Z100">
        <v>1</v>
      </c>
      <c r="AA100" t="s">
        <v>48</v>
      </c>
      <c r="AB100">
        <v>1</v>
      </c>
      <c r="AC100" s="1" t="s">
        <v>85</v>
      </c>
      <c r="AD100">
        <v>12</v>
      </c>
      <c r="AH100">
        <v>121562</v>
      </c>
      <c r="AI100">
        <v>1</v>
      </c>
      <c r="AO100">
        <v>1.75</v>
      </c>
      <c r="AP100" t="s">
        <v>49</v>
      </c>
      <c r="AQ100" t="s">
        <v>45</v>
      </c>
      <c r="AR100" t="str">
        <f>VLOOKUP(AC100,Lookup!$A$1:$G$58,5,FALSE)</f>
        <v>GROVERS CR HATCHERY</v>
      </c>
      <c r="AS100">
        <f>VLOOKUP(AC100,Lookup!$A$1:$H$58,8,FALSE)</f>
        <v>1.0091203456551132</v>
      </c>
      <c r="AT100">
        <f t="shared" si="1"/>
        <v>1.7659606048964482</v>
      </c>
    </row>
    <row r="101" spans="1:46" x14ac:dyDescent="0.3">
      <c r="A101" t="s">
        <v>43</v>
      </c>
      <c r="B101">
        <v>4.0999999999999996</v>
      </c>
      <c r="C101">
        <v>20150424</v>
      </c>
      <c r="D101" t="s">
        <v>44</v>
      </c>
      <c r="E101" t="s">
        <v>68</v>
      </c>
      <c r="F101">
        <v>2382956</v>
      </c>
      <c r="G101">
        <v>1</v>
      </c>
      <c r="H101">
        <v>2012</v>
      </c>
      <c r="I101">
        <v>20120815</v>
      </c>
      <c r="J101" t="s">
        <v>43</v>
      </c>
      <c r="K101">
        <v>6</v>
      </c>
      <c r="L101">
        <v>34</v>
      </c>
      <c r="M101">
        <v>23</v>
      </c>
      <c r="N101">
        <v>17</v>
      </c>
      <c r="O101" t="s">
        <v>45</v>
      </c>
      <c r="P101">
        <v>5</v>
      </c>
      <c r="Q101" t="s">
        <v>46</v>
      </c>
      <c r="S101">
        <v>5000</v>
      </c>
      <c r="T101" t="s">
        <v>47</v>
      </c>
      <c r="X101">
        <v>730</v>
      </c>
      <c r="Y101">
        <v>0</v>
      </c>
      <c r="Z101">
        <v>1</v>
      </c>
      <c r="AA101" t="s">
        <v>48</v>
      </c>
      <c r="AB101">
        <v>1</v>
      </c>
      <c r="AC101" s="1" t="s">
        <v>81</v>
      </c>
      <c r="AD101">
        <v>12</v>
      </c>
      <c r="AH101">
        <v>121562</v>
      </c>
      <c r="AI101">
        <v>1</v>
      </c>
      <c r="AO101">
        <v>1.75</v>
      </c>
      <c r="AP101" t="s">
        <v>49</v>
      </c>
      <c r="AQ101" t="s">
        <v>45</v>
      </c>
      <c r="AR101" t="str">
        <f>VLOOKUP(AC101,Lookup!$A$1:$G$58,5,FALSE)</f>
        <v>GORST CR     15.0216</v>
      </c>
      <c r="AS101">
        <f>VLOOKUP(AC101,Lookup!$A$1:$H$58,8,FALSE)</f>
        <v>10.375045405012713</v>
      </c>
      <c r="AT101">
        <f t="shared" si="1"/>
        <v>18.156329458772248</v>
      </c>
    </row>
    <row r="102" spans="1:46" x14ac:dyDescent="0.3">
      <c r="A102" t="s">
        <v>43</v>
      </c>
      <c r="B102">
        <v>4.0999999999999996</v>
      </c>
      <c r="C102">
        <v>20150424</v>
      </c>
      <c r="D102" t="s">
        <v>44</v>
      </c>
      <c r="E102" t="s">
        <v>68</v>
      </c>
      <c r="F102">
        <v>2382957</v>
      </c>
      <c r="G102">
        <v>1</v>
      </c>
      <c r="H102">
        <v>2012</v>
      </c>
      <c r="I102">
        <v>20120815</v>
      </c>
      <c r="J102" t="s">
        <v>43</v>
      </c>
      <c r="K102">
        <v>6</v>
      </c>
      <c r="L102">
        <v>34</v>
      </c>
      <c r="M102">
        <v>23</v>
      </c>
      <c r="N102">
        <v>17</v>
      </c>
      <c r="O102" t="s">
        <v>45</v>
      </c>
      <c r="P102">
        <v>5</v>
      </c>
      <c r="Q102" t="s">
        <v>46</v>
      </c>
      <c r="S102">
        <v>5000</v>
      </c>
      <c r="T102" t="s">
        <v>56</v>
      </c>
      <c r="X102">
        <v>660</v>
      </c>
      <c r="Y102">
        <v>0</v>
      </c>
      <c r="Z102">
        <v>1</v>
      </c>
      <c r="AA102" t="s">
        <v>48</v>
      </c>
      <c r="AB102">
        <v>1</v>
      </c>
      <c r="AC102" s="1" t="s">
        <v>82</v>
      </c>
      <c r="AD102">
        <v>12</v>
      </c>
      <c r="AH102">
        <v>121562</v>
      </c>
      <c r="AI102">
        <v>1</v>
      </c>
      <c r="AO102">
        <v>1.75</v>
      </c>
      <c r="AP102" t="s">
        <v>49</v>
      </c>
      <c r="AQ102" t="s">
        <v>45</v>
      </c>
      <c r="AR102" t="str">
        <f>VLOOKUP(AC102,Lookup!$A$1:$G$58,5,FALSE)</f>
        <v>GORST CR     15.0216</v>
      </c>
      <c r="AS102">
        <f>VLOOKUP(AC102,Lookup!$A$1:$H$58,8,FALSE)</f>
        <v>10.712079355643366</v>
      </c>
      <c r="AT102">
        <f t="shared" si="1"/>
        <v>18.746138872375891</v>
      </c>
    </row>
    <row r="103" spans="1:46" x14ac:dyDescent="0.3">
      <c r="A103" t="s">
        <v>43</v>
      </c>
      <c r="B103">
        <v>4.0999999999999996</v>
      </c>
      <c r="C103">
        <v>20150424</v>
      </c>
      <c r="D103" t="s">
        <v>44</v>
      </c>
      <c r="E103" t="s">
        <v>68</v>
      </c>
      <c r="F103">
        <v>2382958</v>
      </c>
      <c r="G103">
        <v>1</v>
      </c>
      <c r="H103">
        <v>2012</v>
      </c>
      <c r="I103">
        <v>20120815</v>
      </c>
      <c r="J103" t="s">
        <v>43</v>
      </c>
      <c r="K103">
        <v>6</v>
      </c>
      <c r="L103">
        <v>34</v>
      </c>
      <c r="M103">
        <v>23</v>
      </c>
      <c r="N103">
        <v>17</v>
      </c>
      <c r="O103" t="s">
        <v>45</v>
      </c>
      <c r="P103">
        <v>5</v>
      </c>
      <c r="Q103" t="s">
        <v>46</v>
      </c>
      <c r="S103">
        <v>5000</v>
      </c>
      <c r="T103" t="s">
        <v>47</v>
      </c>
      <c r="X103">
        <v>650</v>
      </c>
      <c r="Y103">
        <v>0</v>
      </c>
      <c r="Z103">
        <v>1</v>
      </c>
      <c r="AA103" t="s">
        <v>48</v>
      </c>
      <c r="AB103">
        <v>1</v>
      </c>
      <c r="AC103" s="1" t="s">
        <v>82</v>
      </c>
      <c r="AD103">
        <v>12</v>
      </c>
      <c r="AH103">
        <v>121562</v>
      </c>
      <c r="AI103">
        <v>1</v>
      </c>
      <c r="AO103">
        <v>1.75</v>
      </c>
      <c r="AP103" t="s">
        <v>49</v>
      </c>
      <c r="AQ103" t="s">
        <v>45</v>
      </c>
      <c r="AR103" t="str">
        <f>VLOOKUP(AC103,Lookup!$A$1:$G$58,5,FALSE)</f>
        <v>GORST CR     15.0216</v>
      </c>
      <c r="AS103">
        <f>VLOOKUP(AC103,Lookup!$A$1:$H$58,8,FALSE)</f>
        <v>10.712079355643366</v>
      </c>
      <c r="AT103">
        <f t="shared" si="1"/>
        <v>18.746138872375891</v>
      </c>
    </row>
    <row r="104" spans="1:46" x14ac:dyDescent="0.3">
      <c r="A104" t="s">
        <v>43</v>
      </c>
      <c r="B104">
        <v>4.0999999999999996</v>
      </c>
      <c r="C104">
        <v>20150424</v>
      </c>
      <c r="D104" t="s">
        <v>44</v>
      </c>
      <c r="E104" t="s">
        <v>68</v>
      </c>
      <c r="F104">
        <v>2382966</v>
      </c>
      <c r="G104">
        <v>1</v>
      </c>
      <c r="H104">
        <v>2012</v>
      </c>
      <c r="I104">
        <v>20120906</v>
      </c>
      <c r="J104" t="s">
        <v>43</v>
      </c>
      <c r="K104">
        <v>6</v>
      </c>
      <c r="L104">
        <v>37</v>
      </c>
      <c r="M104">
        <v>23</v>
      </c>
      <c r="N104">
        <v>16</v>
      </c>
      <c r="O104" t="s">
        <v>45</v>
      </c>
      <c r="P104">
        <v>5</v>
      </c>
      <c r="Q104" t="s">
        <v>46</v>
      </c>
      <c r="S104">
        <v>5000</v>
      </c>
      <c r="T104" t="s">
        <v>56</v>
      </c>
      <c r="X104">
        <v>660</v>
      </c>
      <c r="Y104">
        <v>0</v>
      </c>
      <c r="Z104">
        <v>1</v>
      </c>
      <c r="AA104" t="s">
        <v>48</v>
      </c>
      <c r="AB104">
        <v>1</v>
      </c>
      <c r="AC104" s="1" t="s">
        <v>83</v>
      </c>
      <c r="AD104">
        <v>13</v>
      </c>
      <c r="AH104">
        <v>121565</v>
      </c>
      <c r="AI104">
        <v>1</v>
      </c>
      <c r="AO104">
        <v>4.95</v>
      </c>
      <c r="AP104" t="s">
        <v>49</v>
      </c>
      <c r="AQ104" t="s">
        <v>45</v>
      </c>
      <c r="AR104" t="str">
        <f>VLOOKUP(AC104,Lookup!$A$1:$G$58,5,FALSE)</f>
        <v>GORST CR     15.0216</v>
      </c>
      <c r="AS104">
        <f>VLOOKUP(AC104,Lookup!$A$1:$H$58,8,FALSE)</f>
        <v>12.803707691587473</v>
      </c>
      <c r="AT104">
        <f t="shared" si="1"/>
        <v>63.378353073357992</v>
      </c>
    </row>
    <row r="105" spans="1:46" x14ac:dyDescent="0.3">
      <c r="A105" t="s">
        <v>43</v>
      </c>
      <c r="B105">
        <v>4.0999999999999996</v>
      </c>
      <c r="C105">
        <v>20150424</v>
      </c>
      <c r="D105" t="s">
        <v>44</v>
      </c>
      <c r="E105" t="s">
        <v>68</v>
      </c>
      <c r="F105">
        <v>2382967</v>
      </c>
      <c r="G105">
        <v>1</v>
      </c>
      <c r="H105">
        <v>2012</v>
      </c>
      <c r="I105">
        <v>20120906</v>
      </c>
      <c r="J105" t="s">
        <v>43</v>
      </c>
      <c r="K105">
        <v>6</v>
      </c>
      <c r="L105">
        <v>37</v>
      </c>
      <c r="M105">
        <v>23</v>
      </c>
      <c r="N105">
        <v>16</v>
      </c>
      <c r="O105" t="s">
        <v>45</v>
      </c>
      <c r="P105">
        <v>5</v>
      </c>
      <c r="Q105" t="s">
        <v>46</v>
      </c>
      <c r="S105">
        <v>5000</v>
      </c>
      <c r="T105" t="s">
        <v>56</v>
      </c>
      <c r="X105">
        <v>700</v>
      </c>
      <c r="Y105">
        <v>0</v>
      </c>
      <c r="Z105">
        <v>1</v>
      </c>
      <c r="AA105" t="s">
        <v>48</v>
      </c>
      <c r="AB105">
        <v>1</v>
      </c>
      <c r="AC105" s="1" t="s">
        <v>82</v>
      </c>
      <c r="AD105">
        <v>12</v>
      </c>
      <c r="AH105">
        <v>121565</v>
      </c>
      <c r="AI105">
        <v>1</v>
      </c>
      <c r="AO105">
        <v>4.95</v>
      </c>
      <c r="AP105" t="s">
        <v>49</v>
      </c>
      <c r="AQ105" t="s">
        <v>45</v>
      </c>
      <c r="AR105" t="str">
        <f>VLOOKUP(AC105,Lookup!$A$1:$G$58,5,FALSE)</f>
        <v>GORST CR     15.0216</v>
      </c>
      <c r="AS105">
        <f>VLOOKUP(AC105,Lookup!$A$1:$H$58,8,FALSE)</f>
        <v>10.712079355643366</v>
      </c>
      <c r="AT105">
        <f t="shared" si="1"/>
        <v>53.024792810434668</v>
      </c>
    </row>
    <row r="106" spans="1:46" x14ac:dyDescent="0.3">
      <c r="A106" t="s">
        <v>43</v>
      </c>
      <c r="B106">
        <v>4.0999999999999996</v>
      </c>
      <c r="C106">
        <v>20150424</v>
      </c>
      <c r="D106" t="s">
        <v>44</v>
      </c>
      <c r="E106" t="s">
        <v>68</v>
      </c>
      <c r="F106">
        <v>2382968</v>
      </c>
      <c r="G106">
        <v>1</v>
      </c>
      <c r="H106">
        <v>2012</v>
      </c>
      <c r="I106">
        <v>20120906</v>
      </c>
      <c r="J106" t="s">
        <v>43</v>
      </c>
      <c r="K106">
        <v>6</v>
      </c>
      <c r="L106">
        <v>37</v>
      </c>
      <c r="M106">
        <v>23</v>
      </c>
      <c r="N106">
        <v>16</v>
      </c>
      <c r="O106" t="s">
        <v>45</v>
      </c>
      <c r="P106">
        <v>5</v>
      </c>
      <c r="Q106" t="s">
        <v>46</v>
      </c>
      <c r="S106">
        <v>5000</v>
      </c>
      <c r="T106" t="s">
        <v>47</v>
      </c>
      <c r="X106">
        <v>740</v>
      </c>
      <c r="Y106">
        <v>0</v>
      </c>
      <c r="Z106">
        <v>1</v>
      </c>
      <c r="AA106" t="s">
        <v>48</v>
      </c>
      <c r="AB106">
        <v>1</v>
      </c>
      <c r="AC106" s="1" t="s">
        <v>83</v>
      </c>
      <c r="AD106">
        <v>12</v>
      </c>
      <c r="AH106">
        <v>121565</v>
      </c>
      <c r="AI106">
        <v>1</v>
      </c>
      <c r="AO106">
        <v>4.95</v>
      </c>
      <c r="AP106" t="s">
        <v>49</v>
      </c>
      <c r="AQ106" t="s">
        <v>45</v>
      </c>
      <c r="AR106" t="str">
        <f>VLOOKUP(AC106,Lookup!$A$1:$G$58,5,FALSE)</f>
        <v>GORST CR     15.0216</v>
      </c>
      <c r="AS106">
        <f>VLOOKUP(AC106,Lookup!$A$1:$H$58,8,FALSE)</f>
        <v>12.803707691587473</v>
      </c>
      <c r="AT106">
        <f t="shared" si="1"/>
        <v>63.378353073357992</v>
      </c>
    </row>
    <row r="107" spans="1:46" x14ac:dyDescent="0.3">
      <c r="A107" t="s">
        <v>43</v>
      </c>
      <c r="B107">
        <v>4.0999999999999996</v>
      </c>
      <c r="C107">
        <v>20150424</v>
      </c>
      <c r="D107" t="s">
        <v>44</v>
      </c>
      <c r="E107" t="s">
        <v>68</v>
      </c>
      <c r="F107">
        <v>2382969</v>
      </c>
      <c r="G107">
        <v>1</v>
      </c>
      <c r="H107">
        <v>2012</v>
      </c>
      <c r="I107">
        <v>20120906</v>
      </c>
      <c r="J107" t="s">
        <v>43</v>
      </c>
      <c r="K107">
        <v>6</v>
      </c>
      <c r="L107">
        <v>37</v>
      </c>
      <c r="M107">
        <v>23</v>
      </c>
      <c r="N107">
        <v>16</v>
      </c>
      <c r="O107" t="s">
        <v>45</v>
      </c>
      <c r="P107">
        <v>5</v>
      </c>
      <c r="Q107" t="s">
        <v>46</v>
      </c>
      <c r="S107">
        <v>5000</v>
      </c>
      <c r="T107" t="s">
        <v>56</v>
      </c>
      <c r="X107">
        <v>760</v>
      </c>
      <c r="Y107">
        <v>0</v>
      </c>
      <c r="Z107">
        <v>1</v>
      </c>
      <c r="AA107" t="s">
        <v>48</v>
      </c>
      <c r="AB107">
        <v>1</v>
      </c>
      <c r="AC107" s="1" t="s">
        <v>81</v>
      </c>
      <c r="AD107">
        <v>12</v>
      </c>
      <c r="AH107">
        <v>121565</v>
      </c>
      <c r="AI107">
        <v>1</v>
      </c>
      <c r="AO107">
        <v>4.95</v>
      </c>
      <c r="AP107" t="s">
        <v>49</v>
      </c>
      <c r="AQ107" t="s">
        <v>45</v>
      </c>
      <c r="AR107" t="str">
        <f>VLOOKUP(AC107,Lookup!$A$1:$G$58,5,FALSE)</f>
        <v>GORST CR     15.0216</v>
      </c>
      <c r="AS107">
        <f>VLOOKUP(AC107,Lookup!$A$1:$H$58,8,FALSE)</f>
        <v>10.375045405012713</v>
      </c>
      <c r="AT107">
        <f t="shared" si="1"/>
        <v>51.356474754812929</v>
      </c>
    </row>
    <row r="108" spans="1:46" x14ac:dyDescent="0.3">
      <c r="A108" t="s">
        <v>43</v>
      </c>
      <c r="B108">
        <v>4.0999999999999996</v>
      </c>
      <c r="C108">
        <v>20150424</v>
      </c>
      <c r="D108" t="s">
        <v>44</v>
      </c>
      <c r="E108" t="s">
        <v>68</v>
      </c>
      <c r="F108">
        <v>2382970</v>
      </c>
      <c r="G108">
        <v>1</v>
      </c>
      <c r="H108">
        <v>2012</v>
      </c>
      <c r="I108">
        <v>20120906</v>
      </c>
      <c r="J108" t="s">
        <v>43</v>
      </c>
      <c r="K108">
        <v>6</v>
      </c>
      <c r="L108">
        <v>37</v>
      </c>
      <c r="M108">
        <v>23</v>
      </c>
      <c r="N108">
        <v>16</v>
      </c>
      <c r="O108" t="s">
        <v>45</v>
      </c>
      <c r="P108">
        <v>5</v>
      </c>
      <c r="Q108" t="s">
        <v>46</v>
      </c>
      <c r="S108">
        <v>5000</v>
      </c>
      <c r="T108" t="s">
        <v>56</v>
      </c>
      <c r="X108">
        <v>720</v>
      </c>
      <c r="Y108">
        <v>0</v>
      </c>
      <c r="Z108">
        <v>1</v>
      </c>
      <c r="AA108" t="s">
        <v>48</v>
      </c>
      <c r="AB108">
        <v>1</v>
      </c>
      <c r="AC108" s="1" t="s">
        <v>83</v>
      </c>
      <c r="AD108">
        <v>12</v>
      </c>
      <c r="AH108">
        <v>121565</v>
      </c>
      <c r="AI108">
        <v>1</v>
      </c>
      <c r="AO108">
        <v>4.95</v>
      </c>
      <c r="AP108" t="s">
        <v>49</v>
      </c>
      <c r="AQ108" t="s">
        <v>45</v>
      </c>
      <c r="AR108" t="str">
        <f>VLOOKUP(AC108,Lookup!$A$1:$G$58,5,FALSE)</f>
        <v>GORST CR     15.0216</v>
      </c>
      <c r="AS108">
        <f>VLOOKUP(AC108,Lookup!$A$1:$H$58,8,FALSE)</f>
        <v>12.803707691587473</v>
      </c>
      <c r="AT108">
        <f t="shared" si="1"/>
        <v>63.378353073357992</v>
      </c>
    </row>
    <row r="109" spans="1:46" x14ac:dyDescent="0.3">
      <c r="A109" t="s">
        <v>43</v>
      </c>
      <c r="B109">
        <v>4.0999999999999996</v>
      </c>
      <c r="C109">
        <v>20150424</v>
      </c>
      <c r="D109" t="s">
        <v>44</v>
      </c>
      <c r="E109" t="s">
        <v>68</v>
      </c>
      <c r="F109">
        <v>2382971</v>
      </c>
      <c r="G109">
        <v>1</v>
      </c>
      <c r="H109">
        <v>2012</v>
      </c>
      <c r="I109">
        <v>20120906</v>
      </c>
      <c r="J109" t="s">
        <v>43</v>
      </c>
      <c r="K109">
        <v>6</v>
      </c>
      <c r="L109">
        <v>37</v>
      </c>
      <c r="M109">
        <v>23</v>
      </c>
      <c r="N109">
        <v>16</v>
      </c>
      <c r="O109" t="s">
        <v>45</v>
      </c>
      <c r="P109">
        <v>5</v>
      </c>
      <c r="Q109" t="s">
        <v>46</v>
      </c>
      <c r="S109">
        <v>5000</v>
      </c>
      <c r="T109" t="s">
        <v>56</v>
      </c>
      <c r="X109">
        <v>700</v>
      </c>
      <c r="Y109">
        <v>0</v>
      </c>
      <c r="Z109">
        <v>1</v>
      </c>
      <c r="AA109" t="s">
        <v>48</v>
      </c>
      <c r="AB109">
        <v>3</v>
      </c>
      <c r="AH109">
        <v>121565</v>
      </c>
      <c r="AI109">
        <v>1</v>
      </c>
      <c r="AP109" t="s">
        <v>49</v>
      </c>
      <c r="AQ109" t="s">
        <v>45</v>
      </c>
      <c r="AR109" t="e">
        <f>VLOOKUP(AC109,Lookup!$A$1:$G$58,5,FALSE)</f>
        <v>#N/A</v>
      </c>
    </row>
    <row r="110" spans="1:46" x14ac:dyDescent="0.3">
      <c r="A110" t="s">
        <v>43</v>
      </c>
      <c r="B110">
        <v>4.0999999999999996</v>
      </c>
      <c r="C110">
        <v>20150424</v>
      </c>
      <c r="D110" t="s">
        <v>44</v>
      </c>
      <c r="E110" t="s">
        <v>68</v>
      </c>
      <c r="F110">
        <v>2382972</v>
      </c>
      <c r="G110">
        <v>1</v>
      </c>
      <c r="H110">
        <v>2012</v>
      </c>
      <c r="I110">
        <v>20120906</v>
      </c>
      <c r="J110" t="s">
        <v>43</v>
      </c>
      <c r="K110">
        <v>6</v>
      </c>
      <c r="L110">
        <v>37</v>
      </c>
      <c r="M110">
        <v>23</v>
      </c>
      <c r="N110">
        <v>16</v>
      </c>
      <c r="O110" t="s">
        <v>45</v>
      </c>
      <c r="P110">
        <v>5</v>
      </c>
      <c r="Q110" t="s">
        <v>46</v>
      </c>
      <c r="S110">
        <v>5000</v>
      </c>
      <c r="T110" t="s">
        <v>47</v>
      </c>
      <c r="X110">
        <v>820</v>
      </c>
      <c r="Y110">
        <v>0</v>
      </c>
      <c r="Z110">
        <v>1</v>
      </c>
      <c r="AA110" t="s">
        <v>48</v>
      </c>
      <c r="AB110">
        <v>1</v>
      </c>
      <c r="AC110" s="1" t="s">
        <v>81</v>
      </c>
      <c r="AD110">
        <v>12</v>
      </c>
      <c r="AH110">
        <v>121565</v>
      </c>
      <c r="AI110">
        <v>1</v>
      </c>
      <c r="AO110">
        <v>4.95</v>
      </c>
      <c r="AP110" t="s">
        <v>49</v>
      </c>
      <c r="AQ110" t="s">
        <v>45</v>
      </c>
      <c r="AR110" t="str">
        <f>VLOOKUP(AC110,Lookup!$A$1:$G$58,5,FALSE)</f>
        <v>GORST CR     15.0216</v>
      </c>
      <c r="AS110">
        <f>VLOOKUP(AC110,Lookup!$A$1:$H$58,8,FALSE)</f>
        <v>10.375045405012713</v>
      </c>
      <c r="AT110">
        <f t="shared" si="1"/>
        <v>51.356474754812929</v>
      </c>
    </row>
    <row r="111" spans="1:46" x14ac:dyDescent="0.3">
      <c r="A111" t="s">
        <v>43</v>
      </c>
      <c r="B111">
        <v>4.0999999999999996</v>
      </c>
      <c r="C111">
        <v>20150424</v>
      </c>
      <c r="D111" t="s">
        <v>44</v>
      </c>
      <c r="E111" t="s">
        <v>68</v>
      </c>
      <c r="F111">
        <v>2382973</v>
      </c>
      <c r="G111">
        <v>1</v>
      </c>
      <c r="H111">
        <v>2012</v>
      </c>
      <c r="I111">
        <v>20120906</v>
      </c>
      <c r="J111" t="s">
        <v>43</v>
      </c>
      <c r="K111">
        <v>6</v>
      </c>
      <c r="L111">
        <v>37</v>
      </c>
      <c r="M111">
        <v>23</v>
      </c>
      <c r="N111">
        <v>16</v>
      </c>
      <c r="O111" t="s">
        <v>45</v>
      </c>
      <c r="P111">
        <v>5</v>
      </c>
      <c r="Q111" t="s">
        <v>46</v>
      </c>
      <c r="S111">
        <v>5000</v>
      </c>
      <c r="T111" t="s">
        <v>47</v>
      </c>
      <c r="X111">
        <v>760</v>
      </c>
      <c r="Y111">
        <v>0</v>
      </c>
      <c r="Z111">
        <v>1</v>
      </c>
      <c r="AA111" t="s">
        <v>48</v>
      </c>
      <c r="AB111">
        <v>1</v>
      </c>
      <c r="AC111" s="1" t="s">
        <v>81</v>
      </c>
      <c r="AD111">
        <v>12</v>
      </c>
      <c r="AH111">
        <v>121565</v>
      </c>
      <c r="AI111">
        <v>1</v>
      </c>
      <c r="AO111">
        <v>4.95</v>
      </c>
      <c r="AP111" t="s">
        <v>49</v>
      </c>
      <c r="AQ111" t="s">
        <v>45</v>
      </c>
      <c r="AR111" t="str">
        <f>VLOOKUP(AC111,Lookup!$A$1:$G$58,5,FALSE)</f>
        <v>GORST CR     15.0216</v>
      </c>
      <c r="AS111">
        <f>VLOOKUP(AC111,Lookup!$A$1:$H$58,8,FALSE)</f>
        <v>10.375045405012713</v>
      </c>
      <c r="AT111">
        <f t="shared" si="1"/>
        <v>51.356474754812929</v>
      </c>
    </row>
    <row r="112" spans="1:46" x14ac:dyDescent="0.3">
      <c r="A112" t="s">
        <v>43</v>
      </c>
      <c r="B112">
        <v>4.0999999999999996</v>
      </c>
      <c r="C112">
        <v>20150424</v>
      </c>
      <c r="D112" t="s">
        <v>44</v>
      </c>
      <c r="E112" t="s">
        <v>68</v>
      </c>
      <c r="F112">
        <v>2382974</v>
      </c>
      <c r="G112">
        <v>1</v>
      </c>
      <c r="H112">
        <v>2012</v>
      </c>
      <c r="I112">
        <v>20120906</v>
      </c>
      <c r="J112" t="s">
        <v>43</v>
      </c>
      <c r="K112">
        <v>6</v>
      </c>
      <c r="L112">
        <v>37</v>
      </c>
      <c r="M112">
        <v>23</v>
      </c>
      <c r="N112">
        <v>16</v>
      </c>
      <c r="O112" t="s">
        <v>45</v>
      </c>
      <c r="P112">
        <v>5</v>
      </c>
      <c r="Q112" t="s">
        <v>46</v>
      </c>
      <c r="S112">
        <v>5000</v>
      </c>
      <c r="T112" t="s">
        <v>56</v>
      </c>
      <c r="X112">
        <v>680</v>
      </c>
      <c r="Y112">
        <v>0</v>
      </c>
      <c r="Z112">
        <v>1</v>
      </c>
      <c r="AA112" t="s">
        <v>48</v>
      </c>
      <c r="AB112">
        <v>1</v>
      </c>
      <c r="AC112" s="1" t="s">
        <v>83</v>
      </c>
      <c r="AD112">
        <v>12</v>
      </c>
      <c r="AH112">
        <v>121565</v>
      </c>
      <c r="AI112">
        <v>1</v>
      </c>
      <c r="AO112">
        <v>4.95</v>
      </c>
      <c r="AP112" t="s">
        <v>49</v>
      </c>
      <c r="AQ112" t="s">
        <v>45</v>
      </c>
      <c r="AR112" t="str">
        <f>VLOOKUP(AC112,Lookup!$A$1:$G$58,5,FALSE)</f>
        <v>GORST CR     15.0216</v>
      </c>
      <c r="AS112">
        <f>VLOOKUP(AC112,Lookup!$A$1:$H$58,8,FALSE)</f>
        <v>12.803707691587473</v>
      </c>
      <c r="AT112">
        <f t="shared" si="1"/>
        <v>63.378353073357992</v>
      </c>
    </row>
    <row r="113" spans="1:46" x14ac:dyDescent="0.3">
      <c r="A113" t="s">
        <v>43</v>
      </c>
      <c r="B113">
        <v>4.0999999999999996</v>
      </c>
      <c r="C113">
        <v>20150424</v>
      </c>
      <c r="D113" t="s">
        <v>44</v>
      </c>
      <c r="E113" t="s">
        <v>68</v>
      </c>
      <c r="F113">
        <v>2382975</v>
      </c>
      <c r="G113">
        <v>1</v>
      </c>
      <c r="H113">
        <v>2012</v>
      </c>
      <c r="I113">
        <v>20120906</v>
      </c>
      <c r="J113" t="s">
        <v>43</v>
      </c>
      <c r="K113">
        <v>6</v>
      </c>
      <c r="L113">
        <v>37</v>
      </c>
      <c r="M113">
        <v>23</v>
      </c>
      <c r="N113">
        <v>16</v>
      </c>
      <c r="O113" t="s">
        <v>45</v>
      </c>
      <c r="P113">
        <v>5</v>
      </c>
      <c r="Q113" t="s">
        <v>46</v>
      </c>
      <c r="S113">
        <v>0</v>
      </c>
      <c r="T113" t="s">
        <v>56</v>
      </c>
      <c r="X113">
        <v>700</v>
      </c>
      <c r="Y113">
        <v>0</v>
      </c>
      <c r="Z113">
        <v>1</v>
      </c>
      <c r="AA113" t="s">
        <v>48</v>
      </c>
      <c r="AB113">
        <v>1</v>
      </c>
      <c r="AC113" s="1" t="s">
        <v>86</v>
      </c>
      <c r="AD113">
        <v>12</v>
      </c>
      <c r="AH113">
        <v>121565</v>
      </c>
      <c r="AI113">
        <v>1</v>
      </c>
      <c r="AO113">
        <v>4.95</v>
      </c>
      <c r="AP113" t="s">
        <v>49</v>
      </c>
      <c r="AQ113" t="s">
        <v>45</v>
      </c>
      <c r="AR113" t="str">
        <f>VLOOKUP(AC113,Lookup!$A$1:$G$58,5,FALSE)</f>
        <v>GROVERS CR HATCHERY</v>
      </c>
      <c r="AS113">
        <f>VLOOKUP(AC113,Lookup!$A$1:$H$58,8,FALSE)</f>
        <v>1.3463035824151961</v>
      </c>
      <c r="AT113">
        <f t="shared" si="1"/>
        <v>6.6642027329552214</v>
      </c>
    </row>
    <row r="114" spans="1:46" x14ac:dyDescent="0.3">
      <c r="A114" t="s">
        <v>43</v>
      </c>
      <c r="B114">
        <v>4.0999999999999996</v>
      </c>
      <c r="C114">
        <v>20150424</v>
      </c>
      <c r="D114" t="s">
        <v>44</v>
      </c>
      <c r="E114" t="s">
        <v>68</v>
      </c>
      <c r="F114">
        <v>2382976</v>
      </c>
      <c r="G114">
        <v>1</v>
      </c>
      <c r="H114">
        <v>2012</v>
      </c>
      <c r="I114">
        <v>20120906</v>
      </c>
      <c r="J114" t="s">
        <v>43</v>
      </c>
      <c r="K114">
        <v>6</v>
      </c>
      <c r="L114">
        <v>37</v>
      </c>
      <c r="M114">
        <v>23</v>
      </c>
      <c r="N114">
        <v>16</v>
      </c>
      <c r="O114" t="s">
        <v>45</v>
      </c>
      <c r="P114">
        <v>5</v>
      </c>
      <c r="Q114" t="s">
        <v>46</v>
      </c>
      <c r="S114">
        <v>5000</v>
      </c>
      <c r="T114" t="s">
        <v>56</v>
      </c>
      <c r="X114">
        <v>570</v>
      </c>
      <c r="Y114">
        <v>0</v>
      </c>
      <c r="Z114">
        <v>1</v>
      </c>
      <c r="AA114" t="s">
        <v>48</v>
      </c>
      <c r="AB114">
        <v>1</v>
      </c>
      <c r="AC114" s="1" t="s">
        <v>82</v>
      </c>
      <c r="AD114">
        <v>12</v>
      </c>
      <c r="AH114">
        <v>121565</v>
      </c>
      <c r="AI114">
        <v>1</v>
      </c>
      <c r="AO114">
        <v>4.95</v>
      </c>
      <c r="AP114" t="s">
        <v>49</v>
      </c>
      <c r="AQ114" t="s">
        <v>45</v>
      </c>
      <c r="AR114" t="str">
        <f>VLOOKUP(AC114,Lookup!$A$1:$G$58,5,FALSE)</f>
        <v>GORST CR     15.0216</v>
      </c>
      <c r="AS114">
        <f>VLOOKUP(AC114,Lookup!$A$1:$H$58,8,FALSE)</f>
        <v>10.712079355643366</v>
      </c>
      <c r="AT114">
        <f t="shared" si="1"/>
        <v>53.024792810434668</v>
      </c>
    </row>
    <row r="115" spans="1:46" x14ac:dyDescent="0.3">
      <c r="A115" t="s">
        <v>43</v>
      </c>
      <c r="B115">
        <v>4.0999999999999996</v>
      </c>
      <c r="C115">
        <v>20150424</v>
      </c>
      <c r="D115" t="s">
        <v>44</v>
      </c>
      <c r="E115" t="s">
        <v>68</v>
      </c>
      <c r="F115">
        <v>2382977</v>
      </c>
      <c r="G115">
        <v>1</v>
      </c>
      <c r="H115">
        <v>2012</v>
      </c>
      <c r="I115">
        <v>20120906</v>
      </c>
      <c r="J115" t="s">
        <v>43</v>
      </c>
      <c r="K115">
        <v>6</v>
      </c>
      <c r="L115">
        <v>37</v>
      </c>
      <c r="M115">
        <v>23</v>
      </c>
      <c r="N115">
        <v>16</v>
      </c>
      <c r="O115" t="s">
        <v>45</v>
      </c>
      <c r="P115">
        <v>5</v>
      </c>
      <c r="Q115" t="s">
        <v>46</v>
      </c>
      <c r="S115">
        <v>5000</v>
      </c>
      <c r="T115" t="s">
        <v>47</v>
      </c>
      <c r="X115">
        <v>780</v>
      </c>
      <c r="Y115">
        <v>0</v>
      </c>
      <c r="Z115">
        <v>1</v>
      </c>
      <c r="AA115" t="s">
        <v>48</v>
      </c>
      <c r="AB115">
        <v>1</v>
      </c>
      <c r="AC115" s="1" t="s">
        <v>80</v>
      </c>
      <c r="AD115">
        <v>12</v>
      </c>
      <c r="AH115">
        <v>121565</v>
      </c>
      <c r="AI115">
        <v>1</v>
      </c>
      <c r="AO115">
        <v>4.95</v>
      </c>
      <c r="AP115" t="s">
        <v>49</v>
      </c>
      <c r="AQ115" t="s">
        <v>45</v>
      </c>
      <c r="AR115" t="str">
        <f>VLOOKUP(AC115,Lookup!$A$1:$G$58,5,FALSE)</f>
        <v>GORST CR     15.0216</v>
      </c>
      <c r="AS115">
        <f>VLOOKUP(AC115,Lookup!$A$1:$H$58,8,FALSE)</f>
        <v>8.6662392501050114</v>
      </c>
      <c r="AT115">
        <f t="shared" si="1"/>
        <v>42.89788428801981</v>
      </c>
    </row>
    <row r="116" spans="1:46" x14ac:dyDescent="0.3">
      <c r="A116" t="s">
        <v>43</v>
      </c>
      <c r="B116">
        <v>4.0999999999999996</v>
      </c>
      <c r="C116">
        <v>20150424</v>
      </c>
      <c r="D116" t="s">
        <v>44</v>
      </c>
      <c r="E116" t="s">
        <v>68</v>
      </c>
      <c r="F116">
        <v>2382978</v>
      </c>
      <c r="G116">
        <v>1</v>
      </c>
      <c r="H116">
        <v>2012</v>
      </c>
      <c r="I116">
        <v>20120906</v>
      </c>
      <c r="J116" t="s">
        <v>43</v>
      </c>
      <c r="K116">
        <v>6</v>
      </c>
      <c r="L116">
        <v>37</v>
      </c>
      <c r="M116">
        <v>23</v>
      </c>
      <c r="N116">
        <v>16</v>
      </c>
      <c r="O116" t="s">
        <v>45</v>
      </c>
      <c r="P116">
        <v>5</v>
      </c>
      <c r="Q116" t="s">
        <v>46</v>
      </c>
      <c r="S116">
        <v>5000</v>
      </c>
      <c r="T116" t="s">
        <v>56</v>
      </c>
      <c r="X116">
        <v>740</v>
      </c>
      <c r="Y116">
        <v>0</v>
      </c>
      <c r="Z116">
        <v>1</v>
      </c>
      <c r="AA116" t="s">
        <v>48</v>
      </c>
      <c r="AB116">
        <v>1</v>
      </c>
      <c r="AC116" s="1" t="s">
        <v>81</v>
      </c>
      <c r="AD116">
        <v>12</v>
      </c>
      <c r="AH116">
        <v>121565</v>
      </c>
      <c r="AI116">
        <v>1</v>
      </c>
      <c r="AO116">
        <v>4.95</v>
      </c>
      <c r="AP116" t="s">
        <v>49</v>
      </c>
      <c r="AQ116" t="s">
        <v>45</v>
      </c>
      <c r="AR116" t="str">
        <f>VLOOKUP(AC116,Lookup!$A$1:$G$58,5,FALSE)</f>
        <v>GORST CR     15.0216</v>
      </c>
      <c r="AS116">
        <f>VLOOKUP(AC116,Lookup!$A$1:$H$58,8,FALSE)</f>
        <v>10.375045405012713</v>
      </c>
      <c r="AT116">
        <f t="shared" si="1"/>
        <v>51.356474754812929</v>
      </c>
    </row>
    <row r="117" spans="1:46" x14ac:dyDescent="0.3">
      <c r="A117" t="s">
        <v>43</v>
      </c>
      <c r="B117">
        <v>4.0999999999999996</v>
      </c>
      <c r="C117">
        <v>20150424</v>
      </c>
      <c r="D117" t="s">
        <v>44</v>
      </c>
      <c r="E117" t="s">
        <v>68</v>
      </c>
      <c r="F117">
        <v>2382979</v>
      </c>
      <c r="G117">
        <v>1</v>
      </c>
      <c r="H117">
        <v>2012</v>
      </c>
      <c r="I117">
        <v>20120906</v>
      </c>
      <c r="J117" t="s">
        <v>43</v>
      </c>
      <c r="K117">
        <v>6</v>
      </c>
      <c r="L117">
        <v>37</v>
      </c>
      <c r="M117">
        <v>23</v>
      </c>
      <c r="N117">
        <v>16</v>
      </c>
      <c r="O117" t="s">
        <v>45</v>
      </c>
      <c r="P117">
        <v>5</v>
      </c>
      <c r="Q117" t="s">
        <v>46</v>
      </c>
      <c r="S117">
        <v>5000</v>
      </c>
      <c r="T117" t="s">
        <v>47</v>
      </c>
      <c r="X117">
        <v>650</v>
      </c>
      <c r="Y117">
        <v>0</v>
      </c>
      <c r="Z117">
        <v>1</v>
      </c>
      <c r="AA117" t="s">
        <v>48</v>
      </c>
      <c r="AB117">
        <v>1</v>
      </c>
      <c r="AC117" s="1" t="s">
        <v>83</v>
      </c>
      <c r="AD117">
        <v>12</v>
      </c>
      <c r="AH117">
        <v>121565</v>
      </c>
      <c r="AI117">
        <v>1</v>
      </c>
      <c r="AO117">
        <v>4.95</v>
      </c>
      <c r="AP117" t="s">
        <v>49</v>
      </c>
      <c r="AQ117" t="s">
        <v>45</v>
      </c>
      <c r="AR117" t="str">
        <f>VLOOKUP(AC117,Lookup!$A$1:$G$58,5,FALSE)</f>
        <v>GORST CR     15.0216</v>
      </c>
      <c r="AS117">
        <f>VLOOKUP(AC117,Lookup!$A$1:$H$58,8,FALSE)</f>
        <v>12.803707691587473</v>
      </c>
      <c r="AT117">
        <f t="shared" si="1"/>
        <v>63.378353073357992</v>
      </c>
    </row>
    <row r="118" spans="1:46" x14ac:dyDescent="0.3">
      <c r="A118" t="s">
        <v>43</v>
      </c>
      <c r="B118">
        <v>4.0999999999999996</v>
      </c>
      <c r="C118">
        <v>20150424</v>
      </c>
      <c r="D118" t="s">
        <v>44</v>
      </c>
      <c r="E118" t="s">
        <v>68</v>
      </c>
      <c r="F118">
        <v>2382980</v>
      </c>
      <c r="G118">
        <v>1</v>
      </c>
      <c r="H118">
        <v>2012</v>
      </c>
      <c r="I118">
        <v>20120906</v>
      </c>
      <c r="J118" t="s">
        <v>43</v>
      </c>
      <c r="K118">
        <v>6</v>
      </c>
      <c r="L118">
        <v>37</v>
      </c>
      <c r="M118">
        <v>23</v>
      </c>
      <c r="N118">
        <v>16</v>
      </c>
      <c r="O118" t="s">
        <v>45</v>
      </c>
      <c r="P118">
        <v>5</v>
      </c>
      <c r="Q118" t="s">
        <v>46</v>
      </c>
      <c r="S118">
        <v>5000</v>
      </c>
      <c r="T118" t="s">
        <v>56</v>
      </c>
      <c r="X118">
        <v>620</v>
      </c>
      <c r="Y118">
        <v>0</v>
      </c>
      <c r="Z118">
        <v>1</v>
      </c>
      <c r="AA118" t="s">
        <v>48</v>
      </c>
      <c r="AB118">
        <v>1</v>
      </c>
      <c r="AC118" s="1" t="s">
        <v>82</v>
      </c>
      <c r="AD118">
        <v>12</v>
      </c>
      <c r="AH118">
        <v>121565</v>
      </c>
      <c r="AI118">
        <v>1</v>
      </c>
      <c r="AO118">
        <v>4.95</v>
      </c>
      <c r="AP118" t="s">
        <v>49</v>
      </c>
      <c r="AQ118" t="s">
        <v>45</v>
      </c>
      <c r="AR118" t="str">
        <f>VLOOKUP(AC118,Lookup!$A$1:$G$58,5,FALSE)</f>
        <v>GORST CR     15.0216</v>
      </c>
      <c r="AS118">
        <f>VLOOKUP(AC118,Lookup!$A$1:$H$58,8,FALSE)</f>
        <v>10.712079355643366</v>
      </c>
      <c r="AT118">
        <f t="shared" si="1"/>
        <v>53.024792810434668</v>
      </c>
    </row>
    <row r="119" spans="1:46" x14ac:dyDescent="0.3">
      <c r="A119" t="s">
        <v>43</v>
      </c>
      <c r="B119">
        <v>4.0999999999999996</v>
      </c>
      <c r="C119">
        <v>20150424</v>
      </c>
      <c r="D119" t="s">
        <v>44</v>
      </c>
      <c r="E119" t="s">
        <v>68</v>
      </c>
      <c r="F119">
        <v>2382981</v>
      </c>
      <c r="G119">
        <v>1</v>
      </c>
      <c r="H119">
        <v>2012</v>
      </c>
      <c r="I119">
        <v>20120906</v>
      </c>
      <c r="J119" t="s">
        <v>43</v>
      </c>
      <c r="K119">
        <v>6</v>
      </c>
      <c r="L119">
        <v>37</v>
      </c>
      <c r="M119">
        <v>23</v>
      </c>
      <c r="N119">
        <v>16</v>
      </c>
      <c r="O119" t="s">
        <v>45</v>
      </c>
      <c r="P119">
        <v>5</v>
      </c>
      <c r="Q119" t="s">
        <v>46</v>
      </c>
      <c r="S119">
        <v>5000</v>
      </c>
      <c r="T119" t="s">
        <v>47</v>
      </c>
      <c r="X119">
        <v>650</v>
      </c>
      <c r="Y119">
        <v>0</v>
      </c>
      <c r="Z119">
        <v>1</v>
      </c>
      <c r="AA119" t="s">
        <v>48</v>
      </c>
      <c r="AB119">
        <v>1</v>
      </c>
      <c r="AC119" s="1" t="s">
        <v>82</v>
      </c>
      <c r="AD119">
        <v>12</v>
      </c>
      <c r="AH119">
        <v>121565</v>
      </c>
      <c r="AI119">
        <v>1</v>
      </c>
      <c r="AO119">
        <v>4.95</v>
      </c>
      <c r="AP119" t="s">
        <v>49</v>
      </c>
      <c r="AQ119" t="s">
        <v>45</v>
      </c>
      <c r="AR119" t="str">
        <f>VLOOKUP(AC119,Lookup!$A$1:$G$58,5,FALSE)</f>
        <v>GORST CR     15.0216</v>
      </c>
      <c r="AS119">
        <f>VLOOKUP(AC119,Lookup!$A$1:$H$58,8,FALSE)</f>
        <v>10.712079355643366</v>
      </c>
      <c r="AT119">
        <f t="shared" si="1"/>
        <v>53.024792810434668</v>
      </c>
    </row>
    <row r="120" spans="1:46" x14ac:dyDescent="0.3">
      <c r="A120" t="s">
        <v>43</v>
      </c>
      <c r="B120">
        <v>4.0999999999999996</v>
      </c>
      <c r="C120">
        <v>20150424</v>
      </c>
      <c r="D120" t="s">
        <v>44</v>
      </c>
      <c r="E120" t="s">
        <v>68</v>
      </c>
      <c r="F120">
        <v>2382982</v>
      </c>
      <c r="G120">
        <v>1</v>
      </c>
      <c r="H120">
        <v>2012</v>
      </c>
      <c r="I120">
        <v>20120906</v>
      </c>
      <c r="J120" t="s">
        <v>43</v>
      </c>
      <c r="K120">
        <v>6</v>
      </c>
      <c r="L120">
        <v>37</v>
      </c>
      <c r="M120">
        <v>23</v>
      </c>
      <c r="N120">
        <v>16</v>
      </c>
      <c r="O120" t="s">
        <v>45</v>
      </c>
      <c r="P120">
        <v>5</v>
      </c>
      <c r="Q120" t="s">
        <v>46</v>
      </c>
      <c r="S120">
        <v>5000</v>
      </c>
      <c r="T120" t="s">
        <v>56</v>
      </c>
      <c r="X120">
        <v>790</v>
      </c>
      <c r="Y120">
        <v>0</v>
      </c>
      <c r="Z120">
        <v>1</v>
      </c>
      <c r="AA120" t="s">
        <v>48</v>
      </c>
      <c r="AB120">
        <v>3</v>
      </c>
      <c r="AH120">
        <v>121565</v>
      </c>
      <c r="AI120">
        <v>1</v>
      </c>
      <c r="AP120" t="s">
        <v>49</v>
      </c>
      <c r="AQ120" t="s">
        <v>45</v>
      </c>
      <c r="AR120" t="e">
        <f>VLOOKUP(AC120,Lookup!$A$1:$G$58,5,FALSE)</f>
        <v>#N/A</v>
      </c>
    </row>
    <row r="121" spans="1:46" x14ac:dyDescent="0.3">
      <c r="A121" t="s">
        <v>43</v>
      </c>
      <c r="B121">
        <v>4.0999999999999996</v>
      </c>
      <c r="C121">
        <v>20150424</v>
      </c>
      <c r="D121" t="s">
        <v>44</v>
      </c>
      <c r="E121" t="s">
        <v>68</v>
      </c>
      <c r="F121">
        <v>2382983</v>
      </c>
      <c r="G121">
        <v>1</v>
      </c>
      <c r="H121">
        <v>2012</v>
      </c>
      <c r="I121">
        <v>20120906</v>
      </c>
      <c r="J121" t="s">
        <v>43</v>
      </c>
      <c r="K121">
        <v>6</v>
      </c>
      <c r="L121">
        <v>37</v>
      </c>
      <c r="M121">
        <v>23</v>
      </c>
      <c r="N121">
        <v>16</v>
      </c>
      <c r="O121" t="s">
        <v>45</v>
      </c>
      <c r="P121">
        <v>5</v>
      </c>
      <c r="Q121" t="s">
        <v>46</v>
      </c>
      <c r="S121">
        <v>5000</v>
      </c>
      <c r="T121" t="s">
        <v>56</v>
      </c>
      <c r="X121">
        <v>730</v>
      </c>
      <c r="Y121">
        <v>0</v>
      </c>
      <c r="Z121">
        <v>1</v>
      </c>
      <c r="AA121" t="s">
        <v>48</v>
      </c>
      <c r="AB121">
        <v>1</v>
      </c>
      <c r="AC121" s="1" t="s">
        <v>80</v>
      </c>
      <c r="AD121">
        <v>12</v>
      </c>
      <c r="AH121">
        <v>121565</v>
      </c>
      <c r="AI121">
        <v>1</v>
      </c>
      <c r="AO121">
        <v>4.95</v>
      </c>
      <c r="AP121" t="s">
        <v>49</v>
      </c>
      <c r="AQ121" t="s">
        <v>45</v>
      </c>
      <c r="AR121" t="str">
        <f>VLOOKUP(AC121,Lookup!$A$1:$G$58,5,FALSE)</f>
        <v>GORST CR     15.0216</v>
      </c>
      <c r="AS121">
        <f>VLOOKUP(AC121,Lookup!$A$1:$H$58,8,FALSE)</f>
        <v>8.6662392501050114</v>
      </c>
      <c r="AT121">
        <f t="shared" si="1"/>
        <v>42.89788428801981</v>
      </c>
    </row>
    <row r="122" spans="1:46" x14ac:dyDescent="0.3">
      <c r="A122" t="s">
        <v>43</v>
      </c>
      <c r="B122">
        <v>4.0999999999999996</v>
      </c>
      <c r="C122">
        <v>20150424</v>
      </c>
      <c r="D122" t="s">
        <v>44</v>
      </c>
      <c r="E122" t="s">
        <v>68</v>
      </c>
      <c r="F122">
        <v>2382984</v>
      </c>
      <c r="G122">
        <v>1</v>
      </c>
      <c r="H122">
        <v>2012</v>
      </c>
      <c r="I122">
        <v>20120906</v>
      </c>
      <c r="J122" t="s">
        <v>43</v>
      </c>
      <c r="K122">
        <v>6</v>
      </c>
      <c r="L122">
        <v>37</v>
      </c>
      <c r="M122">
        <v>23</v>
      </c>
      <c r="N122">
        <v>16</v>
      </c>
      <c r="O122" t="s">
        <v>45</v>
      </c>
      <c r="P122">
        <v>5</v>
      </c>
      <c r="Q122" t="s">
        <v>46</v>
      </c>
      <c r="S122">
        <v>5000</v>
      </c>
      <c r="T122" t="s">
        <v>47</v>
      </c>
      <c r="X122">
        <v>740</v>
      </c>
      <c r="Y122">
        <v>0</v>
      </c>
      <c r="Z122">
        <v>1</v>
      </c>
      <c r="AA122" t="s">
        <v>48</v>
      </c>
      <c r="AB122">
        <v>1</v>
      </c>
      <c r="AC122" s="1" t="s">
        <v>81</v>
      </c>
      <c r="AD122">
        <v>12</v>
      </c>
      <c r="AH122">
        <v>121565</v>
      </c>
      <c r="AI122">
        <v>1</v>
      </c>
      <c r="AO122">
        <v>4.95</v>
      </c>
      <c r="AP122" t="s">
        <v>49</v>
      </c>
      <c r="AQ122" t="s">
        <v>45</v>
      </c>
      <c r="AR122" t="str">
        <f>VLOOKUP(AC122,Lookup!$A$1:$G$58,5,FALSE)</f>
        <v>GORST CR     15.0216</v>
      </c>
      <c r="AS122">
        <f>VLOOKUP(AC122,Lookup!$A$1:$H$58,8,FALSE)</f>
        <v>10.375045405012713</v>
      </c>
      <c r="AT122">
        <f t="shared" si="1"/>
        <v>51.356474754812929</v>
      </c>
    </row>
    <row r="123" spans="1:46" x14ac:dyDescent="0.3">
      <c r="A123" t="s">
        <v>43</v>
      </c>
      <c r="B123">
        <v>4.0999999999999996</v>
      </c>
      <c r="C123">
        <v>20150424</v>
      </c>
      <c r="D123" t="s">
        <v>44</v>
      </c>
      <c r="E123" t="s">
        <v>68</v>
      </c>
      <c r="F123">
        <v>2382959</v>
      </c>
      <c r="G123">
        <v>1</v>
      </c>
      <c r="H123">
        <v>2012</v>
      </c>
      <c r="I123">
        <v>20120910</v>
      </c>
      <c r="J123" t="s">
        <v>43</v>
      </c>
      <c r="K123">
        <v>6</v>
      </c>
      <c r="L123">
        <v>38</v>
      </c>
      <c r="M123">
        <v>23</v>
      </c>
      <c r="N123">
        <v>16</v>
      </c>
      <c r="O123" t="s">
        <v>45</v>
      </c>
      <c r="P123">
        <v>5</v>
      </c>
      <c r="Q123" t="s">
        <v>46</v>
      </c>
      <c r="S123">
        <v>5000</v>
      </c>
      <c r="T123" t="s">
        <v>47</v>
      </c>
      <c r="X123">
        <v>630</v>
      </c>
      <c r="Y123">
        <v>0</v>
      </c>
      <c r="Z123">
        <v>1</v>
      </c>
      <c r="AA123" t="s">
        <v>48</v>
      </c>
      <c r="AB123">
        <v>1</v>
      </c>
      <c r="AC123" s="1" t="s">
        <v>87</v>
      </c>
      <c r="AD123">
        <v>12</v>
      </c>
      <c r="AH123">
        <v>121566</v>
      </c>
      <c r="AI123">
        <v>1</v>
      </c>
      <c r="AO123">
        <v>8.25</v>
      </c>
      <c r="AP123" t="s">
        <v>49</v>
      </c>
      <c r="AQ123" t="s">
        <v>45</v>
      </c>
      <c r="AR123" t="str">
        <f>VLOOKUP(AC123,Lookup!$A$1:$G$58,5,FALSE)</f>
        <v>PURDY CR     16.0005</v>
      </c>
      <c r="AS123">
        <f>VLOOKUP(AC123,Lookup!$A$1:$H$58,8,FALSE)</f>
        <v>1</v>
      </c>
      <c r="AT123">
        <f t="shared" si="1"/>
        <v>8.25</v>
      </c>
    </row>
    <row r="124" spans="1:46" x14ac:dyDescent="0.3">
      <c r="A124" t="s">
        <v>43</v>
      </c>
      <c r="B124">
        <v>4.0999999999999996</v>
      </c>
      <c r="C124">
        <v>20160520</v>
      </c>
      <c r="D124" t="s">
        <v>44</v>
      </c>
      <c r="E124" t="s">
        <v>68</v>
      </c>
      <c r="F124">
        <v>2484031</v>
      </c>
      <c r="G124">
        <v>1</v>
      </c>
      <c r="H124">
        <v>2013</v>
      </c>
      <c r="I124">
        <v>20130820</v>
      </c>
      <c r="J124" t="s">
        <v>43</v>
      </c>
      <c r="K124">
        <v>6</v>
      </c>
      <c r="L124">
        <v>34</v>
      </c>
      <c r="M124">
        <v>23</v>
      </c>
      <c r="N124">
        <v>49</v>
      </c>
      <c r="O124" t="s">
        <v>45</v>
      </c>
      <c r="P124">
        <v>5</v>
      </c>
      <c r="Q124" t="s">
        <v>46</v>
      </c>
      <c r="S124">
        <v>5000</v>
      </c>
      <c r="T124" t="s">
        <v>47</v>
      </c>
      <c r="X124">
        <v>750</v>
      </c>
      <c r="Y124">
        <v>0</v>
      </c>
      <c r="Z124">
        <v>1</v>
      </c>
      <c r="AA124" t="s">
        <v>48</v>
      </c>
      <c r="AB124">
        <v>1</v>
      </c>
      <c r="AC124" s="1" t="s">
        <v>83</v>
      </c>
      <c r="AD124">
        <v>12</v>
      </c>
      <c r="AH124">
        <v>125476</v>
      </c>
      <c r="AI124">
        <v>1</v>
      </c>
      <c r="AO124">
        <v>2.2799999999999998</v>
      </c>
      <c r="AP124" t="s">
        <v>49</v>
      </c>
      <c r="AQ124" t="s">
        <v>45</v>
      </c>
      <c r="AR124" t="str">
        <f>VLOOKUP(AC124,Lookup!$A$1:$G$58,5,FALSE)</f>
        <v>GORST CR     15.0216</v>
      </c>
      <c r="AS124">
        <f>VLOOKUP(AC124,Lookup!$A$1:$H$58,8,FALSE)</f>
        <v>12.803707691587473</v>
      </c>
      <c r="AT124">
        <f t="shared" si="1"/>
        <v>29.192453536819436</v>
      </c>
    </row>
    <row r="125" spans="1:46" x14ac:dyDescent="0.3">
      <c r="A125" t="s">
        <v>43</v>
      </c>
      <c r="B125">
        <v>4.0999999999999996</v>
      </c>
      <c r="C125">
        <v>20160520</v>
      </c>
      <c r="D125" t="s">
        <v>44</v>
      </c>
      <c r="E125" t="s">
        <v>68</v>
      </c>
      <c r="F125">
        <v>2484032</v>
      </c>
      <c r="G125">
        <v>1</v>
      </c>
      <c r="H125">
        <v>2013</v>
      </c>
      <c r="I125">
        <v>20130820</v>
      </c>
      <c r="J125" t="s">
        <v>43</v>
      </c>
      <c r="K125">
        <v>6</v>
      </c>
      <c r="L125">
        <v>34</v>
      </c>
      <c r="M125">
        <v>23</v>
      </c>
      <c r="N125">
        <v>49</v>
      </c>
      <c r="O125" t="s">
        <v>45</v>
      </c>
      <c r="P125">
        <v>5</v>
      </c>
      <c r="Q125" t="s">
        <v>46</v>
      </c>
      <c r="S125">
        <v>5000</v>
      </c>
      <c r="T125" t="s">
        <v>56</v>
      </c>
      <c r="X125">
        <v>670</v>
      </c>
      <c r="Y125">
        <v>0</v>
      </c>
      <c r="Z125">
        <v>1</v>
      </c>
      <c r="AA125" t="s">
        <v>48</v>
      </c>
      <c r="AB125">
        <v>1</v>
      </c>
      <c r="AC125" s="1" t="s">
        <v>88</v>
      </c>
      <c r="AD125">
        <v>12</v>
      </c>
      <c r="AH125">
        <v>125476</v>
      </c>
      <c r="AI125">
        <v>1</v>
      </c>
      <c r="AO125">
        <v>2.2799999999999998</v>
      </c>
      <c r="AP125" t="s">
        <v>49</v>
      </c>
      <c r="AQ125" t="s">
        <v>45</v>
      </c>
      <c r="AR125" t="str">
        <f>VLOOKUP(AC125,Lookup!$A$1:$G$58,5,FALSE)</f>
        <v>GORST CR     15.0216</v>
      </c>
      <c r="AS125">
        <f>VLOOKUP(AC125,Lookup!$A$1:$H$58,8,FALSE)</f>
        <v>8.7221435634663784</v>
      </c>
      <c r="AT125">
        <f t="shared" si="1"/>
        <v>19.886487324703342</v>
      </c>
    </row>
    <row r="126" spans="1:46" x14ac:dyDescent="0.3">
      <c r="A126" t="s">
        <v>43</v>
      </c>
      <c r="B126">
        <v>4.0999999999999996</v>
      </c>
      <c r="C126">
        <v>20160520</v>
      </c>
      <c r="D126" t="s">
        <v>44</v>
      </c>
      <c r="E126" t="s">
        <v>68</v>
      </c>
      <c r="F126">
        <v>2484046</v>
      </c>
      <c r="G126">
        <v>1</v>
      </c>
      <c r="H126">
        <v>2013</v>
      </c>
      <c r="I126">
        <v>20130820</v>
      </c>
      <c r="J126" t="s">
        <v>43</v>
      </c>
      <c r="K126">
        <v>6</v>
      </c>
      <c r="L126">
        <v>34</v>
      </c>
      <c r="M126">
        <v>23</v>
      </c>
      <c r="N126">
        <v>49</v>
      </c>
      <c r="O126" t="s">
        <v>45</v>
      </c>
      <c r="P126">
        <v>5</v>
      </c>
      <c r="Q126" t="s">
        <v>46</v>
      </c>
      <c r="S126">
        <v>5000</v>
      </c>
      <c r="T126" t="s">
        <v>47</v>
      </c>
      <c r="X126">
        <v>760</v>
      </c>
      <c r="Y126">
        <v>0</v>
      </c>
      <c r="Z126">
        <v>1</v>
      </c>
      <c r="AA126" t="s">
        <v>48</v>
      </c>
      <c r="AB126">
        <v>1</v>
      </c>
      <c r="AC126" s="1" t="s">
        <v>82</v>
      </c>
      <c r="AD126">
        <v>12</v>
      </c>
      <c r="AH126">
        <v>125476</v>
      </c>
      <c r="AI126">
        <v>1</v>
      </c>
      <c r="AO126">
        <v>2.2799999999999998</v>
      </c>
      <c r="AP126" t="s">
        <v>49</v>
      </c>
      <c r="AQ126" t="s">
        <v>45</v>
      </c>
      <c r="AR126" t="str">
        <f>VLOOKUP(AC126,Lookup!$A$1:$G$58,5,FALSE)</f>
        <v>GORST CR     15.0216</v>
      </c>
      <c r="AS126">
        <f>VLOOKUP(AC126,Lookup!$A$1:$H$58,8,FALSE)</f>
        <v>10.712079355643366</v>
      </c>
      <c r="AT126">
        <f t="shared" si="1"/>
        <v>24.423540930866874</v>
      </c>
    </row>
    <row r="127" spans="1:46" x14ac:dyDescent="0.3">
      <c r="A127" t="s">
        <v>43</v>
      </c>
      <c r="B127">
        <v>4.0999999999999996</v>
      </c>
      <c r="C127">
        <v>20160520</v>
      </c>
      <c r="D127" t="s">
        <v>44</v>
      </c>
      <c r="E127" t="s">
        <v>68</v>
      </c>
      <c r="F127">
        <v>2484004</v>
      </c>
      <c r="G127">
        <v>1</v>
      </c>
      <c r="H127">
        <v>2013</v>
      </c>
      <c r="I127">
        <v>20130820</v>
      </c>
      <c r="J127" t="s">
        <v>43</v>
      </c>
      <c r="K127">
        <v>6</v>
      </c>
      <c r="L127">
        <v>34</v>
      </c>
      <c r="M127">
        <v>23</v>
      </c>
      <c r="N127">
        <v>49</v>
      </c>
      <c r="O127" t="s">
        <v>45</v>
      </c>
      <c r="P127">
        <v>5</v>
      </c>
      <c r="Q127" t="s">
        <v>46</v>
      </c>
      <c r="S127">
        <v>5000</v>
      </c>
      <c r="T127" t="s">
        <v>56</v>
      </c>
      <c r="X127">
        <v>580</v>
      </c>
      <c r="Y127">
        <v>0</v>
      </c>
      <c r="Z127">
        <v>1</v>
      </c>
      <c r="AA127" t="s">
        <v>48</v>
      </c>
      <c r="AB127">
        <v>1</v>
      </c>
      <c r="AC127" s="1" t="s">
        <v>89</v>
      </c>
      <c r="AD127">
        <v>12</v>
      </c>
      <c r="AH127">
        <v>125476</v>
      </c>
      <c r="AI127">
        <v>1</v>
      </c>
      <c r="AO127">
        <v>2.2799999999999998</v>
      </c>
      <c r="AP127" t="s">
        <v>49</v>
      </c>
      <c r="AQ127" t="s">
        <v>45</v>
      </c>
      <c r="AR127" t="str">
        <f>VLOOKUP(AC127,Lookup!$A$1:$G$58,5,FALSE)</f>
        <v>GORST CR     15.0216</v>
      </c>
      <c r="AS127">
        <f>VLOOKUP(AC127,Lookup!$A$1:$H$58,8,FALSE)</f>
        <v>8.7930918696275064</v>
      </c>
      <c r="AT127">
        <f t="shared" si="1"/>
        <v>20.048249462750714</v>
      </c>
    </row>
    <row r="128" spans="1:46" x14ac:dyDescent="0.3">
      <c r="A128" t="s">
        <v>43</v>
      </c>
      <c r="B128">
        <v>4.0999999999999996</v>
      </c>
      <c r="C128">
        <v>20160520</v>
      </c>
      <c r="D128" t="s">
        <v>44</v>
      </c>
      <c r="E128" t="s">
        <v>68</v>
      </c>
      <c r="F128">
        <v>2484005</v>
      </c>
      <c r="G128">
        <v>1</v>
      </c>
      <c r="H128">
        <v>2013</v>
      </c>
      <c r="I128">
        <v>20130820</v>
      </c>
      <c r="J128" t="s">
        <v>43</v>
      </c>
      <c r="K128">
        <v>6</v>
      </c>
      <c r="L128">
        <v>34</v>
      </c>
      <c r="M128">
        <v>23</v>
      </c>
      <c r="N128">
        <v>49</v>
      </c>
      <c r="O128" t="s">
        <v>45</v>
      </c>
      <c r="P128">
        <v>5</v>
      </c>
      <c r="Q128" t="s">
        <v>46</v>
      </c>
      <c r="S128">
        <v>5000</v>
      </c>
      <c r="T128" t="s">
        <v>56</v>
      </c>
      <c r="X128">
        <v>570</v>
      </c>
      <c r="Y128">
        <v>0</v>
      </c>
      <c r="Z128">
        <v>1</v>
      </c>
      <c r="AA128" t="s">
        <v>48</v>
      </c>
      <c r="AB128">
        <v>1</v>
      </c>
      <c r="AC128" s="1" t="s">
        <v>89</v>
      </c>
      <c r="AD128">
        <v>12</v>
      </c>
      <c r="AH128">
        <v>125476</v>
      </c>
      <c r="AI128">
        <v>1</v>
      </c>
      <c r="AO128">
        <v>2.2799999999999998</v>
      </c>
      <c r="AP128" t="s">
        <v>49</v>
      </c>
      <c r="AQ128" t="s">
        <v>45</v>
      </c>
      <c r="AR128" t="str">
        <f>VLOOKUP(AC128,Lookup!$A$1:$G$58,5,FALSE)</f>
        <v>GORST CR     15.0216</v>
      </c>
      <c r="AS128">
        <f>VLOOKUP(AC128,Lookup!$A$1:$H$58,8,FALSE)</f>
        <v>8.7930918696275064</v>
      </c>
      <c r="AT128">
        <f t="shared" si="1"/>
        <v>20.048249462750714</v>
      </c>
    </row>
    <row r="129" spans="1:46" x14ac:dyDescent="0.3">
      <c r="A129" t="s">
        <v>43</v>
      </c>
      <c r="B129">
        <v>4.0999999999999996</v>
      </c>
      <c r="C129">
        <v>20160520</v>
      </c>
      <c r="D129" t="s">
        <v>44</v>
      </c>
      <c r="E129" t="s">
        <v>68</v>
      </c>
      <c r="F129">
        <v>2484037</v>
      </c>
      <c r="G129">
        <v>1</v>
      </c>
      <c r="H129">
        <v>2013</v>
      </c>
      <c r="I129">
        <v>20130820</v>
      </c>
      <c r="J129" t="s">
        <v>43</v>
      </c>
      <c r="K129">
        <v>6</v>
      </c>
      <c r="L129">
        <v>34</v>
      </c>
      <c r="M129">
        <v>23</v>
      </c>
      <c r="N129">
        <v>49</v>
      </c>
      <c r="O129" t="s">
        <v>45</v>
      </c>
      <c r="P129">
        <v>5</v>
      </c>
      <c r="Q129" t="s">
        <v>46</v>
      </c>
      <c r="S129">
        <v>5000</v>
      </c>
      <c r="T129" t="s">
        <v>47</v>
      </c>
      <c r="X129">
        <v>730</v>
      </c>
      <c r="Y129">
        <v>0</v>
      </c>
      <c r="Z129">
        <v>1</v>
      </c>
      <c r="AA129" t="s">
        <v>48</v>
      </c>
      <c r="AB129">
        <v>1</v>
      </c>
      <c r="AC129" s="1" t="s">
        <v>82</v>
      </c>
      <c r="AD129">
        <v>12</v>
      </c>
      <c r="AH129">
        <v>125476</v>
      </c>
      <c r="AI129">
        <v>1</v>
      </c>
      <c r="AO129">
        <v>2.2799999999999998</v>
      </c>
      <c r="AP129" t="s">
        <v>49</v>
      </c>
      <c r="AQ129" t="s">
        <v>45</v>
      </c>
      <c r="AR129" t="str">
        <f>VLOOKUP(AC129,Lookup!$A$1:$G$58,5,FALSE)</f>
        <v>GORST CR     15.0216</v>
      </c>
      <c r="AS129">
        <f>VLOOKUP(AC129,Lookup!$A$1:$H$58,8,FALSE)</f>
        <v>10.712079355643366</v>
      </c>
      <c r="AT129">
        <f t="shared" si="1"/>
        <v>24.423540930866874</v>
      </c>
    </row>
    <row r="130" spans="1:46" x14ac:dyDescent="0.3">
      <c r="A130" t="s">
        <v>43</v>
      </c>
      <c r="B130">
        <v>4.0999999999999996</v>
      </c>
      <c r="C130">
        <v>20160520</v>
      </c>
      <c r="D130" t="s">
        <v>44</v>
      </c>
      <c r="E130" t="s">
        <v>68</v>
      </c>
      <c r="F130">
        <v>2484002</v>
      </c>
      <c r="G130">
        <v>1</v>
      </c>
      <c r="H130">
        <v>2013</v>
      </c>
      <c r="I130">
        <v>20130820</v>
      </c>
      <c r="J130" t="s">
        <v>43</v>
      </c>
      <c r="K130">
        <v>6</v>
      </c>
      <c r="L130">
        <v>34</v>
      </c>
      <c r="M130">
        <v>23</v>
      </c>
      <c r="N130">
        <v>49</v>
      </c>
      <c r="O130" t="s">
        <v>45</v>
      </c>
      <c r="P130">
        <v>5</v>
      </c>
      <c r="Q130" t="s">
        <v>46</v>
      </c>
      <c r="S130">
        <v>5000</v>
      </c>
      <c r="T130" t="s">
        <v>56</v>
      </c>
      <c r="X130">
        <v>670</v>
      </c>
      <c r="Y130">
        <v>0</v>
      </c>
      <c r="Z130">
        <v>1</v>
      </c>
      <c r="AA130" t="s">
        <v>48</v>
      </c>
      <c r="AB130">
        <v>1</v>
      </c>
      <c r="AC130" s="1" t="s">
        <v>89</v>
      </c>
      <c r="AD130">
        <v>12</v>
      </c>
      <c r="AH130">
        <v>125476</v>
      </c>
      <c r="AI130">
        <v>1</v>
      </c>
      <c r="AO130">
        <v>2.2799999999999998</v>
      </c>
      <c r="AP130" t="s">
        <v>49</v>
      </c>
      <c r="AQ130" t="s">
        <v>45</v>
      </c>
      <c r="AR130" t="str">
        <f>VLOOKUP(AC130,Lookup!$A$1:$G$58,5,FALSE)</f>
        <v>GORST CR     15.0216</v>
      </c>
      <c r="AS130">
        <f>VLOOKUP(AC130,Lookup!$A$1:$H$58,8,FALSE)</f>
        <v>8.7930918696275064</v>
      </c>
      <c r="AT130">
        <f t="shared" si="1"/>
        <v>20.048249462750714</v>
      </c>
    </row>
    <row r="131" spans="1:46" x14ac:dyDescent="0.3">
      <c r="A131" t="s">
        <v>43</v>
      </c>
      <c r="B131">
        <v>4.0999999999999996</v>
      </c>
      <c r="C131">
        <v>20160520</v>
      </c>
      <c r="D131" t="s">
        <v>44</v>
      </c>
      <c r="E131" t="s">
        <v>68</v>
      </c>
      <c r="F131">
        <v>2484034</v>
      </c>
      <c r="G131">
        <v>1</v>
      </c>
      <c r="H131">
        <v>2013</v>
      </c>
      <c r="I131">
        <v>20130820</v>
      </c>
      <c r="J131" t="s">
        <v>43</v>
      </c>
      <c r="K131">
        <v>6</v>
      </c>
      <c r="L131">
        <v>34</v>
      </c>
      <c r="M131">
        <v>23</v>
      </c>
      <c r="N131">
        <v>49</v>
      </c>
      <c r="O131" t="s">
        <v>45</v>
      </c>
      <c r="P131">
        <v>5</v>
      </c>
      <c r="Q131" t="s">
        <v>46</v>
      </c>
      <c r="S131">
        <v>5000</v>
      </c>
      <c r="T131" t="s">
        <v>47</v>
      </c>
      <c r="X131">
        <v>730</v>
      </c>
      <c r="Y131">
        <v>0</v>
      </c>
      <c r="Z131">
        <v>1</v>
      </c>
      <c r="AA131" t="s">
        <v>48</v>
      </c>
      <c r="AB131">
        <v>1</v>
      </c>
      <c r="AC131" s="1" t="s">
        <v>82</v>
      </c>
      <c r="AD131">
        <v>12</v>
      </c>
      <c r="AH131">
        <v>125476</v>
      </c>
      <c r="AI131">
        <v>1</v>
      </c>
      <c r="AO131">
        <v>2.2799999999999998</v>
      </c>
      <c r="AP131" t="s">
        <v>49</v>
      </c>
      <c r="AQ131" t="s">
        <v>45</v>
      </c>
      <c r="AR131" t="str">
        <f>VLOOKUP(AC131,Lookup!$A$1:$G$58,5,FALSE)</f>
        <v>GORST CR     15.0216</v>
      </c>
      <c r="AS131">
        <f>VLOOKUP(AC131,Lookup!$A$1:$H$58,8,FALSE)</f>
        <v>10.712079355643366</v>
      </c>
      <c r="AT131">
        <f t="shared" ref="AT131:AT194" si="2">AS131*AO131</f>
        <v>24.423540930866874</v>
      </c>
    </row>
    <row r="132" spans="1:46" x14ac:dyDescent="0.3">
      <c r="A132" t="s">
        <v>43</v>
      </c>
      <c r="B132">
        <v>4.0999999999999996</v>
      </c>
      <c r="C132">
        <v>20160520</v>
      </c>
      <c r="D132" t="s">
        <v>44</v>
      </c>
      <c r="E132" t="s">
        <v>68</v>
      </c>
      <c r="F132">
        <v>2484036</v>
      </c>
      <c r="G132">
        <v>1</v>
      </c>
      <c r="H132">
        <v>2013</v>
      </c>
      <c r="I132">
        <v>20130820</v>
      </c>
      <c r="J132" t="s">
        <v>43</v>
      </c>
      <c r="K132">
        <v>6</v>
      </c>
      <c r="L132">
        <v>34</v>
      </c>
      <c r="M132">
        <v>23</v>
      </c>
      <c r="N132">
        <v>49</v>
      </c>
      <c r="O132" t="s">
        <v>45</v>
      </c>
      <c r="P132">
        <v>5</v>
      </c>
      <c r="Q132" t="s">
        <v>46</v>
      </c>
      <c r="S132">
        <v>5000</v>
      </c>
      <c r="T132" t="s">
        <v>56</v>
      </c>
      <c r="X132">
        <v>770</v>
      </c>
      <c r="Y132">
        <v>0</v>
      </c>
      <c r="Z132">
        <v>1</v>
      </c>
      <c r="AA132" t="s">
        <v>48</v>
      </c>
      <c r="AB132">
        <v>1</v>
      </c>
      <c r="AC132" s="1" t="s">
        <v>83</v>
      </c>
      <c r="AD132">
        <v>12</v>
      </c>
      <c r="AH132">
        <v>125476</v>
      </c>
      <c r="AI132">
        <v>1</v>
      </c>
      <c r="AO132">
        <v>2.2799999999999998</v>
      </c>
      <c r="AP132" t="s">
        <v>49</v>
      </c>
      <c r="AQ132" t="s">
        <v>45</v>
      </c>
      <c r="AR132" t="str">
        <f>VLOOKUP(AC132,Lookup!$A$1:$G$58,5,FALSE)</f>
        <v>GORST CR     15.0216</v>
      </c>
      <c r="AS132">
        <f>VLOOKUP(AC132,Lookup!$A$1:$H$58,8,FALSE)</f>
        <v>12.803707691587473</v>
      </c>
      <c r="AT132">
        <f t="shared" si="2"/>
        <v>29.192453536819436</v>
      </c>
    </row>
    <row r="133" spans="1:46" x14ac:dyDescent="0.3">
      <c r="A133" t="s">
        <v>43</v>
      </c>
      <c r="B133">
        <v>4.0999999999999996</v>
      </c>
      <c r="C133">
        <v>20160520</v>
      </c>
      <c r="D133" t="s">
        <v>44</v>
      </c>
      <c r="E133" t="s">
        <v>68</v>
      </c>
      <c r="F133">
        <v>2484059</v>
      </c>
      <c r="G133">
        <v>1</v>
      </c>
      <c r="H133">
        <v>2013</v>
      </c>
      <c r="I133">
        <v>20130820</v>
      </c>
      <c r="J133" t="s">
        <v>43</v>
      </c>
      <c r="K133">
        <v>6</v>
      </c>
      <c r="L133">
        <v>34</v>
      </c>
      <c r="M133">
        <v>23</v>
      </c>
      <c r="N133">
        <v>49</v>
      </c>
      <c r="O133" t="s">
        <v>45</v>
      </c>
      <c r="P133">
        <v>5</v>
      </c>
      <c r="Q133" t="s">
        <v>46</v>
      </c>
      <c r="S133">
        <v>5000</v>
      </c>
      <c r="T133" t="s">
        <v>56</v>
      </c>
      <c r="X133">
        <v>740</v>
      </c>
      <c r="Y133">
        <v>0</v>
      </c>
      <c r="Z133">
        <v>1</v>
      </c>
      <c r="AA133" t="s">
        <v>48</v>
      </c>
      <c r="AB133">
        <v>1</v>
      </c>
      <c r="AC133" s="1" t="s">
        <v>88</v>
      </c>
      <c r="AD133">
        <v>12</v>
      </c>
      <c r="AH133">
        <v>125476</v>
      </c>
      <c r="AI133">
        <v>1</v>
      </c>
      <c r="AO133">
        <v>2.2799999999999998</v>
      </c>
      <c r="AP133" t="s">
        <v>49</v>
      </c>
      <c r="AQ133" t="s">
        <v>45</v>
      </c>
      <c r="AR133" t="str">
        <f>VLOOKUP(AC133,Lookup!$A$1:$G$58,5,FALSE)</f>
        <v>GORST CR     15.0216</v>
      </c>
      <c r="AS133">
        <f>VLOOKUP(AC133,Lookup!$A$1:$H$58,8,FALSE)</f>
        <v>8.7221435634663784</v>
      </c>
      <c r="AT133">
        <f t="shared" si="2"/>
        <v>19.886487324703342</v>
      </c>
    </row>
    <row r="134" spans="1:46" x14ac:dyDescent="0.3">
      <c r="A134" t="s">
        <v>43</v>
      </c>
      <c r="B134">
        <v>4.0999999999999996</v>
      </c>
      <c r="C134">
        <v>20160520</v>
      </c>
      <c r="D134" t="s">
        <v>44</v>
      </c>
      <c r="E134" t="s">
        <v>68</v>
      </c>
      <c r="F134">
        <v>2484061</v>
      </c>
      <c r="G134">
        <v>1</v>
      </c>
      <c r="H134">
        <v>2013</v>
      </c>
      <c r="I134">
        <v>20130820</v>
      </c>
      <c r="J134" t="s">
        <v>43</v>
      </c>
      <c r="K134">
        <v>6</v>
      </c>
      <c r="L134">
        <v>34</v>
      </c>
      <c r="M134">
        <v>23</v>
      </c>
      <c r="N134">
        <v>49</v>
      </c>
      <c r="O134" t="s">
        <v>45</v>
      </c>
      <c r="P134">
        <v>5</v>
      </c>
      <c r="Q134" t="s">
        <v>46</v>
      </c>
      <c r="S134">
        <v>5000</v>
      </c>
      <c r="T134" t="s">
        <v>56</v>
      </c>
      <c r="X134">
        <v>760</v>
      </c>
      <c r="Y134">
        <v>0</v>
      </c>
      <c r="Z134">
        <v>1</v>
      </c>
      <c r="AA134" t="s">
        <v>48</v>
      </c>
      <c r="AB134">
        <v>1</v>
      </c>
      <c r="AC134" s="1" t="s">
        <v>82</v>
      </c>
      <c r="AD134">
        <v>12</v>
      </c>
      <c r="AH134">
        <v>125476</v>
      </c>
      <c r="AI134">
        <v>1</v>
      </c>
      <c r="AO134">
        <v>2.2799999999999998</v>
      </c>
      <c r="AP134" t="s">
        <v>49</v>
      </c>
      <c r="AQ134" t="s">
        <v>45</v>
      </c>
      <c r="AR134" t="str">
        <f>VLOOKUP(AC134,Lookup!$A$1:$G$58,5,FALSE)</f>
        <v>GORST CR     15.0216</v>
      </c>
      <c r="AS134">
        <f>VLOOKUP(AC134,Lookup!$A$1:$H$58,8,FALSE)</f>
        <v>10.712079355643366</v>
      </c>
      <c r="AT134">
        <f t="shared" si="2"/>
        <v>24.423540930866874</v>
      </c>
    </row>
    <row r="135" spans="1:46" x14ac:dyDescent="0.3">
      <c r="A135" t="s">
        <v>43</v>
      </c>
      <c r="B135">
        <v>4.0999999999999996</v>
      </c>
      <c r="C135">
        <v>20160520</v>
      </c>
      <c r="D135" t="s">
        <v>44</v>
      </c>
      <c r="E135" t="s">
        <v>68</v>
      </c>
      <c r="F135">
        <v>2484095</v>
      </c>
      <c r="G135">
        <v>1</v>
      </c>
      <c r="H135">
        <v>2013</v>
      </c>
      <c r="I135">
        <v>20130812</v>
      </c>
      <c r="J135" t="s">
        <v>43</v>
      </c>
      <c r="K135">
        <v>6</v>
      </c>
      <c r="L135">
        <v>33</v>
      </c>
      <c r="M135">
        <v>23</v>
      </c>
      <c r="N135">
        <v>49</v>
      </c>
      <c r="O135" t="s">
        <v>45</v>
      </c>
      <c r="P135">
        <v>5</v>
      </c>
      <c r="Q135" t="s">
        <v>46</v>
      </c>
      <c r="S135">
        <v>0</v>
      </c>
      <c r="T135" t="s">
        <v>47</v>
      </c>
      <c r="X135">
        <v>800</v>
      </c>
      <c r="Y135">
        <v>0</v>
      </c>
      <c r="Z135">
        <v>1</v>
      </c>
      <c r="AA135" t="s">
        <v>48</v>
      </c>
      <c r="AB135">
        <v>1</v>
      </c>
      <c r="AC135" s="1" t="s">
        <v>86</v>
      </c>
      <c r="AD135">
        <v>12</v>
      </c>
      <c r="AH135">
        <v>125475</v>
      </c>
      <c r="AI135">
        <v>1</v>
      </c>
      <c r="AO135">
        <v>1.79</v>
      </c>
      <c r="AP135" t="s">
        <v>49</v>
      </c>
      <c r="AQ135" t="s">
        <v>45</v>
      </c>
      <c r="AR135" t="str">
        <f>VLOOKUP(AC135,Lookup!$A$1:$G$58,5,FALSE)</f>
        <v>GROVERS CR HATCHERY</v>
      </c>
      <c r="AS135">
        <f>VLOOKUP(AC135,Lookup!$A$1:$H$58,8,FALSE)</f>
        <v>1.3463035824151961</v>
      </c>
      <c r="AT135">
        <f t="shared" si="2"/>
        <v>2.4098834125232012</v>
      </c>
    </row>
    <row r="136" spans="1:46" x14ac:dyDescent="0.3">
      <c r="A136" t="s">
        <v>43</v>
      </c>
      <c r="B136">
        <v>4.0999999999999996</v>
      </c>
      <c r="C136">
        <v>20160520</v>
      </c>
      <c r="D136" t="s">
        <v>44</v>
      </c>
      <c r="E136" t="s">
        <v>68</v>
      </c>
      <c r="F136">
        <v>2484100</v>
      </c>
      <c r="G136">
        <v>1</v>
      </c>
      <c r="H136">
        <v>2013</v>
      </c>
      <c r="I136">
        <v>20130812</v>
      </c>
      <c r="J136" t="s">
        <v>43</v>
      </c>
      <c r="K136">
        <v>6</v>
      </c>
      <c r="L136">
        <v>33</v>
      </c>
      <c r="M136">
        <v>23</v>
      </c>
      <c r="N136">
        <v>49</v>
      </c>
      <c r="O136" t="s">
        <v>45</v>
      </c>
      <c r="P136">
        <v>5</v>
      </c>
      <c r="Q136" t="s">
        <v>46</v>
      </c>
      <c r="S136">
        <v>5000</v>
      </c>
      <c r="T136" t="s">
        <v>47</v>
      </c>
      <c r="X136">
        <v>720</v>
      </c>
      <c r="Y136">
        <v>0</v>
      </c>
      <c r="Z136">
        <v>1</v>
      </c>
      <c r="AA136" t="s">
        <v>48</v>
      </c>
      <c r="AB136">
        <v>1</v>
      </c>
      <c r="AC136" s="1" t="s">
        <v>82</v>
      </c>
      <c r="AD136">
        <v>12</v>
      </c>
      <c r="AH136">
        <v>125475</v>
      </c>
      <c r="AI136">
        <v>1</v>
      </c>
      <c r="AO136">
        <v>1.79</v>
      </c>
      <c r="AP136" t="s">
        <v>49</v>
      </c>
      <c r="AQ136" t="s">
        <v>45</v>
      </c>
      <c r="AR136" t="str">
        <f>VLOOKUP(AC136,Lookup!$A$1:$G$58,5,FALSE)</f>
        <v>GORST CR     15.0216</v>
      </c>
      <c r="AS136">
        <f>VLOOKUP(AC136,Lookup!$A$1:$H$58,8,FALSE)</f>
        <v>10.712079355643366</v>
      </c>
      <c r="AT136">
        <f t="shared" si="2"/>
        <v>19.174622046601627</v>
      </c>
    </row>
    <row r="137" spans="1:46" x14ac:dyDescent="0.3">
      <c r="A137" t="s">
        <v>43</v>
      </c>
      <c r="B137">
        <v>4.0999999999999996</v>
      </c>
      <c r="C137">
        <v>20160520</v>
      </c>
      <c r="D137" t="s">
        <v>44</v>
      </c>
      <c r="E137" t="s">
        <v>68</v>
      </c>
      <c r="F137">
        <v>2484102</v>
      </c>
      <c r="G137">
        <v>1</v>
      </c>
      <c r="H137">
        <v>2013</v>
      </c>
      <c r="I137">
        <v>20130812</v>
      </c>
      <c r="J137" t="s">
        <v>43</v>
      </c>
      <c r="K137">
        <v>6</v>
      </c>
      <c r="L137">
        <v>33</v>
      </c>
      <c r="M137">
        <v>23</v>
      </c>
      <c r="N137">
        <v>49</v>
      </c>
      <c r="O137" t="s">
        <v>45</v>
      </c>
      <c r="P137">
        <v>5</v>
      </c>
      <c r="Q137" t="s">
        <v>46</v>
      </c>
      <c r="S137">
        <v>5000</v>
      </c>
      <c r="T137" t="s">
        <v>56</v>
      </c>
      <c r="X137">
        <v>700</v>
      </c>
      <c r="Y137">
        <v>0</v>
      </c>
      <c r="Z137">
        <v>1</v>
      </c>
      <c r="AA137" t="s">
        <v>48</v>
      </c>
      <c r="AB137">
        <v>1</v>
      </c>
      <c r="AC137" s="1" t="s">
        <v>89</v>
      </c>
      <c r="AD137">
        <v>12</v>
      </c>
      <c r="AH137">
        <v>125475</v>
      </c>
      <c r="AI137">
        <v>1</v>
      </c>
      <c r="AO137">
        <v>1.79</v>
      </c>
      <c r="AP137" t="s">
        <v>49</v>
      </c>
      <c r="AQ137" t="s">
        <v>45</v>
      </c>
      <c r="AR137" t="str">
        <f>VLOOKUP(AC137,Lookup!$A$1:$G$58,5,FALSE)</f>
        <v>GORST CR     15.0216</v>
      </c>
      <c r="AS137">
        <f>VLOOKUP(AC137,Lookup!$A$1:$H$58,8,FALSE)</f>
        <v>8.7930918696275064</v>
      </c>
      <c r="AT137">
        <f t="shared" si="2"/>
        <v>15.739634446633238</v>
      </c>
    </row>
    <row r="138" spans="1:46" x14ac:dyDescent="0.3">
      <c r="A138" t="s">
        <v>43</v>
      </c>
      <c r="B138">
        <v>4.0999999999999996</v>
      </c>
      <c r="C138">
        <v>20160520</v>
      </c>
      <c r="D138" t="s">
        <v>44</v>
      </c>
      <c r="E138" t="s">
        <v>68</v>
      </c>
      <c r="F138">
        <v>2484125</v>
      </c>
      <c r="G138">
        <v>1</v>
      </c>
      <c r="H138">
        <v>2013</v>
      </c>
      <c r="I138">
        <v>20130823</v>
      </c>
      <c r="J138" t="s">
        <v>43</v>
      </c>
      <c r="K138">
        <v>6</v>
      </c>
      <c r="L138">
        <v>34</v>
      </c>
      <c r="M138">
        <v>23</v>
      </c>
      <c r="N138">
        <v>16</v>
      </c>
      <c r="O138" t="s">
        <v>45</v>
      </c>
      <c r="P138">
        <v>5</v>
      </c>
      <c r="Q138" t="s">
        <v>46</v>
      </c>
      <c r="S138">
        <v>5000</v>
      </c>
      <c r="T138" t="s">
        <v>47</v>
      </c>
      <c r="X138">
        <v>820</v>
      </c>
      <c r="Y138">
        <v>0</v>
      </c>
      <c r="Z138">
        <v>1</v>
      </c>
      <c r="AA138" t="s">
        <v>48</v>
      </c>
      <c r="AB138">
        <v>1</v>
      </c>
      <c r="AC138" s="1" t="s">
        <v>82</v>
      </c>
      <c r="AD138">
        <v>12</v>
      </c>
      <c r="AH138">
        <v>125476</v>
      </c>
      <c r="AI138">
        <v>1</v>
      </c>
      <c r="AO138">
        <v>2.2799999999999998</v>
      </c>
      <c r="AP138" t="s">
        <v>49</v>
      </c>
      <c r="AQ138" t="s">
        <v>45</v>
      </c>
      <c r="AR138" t="str">
        <f>VLOOKUP(AC138,Lookup!$A$1:$G$58,5,FALSE)</f>
        <v>GORST CR     15.0216</v>
      </c>
      <c r="AS138">
        <f>VLOOKUP(AC138,Lookup!$A$1:$H$58,8,FALSE)</f>
        <v>10.712079355643366</v>
      </c>
      <c r="AT138">
        <f t="shared" si="2"/>
        <v>24.423540930866874</v>
      </c>
    </row>
    <row r="139" spans="1:46" x14ac:dyDescent="0.3">
      <c r="A139" t="s">
        <v>43</v>
      </c>
      <c r="B139">
        <v>4.0999999999999996</v>
      </c>
      <c r="C139">
        <v>20160520</v>
      </c>
      <c r="D139" t="s">
        <v>44</v>
      </c>
      <c r="E139" t="s">
        <v>68</v>
      </c>
      <c r="F139">
        <v>2484127</v>
      </c>
      <c r="G139">
        <v>1</v>
      </c>
      <c r="H139">
        <v>2013</v>
      </c>
      <c r="I139">
        <v>20130823</v>
      </c>
      <c r="J139" t="s">
        <v>43</v>
      </c>
      <c r="K139">
        <v>6</v>
      </c>
      <c r="L139">
        <v>34</v>
      </c>
      <c r="M139">
        <v>23</v>
      </c>
      <c r="N139">
        <v>16</v>
      </c>
      <c r="O139" t="s">
        <v>45</v>
      </c>
      <c r="P139">
        <v>5</v>
      </c>
      <c r="Q139" t="s">
        <v>46</v>
      </c>
      <c r="S139">
        <v>5000</v>
      </c>
      <c r="T139" t="s">
        <v>56</v>
      </c>
      <c r="X139">
        <v>690</v>
      </c>
      <c r="Y139">
        <v>0</v>
      </c>
      <c r="Z139">
        <v>1</v>
      </c>
      <c r="AA139" t="s">
        <v>48</v>
      </c>
      <c r="AB139">
        <v>1</v>
      </c>
      <c r="AC139" s="1" t="s">
        <v>88</v>
      </c>
      <c r="AD139">
        <v>12</v>
      </c>
      <c r="AH139">
        <v>125476</v>
      </c>
      <c r="AI139">
        <v>1</v>
      </c>
      <c r="AO139">
        <v>2.2799999999999998</v>
      </c>
      <c r="AP139" t="s">
        <v>49</v>
      </c>
      <c r="AQ139" t="s">
        <v>45</v>
      </c>
      <c r="AR139" t="str">
        <f>VLOOKUP(AC139,Lookup!$A$1:$G$58,5,FALSE)</f>
        <v>GORST CR     15.0216</v>
      </c>
      <c r="AS139">
        <f>VLOOKUP(AC139,Lookup!$A$1:$H$58,8,FALSE)</f>
        <v>8.7221435634663784</v>
      </c>
      <c r="AT139">
        <f t="shared" si="2"/>
        <v>19.886487324703342</v>
      </c>
    </row>
    <row r="140" spans="1:46" x14ac:dyDescent="0.3">
      <c r="A140" t="s">
        <v>43</v>
      </c>
      <c r="B140">
        <v>4.0999999999999996</v>
      </c>
      <c r="C140">
        <v>20160520</v>
      </c>
      <c r="D140" t="s">
        <v>44</v>
      </c>
      <c r="E140" t="s">
        <v>68</v>
      </c>
      <c r="F140">
        <v>2484134</v>
      </c>
      <c r="G140">
        <v>1</v>
      </c>
      <c r="H140">
        <v>2013</v>
      </c>
      <c r="I140">
        <v>20130823</v>
      </c>
      <c r="J140" t="s">
        <v>43</v>
      </c>
      <c r="K140">
        <v>6</v>
      </c>
      <c r="L140">
        <v>34</v>
      </c>
      <c r="M140">
        <v>23</v>
      </c>
      <c r="N140">
        <v>16</v>
      </c>
      <c r="O140" t="s">
        <v>45</v>
      </c>
      <c r="P140">
        <v>5</v>
      </c>
      <c r="Q140" t="s">
        <v>46</v>
      </c>
      <c r="S140">
        <v>0</v>
      </c>
      <c r="T140" t="s">
        <v>56</v>
      </c>
      <c r="X140">
        <v>660</v>
      </c>
      <c r="Y140">
        <v>0</v>
      </c>
      <c r="Z140">
        <v>1</v>
      </c>
      <c r="AA140" t="s">
        <v>48</v>
      </c>
      <c r="AB140">
        <v>1</v>
      </c>
      <c r="AC140" s="1" t="s">
        <v>90</v>
      </c>
      <c r="AD140">
        <v>12</v>
      </c>
      <c r="AH140">
        <v>125476</v>
      </c>
      <c r="AI140">
        <v>1</v>
      </c>
      <c r="AO140">
        <v>2.2799999999999998</v>
      </c>
      <c r="AP140" t="s">
        <v>49</v>
      </c>
      <c r="AQ140" t="s">
        <v>45</v>
      </c>
      <c r="AR140" t="str">
        <f>VLOOKUP(AC140,Lookup!$A$1:$G$58,5,FALSE)</f>
        <v>PURDY CR     16.0005</v>
      </c>
      <c r="AS140">
        <f>VLOOKUP(AC140,Lookup!$A$1:$H$58,8,FALSE)</f>
        <v>1.0309280677519255</v>
      </c>
      <c r="AT140">
        <f t="shared" si="2"/>
        <v>2.3505159944743901</v>
      </c>
    </row>
    <row r="141" spans="1:46" x14ac:dyDescent="0.3">
      <c r="A141" t="s">
        <v>43</v>
      </c>
      <c r="B141">
        <v>4.0999999999999996</v>
      </c>
      <c r="C141">
        <v>20160520</v>
      </c>
      <c r="D141" t="s">
        <v>44</v>
      </c>
      <c r="E141" t="s">
        <v>68</v>
      </c>
      <c r="F141">
        <v>2484136</v>
      </c>
      <c r="G141">
        <v>1</v>
      </c>
      <c r="H141">
        <v>2013</v>
      </c>
      <c r="I141">
        <v>20130823</v>
      </c>
      <c r="J141" t="s">
        <v>43</v>
      </c>
      <c r="K141">
        <v>6</v>
      </c>
      <c r="L141">
        <v>34</v>
      </c>
      <c r="M141">
        <v>23</v>
      </c>
      <c r="N141">
        <v>16</v>
      </c>
      <c r="O141" t="s">
        <v>45</v>
      </c>
      <c r="P141">
        <v>5</v>
      </c>
      <c r="Q141" t="s">
        <v>46</v>
      </c>
      <c r="S141">
        <v>5000</v>
      </c>
      <c r="T141" t="s">
        <v>47</v>
      </c>
      <c r="X141">
        <v>710</v>
      </c>
      <c r="Y141">
        <v>0</v>
      </c>
      <c r="Z141">
        <v>1</v>
      </c>
      <c r="AA141" t="s">
        <v>48</v>
      </c>
      <c r="AB141">
        <v>1</v>
      </c>
      <c r="AC141" s="1" t="s">
        <v>82</v>
      </c>
      <c r="AD141">
        <v>12</v>
      </c>
      <c r="AH141">
        <v>125476</v>
      </c>
      <c r="AI141">
        <v>1</v>
      </c>
      <c r="AO141">
        <v>2.2799999999999998</v>
      </c>
      <c r="AP141" t="s">
        <v>49</v>
      </c>
      <c r="AQ141" t="s">
        <v>45</v>
      </c>
      <c r="AR141" t="str">
        <f>VLOOKUP(AC141,Lookup!$A$1:$G$58,5,FALSE)</f>
        <v>GORST CR     15.0216</v>
      </c>
      <c r="AS141">
        <f>VLOOKUP(AC141,Lookup!$A$1:$H$58,8,FALSE)</f>
        <v>10.712079355643366</v>
      </c>
      <c r="AT141">
        <f t="shared" si="2"/>
        <v>24.423540930866874</v>
      </c>
    </row>
    <row r="142" spans="1:46" x14ac:dyDescent="0.3">
      <c r="A142" t="s">
        <v>43</v>
      </c>
      <c r="B142">
        <v>4.0999999999999996</v>
      </c>
      <c r="C142">
        <v>20160520</v>
      </c>
      <c r="D142" t="s">
        <v>44</v>
      </c>
      <c r="E142" t="s">
        <v>68</v>
      </c>
      <c r="F142">
        <v>2484170</v>
      </c>
      <c r="G142">
        <v>1</v>
      </c>
      <c r="H142">
        <v>2013</v>
      </c>
      <c r="I142">
        <v>20130813</v>
      </c>
      <c r="J142" t="s">
        <v>43</v>
      </c>
      <c r="K142">
        <v>6</v>
      </c>
      <c r="L142">
        <v>33</v>
      </c>
      <c r="M142">
        <v>23</v>
      </c>
      <c r="N142">
        <v>49</v>
      </c>
      <c r="O142" t="s">
        <v>45</v>
      </c>
      <c r="P142">
        <v>5</v>
      </c>
      <c r="Q142" t="s">
        <v>46</v>
      </c>
      <c r="S142">
        <v>5000</v>
      </c>
      <c r="T142" t="s">
        <v>56</v>
      </c>
      <c r="X142">
        <v>780</v>
      </c>
      <c r="Y142">
        <v>0</v>
      </c>
      <c r="Z142">
        <v>1</v>
      </c>
      <c r="AA142" t="s">
        <v>48</v>
      </c>
      <c r="AB142">
        <v>1</v>
      </c>
      <c r="AC142" s="1" t="s">
        <v>88</v>
      </c>
      <c r="AD142">
        <v>12</v>
      </c>
      <c r="AH142">
        <v>125475</v>
      </c>
      <c r="AI142">
        <v>1</v>
      </c>
      <c r="AO142">
        <v>1.79</v>
      </c>
      <c r="AP142" t="s">
        <v>49</v>
      </c>
      <c r="AQ142" t="s">
        <v>45</v>
      </c>
      <c r="AR142" t="str">
        <f>VLOOKUP(AC142,Lookup!$A$1:$G$58,5,FALSE)</f>
        <v>GORST CR     15.0216</v>
      </c>
      <c r="AS142">
        <f>VLOOKUP(AC142,Lookup!$A$1:$H$58,8,FALSE)</f>
        <v>8.7221435634663784</v>
      </c>
      <c r="AT142">
        <f t="shared" si="2"/>
        <v>15.612636978604817</v>
      </c>
    </row>
    <row r="143" spans="1:46" x14ac:dyDescent="0.3">
      <c r="A143" t="s">
        <v>43</v>
      </c>
      <c r="B143">
        <v>4.0999999999999996</v>
      </c>
      <c r="C143">
        <v>20160520</v>
      </c>
      <c r="D143" t="s">
        <v>44</v>
      </c>
      <c r="E143" t="s">
        <v>68</v>
      </c>
      <c r="F143">
        <v>2484200</v>
      </c>
      <c r="G143">
        <v>1</v>
      </c>
      <c r="H143">
        <v>2013</v>
      </c>
      <c r="I143">
        <v>20130809</v>
      </c>
      <c r="J143" t="s">
        <v>43</v>
      </c>
      <c r="K143">
        <v>6</v>
      </c>
      <c r="L143">
        <v>32</v>
      </c>
      <c r="M143">
        <v>23</v>
      </c>
      <c r="N143">
        <v>17</v>
      </c>
      <c r="O143" t="s">
        <v>45</v>
      </c>
      <c r="P143">
        <v>5</v>
      </c>
      <c r="Q143" t="s">
        <v>46</v>
      </c>
      <c r="S143">
        <v>5000</v>
      </c>
      <c r="T143" t="s">
        <v>56</v>
      </c>
      <c r="X143">
        <v>850</v>
      </c>
      <c r="Y143">
        <v>0</v>
      </c>
      <c r="Z143">
        <v>1</v>
      </c>
      <c r="AA143" t="s">
        <v>48</v>
      </c>
      <c r="AB143">
        <v>1</v>
      </c>
      <c r="AC143" s="1" t="s">
        <v>82</v>
      </c>
      <c r="AD143">
        <v>12</v>
      </c>
      <c r="AH143">
        <v>125474</v>
      </c>
      <c r="AI143">
        <v>1</v>
      </c>
      <c r="AO143">
        <v>3.83</v>
      </c>
      <c r="AP143" t="s">
        <v>49</v>
      </c>
      <c r="AQ143" t="s">
        <v>45</v>
      </c>
      <c r="AR143" t="str">
        <f>VLOOKUP(AC143,Lookup!$A$1:$G$58,5,FALSE)</f>
        <v>GORST CR     15.0216</v>
      </c>
      <c r="AS143">
        <f>VLOOKUP(AC143,Lookup!$A$1:$H$58,8,FALSE)</f>
        <v>10.712079355643366</v>
      </c>
      <c r="AT143">
        <f t="shared" si="2"/>
        <v>41.027263932114096</v>
      </c>
    </row>
    <row r="144" spans="1:46" x14ac:dyDescent="0.3">
      <c r="A144" t="s">
        <v>43</v>
      </c>
      <c r="B144">
        <v>4.0999999999999996</v>
      </c>
      <c r="C144">
        <v>20160520</v>
      </c>
      <c r="D144" t="s">
        <v>44</v>
      </c>
      <c r="E144" t="s">
        <v>68</v>
      </c>
      <c r="F144">
        <v>2484063</v>
      </c>
      <c r="G144">
        <v>1</v>
      </c>
      <c r="H144">
        <v>2013</v>
      </c>
      <c r="I144">
        <v>20130820</v>
      </c>
      <c r="J144" t="s">
        <v>43</v>
      </c>
      <c r="K144">
        <v>6</v>
      </c>
      <c r="L144">
        <v>34</v>
      </c>
      <c r="M144">
        <v>23</v>
      </c>
      <c r="N144">
        <v>49</v>
      </c>
      <c r="O144" t="s">
        <v>45</v>
      </c>
      <c r="P144">
        <v>5</v>
      </c>
      <c r="Q144" t="s">
        <v>46</v>
      </c>
      <c r="S144">
        <v>5000</v>
      </c>
      <c r="T144" t="s">
        <v>56</v>
      </c>
      <c r="X144">
        <v>770</v>
      </c>
      <c r="Y144">
        <v>0</v>
      </c>
      <c r="Z144">
        <v>1</v>
      </c>
      <c r="AA144" t="s">
        <v>48</v>
      </c>
      <c r="AB144">
        <v>1</v>
      </c>
      <c r="AC144" s="1" t="s">
        <v>82</v>
      </c>
      <c r="AD144">
        <v>12</v>
      </c>
      <c r="AH144">
        <v>125476</v>
      </c>
      <c r="AI144">
        <v>1</v>
      </c>
      <c r="AO144">
        <v>2.2799999999999998</v>
      </c>
      <c r="AP144" t="s">
        <v>49</v>
      </c>
      <c r="AQ144" t="s">
        <v>45</v>
      </c>
      <c r="AR144" t="str">
        <f>VLOOKUP(AC144,Lookup!$A$1:$G$58,5,FALSE)</f>
        <v>GORST CR     15.0216</v>
      </c>
      <c r="AS144">
        <f>VLOOKUP(AC144,Lookup!$A$1:$H$58,8,FALSE)</f>
        <v>10.712079355643366</v>
      </c>
      <c r="AT144">
        <f t="shared" si="2"/>
        <v>24.423540930866874</v>
      </c>
    </row>
    <row r="145" spans="1:46" x14ac:dyDescent="0.3">
      <c r="A145" t="s">
        <v>43</v>
      </c>
      <c r="B145">
        <v>4.0999999999999996</v>
      </c>
      <c r="C145">
        <v>20160520</v>
      </c>
      <c r="D145" t="s">
        <v>44</v>
      </c>
      <c r="E145" t="s">
        <v>68</v>
      </c>
      <c r="F145">
        <v>2484081</v>
      </c>
      <c r="G145">
        <v>1</v>
      </c>
      <c r="H145">
        <v>2013</v>
      </c>
      <c r="I145">
        <v>20130814</v>
      </c>
      <c r="J145" t="s">
        <v>43</v>
      </c>
      <c r="K145">
        <v>6</v>
      </c>
      <c r="L145">
        <v>33</v>
      </c>
      <c r="M145">
        <v>23</v>
      </c>
      <c r="N145">
        <v>49</v>
      </c>
      <c r="O145" t="s">
        <v>45</v>
      </c>
      <c r="P145">
        <v>5</v>
      </c>
      <c r="Q145" t="s">
        <v>46</v>
      </c>
      <c r="S145">
        <v>5000</v>
      </c>
      <c r="T145" t="s">
        <v>56</v>
      </c>
      <c r="X145">
        <v>870</v>
      </c>
      <c r="Y145">
        <v>0</v>
      </c>
      <c r="Z145">
        <v>1</v>
      </c>
      <c r="AA145" t="s">
        <v>48</v>
      </c>
      <c r="AB145">
        <v>1</v>
      </c>
      <c r="AC145" s="1" t="s">
        <v>82</v>
      </c>
      <c r="AD145">
        <v>12</v>
      </c>
      <c r="AH145">
        <v>125475</v>
      </c>
      <c r="AI145">
        <v>1</v>
      </c>
      <c r="AO145">
        <v>1.79</v>
      </c>
      <c r="AP145" t="s">
        <v>49</v>
      </c>
      <c r="AQ145" t="s">
        <v>45</v>
      </c>
      <c r="AR145" t="str">
        <f>VLOOKUP(AC145,Lookup!$A$1:$G$58,5,FALSE)</f>
        <v>GORST CR     15.0216</v>
      </c>
      <c r="AS145">
        <f>VLOOKUP(AC145,Lookup!$A$1:$H$58,8,FALSE)</f>
        <v>10.712079355643366</v>
      </c>
      <c r="AT145">
        <f t="shared" si="2"/>
        <v>19.174622046601627</v>
      </c>
    </row>
    <row r="146" spans="1:46" x14ac:dyDescent="0.3">
      <c r="A146" t="s">
        <v>43</v>
      </c>
      <c r="B146">
        <v>4.0999999999999996</v>
      </c>
      <c r="C146">
        <v>20160520</v>
      </c>
      <c r="D146" t="s">
        <v>44</v>
      </c>
      <c r="E146" t="s">
        <v>68</v>
      </c>
      <c r="F146">
        <v>2484082</v>
      </c>
      <c r="G146">
        <v>1</v>
      </c>
      <c r="H146">
        <v>2013</v>
      </c>
      <c r="I146">
        <v>20130814</v>
      </c>
      <c r="J146" t="s">
        <v>43</v>
      </c>
      <c r="K146">
        <v>6</v>
      </c>
      <c r="L146">
        <v>33</v>
      </c>
      <c r="M146">
        <v>23</v>
      </c>
      <c r="N146">
        <v>49</v>
      </c>
      <c r="O146" t="s">
        <v>45</v>
      </c>
      <c r="P146">
        <v>5</v>
      </c>
      <c r="Q146" t="s">
        <v>46</v>
      </c>
      <c r="S146">
        <v>5000</v>
      </c>
      <c r="T146" t="s">
        <v>56</v>
      </c>
      <c r="X146">
        <v>670</v>
      </c>
      <c r="Y146">
        <v>0</v>
      </c>
      <c r="Z146">
        <v>1</v>
      </c>
      <c r="AA146" t="s">
        <v>48</v>
      </c>
      <c r="AB146">
        <v>1</v>
      </c>
      <c r="AC146" s="1" t="s">
        <v>88</v>
      </c>
      <c r="AD146">
        <v>12</v>
      </c>
      <c r="AH146">
        <v>125475</v>
      </c>
      <c r="AI146">
        <v>1</v>
      </c>
      <c r="AO146">
        <v>1.79</v>
      </c>
      <c r="AP146" t="s">
        <v>49</v>
      </c>
      <c r="AQ146" t="s">
        <v>45</v>
      </c>
      <c r="AR146" t="str">
        <f>VLOOKUP(AC146,Lookup!$A$1:$G$58,5,FALSE)</f>
        <v>GORST CR     15.0216</v>
      </c>
      <c r="AS146">
        <f>VLOOKUP(AC146,Lookup!$A$1:$H$58,8,FALSE)</f>
        <v>8.7221435634663784</v>
      </c>
      <c r="AT146">
        <f t="shared" si="2"/>
        <v>15.612636978604817</v>
      </c>
    </row>
    <row r="147" spans="1:46" x14ac:dyDescent="0.3">
      <c r="A147" t="s">
        <v>43</v>
      </c>
      <c r="B147">
        <v>4.0999999999999996</v>
      </c>
      <c r="C147">
        <v>20160520</v>
      </c>
      <c r="D147" t="s">
        <v>44</v>
      </c>
      <c r="E147" t="s">
        <v>68</v>
      </c>
      <c r="F147">
        <v>2484096</v>
      </c>
      <c r="G147">
        <v>1</v>
      </c>
      <c r="H147">
        <v>2013</v>
      </c>
      <c r="I147">
        <v>20130812</v>
      </c>
      <c r="J147" t="s">
        <v>43</v>
      </c>
      <c r="K147">
        <v>6</v>
      </c>
      <c r="L147">
        <v>33</v>
      </c>
      <c r="M147">
        <v>23</v>
      </c>
      <c r="N147">
        <v>49</v>
      </c>
      <c r="O147" t="s">
        <v>45</v>
      </c>
      <c r="P147">
        <v>5</v>
      </c>
      <c r="Q147" t="s">
        <v>46</v>
      </c>
      <c r="S147">
        <v>5000</v>
      </c>
      <c r="T147" t="s">
        <v>56</v>
      </c>
      <c r="X147">
        <v>680</v>
      </c>
      <c r="Y147">
        <v>0</v>
      </c>
      <c r="Z147">
        <v>1</v>
      </c>
      <c r="AA147" t="s">
        <v>48</v>
      </c>
      <c r="AB147">
        <v>1</v>
      </c>
      <c r="AC147" s="1" t="s">
        <v>83</v>
      </c>
      <c r="AD147">
        <v>12</v>
      </c>
      <c r="AH147">
        <v>125475</v>
      </c>
      <c r="AI147">
        <v>1</v>
      </c>
      <c r="AO147">
        <v>1.79</v>
      </c>
      <c r="AP147" t="s">
        <v>49</v>
      </c>
      <c r="AQ147" t="s">
        <v>45</v>
      </c>
      <c r="AR147" t="str">
        <f>VLOOKUP(AC147,Lookup!$A$1:$G$58,5,FALSE)</f>
        <v>GORST CR     15.0216</v>
      </c>
      <c r="AS147">
        <f>VLOOKUP(AC147,Lookup!$A$1:$H$58,8,FALSE)</f>
        <v>12.803707691587473</v>
      </c>
      <c r="AT147">
        <f t="shared" si="2"/>
        <v>22.918636767941578</v>
      </c>
    </row>
    <row r="148" spans="1:46" x14ac:dyDescent="0.3">
      <c r="A148" t="s">
        <v>43</v>
      </c>
      <c r="B148">
        <v>4.0999999999999996</v>
      </c>
      <c r="C148">
        <v>20160520</v>
      </c>
      <c r="D148" t="s">
        <v>44</v>
      </c>
      <c r="E148" t="s">
        <v>68</v>
      </c>
      <c r="F148">
        <v>2484099</v>
      </c>
      <c r="G148">
        <v>1</v>
      </c>
      <c r="H148">
        <v>2013</v>
      </c>
      <c r="I148">
        <v>20130812</v>
      </c>
      <c r="J148" t="s">
        <v>43</v>
      </c>
      <c r="K148">
        <v>6</v>
      </c>
      <c r="L148">
        <v>33</v>
      </c>
      <c r="M148">
        <v>23</v>
      </c>
      <c r="N148">
        <v>49</v>
      </c>
      <c r="O148" t="s">
        <v>45</v>
      </c>
      <c r="P148">
        <v>5</v>
      </c>
      <c r="Q148" t="s">
        <v>46</v>
      </c>
      <c r="S148">
        <v>5000</v>
      </c>
      <c r="T148" t="s">
        <v>56</v>
      </c>
      <c r="X148">
        <v>760</v>
      </c>
      <c r="Y148">
        <v>0</v>
      </c>
      <c r="Z148">
        <v>1</v>
      </c>
      <c r="AA148" t="s">
        <v>48</v>
      </c>
      <c r="AB148">
        <v>1</v>
      </c>
      <c r="AC148" s="1" t="s">
        <v>83</v>
      </c>
      <c r="AD148">
        <v>12</v>
      </c>
      <c r="AH148">
        <v>125475</v>
      </c>
      <c r="AI148">
        <v>1</v>
      </c>
      <c r="AO148">
        <v>1.79</v>
      </c>
      <c r="AP148" t="s">
        <v>49</v>
      </c>
      <c r="AQ148" t="s">
        <v>45</v>
      </c>
      <c r="AR148" t="str">
        <f>VLOOKUP(AC148,Lookup!$A$1:$G$58,5,FALSE)</f>
        <v>GORST CR     15.0216</v>
      </c>
      <c r="AS148">
        <f>VLOOKUP(AC148,Lookup!$A$1:$H$58,8,FALSE)</f>
        <v>12.803707691587473</v>
      </c>
      <c r="AT148">
        <f t="shared" si="2"/>
        <v>22.918636767941578</v>
      </c>
    </row>
    <row r="149" spans="1:46" x14ac:dyDescent="0.3">
      <c r="A149" t="s">
        <v>43</v>
      </c>
      <c r="B149">
        <v>4.0999999999999996</v>
      </c>
      <c r="C149">
        <v>20160520</v>
      </c>
      <c r="D149" t="s">
        <v>44</v>
      </c>
      <c r="E149" t="s">
        <v>68</v>
      </c>
      <c r="F149">
        <v>2484182</v>
      </c>
      <c r="G149">
        <v>1</v>
      </c>
      <c r="H149">
        <v>2013</v>
      </c>
      <c r="I149">
        <v>20130813</v>
      </c>
      <c r="J149" t="s">
        <v>43</v>
      </c>
      <c r="K149">
        <v>6</v>
      </c>
      <c r="L149">
        <v>33</v>
      </c>
      <c r="M149">
        <v>23</v>
      </c>
      <c r="N149">
        <v>49</v>
      </c>
      <c r="O149" t="s">
        <v>45</v>
      </c>
      <c r="P149">
        <v>5</v>
      </c>
      <c r="Q149" t="s">
        <v>46</v>
      </c>
      <c r="S149">
        <v>0</v>
      </c>
      <c r="AA149" t="s">
        <v>48</v>
      </c>
      <c r="AB149">
        <v>1</v>
      </c>
      <c r="AC149" s="1" t="s">
        <v>86</v>
      </c>
      <c r="AD149">
        <v>12</v>
      </c>
      <c r="AH149">
        <v>125475</v>
      </c>
      <c r="AI149">
        <v>1</v>
      </c>
      <c r="AO149">
        <v>1.79</v>
      </c>
      <c r="AP149" t="s">
        <v>49</v>
      </c>
      <c r="AQ149" t="s">
        <v>45</v>
      </c>
      <c r="AR149" t="str">
        <f>VLOOKUP(AC149,Lookup!$A$1:$G$58,5,FALSE)</f>
        <v>GROVERS CR HATCHERY</v>
      </c>
      <c r="AS149">
        <f>VLOOKUP(AC149,Lookup!$A$1:$H$58,8,FALSE)</f>
        <v>1.3463035824151961</v>
      </c>
      <c r="AT149">
        <f t="shared" si="2"/>
        <v>2.4098834125232012</v>
      </c>
    </row>
    <row r="150" spans="1:46" x14ac:dyDescent="0.3">
      <c r="A150" t="s">
        <v>43</v>
      </c>
      <c r="B150">
        <v>4.0999999999999996</v>
      </c>
      <c r="C150">
        <v>20160520</v>
      </c>
      <c r="D150" t="s">
        <v>44</v>
      </c>
      <c r="E150" t="s">
        <v>68</v>
      </c>
      <c r="F150">
        <v>2484196</v>
      </c>
      <c r="G150">
        <v>1</v>
      </c>
      <c r="H150">
        <v>2013</v>
      </c>
      <c r="I150">
        <v>20130809</v>
      </c>
      <c r="J150" t="s">
        <v>43</v>
      </c>
      <c r="K150">
        <v>6</v>
      </c>
      <c r="L150">
        <v>32</v>
      </c>
      <c r="M150">
        <v>23</v>
      </c>
      <c r="N150">
        <v>17</v>
      </c>
      <c r="O150" t="s">
        <v>45</v>
      </c>
      <c r="P150">
        <v>5</v>
      </c>
      <c r="Q150" t="s">
        <v>46</v>
      </c>
      <c r="S150">
        <v>5000</v>
      </c>
      <c r="T150" t="s">
        <v>47</v>
      </c>
      <c r="X150">
        <v>810</v>
      </c>
      <c r="Y150">
        <v>0</v>
      </c>
      <c r="Z150">
        <v>1</v>
      </c>
      <c r="AA150" t="s">
        <v>48</v>
      </c>
      <c r="AB150">
        <v>1</v>
      </c>
      <c r="AC150" s="1" t="s">
        <v>82</v>
      </c>
      <c r="AD150">
        <v>12</v>
      </c>
      <c r="AH150">
        <v>125474</v>
      </c>
      <c r="AI150">
        <v>1</v>
      </c>
      <c r="AO150">
        <v>3.83</v>
      </c>
      <c r="AP150" t="s">
        <v>49</v>
      </c>
      <c r="AQ150" t="s">
        <v>45</v>
      </c>
      <c r="AR150" t="str">
        <f>VLOOKUP(AC150,Lookup!$A$1:$G$58,5,FALSE)</f>
        <v>GORST CR     15.0216</v>
      </c>
      <c r="AS150">
        <f>VLOOKUP(AC150,Lookup!$A$1:$H$58,8,FALSE)</f>
        <v>10.712079355643366</v>
      </c>
      <c r="AT150">
        <f t="shared" si="2"/>
        <v>41.027263932114096</v>
      </c>
    </row>
    <row r="151" spans="1:46" x14ac:dyDescent="0.3">
      <c r="A151" t="s">
        <v>43</v>
      </c>
      <c r="B151">
        <v>4.0999999999999996</v>
      </c>
      <c r="C151">
        <v>20160520</v>
      </c>
      <c r="D151" t="s">
        <v>44</v>
      </c>
      <c r="E151" t="s">
        <v>68</v>
      </c>
      <c r="F151">
        <v>2484213</v>
      </c>
      <c r="G151">
        <v>1</v>
      </c>
      <c r="H151">
        <v>2013</v>
      </c>
      <c r="I151">
        <v>20130906</v>
      </c>
      <c r="J151" t="s">
        <v>43</v>
      </c>
      <c r="K151">
        <v>6</v>
      </c>
      <c r="L151">
        <v>36</v>
      </c>
      <c r="M151">
        <v>23</v>
      </c>
      <c r="N151">
        <v>16</v>
      </c>
      <c r="O151" t="s">
        <v>45</v>
      </c>
      <c r="P151">
        <v>5</v>
      </c>
      <c r="Q151" t="s">
        <v>46</v>
      </c>
      <c r="S151">
        <v>5000</v>
      </c>
      <c r="T151" t="s">
        <v>47</v>
      </c>
      <c r="X151">
        <v>770</v>
      </c>
      <c r="Y151">
        <v>0</v>
      </c>
      <c r="Z151">
        <v>1</v>
      </c>
      <c r="AA151" t="s">
        <v>48</v>
      </c>
      <c r="AB151">
        <v>1</v>
      </c>
      <c r="AC151" s="1" t="s">
        <v>82</v>
      </c>
      <c r="AD151">
        <v>12</v>
      </c>
      <c r="AH151">
        <v>125478</v>
      </c>
      <c r="AI151">
        <v>1</v>
      </c>
      <c r="AO151">
        <v>3.54</v>
      </c>
      <c r="AP151" t="s">
        <v>49</v>
      </c>
      <c r="AQ151" t="s">
        <v>45</v>
      </c>
      <c r="AR151" t="str">
        <f>VLOOKUP(AC151,Lookup!$A$1:$G$58,5,FALSE)</f>
        <v>GORST CR     15.0216</v>
      </c>
      <c r="AS151">
        <f>VLOOKUP(AC151,Lookup!$A$1:$H$58,8,FALSE)</f>
        <v>10.712079355643366</v>
      </c>
      <c r="AT151">
        <f t="shared" si="2"/>
        <v>37.920760918977514</v>
      </c>
    </row>
    <row r="152" spans="1:46" x14ac:dyDescent="0.3">
      <c r="A152" t="s">
        <v>43</v>
      </c>
      <c r="B152">
        <v>4.0999999999999996</v>
      </c>
      <c r="C152">
        <v>20160520</v>
      </c>
      <c r="D152" t="s">
        <v>44</v>
      </c>
      <c r="E152" t="s">
        <v>68</v>
      </c>
      <c r="F152">
        <v>2484214</v>
      </c>
      <c r="G152">
        <v>1</v>
      </c>
      <c r="H152">
        <v>2013</v>
      </c>
      <c r="I152">
        <v>20130906</v>
      </c>
      <c r="J152" t="s">
        <v>43</v>
      </c>
      <c r="K152">
        <v>6</v>
      </c>
      <c r="L152">
        <v>36</v>
      </c>
      <c r="M152">
        <v>23</v>
      </c>
      <c r="N152">
        <v>16</v>
      </c>
      <c r="O152" t="s">
        <v>45</v>
      </c>
      <c r="P152">
        <v>5</v>
      </c>
      <c r="Q152" t="s">
        <v>46</v>
      </c>
      <c r="S152">
        <v>5000</v>
      </c>
      <c r="T152" t="s">
        <v>56</v>
      </c>
      <c r="X152">
        <v>820</v>
      </c>
      <c r="Y152">
        <v>0</v>
      </c>
      <c r="Z152">
        <v>1</v>
      </c>
      <c r="AA152" t="s">
        <v>48</v>
      </c>
      <c r="AB152">
        <v>1</v>
      </c>
      <c r="AC152" s="1" t="s">
        <v>82</v>
      </c>
      <c r="AD152">
        <v>12</v>
      </c>
      <c r="AH152">
        <v>125478</v>
      </c>
      <c r="AI152">
        <v>1</v>
      </c>
      <c r="AO152">
        <v>3.54</v>
      </c>
      <c r="AP152" t="s">
        <v>49</v>
      </c>
      <c r="AQ152" t="s">
        <v>45</v>
      </c>
      <c r="AR152" t="str">
        <f>VLOOKUP(AC152,Lookup!$A$1:$G$58,5,FALSE)</f>
        <v>GORST CR     15.0216</v>
      </c>
      <c r="AS152">
        <f>VLOOKUP(AC152,Lookup!$A$1:$H$58,8,FALSE)</f>
        <v>10.712079355643366</v>
      </c>
      <c r="AT152">
        <f t="shared" si="2"/>
        <v>37.920760918977514</v>
      </c>
    </row>
    <row r="153" spans="1:46" x14ac:dyDescent="0.3">
      <c r="A153" t="s">
        <v>43</v>
      </c>
      <c r="B153">
        <v>4.0999999999999996</v>
      </c>
      <c r="C153">
        <v>20160520</v>
      </c>
      <c r="D153" t="s">
        <v>44</v>
      </c>
      <c r="E153" t="s">
        <v>68</v>
      </c>
      <c r="F153">
        <v>2484232</v>
      </c>
      <c r="G153">
        <v>1</v>
      </c>
      <c r="H153">
        <v>2013</v>
      </c>
      <c r="I153">
        <v>20130906</v>
      </c>
      <c r="J153" t="s">
        <v>43</v>
      </c>
      <c r="K153">
        <v>6</v>
      </c>
      <c r="L153">
        <v>36</v>
      </c>
      <c r="M153">
        <v>23</v>
      </c>
      <c r="N153">
        <v>16</v>
      </c>
      <c r="O153" t="s">
        <v>45</v>
      </c>
      <c r="P153">
        <v>5</v>
      </c>
      <c r="Q153" t="s">
        <v>46</v>
      </c>
      <c r="S153">
        <v>5000</v>
      </c>
      <c r="T153" t="s">
        <v>56</v>
      </c>
      <c r="X153">
        <v>660</v>
      </c>
      <c r="Y153">
        <v>0</v>
      </c>
      <c r="Z153">
        <v>1</v>
      </c>
      <c r="AA153" t="s">
        <v>48</v>
      </c>
      <c r="AB153">
        <v>1</v>
      </c>
      <c r="AC153" s="1" t="s">
        <v>83</v>
      </c>
      <c r="AD153">
        <v>12</v>
      </c>
      <c r="AH153">
        <v>125478</v>
      </c>
      <c r="AI153">
        <v>1</v>
      </c>
      <c r="AO153">
        <v>3.54</v>
      </c>
      <c r="AP153" t="s">
        <v>49</v>
      </c>
      <c r="AQ153" t="s">
        <v>45</v>
      </c>
      <c r="AR153" t="str">
        <f>VLOOKUP(AC153,Lookup!$A$1:$G$58,5,FALSE)</f>
        <v>GORST CR     15.0216</v>
      </c>
      <c r="AS153">
        <f>VLOOKUP(AC153,Lookup!$A$1:$H$58,8,FALSE)</f>
        <v>12.803707691587473</v>
      </c>
      <c r="AT153">
        <f t="shared" si="2"/>
        <v>45.325125228219655</v>
      </c>
    </row>
    <row r="154" spans="1:46" x14ac:dyDescent="0.3">
      <c r="A154" t="s">
        <v>43</v>
      </c>
      <c r="B154">
        <v>4.0999999999999996</v>
      </c>
      <c r="C154">
        <v>20160520</v>
      </c>
      <c r="D154" t="s">
        <v>44</v>
      </c>
      <c r="E154" t="s">
        <v>68</v>
      </c>
      <c r="F154">
        <v>2484246</v>
      </c>
      <c r="G154">
        <v>1</v>
      </c>
      <c r="H154">
        <v>2013</v>
      </c>
      <c r="I154">
        <v>20130806</v>
      </c>
      <c r="J154" t="s">
        <v>43</v>
      </c>
      <c r="K154">
        <v>6</v>
      </c>
      <c r="L154">
        <v>32</v>
      </c>
      <c r="M154">
        <v>23</v>
      </c>
      <c r="N154">
        <v>49</v>
      </c>
      <c r="O154" t="s">
        <v>45</v>
      </c>
      <c r="P154">
        <v>5</v>
      </c>
      <c r="Q154" t="s">
        <v>46</v>
      </c>
      <c r="S154">
        <v>5000</v>
      </c>
      <c r="T154" t="s">
        <v>56</v>
      </c>
      <c r="X154">
        <v>740</v>
      </c>
      <c r="Y154">
        <v>0</v>
      </c>
      <c r="Z154">
        <v>1</v>
      </c>
      <c r="AA154" t="s">
        <v>48</v>
      </c>
      <c r="AB154">
        <v>1</v>
      </c>
      <c r="AC154" s="1" t="s">
        <v>91</v>
      </c>
      <c r="AD154">
        <v>12</v>
      </c>
      <c r="AH154">
        <v>125474</v>
      </c>
      <c r="AI154">
        <v>1</v>
      </c>
      <c r="AO154">
        <v>3.83</v>
      </c>
      <c r="AP154" t="s">
        <v>49</v>
      </c>
      <c r="AQ154" t="s">
        <v>45</v>
      </c>
      <c r="AR154" t="str">
        <f>VLOOKUP(AC154,Lookup!$A$1:$G$58,5,FALSE)</f>
        <v>GROVERS CR HATCHERY</v>
      </c>
      <c r="AS154">
        <f>VLOOKUP(AC154,Lookup!$A$1:$H$58,8,FALSE)</f>
        <v>1.0101020799289879</v>
      </c>
      <c r="AT154">
        <f t="shared" si="2"/>
        <v>3.8686909661280238</v>
      </c>
    </row>
    <row r="155" spans="1:46" x14ac:dyDescent="0.3">
      <c r="A155" t="s">
        <v>43</v>
      </c>
      <c r="B155">
        <v>4.0999999999999996</v>
      </c>
      <c r="C155">
        <v>20160520</v>
      </c>
      <c r="D155" t="s">
        <v>44</v>
      </c>
      <c r="E155" t="s">
        <v>68</v>
      </c>
      <c r="F155">
        <v>2484249</v>
      </c>
      <c r="G155">
        <v>1</v>
      </c>
      <c r="H155">
        <v>2013</v>
      </c>
      <c r="I155">
        <v>20130806</v>
      </c>
      <c r="J155" t="s">
        <v>43</v>
      </c>
      <c r="K155">
        <v>6</v>
      </c>
      <c r="L155">
        <v>32</v>
      </c>
      <c r="M155">
        <v>23</v>
      </c>
      <c r="N155">
        <v>49</v>
      </c>
      <c r="O155" t="s">
        <v>45</v>
      </c>
      <c r="P155">
        <v>5</v>
      </c>
      <c r="Q155" t="s">
        <v>46</v>
      </c>
      <c r="S155">
        <v>5000</v>
      </c>
      <c r="T155" t="s">
        <v>56</v>
      </c>
      <c r="X155">
        <v>770</v>
      </c>
      <c r="Y155">
        <v>0</v>
      </c>
      <c r="Z155">
        <v>1</v>
      </c>
      <c r="AA155" t="s">
        <v>48</v>
      </c>
      <c r="AB155">
        <v>1</v>
      </c>
      <c r="AC155" s="1" t="s">
        <v>88</v>
      </c>
      <c r="AD155">
        <v>12</v>
      </c>
      <c r="AH155">
        <v>125474</v>
      </c>
      <c r="AI155">
        <v>1</v>
      </c>
      <c r="AO155">
        <v>3.83</v>
      </c>
      <c r="AP155" t="s">
        <v>49</v>
      </c>
      <c r="AQ155" t="s">
        <v>45</v>
      </c>
      <c r="AR155" t="str">
        <f>VLOOKUP(AC155,Lookup!$A$1:$G$58,5,FALSE)</f>
        <v>GORST CR     15.0216</v>
      </c>
      <c r="AS155">
        <f>VLOOKUP(AC155,Lookup!$A$1:$H$58,8,FALSE)</f>
        <v>8.7221435634663784</v>
      </c>
      <c r="AT155">
        <f t="shared" si="2"/>
        <v>33.405809848076231</v>
      </c>
    </row>
    <row r="156" spans="1:46" x14ac:dyDescent="0.3">
      <c r="A156" t="s">
        <v>43</v>
      </c>
      <c r="B156">
        <v>4.0999999999999996</v>
      </c>
      <c r="C156">
        <v>20160520</v>
      </c>
      <c r="D156" t="s">
        <v>44</v>
      </c>
      <c r="E156" t="s">
        <v>68</v>
      </c>
      <c r="F156">
        <v>2484040</v>
      </c>
      <c r="G156">
        <v>1</v>
      </c>
      <c r="H156">
        <v>2013</v>
      </c>
      <c r="I156">
        <v>20130820</v>
      </c>
      <c r="J156" t="s">
        <v>43</v>
      </c>
      <c r="K156">
        <v>6</v>
      </c>
      <c r="L156">
        <v>34</v>
      </c>
      <c r="M156">
        <v>23</v>
      </c>
      <c r="N156">
        <v>49</v>
      </c>
      <c r="O156" t="s">
        <v>45</v>
      </c>
      <c r="P156">
        <v>5</v>
      </c>
      <c r="Q156" t="s">
        <v>46</v>
      </c>
      <c r="S156">
        <v>5000</v>
      </c>
      <c r="T156" t="s">
        <v>47</v>
      </c>
      <c r="X156">
        <v>690</v>
      </c>
      <c r="Y156">
        <v>0</v>
      </c>
      <c r="Z156">
        <v>1</v>
      </c>
      <c r="AA156" t="s">
        <v>48</v>
      </c>
      <c r="AB156">
        <v>1</v>
      </c>
      <c r="AC156" s="1" t="s">
        <v>89</v>
      </c>
      <c r="AD156">
        <v>12</v>
      </c>
      <c r="AH156">
        <v>125476</v>
      </c>
      <c r="AI156">
        <v>1</v>
      </c>
      <c r="AO156">
        <v>2.2799999999999998</v>
      </c>
      <c r="AP156" t="s">
        <v>49</v>
      </c>
      <c r="AQ156" t="s">
        <v>45</v>
      </c>
      <c r="AR156" t="str">
        <f>VLOOKUP(AC156,Lookup!$A$1:$G$58,5,FALSE)</f>
        <v>GORST CR     15.0216</v>
      </c>
      <c r="AS156">
        <f>VLOOKUP(AC156,Lookup!$A$1:$H$58,8,FALSE)</f>
        <v>8.7930918696275064</v>
      </c>
      <c r="AT156">
        <f t="shared" si="2"/>
        <v>20.048249462750714</v>
      </c>
    </row>
    <row r="157" spans="1:46" x14ac:dyDescent="0.3">
      <c r="A157" t="s">
        <v>43</v>
      </c>
      <c r="B157">
        <v>4.0999999999999996</v>
      </c>
      <c r="C157">
        <v>20160520</v>
      </c>
      <c r="D157" t="s">
        <v>44</v>
      </c>
      <c r="E157" t="s">
        <v>68</v>
      </c>
      <c r="F157">
        <v>2484055</v>
      </c>
      <c r="G157">
        <v>1</v>
      </c>
      <c r="H157">
        <v>2013</v>
      </c>
      <c r="I157">
        <v>20130820</v>
      </c>
      <c r="J157" t="s">
        <v>43</v>
      </c>
      <c r="K157">
        <v>6</v>
      </c>
      <c r="L157">
        <v>34</v>
      </c>
      <c r="M157">
        <v>23</v>
      </c>
      <c r="N157">
        <v>49</v>
      </c>
      <c r="O157" t="s">
        <v>45</v>
      </c>
      <c r="P157">
        <v>5</v>
      </c>
      <c r="Q157" t="s">
        <v>46</v>
      </c>
      <c r="S157">
        <v>5000</v>
      </c>
      <c r="T157" t="s">
        <v>56</v>
      </c>
      <c r="X157">
        <v>740</v>
      </c>
      <c r="Y157">
        <v>0</v>
      </c>
      <c r="Z157">
        <v>1</v>
      </c>
      <c r="AA157" t="s">
        <v>48</v>
      </c>
      <c r="AB157">
        <v>1</v>
      </c>
      <c r="AC157" s="1" t="s">
        <v>89</v>
      </c>
      <c r="AD157">
        <v>12</v>
      </c>
      <c r="AH157">
        <v>125476</v>
      </c>
      <c r="AI157">
        <v>1</v>
      </c>
      <c r="AO157">
        <v>2.2799999999999998</v>
      </c>
      <c r="AP157" t="s">
        <v>49</v>
      </c>
      <c r="AQ157" t="s">
        <v>45</v>
      </c>
      <c r="AR157" t="str">
        <f>VLOOKUP(AC157,Lookup!$A$1:$G$58,5,FALSE)</f>
        <v>GORST CR     15.0216</v>
      </c>
      <c r="AS157">
        <f>VLOOKUP(AC157,Lookup!$A$1:$H$58,8,FALSE)</f>
        <v>8.7930918696275064</v>
      </c>
      <c r="AT157">
        <f t="shared" si="2"/>
        <v>20.048249462750714</v>
      </c>
    </row>
    <row r="158" spans="1:46" x14ac:dyDescent="0.3">
      <c r="A158" t="s">
        <v>43</v>
      </c>
      <c r="B158">
        <v>4.0999999999999996</v>
      </c>
      <c r="C158">
        <v>20160520</v>
      </c>
      <c r="D158" t="s">
        <v>44</v>
      </c>
      <c r="E158" t="s">
        <v>68</v>
      </c>
      <c r="F158">
        <v>2484089</v>
      </c>
      <c r="G158">
        <v>1</v>
      </c>
      <c r="H158">
        <v>2013</v>
      </c>
      <c r="I158">
        <v>20130814</v>
      </c>
      <c r="J158" t="s">
        <v>43</v>
      </c>
      <c r="K158">
        <v>6</v>
      </c>
      <c r="L158">
        <v>33</v>
      </c>
      <c r="M158">
        <v>23</v>
      </c>
      <c r="N158">
        <v>49</v>
      </c>
      <c r="O158" t="s">
        <v>45</v>
      </c>
      <c r="P158">
        <v>5</v>
      </c>
      <c r="Q158" t="s">
        <v>46</v>
      </c>
      <c r="S158">
        <v>5000</v>
      </c>
      <c r="T158" t="s">
        <v>47</v>
      </c>
      <c r="X158">
        <v>840</v>
      </c>
      <c r="Y158">
        <v>0</v>
      </c>
      <c r="Z158">
        <v>1</v>
      </c>
      <c r="AA158" t="s">
        <v>48</v>
      </c>
      <c r="AB158">
        <v>1</v>
      </c>
      <c r="AC158" s="1" t="s">
        <v>83</v>
      </c>
      <c r="AD158">
        <v>12</v>
      </c>
      <c r="AH158">
        <v>125475</v>
      </c>
      <c r="AI158">
        <v>1</v>
      </c>
      <c r="AO158">
        <v>1.79</v>
      </c>
      <c r="AP158" t="s">
        <v>49</v>
      </c>
      <c r="AQ158" t="s">
        <v>45</v>
      </c>
      <c r="AR158" t="str">
        <f>VLOOKUP(AC158,Lookup!$A$1:$G$58,5,FALSE)</f>
        <v>GORST CR     15.0216</v>
      </c>
      <c r="AS158">
        <f>VLOOKUP(AC158,Lookup!$A$1:$H$58,8,FALSE)</f>
        <v>12.803707691587473</v>
      </c>
      <c r="AT158">
        <f t="shared" si="2"/>
        <v>22.918636767941578</v>
      </c>
    </row>
    <row r="159" spans="1:46" x14ac:dyDescent="0.3">
      <c r="A159" t="s">
        <v>43</v>
      </c>
      <c r="B159">
        <v>4.0999999999999996</v>
      </c>
      <c r="C159">
        <v>20160520</v>
      </c>
      <c r="D159" t="s">
        <v>44</v>
      </c>
      <c r="E159" t="s">
        <v>68</v>
      </c>
      <c r="F159">
        <v>2484104</v>
      </c>
      <c r="G159">
        <v>1</v>
      </c>
      <c r="H159">
        <v>2013</v>
      </c>
      <c r="I159">
        <v>20130819</v>
      </c>
      <c r="J159" t="s">
        <v>43</v>
      </c>
      <c r="K159">
        <v>6</v>
      </c>
      <c r="L159">
        <v>34</v>
      </c>
      <c r="M159">
        <v>23</v>
      </c>
      <c r="N159">
        <v>49</v>
      </c>
      <c r="O159" t="s">
        <v>45</v>
      </c>
      <c r="P159">
        <v>5</v>
      </c>
      <c r="Q159" t="s">
        <v>46</v>
      </c>
      <c r="S159">
        <v>5000</v>
      </c>
      <c r="T159" t="s">
        <v>47</v>
      </c>
      <c r="X159">
        <v>800</v>
      </c>
      <c r="Y159">
        <v>0</v>
      </c>
      <c r="Z159">
        <v>1</v>
      </c>
      <c r="AA159" t="s">
        <v>48</v>
      </c>
      <c r="AB159">
        <v>1</v>
      </c>
      <c r="AC159" s="1" t="s">
        <v>82</v>
      </c>
      <c r="AD159">
        <v>12</v>
      </c>
      <c r="AH159">
        <v>125476</v>
      </c>
      <c r="AI159">
        <v>1</v>
      </c>
      <c r="AO159">
        <v>2.2799999999999998</v>
      </c>
      <c r="AP159" t="s">
        <v>49</v>
      </c>
      <c r="AQ159" t="s">
        <v>45</v>
      </c>
      <c r="AR159" t="str">
        <f>VLOOKUP(AC159,Lookup!$A$1:$G$58,5,FALSE)</f>
        <v>GORST CR     15.0216</v>
      </c>
      <c r="AS159">
        <f>VLOOKUP(AC159,Lookup!$A$1:$H$58,8,FALSE)</f>
        <v>10.712079355643366</v>
      </c>
      <c r="AT159">
        <f t="shared" si="2"/>
        <v>24.423540930866874</v>
      </c>
    </row>
    <row r="160" spans="1:46" x14ac:dyDescent="0.3">
      <c r="A160" t="s">
        <v>43</v>
      </c>
      <c r="B160">
        <v>4.0999999999999996</v>
      </c>
      <c r="C160">
        <v>20160520</v>
      </c>
      <c r="D160" t="s">
        <v>44</v>
      </c>
      <c r="E160" t="s">
        <v>68</v>
      </c>
      <c r="F160">
        <v>2484174</v>
      </c>
      <c r="G160">
        <v>1</v>
      </c>
      <c r="H160">
        <v>2013</v>
      </c>
      <c r="I160">
        <v>20130813</v>
      </c>
      <c r="J160" t="s">
        <v>43</v>
      </c>
      <c r="K160">
        <v>6</v>
      </c>
      <c r="L160">
        <v>33</v>
      </c>
      <c r="M160">
        <v>23</v>
      </c>
      <c r="N160">
        <v>49</v>
      </c>
      <c r="O160" t="s">
        <v>45</v>
      </c>
      <c r="P160">
        <v>5</v>
      </c>
      <c r="Q160" t="s">
        <v>46</v>
      </c>
      <c r="S160">
        <v>5000</v>
      </c>
      <c r="T160" t="s">
        <v>56</v>
      </c>
      <c r="X160">
        <v>640</v>
      </c>
      <c r="Y160">
        <v>0</v>
      </c>
      <c r="Z160">
        <v>1</v>
      </c>
      <c r="AA160" t="s">
        <v>48</v>
      </c>
      <c r="AB160">
        <v>1</v>
      </c>
      <c r="AC160" s="1" t="s">
        <v>89</v>
      </c>
      <c r="AD160">
        <v>12</v>
      </c>
      <c r="AH160">
        <v>125475</v>
      </c>
      <c r="AI160">
        <v>1</v>
      </c>
      <c r="AO160">
        <v>1.79</v>
      </c>
      <c r="AP160" t="s">
        <v>49</v>
      </c>
      <c r="AQ160" t="s">
        <v>45</v>
      </c>
      <c r="AR160" t="str">
        <f>VLOOKUP(AC160,Lookup!$A$1:$G$58,5,FALSE)</f>
        <v>GORST CR     15.0216</v>
      </c>
      <c r="AS160">
        <f>VLOOKUP(AC160,Lookup!$A$1:$H$58,8,FALSE)</f>
        <v>8.7930918696275064</v>
      </c>
      <c r="AT160">
        <f t="shared" si="2"/>
        <v>15.739634446633238</v>
      </c>
    </row>
    <row r="161" spans="1:46" x14ac:dyDescent="0.3">
      <c r="A161" t="s">
        <v>43</v>
      </c>
      <c r="B161">
        <v>4.0999999999999996</v>
      </c>
      <c r="C161">
        <v>20160520</v>
      </c>
      <c r="D161" t="s">
        <v>44</v>
      </c>
      <c r="E161" t="s">
        <v>68</v>
      </c>
      <c r="F161">
        <v>2484189</v>
      </c>
      <c r="G161">
        <v>1</v>
      </c>
      <c r="H161">
        <v>2013</v>
      </c>
      <c r="I161">
        <v>20130813</v>
      </c>
      <c r="J161" t="s">
        <v>43</v>
      </c>
      <c r="K161">
        <v>6</v>
      </c>
      <c r="L161">
        <v>33</v>
      </c>
      <c r="M161">
        <v>23</v>
      </c>
      <c r="N161">
        <v>49</v>
      </c>
      <c r="O161" t="s">
        <v>45</v>
      </c>
      <c r="P161">
        <v>5</v>
      </c>
      <c r="Q161" t="s">
        <v>46</v>
      </c>
      <c r="S161">
        <v>5000</v>
      </c>
      <c r="T161" t="s">
        <v>56</v>
      </c>
      <c r="X161">
        <v>650</v>
      </c>
      <c r="Y161">
        <v>0</v>
      </c>
      <c r="Z161">
        <v>1</v>
      </c>
      <c r="AA161" t="s">
        <v>48</v>
      </c>
      <c r="AB161">
        <v>1</v>
      </c>
      <c r="AC161" s="1" t="s">
        <v>88</v>
      </c>
      <c r="AD161">
        <v>12</v>
      </c>
      <c r="AH161">
        <v>125475</v>
      </c>
      <c r="AI161">
        <v>1</v>
      </c>
      <c r="AO161">
        <v>1.79</v>
      </c>
      <c r="AP161" t="s">
        <v>49</v>
      </c>
      <c r="AQ161" t="s">
        <v>45</v>
      </c>
      <c r="AR161" t="str">
        <f>VLOOKUP(AC161,Lookup!$A$1:$G$58,5,FALSE)</f>
        <v>GORST CR     15.0216</v>
      </c>
      <c r="AS161">
        <f>VLOOKUP(AC161,Lookup!$A$1:$H$58,8,FALSE)</f>
        <v>8.7221435634663784</v>
      </c>
      <c r="AT161">
        <f t="shared" si="2"/>
        <v>15.612636978604817</v>
      </c>
    </row>
    <row r="162" spans="1:46" x14ac:dyDescent="0.3">
      <c r="A162" t="s">
        <v>43</v>
      </c>
      <c r="B162">
        <v>4.0999999999999996</v>
      </c>
      <c r="C162">
        <v>20160520</v>
      </c>
      <c r="D162" t="s">
        <v>44</v>
      </c>
      <c r="E162" t="s">
        <v>68</v>
      </c>
      <c r="F162">
        <v>2484204</v>
      </c>
      <c r="G162">
        <v>1</v>
      </c>
      <c r="H162">
        <v>2013</v>
      </c>
      <c r="I162">
        <v>20130809</v>
      </c>
      <c r="J162" t="s">
        <v>43</v>
      </c>
      <c r="K162">
        <v>6</v>
      </c>
      <c r="L162">
        <v>32</v>
      </c>
      <c r="M162">
        <v>23</v>
      </c>
      <c r="N162">
        <v>17</v>
      </c>
      <c r="O162" t="s">
        <v>45</v>
      </c>
      <c r="P162">
        <v>5</v>
      </c>
      <c r="Q162" t="s">
        <v>46</v>
      </c>
      <c r="S162">
        <v>0</v>
      </c>
      <c r="T162" t="s">
        <v>56</v>
      </c>
      <c r="X162">
        <v>680</v>
      </c>
      <c r="Y162">
        <v>0</v>
      </c>
      <c r="Z162">
        <v>1</v>
      </c>
      <c r="AA162" t="s">
        <v>48</v>
      </c>
      <c r="AB162">
        <v>1</v>
      </c>
      <c r="AC162" s="1" t="s">
        <v>92</v>
      </c>
      <c r="AD162">
        <v>12</v>
      </c>
      <c r="AH162">
        <v>125474</v>
      </c>
      <c r="AI162">
        <v>1</v>
      </c>
      <c r="AO162">
        <v>3.83</v>
      </c>
      <c r="AP162" t="s">
        <v>49</v>
      </c>
      <c r="AQ162" t="s">
        <v>45</v>
      </c>
      <c r="AR162" t="str">
        <f>VLOOKUP(AC162,Lookup!$A$1:$G$58,5,FALSE)</f>
        <v>ELWHA R      18.0272</v>
      </c>
      <c r="AS162">
        <f>VLOOKUP(AC162,Lookup!$A$1:$H$58,8,FALSE)</f>
        <v>1.0100977098924886</v>
      </c>
      <c r="AT162">
        <f t="shared" si="2"/>
        <v>3.8686742288882314</v>
      </c>
    </row>
    <row r="163" spans="1:46" x14ac:dyDescent="0.3">
      <c r="A163" t="s">
        <v>43</v>
      </c>
      <c r="B163">
        <v>4.0999999999999996</v>
      </c>
      <c r="C163">
        <v>20160520</v>
      </c>
      <c r="D163" t="s">
        <v>44</v>
      </c>
      <c r="E163" t="s">
        <v>68</v>
      </c>
      <c r="F163">
        <v>2484206</v>
      </c>
      <c r="G163">
        <v>1</v>
      </c>
      <c r="H163">
        <v>2013</v>
      </c>
      <c r="I163">
        <v>20130809</v>
      </c>
      <c r="J163" t="s">
        <v>43</v>
      </c>
      <c r="K163">
        <v>6</v>
      </c>
      <c r="L163">
        <v>32</v>
      </c>
      <c r="M163">
        <v>23</v>
      </c>
      <c r="N163">
        <v>17</v>
      </c>
      <c r="O163" t="s">
        <v>45</v>
      </c>
      <c r="P163">
        <v>5</v>
      </c>
      <c r="Q163" t="s">
        <v>46</v>
      </c>
      <c r="S163">
        <v>5000</v>
      </c>
      <c r="T163" t="s">
        <v>56</v>
      </c>
      <c r="X163">
        <v>650</v>
      </c>
      <c r="Y163">
        <v>0</v>
      </c>
      <c r="Z163">
        <v>1</v>
      </c>
      <c r="AA163" t="s">
        <v>48</v>
      </c>
      <c r="AB163">
        <v>1</v>
      </c>
      <c r="AC163" s="1" t="s">
        <v>89</v>
      </c>
      <c r="AD163">
        <v>12</v>
      </c>
      <c r="AH163">
        <v>125474</v>
      </c>
      <c r="AI163">
        <v>1</v>
      </c>
      <c r="AO163">
        <v>3.83</v>
      </c>
      <c r="AP163" t="s">
        <v>49</v>
      </c>
      <c r="AQ163" t="s">
        <v>45</v>
      </c>
      <c r="AR163" t="str">
        <f>VLOOKUP(AC163,Lookup!$A$1:$G$58,5,FALSE)</f>
        <v>GORST CR     15.0216</v>
      </c>
      <c r="AS163">
        <f>VLOOKUP(AC163,Lookup!$A$1:$H$58,8,FALSE)</f>
        <v>8.7930918696275064</v>
      </c>
      <c r="AT163">
        <f t="shared" si="2"/>
        <v>33.677541860673351</v>
      </c>
    </row>
    <row r="164" spans="1:46" x14ac:dyDescent="0.3">
      <c r="A164" t="s">
        <v>43</v>
      </c>
      <c r="B164">
        <v>4.0999999999999996</v>
      </c>
      <c r="C164">
        <v>20160520</v>
      </c>
      <c r="D164" t="s">
        <v>44</v>
      </c>
      <c r="E164" t="s">
        <v>68</v>
      </c>
      <c r="F164">
        <v>2484221</v>
      </c>
      <c r="G164">
        <v>1</v>
      </c>
      <c r="H164">
        <v>2013</v>
      </c>
      <c r="I164">
        <v>20130906</v>
      </c>
      <c r="J164" t="s">
        <v>43</v>
      </c>
      <c r="K164">
        <v>6</v>
      </c>
      <c r="L164">
        <v>36</v>
      </c>
      <c r="M164">
        <v>23</v>
      </c>
      <c r="N164">
        <v>16</v>
      </c>
      <c r="O164" t="s">
        <v>45</v>
      </c>
      <c r="P164">
        <v>5</v>
      </c>
      <c r="Q164" t="s">
        <v>46</v>
      </c>
      <c r="S164">
        <v>5000</v>
      </c>
      <c r="T164" t="s">
        <v>47</v>
      </c>
      <c r="X164">
        <v>820</v>
      </c>
      <c r="Y164">
        <v>0</v>
      </c>
      <c r="Z164">
        <v>1</v>
      </c>
      <c r="AA164" t="s">
        <v>48</v>
      </c>
      <c r="AB164">
        <v>1</v>
      </c>
      <c r="AC164" s="1" t="s">
        <v>82</v>
      </c>
      <c r="AD164">
        <v>12</v>
      </c>
      <c r="AH164">
        <v>125478</v>
      </c>
      <c r="AI164">
        <v>1</v>
      </c>
      <c r="AO164">
        <v>3.54</v>
      </c>
      <c r="AP164" t="s">
        <v>49</v>
      </c>
      <c r="AQ164" t="s">
        <v>45</v>
      </c>
      <c r="AR164" t="str">
        <f>VLOOKUP(AC164,Lookup!$A$1:$G$58,5,FALSE)</f>
        <v>GORST CR     15.0216</v>
      </c>
      <c r="AS164">
        <f>VLOOKUP(AC164,Lookup!$A$1:$H$58,8,FALSE)</f>
        <v>10.712079355643366</v>
      </c>
      <c r="AT164">
        <f t="shared" si="2"/>
        <v>37.920760918977514</v>
      </c>
    </row>
    <row r="165" spans="1:46" x14ac:dyDescent="0.3">
      <c r="A165" t="s">
        <v>43</v>
      </c>
      <c r="B165">
        <v>4.0999999999999996</v>
      </c>
      <c r="C165">
        <v>20160520</v>
      </c>
      <c r="D165" t="s">
        <v>44</v>
      </c>
      <c r="E165" t="s">
        <v>68</v>
      </c>
      <c r="F165">
        <v>2484039</v>
      </c>
      <c r="G165">
        <v>1</v>
      </c>
      <c r="H165">
        <v>2013</v>
      </c>
      <c r="I165">
        <v>20130820</v>
      </c>
      <c r="J165" t="s">
        <v>43</v>
      </c>
      <c r="K165">
        <v>6</v>
      </c>
      <c r="L165">
        <v>34</v>
      </c>
      <c r="M165">
        <v>23</v>
      </c>
      <c r="N165">
        <v>49</v>
      </c>
      <c r="O165" t="s">
        <v>45</v>
      </c>
      <c r="P165">
        <v>5</v>
      </c>
      <c r="Q165" t="s">
        <v>46</v>
      </c>
      <c r="S165">
        <v>5000</v>
      </c>
      <c r="T165" t="s">
        <v>47</v>
      </c>
      <c r="X165">
        <v>820</v>
      </c>
      <c r="Y165">
        <v>0</v>
      </c>
      <c r="Z165">
        <v>1</v>
      </c>
      <c r="AA165" t="s">
        <v>48</v>
      </c>
      <c r="AB165">
        <v>1</v>
      </c>
      <c r="AC165" s="1" t="s">
        <v>81</v>
      </c>
      <c r="AD165">
        <v>12</v>
      </c>
      <c r="AH165">
        <v>125476</v>
      </c>
      <c r="AI165">
        <v>1</v>
      </c>
      <c r="AO165">
        <v>2.2799999999999998</v>
      </c>
      <c r="AP165" t="s">
        <v>49</v>
      </c>
      <c r="AQ165" t="s">
        <v>45</v>
      </c>
      <c r="AR165" t="str">
        <f>VLOOKUP(AC165,Lookup!$A$1:$G$58,5,FALSE)</f>
        <v>GORST CR     15.0216</v>
      </c>
      <c r="AS165">
        <f>VLOOKUP(AC165,Lookup!$A$1:$H$58,8,FALSE)</f>
        <v>10.375045405012713</v>
      </c>
      <c r="AT165">
        <f t="shared" si="2"/>
        <v>23.655103523428984</v>
      </c>
    </row>
    <row r="166" spans="1:46" x14ac:dyDescent="0.3">
      <c r="A166" t="s">
        <v>43</v>
      </c>
      <c r="B166">
        <v>4.0999999999999996</v>
      </c>
      <c r="C166">
        <v>20160520</v>
      </c>
      <c r="D166" t="s">
        <v>44</v>
      </c>
      <c r="E166" t="s">
        <v>68</v>
      </c>
      <c r="F166">
        <v>2484056</v>
      </c>
      <c r="G166">
        <v>1</v>
      </c>
      <c r="H166">
        <v>2013</v>
      </c>
      <c r="I166">
        <v>20130820</v>
      </c>
      <c r="J166" t="s">
        <v>43</v>
      </c>
      <c r="K166">
        <v>6</v>
      </c>
      <c r="L166">
        <v>34</v>
      </c>
      <c r="M166">
        <v>23</v>
      </c>
      <c r="N166">
        <v>49</v>
      </c>
      <c r="O166" t="s">
        <v>45</v>
      </c>
      <c r="P166">
        <v>5</v>
      </c>
      <c r="Q166" t="s">
        <v>46</v>
      </c>
      <c r="S166">
        <v>5000</v>
      </c>
      <c r="T166" t="s">
        <v>56</v>
      </c>
      <c r="X166">
        <v>710</v>
      </c>
      <c r="Y166">
        <v>0</v>
      </c>
      <c r="Z166">
        <v>1</v>
      </c>
      <c r="AA166" t="s">
        <v>48</v>
      </c>
      <c r="AB166">
        <v>1</v>
      </c>
      <c r="AC166" s="1" t="s">
        <v>88</v>
      </c>
      <c r="AD166">
        <v>12</v>
      </c>
      <c r="AH166">
        <v>125476</v>
      </c>
      <c r="AI166">
        <v>1</v>
      </c>
      <c r="AO166">
        <v>2.2799999999999998</v>
      </c>
      <c r="AP166" t="s">
        <v>49</v>
      </c>
      <c r="AQ166" t="s">
        <v>45</v>
      </c>
      <c r="AR166" t="str">
        <f>VLOOKUP(AC166,Lookup!$A$1:$G$58,5,FALSE)</f>
        <v>GORST CR     15.0216</v>
      </c>
      <c r="AS166">
        <f>VLOOKUP(AC166,Lookup!$A$1:$H$58,8,FALSE)</f>
        <v>8.7221435634663784</v>
      </c>
      <c r="AT166">
        <f t="shared" si="2"/>
        <v>19.886487324703342</v>
      </c>
    </row>
    <row r="167" spans="1:46" x14ac:dyDescent="0.3">
      <c r="A167" t="s">
        <v>43</v>
      </c>
      <c r="B167">
        <v>4.0999999999999996</v>
      </c>
      <c r="C167">
        <v>20160520</v>
      </c>
      <c r="D167" t="s">
        <v>44</v>
      </c>
      <c r="E167" t="s">
        <v>68</v>
      </c>
      <c r="F167">
        <v>2484088</v>
      </c>
      <c r="G167">
        <v>1</v>
      </c>
      <c r="H167">
        <v>2013</v>
      </c>
      <c r="I167">
        <v>20130814</v>
      </c>
      <c r="J167" t="s">
        <v>43</v>
      </c>
      <c r="K167">
        <v>6</v>
      </c>
      <c r="L167">
        <v>33</v>
      </c>
      <c r="M167">
        <v>23</v>
      </c>
      <c r="N167">
        <v>49</v>
      </c>
      <c r="O167" t="s">
        <v>45</v>
      </c>
      <c r="P167">
        <v>5</v>
      </c>
      <c r="Q167" t="s">
        <v>46</v>
      </c>
      <c r="S167">
        <v>5000</v>
      </c>
      <c r="T167" t="s">
        <v>56</v>
      </c>
      <c r="X167">
        <v>790</v>
      </c>
      <c r="Y167">
        <v>0</v>
      </c>
      <c r="Z167">
        <v>1</v>
      </c>
      <c r="AA167" t="s">
        <v>48</v>
      </c>
      <c r="AB167">
        <v>1</v>
      </c>
      <c r="AC167" s="1" t="s">
        <v>85</v>
      </c>
      <c r="AD167">
        <v>12</v>
      </c>
      <c r="AH167">
        <v>125475</v>
      </c>
      <c r="AI167">
        <v>1</v>
      </c>
      <c r="AO167">
        <v>1.79</v>
      </c>
      <c r="AP167" t="s">
        <v>49</v>
      </c>
      <c r="AQ167" t="s">
        <v>45</v>
      </c>
      <c r="AR167" t="str">
        <f>VLOOKUP(AC167,Lookup!$A$1:$G$58,5,FALSE)</f>
        <v>GROVERS CR HATCHERY</v>
      </c>
      <c r="AS167">
        <f>VLOOKUP(AC167,Lookup!$A$1:$H$58,8,FALSE)</f>
        <v>1.0091203456551132</v>
      </c>
      <c r="AT167">
        <f t="shared" si="2"/>
        <v>1.8063254187226527</v>
      </c>
    </row>
    <row r="168" spans="1:46" x14ac:dyDescent="0.3">
      <c r="A168" t="s">
        <v>43</v>
      </c>
      <c r="B168">
        <v>4.0999999999999996</v>
      </c>
      <c r="C168">
        <v>20160520</v>
      </c>
      <c r="D168" t="s">
        <v>44</v>
      </c>
      <c r="E168" t="s">
        <v>68</v>
      </c>
      <c r="F168">
        <v>2484090</v>
      </c>
      <c r="G168">
        <v>1</v>
      </c>
      <c r="H168">
        <v>2013</v>
      </c>
      <c r="I168">
        <v>20130814</v>
      </c>
      <c r="J168" t="s">
        <v>43</v>
      </c>
      <c r="K168">
        <v>6</v>
      </c>
      <c r="L168">
        <v>33</v>
      </c>
      <c r="M168">
        <v>23</v>
      </c>
      <c r="N168">
        <v>49</v>
      </c>
      <c r="O168" t="s">
        <v>45</v>
      </c>
      <c r="P168">
        <v>5</v>
      </c>
      <c r="Q168" t="s">
        <v>46</v>
      </c>
      <c r="S168">
        <v>5000</v>
      </c>
      <c r="T168" t="s">
        <v>56</v>
      </c>
      <c r="X168">
        <v>780</v>
      </c>
      <c r="Y168">
        <v>0</v>
      </c>
      <c r="Z168">
        <v>1</v>
      </c>
      <c r="AA168" t="s">
        <v>48</v>
      </c>
      <c r="AB168">
        <v>1</v>
      </c>
      <c r="AC168" s="1" t="s">
        <v>93</v>
      </c>
      <c r="AD168">
        <v>12</v>
      </c>
      <c r="AH168">
        <v>125475</v>
      </c>
      <c r="AI168">
        <v>1</v>
      </c>
      <c r="AO168">
        <v>1.79</v>
      </c>
      <c r="AP168" t="s">
        <v>49</v>
      </c>
      <c r="AQ168" t="s">
        <v>45</v>
      </c>
      <c r="AR168" t="str">
        <f>VLOOKUP(AC168,Lookup!$A$1:$G$58,5,FALSE)</f>
        <v>CLEAR CR    11.0013C</v>
      </c>
      <c r="AS168">
        <f>VLOOKUP(AC168,Lookup!$A$1:$H$58,8,FALSE)</f>
        <v>17.179545398087193</v>
      </c>
      <c r="AT168">
        <f t="shared" si="2"/>
        <v>30.751386262576077</v>
      </c>
    </row>
    <row r="169" spans="1:46" x14ac:dyDescent="0.3">
      <c r="A169" t="s">
        <v>43</v>
      </c>
      <c r="B169">
        <v>4.0999999999999996</v>
      </c>
      <c r="C169">
        <v>20160520</v>
      </c>
      <c r="D169" t="s">
        <v>44</v>
      </c>
      <c r="E169" t="s">
        <v>68</v>
      </c>
      <c r="F169">
        <v>2484105</v>
      </c>
      <c r="G169">
        <v>1</v>
      </c>
      <c r="H169">
        <v>2013</v>
      </c>
      <c r="I169">
        <v>20130819</v>
      </c>
      <c r="J169" t="s">
        <v>43</v>
      </c>
      <c r="K169">
        <v>6</v>
      </c>
      <c r="L169">
        <v>34</v>
      </c>
      <c r="M169">
        <v>23</v>
      </c>
      <c r="N169">
        <v>49</v>
      </c>
      <c r="O169" t="s">
        <v>45</v>
      </c>
      <c r="P169">
        <v>5</v>
      </c>
      <c r="Q169" t="s">
        <v>46</v>
      </c>
      <c r="S169">
        <v>5000</v>
      </c>
      <c r="T169" t="s">
        <v>56</v>
      </c>
      <c r="X169">
        <v>630</v>
      </c>
      <c r="Y169">
        <v>0</v>
      </c>
      <c r="Z169">
        <v>1</v>
      </c>
      <c r="AA169" t="s">
        <v>48</v>
      </c>
      <c r="AB169">
        <v>1</v>
      </c>
      <c r="AC169" s="1" t="s">
        <v>82</v>
      </c>
      <c r="AD169">
        <v>12</v>
      </c>
      <c r="AH169">
        <v>125476</v>
      </c>
      <c r="AI169">
        <v>1</v>
      </c>
      <c r="AO169">
        <v>2.2799999999999998</v>
      </c>
      <c r="AP169" t="s">
        <v>49</v>
      </c>
      <c r="AQ169" t="s">
        <v>45</v>
      </c>
      <c r="AR169" t="str">
        <f>VLOOKUP(AC169,Lookup!$A$1:$G$58,5,FALSE)</f>
        <v>GORST CR     15.0216</v>
      </c>
      <c r="AS169">
        <f>VLOOKUP(AC169,Lookup!$A$1:$H$58,8,FALSE)</f>
        <v>10.712079355643366</v>
      </c>
      <c r="AT169">
        <f t="shared" si="2"/>
        <v>24.423540930866874</v>
      </c>
    </row>
    <row r="170" spans="1:46" x14ac:dyDescent="0.3">
      <c r="A170" t="s">
        <v>43</v>
      </c>
      <c r="B170">
        <v>4.0999999999999996</v>
      </c>
      <c r="C170">
        <v>20160520</v>
      </c>
      <c r="D170" t="s">
        <v>44</v>
      </c>
      <c r="E170" t="s">
        <v>68</v>
      </c>
      <c r="F170">
        <v>2484124</v>
      </c>
      <c r="G170">
        <v>1</v>
      </c>
      <c r="H170">
        <v>2013</v>
      </c>
      <c r="I170">
        <v>20130823</v>
      </c>
      <c r="J170" t="s">
        <v>43</v>
      </c>
      <c r="K170">
        <v>6</v>
      </c>
      <c r="L170">
        <v>34</v>
      </c>
      <c r="M170">
        <v>23</v>
      </c>
      <c r="N170">
        <v>16</v>
      </c>
      <c r="O170" t="s">
        <v>45</v>
      </c>
      <c r="P170">
        <v>5</v>
      </c>
      <c r="Q170" t="s">
        <v>46</v>
      </c>
      <c r="S170">
        <v>5000</v>
      </c>
      <c r="T170" t="s">
        <v>47</v>
      </c>
      <c r="X170">
        <v>760</v>
      </c>
      <c r="Y170">
        <v>0</v>
      </c>
      <c r="Z170">
        <v>1</v>
      </c>
      <c r="AA170" t="s">
        <v>48</v>
      </c>
      <c r="AB170">
        <v>1</v>
      </c>
      <c r="AC170" s="1" t="s">
        <v>82</v>
      </c>
      <c r="AD170">
        <v>12</v>
      </c>
      <c r="AH170">
        <v>125476</v>
      </c>
      <c r="AI170">
        <v>1</v>
      </c>
      <c r="AO170">
        <v>2.2799999999999998</v>
      </c>
      <c r="AP170" t="s">
        <v>49</v>
      </c>
      <c r="AQ170" t="s">
        <v>45</v>
      </c>
      <c r="AR170" t="str">
        <f>VLOOKUP(AC170,Lookup!$A$1:$G$58,5,FALSE)</f>
        <v>GORST CR     15.0216</v>
      </c>
      <c r="AS170">
        <f>VLOOKUP(AC170,Lookup!$A$1:$H$58,8,FALSE)</f>
        <v>10.712079355643366</v>
      </c>
      <c r="AT170">
        <f t="shared" si="2"/>
        <v>24.423540930866874</v>
      </c>
    </row>
    <row r="171" spans="1:46" x14ac:dyDescent="0.3">
      <c r="A171" t="s">
        <v>43</v>
      </c>
      <c r="B171">
        <v>4.0999999999999996</v>
      </c>
      <c r="C171">
        <v>20160520</v>
      </c>
      <c r="D171" t="s">
        <v>44</v>
      </c>
      <c r="E171" t="s">
        <v>68</v>
      </c>
      <c r="F171">
        <v>2484137</v>
      </c>
      <c r="G171">
        <v>1</v>
      </c>
      <c r="H171">
        <v>2013</v>
      </c>
      <c r="I171">
        <v>20130823</v>
      </c>
      <c r="J171" t="s">
        <v>43</v>
      </c>
      <c r="K171">
        <v>6</v>
      </c>
      <c r="L171">
        <v>34</v>
      </c>
      <c r="M171">
        <v>23</v>
      </c>
      <c r="N171">
        <v>16</v>
      </c>
      <c r="O171" t="s">
        <v>45</v>
      </c>
      <c r="P171">
        <v>5</v>
      </c>
      <c r="Q171" t="s">
        <v>46</v>
      </c>
      <c r="S171">
        <v>5000</v>
      </c>
      <c r="T171" t="s">
        <v>47</v>
      </c>
      <c r="X171">
        <v>800</v>
      </c>
      <c r="Y171">
        <v>0</v>
      </c>
      <c r="Z171">
        <v>1</v>
      </c>
      <c r="AA171" t="s">
        <v>48</v>
      </c>
      <c r="AB171">
        <v>1</v>
      </c>
      <c r="AC171" s="1" t="s">
        <v>82</v>
      </c>
      <c r="AD171">
        <v>12</v>
      </c>
      <c r="AH171">
        <v>125476</v>
      </c>
      <c r="AI171">
        <v>1</v>
      </c>
      <c r="AO171">
        <v>2.2799999999999998</v>
      </c>
      <c r="AP171" t="s">
        <v>49</v>
      </c>
      <c r="AQ171" t="s">
        <v>45</v>
      </c>
      <c r="AR171" t="str">
        <f>VLOOKUP(AC171,Lookup!$A$1:$G$58,5,FALSE)</f>
        <v>GORST CR     15.0216</v>
      </c>
      <c r="AS171">
        <f>VLOOKUP(AC171,Lookup!$A$1:$H$58,8,FALSE)</f>
        <v>10.712079355643366</v>
      </c>
      <c r="AT171">
        <f t="shared" si="2"/>
        <v>24.423540930866874</v>
      </c>
    </row>
    <row r="172" spans="1:46" x14ac:dyDescent="0.3">
      <c r="A172" t="s">
        <v>43</v>
      </c>
      <c r="B172">
        <v>4.0999999999999996</v>
      </c>
      <c r="C172">
        <v>20160520</v>
      </c>
      <c r="D172" t="s">
        <v>44</v>
      </c>
      <c r="E172" t="s">
        <v>68</v>
      </c>
      <c r="F172">
        <v>2484139</v>
      </c>
      <c r="G172">
        <v>1</v>
      </c>
      <c r="H172">
        <v>2013</v>
      </c>
      <c r="I172">
        <v>20130823</v>
      </c>
      <c r="J172" t="s">
        <v>43</v>
      </c>
      <c r="K172">
        <v>6</v>
      </c>
      <c r="L172">
        <v>34</v>
      </c>
      <c r="M172">
        <v>23</v>
      </c>
      <c r="N172">
        <v>16</v>
      </c>
      <c r="O172" t="s">
        <v>45</v>
      </c>
      <c r="P172">
        <v>5</v>
      </c>
      <c r="Q172" t="s">
        <v>46</v>
      </c>
      <c r="S172">
        <v>5000</v>
      </c>
      <c r="T172" t="s">
        <v>56</v>
      </c>
      <c r="X172">
        <v>580</v>
      </c>
      <c r="Y172">
        <v>0</v>
      </c>
      <c r="Z172">
        <v>1</v>
      </c>
      <c r="AA172" t="s">
        <v>48</v>
      </c>
      <c r="AB172">
        <v>1</v>
      </c>
      <c r="AC172" s="1" t="s">
        <v>88</v>
      </c>
      <c r="AD172">
        <v>12</v>
      </c>
      <c r="AH172">
        <v>125476</v>
      </c>
      <c r="AI172">
        <v>1</v>
      </c>
      <c r="AO172">
        <v>2.2799999999999998</v>
      </c>
      <c r="AP172" t="s">
        <v>49</v>
      </c>
      <c r="AQ172" t="s">
        <v>45</v>
      </c>
      <c r="AR172" t="str">
        <f>VLOOKUP(AC172,Lookup!$A$1:$G$58,5,FALSE)</f>
        <v>GORST CR     15.0216</v>
      </c>
      <c r="AS172">
        <f>VLOOKUP(AC172,Lookup!$A$1:$H$58,8,FALSE)</f>
        <v>8.7221435634663784</v>
      </c>
      <c r="AT172">
        <f t="shared" si="2"/>
        <v>19.886487324703342</v>
      </c>
    </row>
    <row r="173" spans="1:46" x14ac:dyDescent="0.3">
      <c r="A173" t="s">
        <v>43</v>
      </c>
      <c r="B173">
        <v>4.0999999999999996</v>
      </c>
      <c r="C173">
        <v>20160520</v>
      </c>
      <c r="D173" t="s">
        <v>44</v>
      </c>
      <c r="E173" t="s">
        <v>68</v>
      </c>
      <c r="F173">
        <v>2484141</v>
      </c>
      <c r="G173">
        <v>1</v>
      </c>
      <c r="H173">
        <v>2013</v>
      </c>
      <c r="I173">
        <v>20130823</v>
      </c>
      <c r="J173" t="s">
        <v>43</v>
      </c>
      <c r="K173">
        <v>6</v>
      </c>
      <c r="L173">
        <v>34</v>
      </c>
      <c r="M173">
        <v>23</v>
      </c>
      <c r="N173">
        <v>16</v>
      </c>
      <c r="O173" t="s">
        <v>45</v>
      </c>
      <c r="P173">
        <v>5</v>
      </c>
      <c r="Q173" t="s">
        <v>46</v>
      </c>
      <c r="S173">
        <v>5000</v>
      </c>
      <c r="T173" t="s">
        <v>56</v>
      </c>
      <c r="X173">
        <v>440</v>
      </c>
      <c r="Y173">
        <v>0</v>
      </c>
      <c r="Z173">
        <v>1</v>
      </c>
      <c r="AA173" t="s">
        <v>48</v>
      </c>
      <c r="AB173">
        <v>1</v>
      </c>
      <c r="AC173" s="1" t="s">
        <v>94</v>
      </c>
      <c r="AD173">
        <v>12</v>
      </c>
      <c r="AH173">
        <v>125476</v>
      </c>
      <c r="AI173">
        <v>1</v>
      </c>
      <c r="AO173">
        <v>2.2799999999999998</v>
      </c>
      <c r="AP173" t="s">
        <v>49</v>
      </c>
      <c r="AQ173" t="s">
        <v>45</v>
      </c>
      <c r="AR173" t="str">
        <f>VLOOKUP(AC173,Lookup!$A$1:$G$58,5,FALSE)</f>
        <v>GORST CR     15.0216</v>
      </c>
      <c r="AS173">
        <f>VLOOKUP(AC173,Lookup!$A$1:$H$58,8,FALSE)</f>
        <v>8.7732919254658377</v>
      </c>
      <c r="AT173">
        <f t="shared" si="2"/>
        <v>20.003105590062109</v>
      </c>
    </row>
    <row r="174" spans="1:46" x14ac:dyDescent="0.3">
      <c r="A174" t="s">
        <v>43</v>
      </c>
      <c r="B174">
        <v>4.0999999999999996</v>
      </c>
      <c r="C174">
        <v>20160520</v>
      </c>
      <c r="D174" t="s">
        <v>44</v>
      </c>
      <c r="E174" t="s">
        <v>68</v>
      </c>
      <c r="F174">
        <v>2484171</v>
      </c>
      <c r="G174">
        <v>1</v>
      </c>
      <c r="H174">
        <v>2013</v>
      </c>
      <c r="I174">
        <v>20130813</v>
      </c>
      <c r="J174" t="s">
        <v>43</v>
      </c>
      <c r="K174">
        <v>6</v>
      </c>
      <c r="L174">
        <v>33</v>
      </c>
      <c r="M174">
        <v>23</v>
      </c>
      <c r="N174">
        <v>49</v>
      </c>
      <c r="O174" t="s">
        <v>45</v>
      </c>
      <c r="P174">
        <v>5</v>
      </c>
      <c r="Q174" t="s">
        <v>46</v>
      </c>
      <c r="S174">
        <v>5000</v>
      </c>
      <c r="T174" t="s">
        <v>56</v>
      </c>
      <c r="X174">
        <v>830</v>
      </c>
      <c r="Y174">
        <v>0</v>
      </c>
      <c r="Z174">
        <v>1</v>
      </c>
      <c r="AA174" t="s">
        <v>48</v>
      </c>
      <c r="AB174">
        <v>1</v>
      </c>
      <c r="AC174" s="1" t="s">
        <v>82</v>
      </c>
      <c r="AD174">
        <v>12</v>
      </c>
      <c r="AH174">
        <v>125475</v>
      </c>
      <c r="AI174">
        <v>1</v>
      </c>
      <c r="AO174">
        <v>1.79</v>
      </c>
      <c r="AP174" t="s">
        <v>49</v>
      </c>
      <c r="AQ174" t="s">
        <v>45</v>
      </c>
      <c r="AR174" t="str">
        <f>VLOOKUP(AC174,Lookup!$A$1:$G$58,5,FALSE)</f>
        <v>GORST CR     15.0216</v>
      </c>
      <c r="AS174">
        <f>VLOOKUP(AC174,Lookup!$A$1:$H$58,8,FALSE)</f>
        <v>10.712079355643366</v>
      </c>
      <c r="AT174">
        <f t="shared" si="2"/>
        <v>19.174622046601627</v>
      </c>
    </row>
    <row r="175" spans="1:46" x14ac:dyDescent="0.3">
      <c r="A175" t="s">
        <v>43</v>
      </c>
      <c r="B175">
        <v>4.0999999999999996</v>
      </c>
      <c r="C175">
        <v>20160520</v>
      </c>
      <c r="D175" t="s">
        <v>44</v>
      </c>
      <c r="E175" t="s">
        <v>68</v>
      </c>
      <c r="F175">
        <v>2484173</v>
      </c>
      <c r="G175">
        <v>1</v>
      </c>
      <c r="H175">
        <v>2013</v>
      </c>
      <c r="I175">
        <v>20130813</v>
      </c>
      <c r="J175" t="s">
        <v>43</v>
      </c>
      <c r="K175">
        <v>6</v>
      </c>
      <c r="L175">
        <v>33</v>
      </c>
      <c r="M175">
        <v>23</v>
      </c>
      <c r="N175">
        <v>49</v>
      </c>
      <c r="O175" t="s">
        <v>45</v>
      </c>
      <c r="P175">
        <v>5</v>
      </c>
      <c r="Q175" t="s">
        <v>46</v>
      </c>
      <c r="S175">
        <v>5000</v>
      </c>
      <c r="T175" t="s">
        <v>56</v>
      </c>
      <c r="X175">
        <v>640</v>
      </c>
      <c r="Y175">
        <v>0</v>
      </c>
      <c r="Z175">
        <v>1</v>
      </c>
      <c r="AA175" t="s">
        <v>48</v>
      </c>
      <c r="AB175">
        <v>1</v>
      </c>
      <c r="AC175" s="1" t="s">
        <v>89</v>
      </c>
      <c r="AD175">
        <v>12</v>
      </c>
      <c r="AH175">
        <v>125475</v>
      </c>
      <c r="AI175">
        <v>1</v>
      </c>
      <c r="AO175">
        <v>1.79</v>
      </c>
      <c r="AP175" t="s">
        <v>49</v>
      </c>
      <c r="AQ175" t="s">
        <v>45</v>
      </c>
      <c r="AR175" t="str">
        <f>VLOOKUP(AC175,Lookup!$A$1:$G$58,5,FALSE)</f>
        <v>GORST CR     15.0216</v>
      </c>
      <c r="AS175">
        <f>VLOOKUP(AC175,Lookup!$A$1:$H$58,8,FALSE)</f>
        <v>8.7930918696275064</v>
      </c>
      <c r="AT175">
        <f t="shared" si="2"/>
        <v>15.739634446633238</v>
      </c>
    </row>
    <row r="176" spans="1:46" x14ac:dyDescent="0.3">
      <c r="A176" t="s">
        <v>43</v>
      </c>
      <c r="B176">
        <v>4.0999999999999996</v>
      </c>
      <c r="C176">
        <v>20160520</v>
      </c>
      <c r="D176" t="s">
        <v>44</v>
      </c>
      <c r="E176" t="s">
        <v>68</v>
      </c>
      <c r="F176">
        <v>2484205</v>
      </c>
      <c r="G176">
        <v>1</v>
      </c>
      <c r="H176">
        <v>2013</v>
      </c>
      <c r="I176">
        <v>20130809</v>
      </c>
      <c r="J176" t="s">
        <v>43</v>
      </c>
      <c r="K176">
        <v>6</v>
      </c>
      <c r="L176">
        <v>32</v>
      </c>
      <c r="M176">
        <v>23</v>
      </c>
      <c r="N176">
        <v>17</v>
      </c>
      <c r="O176" t="s">
        <v>45</v>
      </c>
      <c r="P176">
        <v>5</v>
      </c>
      <c r="Q176" t="s">
        <v>46</v>
      </c>
      <c r="S176">
        <v>5000</v>
      </c>
      <c r="T176" t="s">
        <v>47</v>
      </c>
      <c r="X176">
        <v>860</v>
      </c>
      <c r="Y176">
        <v>0</v>
      </c>
      <c r="Z176">
        <v>1</v>
      </c>
      <c r="AA176" t="s">
        <v>48</v>
      </c>
      <c r="AB176">
        <v>1</v>
      </c>
      <c r="AC176" s="1" t="s">
        <v>82</v>
      </c>
      <c r="AD176">
        <v>12</v>
      </c>
      <c r="AH176">
        <v>125474</v>
      </c>
      <c r="AI176">
        <v>1</v>
      </c>
      <c r="AO176">
        <v>3.83</v>
      </c>
      <c r="AP176" t="s">
        <v>49</v>
      </c>
      <c r="AQ176" t="s">
        <v>45</v>
      </c>
      <c r="AR176" t="str">
        <f>VLOOKUP(AC176,Lookup!$A$1:$G$58,5,FALSE)</f>
        <v>GORST CR     15.0216</v>
      </c>
      <c r="AS176">
        <f>VLOOKUP(AC176,Lookup!$A$1:$H$58,8,FALSE)</f>
        <v>10.712079355643366</v>
      </c>
      <c r="AT176">
        <f t="shared" si="2"/>
        <v>41.027263932114096</v>
      </c>
    </row>
    <row r="177" spans="1:46" x14ac:dyDescent="0.3">
      <c r="A177" t="s">
        <v>43</v>
      </c>
      <c r="B177">
        <v>4.0999999999999996</v>
      </c>
      <c r="C177">
        <v>20160520</v>
      </c>
      <c r="D177" t="s">
        <v>44</v>
      </c>
      <c r="E177" t="s">
        <v>68</v>
      </c>
      <c r="F177">
        <v>2484207</v>
      </c>
      <c r="G177">
        <v>1</v>
      </c>
      <c r="H177">
        <v>2013</v>
      </c>
      <c r="I177">
        <v>20130809</v>
      </c>
      <c r="J177" t="s">
        <v>43</v>
      </c>
      <c r="K177">
        <v>6</v>
      </c>
      <c r="L177">
        <v>32</v>
      </c>
      <c r="M177">
        <v>23</v>
      </c>
      <c r="N177">
        <v>17</v>
      </c>
      <c r="O177" t="s">
        <v>45</v>
      </c>
      <c r="P177">
        <v>5</v>
      </c>
      <c r="Q177" t="s">
        <v>46</v>
      </c>
      <c r="S177">
        <v>0</v>
      </c>
      <c r="T177" t="s">
        <v>56</v>
      </c>
      <c r="X177">
        <v>780</v>
      </c>
      <c r="Y177">
        <v>0</v>
      </c>
      <c r="Z177">
        <v>1</v>
      </c>
      <c r="AA177" t="s">
        <v>48</v>
      </c>
      <c r="AB177">
        <v>1</v>
      </c>
      <c r="AC177" s="1" t="s">
        <v>95</v>
      </c>
      <c r="AD177">
        <v>12</v>
      </c>
      <c r="AH177">
        <v>125474</v>
      </c>
      <c r="AI177">
        <v>1</v>
      </c>
      <c r="AO177">
        <v>3.83</v>
      </c>
      <c r="AP177" t="s">
        <v>49</v>
      </c>
      <c r="AQ177" t="s">
        <v>45</v>
      </c>
      <c r="AR177" t="str">
        <f>VLOOKUP(AC177,Lookup!$A$1:$G$58,5,FALSE)</f>
        <v>GROVERS CR HATCHERY</v>
      </c>
      <c r="AS177">
        <f>VLOOKUP(AC177,Lookup!$A$1:$H$58,8,FALSE)</f>
        <v>1.0128731729744205</v>
      </c>
      <c r="AT177">
        <f t="shared" si="2"/>
        <v>3.8793042524920307</v>
      </c>
    </row>
    <row r="178" spans="1:46" x14ac:dyDescent="0.3">
      <c r="A178" t="s">
        <v>43</v>
      </c>
      <c r="B178">
        <v>4.0999999999999996</v>
      </c>
      <c r="C178">
        <v>20160520</v>
      </c>
      <c r="D178" t="s">
        <v>44</v>
      </c>
      <c r="E178" t="s">
        <v>68</v>
      </c>
      <c r="F178">
        <v>2484224</v>
      </c>
      <c r="G178">
        <v>1</v>
      </c>
      <c r="H178">
        <v>2013</v>
      </c>
      <c r="I178">
        <v>20130906</v>
      </c>
      <c r="J178" t="s">
        <v>43</v>
      </c>
      <c r="K178">
        <v>6</v>
      </c>
      <c r="L178">
        <v>36</v>
      </c>
      <c r="M178">
        <v>23</v>
      </c>
      <c r="N178">
        <v>16</v>
      </c>
      <c r="O178" t="s">
        <v>45</v>
      </c>
      <c r="P178">
        <v>5</v>
      </c>
      <c r="Q178" t="s">
        <v>46</v>
      </c>
      <c r="S178">
        <v>5000</v>
      </c>
      <c r="T178" t="s">
        <v>47</v>
      </c>
      <c r="X178">
        <v>820</v>
      </c>
      <c r="Y178">
        <v>0</v>
      </c>
      <c r="Z178">
        <v>1</v>
      </c>
      <c r="AA178" t="s">
        <v>48</v>
      </c>
      <c r="AB178">
        <v>1</v>
      </c>
      <c r="AC178" s="1" t="s">
        <v>83</v>
      </c>
      <c r="AD178">
        <v>12</v>
      </c>
      <c r="AH178">
        <v>125478</v>
      </c>
      <c r="AI178">
        <v>1</v>
      </c>
      <c r="AO178">
        <v>3.54</v>
      </c>
      <c r="AP178" t="s">
        <v>49</v>
      </c>
      <c r="AQ178" t="s">
        <v>45</v>
      </c>
      <c r="AR178" t="str">
        <f>VLOOKUP(AC178,Lookup!$A$1:$G$58,5,FALSE)</f>
        <v>GORST CR     15.0216</v>
      </c>
      <c r="AS178">
        <f>VLOOKUP(AC178,Lookup!$A$1:$H$58,8,FALSE)</f>
        <v>12.803707691587473</v>
      </c>
      <c r="AT178">
        <f t="shared" si="2"/>
        <v>45.325125228219655</v>
      </c>
    </row>
    <row r="179" spans="1:46" x14ac:dyDescent="0.3">
      <c r="A179" t="s">
        <v>43</v>
      </c>
      <c r="B179">
        <v>4.0999999999999996</v>
      </c>
      <c r="C179">
        <v>20160520</v>
      </c>
      <c r="D179" t="s">
        <v>44</v>
      </c>
      <c r="E179" t="s">
        <v>68</v>
      </c>
      <c r="F179">
        <v>2484239</v>
      </c>
      <c r="G179">
        <v>1</v>
      </c>
      <c r="H179">
        <v>2013</v>
      </c>
      <c r="I179">
        <v>20130806</v>
      </c>
      <c r="J179" t="s">
        <v>43</v>
      </c>
      <c r="K179">
        <v>6</v>
      </c>
      <c r="L179">
        <v>32</v>
      </c>
      <c r="M179">
        <v>23</v>
      </c>
      <c r="N179">
        <v>49</v>
      </c>
      <c r="O179" t="s">
        <v>45</v>
      </c>
      <c r="P179">
        <v>5</v>
      </c>
      <c r="Q179" t="s">
        <v>46</v>
      </c>
      <c r="S179">
        <v>5000</v>
      </c>
      <c r="T179" t="s">
        <v>56</v>
      </c>
      <c r="X179">
        <v>740</v>
      </c>
      <c r="Y179">
        <v>0</v>
      </c>
      <c r="Z179">
        <v>1</v>
      </c>
      <c r="AA179" t="s">
        <v>48</v>
      </c>
      <c r="AB179">
        <v>1</v>
      </c>
      <c r="AC179" s="1" t="s">
        <v>89</v>
      </c>
      <c r="AD179">
        <v>12</v>
      </c>
      <c r="AH179">
        <v>125474</v>
      </c>
      <c r="AI179">
        <v>1</v>
      </c>
      <c r="AO179">
        <v>3.83</v>
      </c>
      <c r="AP179" t="s">
        <v>49</v>
      </c>
      <c r="AQ179" t="s">
        <v>45</v>
      </c>
      <c r="AR179" t="str">
        <f>VLOOKUP(AC179,Lookup!$A$1:$G$58,5,FALSE)</f>
        <v>GORST CR     15.0216</v>
      </c>
      <c r="AS179">
        <f>VLOOKUP(AC179,Lookup!$A$1:$H$58,8,FALSE)</f>
        <v>8.7930918696275064</v>
      </c>
      <c r="AT179">
        <f t="shared" si="2"/>
        <v>33.677541860673351</v>
      </c>
    </row>
    <row r="180" spans="1:46" x14ac:dyDescent="0.3">
      <c r="A180" t="s">
        <v>43</v>
      </c>
      <c r="B180">
        <v>4.0999999999999996</v>
      </c>
      <c r="C180">
        <v>20160520</v>
      </c>
      <c r="D180" t="s">
        <v>44</v>
      </c>
      <c r="E180" t="s">
        <v>68</v>
      </c>
      <c r="F180">
        <v>2484241</v>
      </c>
      <c r="G180">
        <v>1</v>
      </c>
      <c r="H180">
        <v>2013</v>
      </c>
      <c r="I180">
        <v>20130806</v>
      </c>
      <c r="J180" t="s">
        <v>43</v>
      </c>
      <c r="K180">
        <v>6</v>
      </c>
      <c r="L180">
        <v>32</v>
      </c>
      <c r="M180">
        <v>23</v>
      </c>
      <c r="N180">
        <v>49</v>
      </c>
      <c r="O180" t="s">
        <v>45</v>
      </c>
      <c r="P180">
        <v>5</v>
      </c>
      <c r="Q180" t="s">
        <v>46</v>
      </c>
      <c r="S180">
        <v>5000</v>
      </c>
      <c r="T180" t="s">
        <v>56</v>
      </c>
      <c r="X180">
        <v>830</v>
      </c>
      <c r="Y180">
        <v>0</v>
      </c>
      <c r="Z180">
        <v>1</v>
      </c>
      <c r="AA180" t="s">
        <v>48</v>
      </c>
      <c r="AB180">
        <v>1</v>
      </c>
      <c r="AC180" s="1" t="s">
        <v>82</v>
      </c>
      <c r="AD180">
        <v>12</v>
      </c>
      <c r="AH180">
        <v>125474</v>
      </c>
      <c r="AI180">
        <v>1</v>
      </c>
      <c r="AO180">
        <v>3.83</v>
      </c>
      <c r="AP180" t="s">
        <v>49</v>
      </c>
      <c r="AQ180" t="s">
        <v>45</v>
      </c>
      <c r="AR180" t="str">
        <f>VLOOKUP(AC180,Lookup!$A$1:$G$58,5,FALSE)</f>
        <v>GORST CR     15.0216</v>
      </c>
      <c r="AS180">
        <f>VLOOKUP(AC180,Lookup!$A$1:$H$58,8,FALSE)</f>
        <v>10.712079355643366</v>
      </c>
      <c r="AT180">
        <f t="shared" si="2"/>
        <v>41.027263932114096</v>
      </c>
    </row>
    <row r="181" spans="1:46" x14ac:dyDescent="0.3">
      <c r="A181" t="s">
        <v>43</v>
      </c>
      <c r="B181">
        <v>4.0999999999999996</v>
      </c>
      <c r="C181">
        <v>20160520</v>
      </c>
      <c r="D181" t="s">
        <v>44</v>
      </c>
      <c r="E181" t="s">
        <v>68</v>
      </c>
      <c r="F181">
        <v>2484256</v>
      </c>
      <c r="G181">
        <v>1</v>
      </c>
      <c r="H181">
        <v>2013</v>
      </c>
      <c r="I181">
        <v>20130821</v>
      </c>
      <c r="J181" t="s">
        <v>43</v>
      </c>
      <c r="K181">
        <v>6</v>
      </c>
      <c r="L181">
        <v>34</v>
      </c>
      <c r="M181">
        <v>23</v>
      </c>
      <c r="N181">
        <v>16</v>
      </c>
      <c r="O181" t="s">
        <v>45</v>
      </c>
      <c r="P181">
        <v>5</v>
      </c>
      <c r="Q181" t="s">
        <v>46</v>
      </c>
      <c r="S181">
        <v>5000</v>
      </c>
      <c r="T181" t="s">
        <v>56</v>
      </c>
      <c r="X181">
        <v>610</v>
      </c>
      <c r="Y181">
        <v>0</v>
      </c>
      <c r="Z181">
        <v>1</v>
      </c>
      <c r="AA181" t="s">
        <v>48</v>
      </c>
      <c r="AB181">
        <v>1</v>
      </c>
      <c r="AC181" s="1" t="s">
        <v>89</v>
      </c>
      <c r="AD181">
        <v>12</v>
      </c>
      <c r="AH181">
        <v>125476</v>
      </c>
      <c r="AI181">
        <v>1</v>
      </c>
      <c r="AO181">
        <v>2.2799999999999998</v>
      </c>
      <c r="AP181" t="s">
        <v>49</v>
      </c>
      <c r="AQ181" t="s">
        <v>45</v>
      </c>
      <c r="AR181" t="str">
        <f>VLOOKUP(AC181,Lookup!$A$1:$G$58,5,FALSE)</f>
        <v>GORST CR     15.0216</v>
      </c>
      <c r="AS181">
        <f>VLOOKUP(AC181,Lookup!$A$1:$H$58,8,FALSE)</f>
        <v>8.7930918696275064</v>
      </c>
      <c r="AT181">
        <f t="shared" si="2"/>
        <v>20.048249462750714</v>
      </c>
    </row>
    <row r="182" spans="1:46" x14ac:dyDescent="0.3">
      <c r="A182" t="s">
        <v>43</v>
      </c>
      <c r="B182">
        <v>4.0999999999999996</v>
      </c>
      <c r="C182">
        <v>20160520</v>
      </c>
      <c r="D182" t="s">
        <v>44</v>
      </c>
      <c r="E182" t="s">
        <v>68</v>
      </c>
      <c r="F182">
        <v>2484225</v>
      </c>
      <c r="G182">
        <v>1</v>
      </c>
      <c r="H182">
        <v>2013</v>
      </c>
      <c r="I182">
        <v>20130906</v>
      </c>
      <c r="J182" t="s">
        <v>43</v>
      </c>
      <c r="K182">
        <v>6</v>
      </c>
      <c r="L182">
        <v>36</v>
      </c>
      <c r="M182">
        <v>23</v>
      </c>
      <c r="N182">
        <v>16</v>
      </c>
      <c r="O182" t="s">
        <v>45</v>
      </c>
      <c r="P182">
        <v>5</v>
      </c>
      <c r="Q182" t="s">
        <v>46</v>
      </c>
      <c r="S182">
        <v>5000</v>
      </c>
      <c r="T182" t="s">
        <v>47</v>
      </c>
      <c r="X182">
        <v>770</v>
      </c>
      <c r="Y182">
        <v>0</v>
      </c>
      <c r="Z182">
        <v>1</v>
      </c>
      <c r="AA182" t="s">
        <v>48</v>
      </c>
      <c r="AB182">
        <v>1</v>
      </c>
      <c r="AC182" s="1" t="s">
        <v>83</v>
      </c>
      <c r="AD182">
        <v>12</v>
      </c>
      <c r="AH182">
        <v>125478</v>
      </c>
      <c r="AI182">
        <v>1</v>
      </c>
      <c r="AO182">
        <v>3.54</v>
      </c>
      <c r="AP182" t="s">
        <v>49</v>
      </c>
      <c r="AQ182" t="s">
        <v>45</v>
      </c>
      <c r="AR182" t="str">
        <f>VLOOKUP(AC182,Lookup!$A$1:$G$58,5,FALSE)</f>
        <v>GORST CR     15.0216</v>
      </c>
      <c r="AS182">
        <f>VLOOKUP(AC182,Lookup!$A$1:$H$58,8,FALSE)</f>
        <v>12.803707691587473</v>
      </c>
      <c r="AT182">
        <f t="shared" si="2"/>
        <v>45.325125228219655</v>
      </c>
    </row>
    <row r="183" spans="1:46" x14ac:dyDescent="0.3">
      <c r="A183" t="s">
        <v>43</v>
      </c>
      <c r="B183">
        <v>4.0999999999999996</v>
      </c>
      <c r="C183">
        <v>20160520</v>
      </c>
      <c r="D183" t="s">
        <v>44</v>
      </c>
      <c r="E183" t="s">
        <v>68</v>
      </c>
      <c r="F183">
        <v>2484236</v>
      </c>
      <c r="G183">
        <v>1</v>
      </c>
      <c r="H183">
        <v>2013</v>
      </c>
      <c r="I183">
        <v>20130806</v>
      </c>
      <c r="J183" t="s">
        <v>43</v>
      </c>
      <c r="K183">
        <v>6</v>
      </c>
      <c r="L183">
        <v>32</v>
      </c>
      <c r="M183">
        <v>23</v>
      </c>
      <c r="N183">
        <v>49</v>
      </c>
      <c r="O183" t="s">
        <v>45</v>
      </c>
      <c r="P183">
        <v>5</v>
      </c>
      <c r="Q183" t="s">
        <v>46</v>
      </c>
      <c r="S183">
        <v>5000</v>
      </c>
      <c r="T183" t="s">
        <v>56</v>
      </c>
      <c r="X183">
        <v>700</v>
      </c>
      <c r="Y183">
        <v>0</v>
      </c>
      <c r="Z183">
        <v>1</v>
      </c>
      <c r="AA183" t="s">
        <v>48</v>
      </c>
      <c r="AB183">
        <v>1</v>
      </c>
      <c r="AC183" s="1" t="s">
        <v>91</v>
      </c>
      <c r="AD183">
        <v>12</v>
      </c>
      <c r="AH183">
        <v>125474</v>
      </c>
      <c r="AI183">
        <v>1</v>
      </c>
      <c r="AO183">
        <v>3.83</v>
      </c>
      <c r="AP183" t="s">
        <v>49</v>
      </c>
      <c r="AQ183" t="s">
        <v>45</v>
      </c>
      <c r="AR183" t="str">
        <f>VLOOKUP(AC183,Lookup!$A$1:$G$58,5,FALSE)</f>
        <v>GROVERS CR HATCHERY</v>
      </c>
      <c r="AS183">
        <f>VLOOKUP(AC183,Lookup!$A$1:$H$58,8,FALSE)</f>
        <v>1.0101020799289879</v>
      </c>
      <c r="AT183">
        <f t="shared" si="2"/>
        <v>3.8686909661280238</v>
      </c>
    </row>
    <row r="184" spans="1:46" x14ac:dyDescent="0.3">
      <c r="A184" t="s">
        <v>43</v>
      </c>
      <c r="B184">
        <v>4.0999999999999996</v>
      </c>
      <c r="C184">
        <v>20160520</v>
      </c>
      <c r="D184" t="s">
        <v>44</v>
      </c>
      <c r="E184" t="s">
        <v>68</v>
      </c>
      <c r="F184">
        <v>2484261</v>
      </c>
      <c r="G184">
        <v>1</v>
      </c>
      <c r="H184">
        <v>2013</v>
      </c>
      <c r="I184">
        <v>20130815</v>
      </c>
      <c r="J184" t="s">
        <v>43</v>
      </c>
      <c r="K184">
        <v>6</v>
      </c>
      <c r="L184">
        <v>33</v>
      </c>
      <c r="M184">
        <v>23</v>
      </c>
      <c r="N184">
        <v>49</v>
      </c>
      <c r="O184" t="s">
        <v>45</v>
      </c>
      <c r="P184">
        <v>5</v>
      </c>
      <c r="Q184" t="s">
        <v>46</v>
      </c>
      <c r="S184">
        <v>5000</v>
      </c>
      <c r="T184" t="s">
        <v>56</v>
      </c>
      <c r="X184">
        <v>870</v>
      </c>
      <c r="Y184">
        <v>0</v>
      </c>
      <c r="Z184">
        <v>1</v>
      </c>
      <c r="AA184" t="s">
        <v>48</v>
      </c>
      <c r="AB184">
        <v>1</v>
      </c>
      <c r="AC184" s="1" t="s">
        <v>83</v>
      </c>
      <c r="AD184">
        <v>12</v>
      </c>
      <c r="AH184">
        <v>125475</v>
      </c>
      <c r="AI184">
        <v>1</v>
      </c>
      <c r="AO184">
        <v>1.79</v>
      </c>
      <c r="AP184" t="s">
        <v>49</v>
      </c>
      <c r="AQ184" t="s">
        <v>45</v>
      </c>
      <c r="AR184" t="str">
        <f>VLOOKUP(AC184,Lookup!$A$1:$G$58,5,FALSE)</f>
        <v>GORST CR     15.0216</v>
      </c>
      <c r="AS184">
        <f>VLOOKUP(AC184,Lookup!$A$1:$H$58,8,FALSE)</f>
        <v>12.803707691587473</v>
      </c>
      <c r="AT184">
        <f t="shared" si="2"/>
        <v>22.918636767941578</v>
      </c>
    </row>
    <row r="185" spans="1:46" x14ac:dyDescent="0.3">
      <c r="A185" t="s">
        <v>43</v>
      </c>
      <c r="B185">
        <v>4.0999999999999996</v>
      </c>
      <c r="C185">
        <v>20160520</v>
      </c>
      <c r="D185" t="s">
        <v>44</v>
      </c>
      <c r="E185" t="s">
        <v>68</v>
      </c>
      <c r="F185">
        <v>2484293</v>
      </c>
      <c r="G185">
        <v>1</v>
      </c>
      <c r="H185">
        <v>2013</v>
      </c>
      <c r="I185">
        <v>20130815</v>
      </c>
      <c r="J185" t="s">
        <v>43</v>
      </c>
      <c r="K185">
        <v>6</v>
      </c>
      <c r="L185">
        <v>33</v>
      </c>
      <c r="M185">
        <v>23</v>
      </c>
      <c r="N185">
        <v>49</v>
      </c>
      <c r="O185" t="s">
        <v>45</v>
      </c>
      <c r="P185">
        <v>5</v>
      </c>
      <c r="Q185" t="s">
        <v>46</v>
      </c>
      <c r="S185">
        <v>5000</v>
      </c>
      <c r="T185" t="s">
        <v>56</v>
      </c>
      <c r="X185">
        <v>660</v>
      </c>
      <c r="Y185">
        <v>0</v>
      </c>
      <c r="Z185">
        <v>1</v>
      </c>
      <c r="AA185" t="s">
        <v>48</v>
      </c>
      <c r="AB185">
        <v>1</v>
      </c>
      <c r="AC185" s="1" t="s">
        <v>83</v>
      </c>
      <c r="AD185">
        <v>12</v>
      </c>
      <c r="AH185">
        <v>125475</v>
      </c>
      <c r="AI185">
        <v>1</v>
      </c>
      <c r="AO185">
        <v>1.79</v>
      </c>
      <c r="AP185" t="s">
        <v>49</v>
      </c>
      <c r="AQ185" t="s">
        <v>45</v>
      </c>
      <c r="AR185" t="str">
        <f>VLOOKUP(AC185,Lookup!$A$1:$G$58,5,FALSE)</f>
        <v>GORST CR     15.0216</v>
      </c>
      <c r="AS185">
        <f>VLOOKUP(AC185,Lookup!$A$1:$H$58,8,FALSE)</f>
        <v>12.803707691587473</v>
      </c>
      <c r="AT185">
        <f t="shared" si="2"/>
        <v>22.918636767941578</v>
      </c>
    </row>
    <row r="186" spans="1:46" x14ac:dyDescent="0.3">
      <c r="A186" t="s">
        <v>43</v>
      </c>
      <c r="B186">
        <v>4.0999999999999996</v>
      </c>
      <c r="C186">
        <v>20160520</v>
      </c>
      <c r="D186" t="s">
        <v>44</v>
      </c>
      <c r="E186" t="s">
        <v>68</v>
      </c>
      <c r="F186">
        <v>2484295</v>
      </c>
      <c r="G186">
        <v>1</v>
      </c>
      <c r="H186">
        <v>2013</v>
      </c>
      <c r="I186">
        <v>20130815</v>
      </c>
      <c r="J186" t="s">
        <v>43</v>
      </c>
      <c r="K186">
        <v>6</v>
      </c>
      <c r="L186">
        <v>33</v>
      </c>
      <c r="M186">
        <v>23</v>
      </c>
      <c r="N186">
        <v>49</v>
      </c>
      <c r="O186" t="s">
        <v>45</v>
      </c>
      <c r="P186">
        <v>5</v>
      </c>
      <c r="Q186" t="s">
        <v>46</v>
      </c>
      <c r="S186">
        <v>5000</v>
      </c>
      <c r="T186" t="s">
        <v>47</v>
      </c>
      <c r="X186">
        <v>740</v>
      </c>
      <c r="Y186">
        <v>0</v>
      </c>
      <c r="Z186">
        <v>1</v>
      </c>
      <c r="AA186" t="s">
        <v>48</v>
      </c>
      <c r="AB186">
        <v>1</v>
      </c>
      <c r="AC186" s="1" t="s">
        <v>88</v>
      </c>
      <c r="AD186">
        <v>12</v>
      </c>
      <c r="AH186">
        <v>125475</v>
      </c>
      <c r="AI186">
        <v>1</v>
      </c>
      <c r="AO186">
        <v>1.79</v>
      </c>
      <c r="AP186" t="s">
        <v>49</v>
      </c>
      <c r="AQ186" t="s">
        <v>45</v>
      </c>
      <c r="AR186" t="str">
        <f>VLOOKUP(AC186,Lookup!$A$1:$G$58,5,FALSE)</f>
        <v>GORST CR     15.0216</v>
      </c>
      <c r="AS186">
        <f>VLOOKUP(AC186,Lookup!$A$1:$H$58,8,FALSE)</f>
        <v>8.7221435634663784</v>
      </c>
      <c r="AT186">
        <f t="shared" si="2"/>
        <v>15.612636978604817</v>
      </c>
    </row>
    <row r="187" spans="1:46" x14ac:dyDescent="0.3">
      <c r="A187" t="s">
        <v>43</v>
      </c>
      <c r="B187">
        <v>4.0999999999999996</v>
      </c>
      <c r="C187">
        <v>20160520</v>
      </c>
      <c r="D187" t="s">
        <v>44</v>
      </c>
      <c r="E187" t="s">
        <v>68</v>
      </c>
      <c r="F187">
        <v>2484302</v>
      </c>
      <c r="G187">
        <v>1</v>
      </c>
      <c r="H187">
        <v>2013</v>
      </c>
      <c r="I187">
        <v>20130815</v>
      </c>
      <c r="J187" t="s">
        <v>43</v>
      </c>
      <c r="K187">
        <v>6</v>
      </c>
      <c r="L187">
        <v>33</v>
      </c>
      <c r="M187">
        <v>23</v>
      </c>
      <c r="N187">
        <v>49</v>
      </c>
      <c r="O187" t="s">
        <v>45</v>
      </c>
      <c r="P187">
        <v>5</v>
      </c>
      <c r="Q187" t="s">
        <v>46</v>
      </c>
      <c r="S187">
        <v>5000</v>
      </c>
      <c r="T187" t="s">
        <v>47</v>
      </c>
      <c r="X187">
        <v>690</v>
      </c>
      <c r="Y187">
        <v>0</v>
      </c>
      <c r="Z187">
        <v>1</v>
      </c>
      <c r="AA187" t="s">
        <v>48</v>
      </c>
      <c r="AB187">
        <v>1</v>
      </c>
      <c r="AC187" s="1" t="s">
        <v>88</v>
      </c>
      <c r="AD187">
        <v>12</v>
      </c>
      <c r="AH187">
        <v>125475</v>
      </c>
      <c r="AI187">
        <v>1</v>
      </c>
      <c r="AO187">
        <v>1.79</v>
      </c>
      <c r="AP187" t="s">
        <v>49</v>
      </c>
      <c r="AQ187" t="s">
        <v>45</v>
      </c>
      <c r="AR187" t="str">
        <f>VLOOKUP(AC187,Lookup!$A$1:$G$58,5,FALSE)</f>
        <v>GORST CR     15.0216</v>
      </c>
      <c r="AS187">
        <f>VLOOKUP(AC187,Lookup!$A$1:$H$58,8,FALSE)</f>
        <v>8.7221435634663784</v>
      </c>
      <c r="AT187">
        <f t="shared" si="2"/>
        <v>15.612636978604817</v>
      </c>
    </row>
    <row r="188" spans="1:46" x14ac:dyDescent="0.3">
      <c r="A188" t="s">
        <v>43</v>
      </c>
      <c r="B188">
        <v>4.0999999999999996</v>
      </c>
      <c r="C188">
        <v>20160520</v>
      </c>
      <c r="D188" t="s">
        <v>44</v>
      </c>
      <c r="E188" t="s">
        <v>68</v>
      </c>
      <c r="F188">
        <v>2484325</v>
      </c>
      <c r="G188">
        <v>1</v>
      </c>
      <c r="H188">
        <v>2013</v>
      </c>
      <c r="I188">
        <v>20130829</v>
      </c>
      <c r="J188" t="s">
        <v>43</v>
      </c>
      <c r="K188">
        <v>6</v>
      </c>
      <c r="L188">
        <v>35</v>
      </c>
      <c r="M188">
        <v>23</v>
      </c>
      <c r="N188">
        <v>16</v>
      </c>
      <c r="O188" t="s">
        <v>45</v>
      </c>
      <c r="P188">
        <v>5</v>
      </c>
      <c r="Q188" t="s">
        <v>46</v>
      </c>
      <c r="S188">
        <v>5000</v>
      </c>
      <c r="T188" t="s">
        <v>56</v>
      </c>
      <c r="X188">
        <v>780</v>
      </c>
      <c r="Y188">
        <v>0</v>
      </c>
      <c r="Z188">
        <v>1</v>
      </c>
      <c r="AA188" t="s">
        <v>48</v>
      </c>
      <c r="AB188">
        <v>1</v>
      </c>
      <c r="AC188" s="1" t="s">
        <v>89</v>
      </c>
      <c r="AD188">
        <v>12</v>
      </c>
      <c r="AH188">
        <v>125477</v>
      </c>
      <c r="AI188">
        <v>1</v>
      </c>
      <c r="AO188">
        <v>1.46</v>
      </c>
      <c r="AP188" t="s">
        <v>49</v>
      </c>
      <c r="AQ188" t="s">
        <v>45</v>
      </c>
      <c r="AR188" t="str">
        <f>VLOOKUP(AC188,Lookup!$A$1:$G$58,5,FALSE)</f>
        <v>GORST CR     15.0216</v>
      </c>
      <c r="AS188">
        <f>VLOOKUP(AC188,Lookup!$A$1:$H$58,8,FALSE)</f>
        <v>8.7930918696275064</v>
      </c>
      <c r="AT188">
        <f t="shared" si="2"/>
        <v>12.837914129656159</v>
      </c>
    </row>
    <row r="189" spans="1:46" x14ac:dyDescent="0.3">
      <c r="A189" t="s">
        <v>43</v>
      </c>
      <c r="B189">
        <v>4.0999999999999996</v>
      </c>
      <c r="C189">
        <v>20160520</v>
      </c>
      <c r="D189" t="s">
        <v>44</v>
      </c>
      <c r="E189" t="s">
        <v>68</v>
      </c>
      <c r="F189">
        <v>2484327</v>
      </c>
      <c r="G189">
        <v>1</v>
      </c>
      <c r="H189">
        <v>2013</v>
      </c>
      <c r="I189">
        <v>20130829</v>
      </c>
      <c r="J189" t="s">
        <v>43</v>
      </c>
      <c r="K189">
        <v>6</v>
      </c>
      <c r="L189">
        <v>35</v>
      </c>
      <c r="M189">
        <v>23</v>
      </c>
      <c r="N189">
        <v>16</v>
      </c>
      <c r="O189" t="s">
        <v>45</v>
      </c>
      <c r="P189">
        <v>5</v>
      </c>
      <c r="Q189" t="s">
        <v>46</v>
      </c>
      <c r="S189">
        <v>5000</v>
      </c>
      <c r="T189" t="s">
        <v>47</v>
      </c>
      <c r="X189">
        <v>760</v>
      </c>
      <c r="Y189">
        <v>0</v>
      </c>
      <c r="Z189">
        <v>1</v>
      </c>
      <c r="AA189" t="s">
        <v>48</v>
      </c>
      <c r="AB189">
        <v>1</v>
      </c>
      <c r="AC189" s="1" t="s">
        <v>83</v>
      </c>
      <c r="AD189">
        <v>12</v>
      </c>
      <c r="AH189">
        <v>125477</v>
      </c>
      <c r="AI189">
        <v>1</v>
      </c>
      <c r="AO189">
        <v>1.46</v>
      </c>
      <c r="AP189" t="s">
        <v>49</v>
      </c>
      <c r="AQ189" t="s">
        <v>45</v>
      </c>
      <c r="AR189" t="str">
        <f>VLOOKUP(AC189,Lookup!$A$1:$G$58,5,FALSE)</f>
        <v>GORST CR     15.0216</v>
      </c>
      <c r="AS189">
        <f>VLOOKUP(AC189,Lookup!$A$1:$H$58,8,FALSE)</f>
        <v>12.803707691587473</v>
      </c>
      <c r="AT189">
        <f t="shared" si="2"/>
        <v>18.693413229717709</v>
      </c>
    </row>
    <row r="190" spans="1:46" x14ac:dyDescent="0.3">
      <c r="A190" t="s">
        <v>43</v>
      </c>
      <c r="B190">
        <v>4.0999999999999996</v>
      </c>
      <c r="C190">
        <v>20160520</v>
      </c>
      <c r="D190" t="s">
        <v>44</v>
      </c>
      <c r="E190" t="s">
        <v>68</v>
      </c>
      <c r="F190">
        <v>2484282</v>
      </c>
      <c r="G190">
        <v>1</v>
      </c>
      <c r="H190">
        <v>2013</v>
      </c>
      <c r="I190">
        <v>20130815</v>
      </c>
      <c r="J190" t="s">
        <v>43</v>
      </c>
      <c r="K190">
        <v>6</v>
      </c>
      <c r="L190">
        <v>33</v>
      </c>
      <c r="M190">
        <v>23</v>
      </c>
      <c r="N190">
        <v>49</v>
      </c>
      <c r="O190" t="s">
        <v>45</v>
      </c>
      <c r="P190">
        <v>5</v>
      </c>
      <c r="Q190" t="s">
        <v>46</v>
      </c>
      <c r="S190">
        <v>5000</v>
      </c>
      <c r="T190" t="s">
        <v>56</v>
      </c>
      <c r="X190">
        <v>750</v>
      </c>
      <c r="Y190">
        <v>0</v>
      </c>
      <c r="Z190">
        <v>1</v>
      </c>
      <c r="AA190" t="s">
        <v>48</v>
      </c>
      <c r="AB190">
        <v>1</v>
      </c>
      <c r="AC190" s="1" t="s">
        <v>88</v>
      </c>
      <c r="AD190">
        <v>12</v>
      </c>
      <c r="AH190">
        <v>125475</v>
      </c>
      <c r="AI190">
        <v>1</v>
      </c>
      <c r="AO190">
        <v>1.79</v>
      </c>
      <c r="AP190" t="s">
        <v>49</v>
      </c>
      <c r="AQ190" t="s">
        <v>45</v>
      </c>
      <c r="AR190" t="str">
        <f>VLOOKUP(AC190,Lookup!$A$1:$G$58,5,FALSE)</f>
        <v>GORST CR     15.0216</v>
      </c>
      <c r="AS190">
        <f>VLOOKUP(AC190,Lookup!$A$1:$H$58,8,FALSE)</f>
        <v>8.7221435634663784</v>
      </c>
      <c r="AT190">
        <f t="shared" si="2"/>
        <v>15.612636978604817</v>
      </c>
    </row>
    <row r="191" spans="1:46" x14ac:dyDescent="0.3">
      <c r="A191" t="s">
        <v>43</v>
      </c>
      <c r="B191">
        <v>4.0999999999999996</v>
      </c>
      <c r="C191">
        <v>20160520</v>
      </c>
      <c r="D191" t="s">
        <v>44</v>
      </c>
      <c r="E191" t="s">
        <v>68</v>
      </c>
      <c r="F191">
        <v>2484296</v>
      </c>
      <c r="G191">
        <v>1</v>
      </c>
      <c r="H191">
        <v>2013</v>
      </c>
      <c r="I191">
        <v>20130815</v>
      </c>
      <c r="J191" t="s">
        <v>43</v>
      </c>
      <c r="K191">
        <v>6</v>
      </c>
      <c r="L191">
        <v>33</v>
      </c>
      <c r="M191">
        <v>23</v>
      </c>
      <c r="N191">
        <v>49</v>
      </c>
      <c r="O191" t="s">
        <v>45</v>
      </c>
      <c r="P191">
        <v>5</v>
      </c>
      <c r="Q191" t="s">
        <v>46</v>
      </c>
      <c r="S191">
        <v>5000</v>
      </c>
      <c r="T191" t="s">
        <v>56</v>
      </c>
      <c r="X191">
        <v>670</v>
      </c>
      <c r="Y191">
        <v>0</v>
      </c>
      <c r="Z191">
        <v>1</v>
      </c>
      <c r="AA191" t="s">
        <v>48</v>
      </c>
      <c r="AB191">
        <v>1</v>
      </c>
      <c r="AC191" s="1" t="s">
        <v>89</v>
      </c>
      <c r="AD191">
        <v>12</v>
      </c>
      <c r="AH191">
        <v>125475</v>
      </c>
      <c r="AI191">
        <v>1</v>
      </c>
      <c r="AO191">
        <v>1.79</v>
      </c>
      <c r="AP191" t="s">
        <v>49</v>
      </c>
      <c r="AQ191" t="s">
        <v>45</v>
      </c>
      <c r="AR191" t="str">
        <f>VLOOKUP(AC191,Lookup!$A$1:$G$58,5,FALSE)</f>
        <v>GORST CR     15.0216</v>
      </c>
      <c r="AS191">
        <f>VLOOKUP(AC191,Lookup!$A$1:$H$58,8,FALSE)</f>
        <v>8.7930918696275064</v>
      </c>
      <c r="AT191">
        <f t="shared" si="2"/>
        <v>15.739634446633238</v>
      </c>
    </row>
    <row r="192" spans="1:46" x14ac:dyDescent="0.3">
      <c r="A192" t="s">
        <v>43</v>
      </c>
      <c r="B192">
        <v>4.0999999999999996</v>
      </c>
      <c r="C192">
        <v>20160520</v>
      </c>
      <c r="D192" t="s">
        <v>44</v>
      </c>
      <c r="E192" t="s">
        <v>68</v>
      </c>
      <c r="F192">
        <v>2484299</v>
      </c>
      <c r="G192">
        <v>1</v>
      </c>
      <c r="H192">
        <v>2013</v>
      </c>
      <c r="I192">
        <v>20130815</v>
      </c>
      <c r="J192" t="s">
        <v>43</v>
      </c>
      <c r="K192">
        <v>6</v>
      </c>
      <c r="L192">
        <v>33</v>
      </c>
      <c r="M192">
        <v>23</v>
      </c>
      <c r="N192">
        <v>49</v>
      </c>
      <c r="O192" t="s">
        <v>45</v>
      </c>
      <c r="P192">
        <v>5</v>
      </c>
      <c r="Q192" t="s">
        <v>46</v>
      </c>
      <c r="S192">
        <v>5000</v>
      </c>
      <c r="T192" t="s">
        <v>56</v>
      </c>
      <c r="X192">
        <v>590</v>
      </c>
      <c r="Y192">
        <v>0</v>
      </c>
      <c r="Z192">
        <v>1</v>
      </c>
      <c r="AA192" t="s">
        <v>48</v>
      </c>
      <c r="AB192">
        <v>1</v>
      </c>
      <c r="AC192" s="1" t="s">
        <v>88</v>
      </c>
      <c r="AD192">
        <v>12</v>
      </c>
      <c r="AH192">
        <v>125475</v>
      </c>
      <c r="AI192">
        <v>1</v>
      </c>
      <c r="AO192">
        <v>1.79</v>
      </c>
      <c r="AP192" t="s">
        <v>49</v>
      </c>
      <c r="AQ192" t="s">
        <v>45</v>
      </c>
      <c r="AR192" t="str">
        <f>VLOOKUP(AC192,Lookup!$A$1:$G$58,5,FALSE)</f>
        <v>GORST CR     15.0216</v>
      </c>
      <c r="AS192">
        <f>VLOOKUP(AC192,Lookup!$A$1:$H$58,8,FALSE)</f>
        <v>8.7221435634663784</v>
      </c>
      <c r="AT192">
        <f t="shared" si="2"/>
        <v>15.612636978604817</v>
      </c>
    </row>
    <row r="193" spans="1:46" x14ac:dyDescent="0.3">
      <c r="A193" t="s">
        <v>43</v>
      </c>
      <c r="B193">
        <v>4.0999999999999996</v>
      </c>
      <c r="C193">
        <v>20160520</v>
      </c>
      <c r="D193" t="s">
        <v>44</v>
      </c>
      <c r="E193" t="s">
        <v>68</v>
      </c>
      <c r="F193">
        <v>2484314</v>
      </c>
      <c r="G193">
        <v>1</v>
      </c>
      <c r="H193">
        <v>2013</v>
      </c>
      <c r="I193">
        <v>20130829</v>
      </c>
      <c r="J193" t="s">
        <v>43</v>
      </c>
      <c r="K193">
        <v>6</v>
      </c>
      <c r="L193">
        <v>35</v>
      </c>
      <c r="M193">
        <v>23</v>
      </c>
      <c r="N193">
        <v>16</v>
      </c>
      <c r="O193" t="s">
        <v>45</v>
      </c>
      <c r="P193">
        <v>5</v>
      </c>
      <c r="Q193" t="s">
        <v>46</v>
      </c>
      <c r="S193">
        <v>5000</v>
      </c>
      <c r="T193" t="s">
        <v>47</v>
      </c>
      <c r="X193">
        <v>820</v>
      </c>
      <c r="Y193">
        <v>0</v>
      </c>
      <c r="Z193">
        <v>1</v>
      </c>
      <c r="AA193" t="s">
        <v>48</v>
      </c>
      <c r="AB193">
        <v>1</v>
      </c>
      <c r="AC193" s="1" t="s">
        <v>82</v>
      </c>
      <c r="AD193">
        <v>12</v>
      </c>
      <c r="AH193">
        <v>125477</v>
      </c>
      <c r="AI193">
        <v>1</v>
      </c>
      <c r="AO193">
        <v>1.46</v>
      </c>
      <c r="AP193" t="s">
        <v>49</v>
      </c>
      <c r="AQ193" t="s">
        <v>45</v>
      </c>
      <c r="AR193" t="str">
        <f>VLOOKUP(AC193,Lookup!$A$1:$G$58,5,FALSE)</f>
        <v>GORST CR     15.0216</v>
      </c>
      <c r="AS193">
        <f>VLOOKUP(AC193,Lookup!$A$1:$H$58,8,FALSE)</f>
        <v>10.712079355643366</v>
      </c>
      <c r="AT193">
        <f t="shared" si="2"/>
        <v>15.639635859239315</v>
      </c>
    </row>
    <row r="194" spans="1:46" x14ac:dyDescent="0.3">
      <c r="A194" t="s">
        <v>43</v>
      </c>
      <c r="B194">
        <v>4.0999999999999996</v>
      </c>
      <c r="C194">
        <v>20160520</v>
      </c>
      <c r="D194" t="s">
        <v>44</v>
      </c>
      <c r="E194" t="s">
        <v>68</v>
      </c>
      <c r="F194">
        <v>2484481</v>
      </c>
      <c r="G194">
        <v>1</v>
      </c>
      <c r="H194">
        <v>2013</v>
      </c>
      <c r="I194">
        <v>20130822</v>
      </c>
      <c r="J194" t="s">
        <v>43</v>
      </c>
      <c r="K194">
        <v>6</v>
      </c>
      <c r="L194">
        <v>34</v>
      </c>
      <c r="M194">
        <v>23</v>
      </c>
      <c r="N194">
        <v>49</v>
      </c>
      <c r="O194" t="s">
        <v>45</v>
      </c>
      <c r="P194">
        <v>5</v>
      </c>
      <c r="Q194" t="s">
        <v>46</v>
      </c>
      <c r="S194">
        <v>5000</v>
      </c>
      <c r="T194" t="s">
        <v>56</v>
      </c>
      <c r="X194">
        <v>810</v>
      </c>
      <c r="Y194">
        <v>0</v>
      </c>
      <c r="Z194">
        <v>1</v>
      </c>
      <c r="AA194" t="s">
        <v>48</v>
      </c>
      <c r="AB194">
        <v>1</v>
      </c>
      <c r="AC194" s="1" t="s">
        <v>82</v>
      </c>
      <c r="AD194">
        <v>12</v>
      </c>
      <c r="AH194">
        <v>125476</v>
      </c>
      <c r="AI194">
        <v>1</v>
      </c>
      <c r="AO194">
        <v>2.2799999999999998</v>
      </c>
      <c r="AP194" t="s">
        <v>49</v>
      </c>
      <c r="AQ194" t="s">
        <v>45</v>
      </c>
      <c r="AR194" t="str">
        <f>VLOOKUP(AC194,Lookup!$A$1:$G$58,5,FALSE)</f>
        <v>GORST CR     15.0216</v>
      </c>
      <c r="AS194">
        <f>VLOOKUP(AC194,Lookup!$A$1:$H$58,8,FALSE)</f>
        <v>10.712079355643366</v>
      </c>
      <c r="AT194">
        <f t="shared" si="2"/>
        <v>24.423540930866874</v>
      </c>
    </row>
    <row r="195" spans="1:46" x14ac:dyDescent="0.3">
      <c r="A195" t="s">
        <v>43</v>
      </c>
      <c r="B195">
        <v>4.0999999999999996</v>
      </c>
      <c r="C195">
        <v>20160520</v>
      </c>
      <c r="D195" t="s">
        <v>44</v>
      </c>
      <c r="E195" t="s">
        <v>68</v>
      </c>
      <c r="F195">
        <v>2484482</v>
      </c>
      <c r="G195">
        <v>1</v>
      </c>
      <c r="H195">
        <v>2013</v>
      </c>
      <c r="I195">
        <v>20130822</v>
      </c>
      <c r="J195" t="s">
        <v>43</v>
      </c>
      <c r="K195">
        <v>6</v>
      </c>
      <c r="L195">
        <v>34</v>
      </c>
      <c r="M195">
        <v>23</v>
      </c>
      <c r="N195">
        <v>49</v>
      </c>
      <c r="O195" t="s">
        <v>45</v>
      </c>
      <c r="P195">
        <v>5</v>
      </c>
      <c r="Q195" t="s">
        <v>46</v>
      </c>
      <c r="S195">
        <v>5000</v>
      </c>
      <c r="T195" t="s">
        <v>56</v>
      </c>
      <c r="X195">
        <v>750</v>
      </c>
      <c r="Y195">
        <v>0</v>
      </c>
      <c r="Z195">
        <v>1</v>
      </c>
      <c r="AA195" t="s">
        <v>48</v>
      </c>
      <c r="AB195">
        <v>1</v>
      </c>
      <c r="AC195" s="1" t="s">
        <v>82</v>
      </c>
      <c r="AD195">
        <v>12</v>
      </c>
      <c r="AH195">
        <v>125476</v>
      </c>
      <c r="AI195">
        <v>1</v>
      </c>
      <c r="AO195">
        <v>2.2799999999999998</v>
      </c>
      <c r="AP195" t="s">
        <v>49</v>
      </c>
      <c r="AQ195" t="s">
        <v>45</v>
      </c>
      <c r="AR195" t="str">
        <f>VLOOKUP(AC195,Lookup!$A$1:$G$58,5,FALSE)</f>
        <v>GORST CR     15.0216</v>
      </c>
      <c r="AS195">
        <f>VLOOKUP(AC195,Lookup!$A$1:$H$58,8,FALSE)</f>
        <v>10.712079355643366</v>
      </c>
      <c r="AT195">
        <f t="shared" ref="AT195:AT258" si="3">AS195*AO195</f>
        <v>24.423540930866874</v>
      </c>
    </row>
    <row r="196" spans="1:46" x14ac:dyDescent="0.3">
      <c r="A196" t="s">
        <v>43</v>
      </c>
      <c r="B196">
        <v>4.0999999999999996</v>
      </c>
      <c r="C196">
        <v>20160520</v>
      </c>
      <c r="D196" t="s">
        <v>44</v>
      </c>
      <c r="E196" t="s">
        <v>68</v>
      </c>
      <c r="F196">
        <v>2484499</v>
      </c>
      <c r="G196">
        <v>1</v>
      </c>
      <c r="H196">
        <v>2013</v>
      </c>
      <c r="I196">
        <v>20130822</v>
      </c>
      <c r="J196" t="s">
        <v>43</v>
      </c>
      <c r="K196">
        <v>6</v>
      </c>
      <c r="L196">
        <v>34</v>
      </c>
      <c r="M196">
        <v>23</v>
      </c>
      <c r="N196">
        <v>49</v>
      </c>
      <c r="O196" t="s">
        <v>45</v>
      </c>
      <c r="P196">
        <v>5</v>
      </c>
      <c r="Q196" t="s">
        <v>46</v>
      </c>
      <c r="S196">
        <v>5000</v>
      </c>
      <c r="T196" t="s">
        <v>56</v>
      </c>
      <c r="X196">
        <v>600</v>
      </c>
      <c r="Y196">
        <v>0</v>
      </c>
      <c r="Z196">
        <v>1</v>
      </c>
      <c r="AA196" t="s">
        <v>48</v>
      </c>
      <c r="AB196">
        <v>1</v>
      </c>
      <c r="AC196" s="1" t="s">
        <v>88</v>
      </c>
      <c r="AD196">
        <v>12</v>
      </c>
      <c r="AH196">
        <v>125476</v>
      </c>
      <c r="AI196">
        <v>1</v>
      </c>
      <c r="AO196">
        <v>2.2799999999999998</v>
      </c>
      <c r="AP196" t="s">
        <v>49</v>
      </c>
      <c r="AQ196" t="s">
        <v>45</v>
      </c>
      <c r="AR196" t="str">
        <f>VLOOKUP(AC196,Lookup!$A$1:$G$58,5,FALSE)</f>
        <v>GORST CR     15.0216</v>
      </c>
      <c r="AS196">
        <f>VLOOKUP(AC196,Lookup!$A$1:$H$58,8,FALSE)</f>
        <v>8.7221435634663784</v>
      </c>
      <c r="AT196">
        <f t="shared" si="3"/>
        <v>19.886487324703342</v>
      </c>
    </row>
    <row r="197" spans="1:46" x14ac:dyDescent="0.3">
      <c r="A197" t="s">
        <v>43</v>
      </c>
      <c r="B197">
        <v>4.0999999999999996</v>
      </c>
      <c r="C197">
        <v>20160520</v>
      </c>
      <c r="D197" t="s">
        <v>44</v>
      </c>
      <c r="E197" t="s">
        <v>68</v>
      </c>
      <c r="F197">
        <v>2484272</v>
      </c>
      <c r="G197">
        <v>1</v>
      </c>
      <c r="H197">
        <v>2013</v>
      </c>
      <c r="I197">
        <v>20130815</v>
      </c>
      <c r="J197" t="s">
        <v>43</v>
      </c>
      <c r="K197">
        <v>6</v>
      </c>
      <c r="L197">
        <v>33</v>
      </c>
      <c r="M197">
        <v>23</v>
      </c>
      <c r="N197">
        <v>49</v>
      </c>
      <c r="O197" t="s">
        <v>45</v>
      </c>
      <c r="P197">
        <v>5</v>
      </c>
      <c r="Q197" t="s">
        <v>46</v>
      </c>
      <c r="S197">
        <v>5000</v>
      </c>
      <c r="T197" t="s">
        <v>56</v>
      </c>
      <c r="X197">
        <v>800</v>
      </c>
      <c r="Y197">
        <v>0</v>
      </c>
      <c r="Z197">
        <v>1</v>
      </c>
      <c r="AA197" t="s">
        <v>48</v>
      </c>
      <c r="AB197">
        <v>1</v>
      </c>
      <c r="AC197" s="1" t="s">
        <v>82</v>
      </c>
      <c r="AD197">
        <v>12</v>
      </c>
      <c r="AH197">
        <v>125475</v>
      </c>
      <c r="AI197">
        <v>1</v>
      </c>
      <c r="AO197">
        <v>1.79</v>
      </c>
      <c r="AP197" t="s">
        <v>49</v>
      </c>
      <c r="AQ197" t="s">
        <v>45</v>
      </c>
      <c r="AR197" t="str">
        <f>VLOOKUP(AC197,Lookup!$A$1:$G$58,5,FALSE)</f>
        <v>GORST CR     15.0216</v>
      </c>
      <c r="AS197">
        <f>VLOOKUP(AC197,Lookup!$A$1:$H$58,8,FALSE)</f>
        <v>10.712079355643366</v>
      </c>
      <c r="AT197">
        <f t="shared" si="3"/>
        <v>19.174622046601627</v>
      </c>
    </row>
    <row r="198" spans="1:46" x14ac:dyDescent="0.3">
      <c r="A198" t="s">
        <v>43</v>
      </c>
      <c r="B198">
        <v>4.0999999999999996</v>
      </c>
      <c r="C198">
        <v>20160520</v>
      </c>
      <c r="D198" t="s">
        <v>44</v>
      </c>
      <c r="E198" t="s">
        <v>68</v>
      </c>
      <c r="F198">
        <v>2484291</v>
      </c>
      <c r="G198">
        <v>1</v>
      </c>
      <c r="H198">
        <v>2013</v>
      </c>
      <c r="I198">
        <v>20130815</v>
      </c>
      <c r="J198" t="s">
        <v>43</v>
      </c>
      <c r="K198">
        <v>6</v>
      </c>
      <c r="L198">
        <v>33</v>
      </c>
      <c r="M198">
        <v>23</v>
      </c>
      <c r="N198">
        <v>49</v>
      </c>
      <c r="O198" t="s">
        <v>45</v>
      </c>
      <c r="P198">
        <v>5</v>
      </c>
      <c r="Q198" t="s">
        <v>46</v>
      </c>
      <c r="S198">
        <v>5000</v>
      </c>
      <c r="T198" t="s">
        <v>47</v>
      </c>
      <c r="X198">
        <v>740</v>
      </c>
      <c r="Y198">
        <v>0</v>
      </c>
      <c r="Z198">
        <v>1</v>
      </c>
      <c r="AA198" t="s">
        <v>48</v>
      </c>
      <c r="AB198">
        <v>1</v>
      </c>
      <c r="AC198" s="1" t="s">
        <v>83</v>
      </c>
      <c r="AD198">
        <v>12</v>
      </c>
      <c r="AH198">
        <v>125475</v>
      </c>
      <c r="AI198">
        <v>1</v>
      </c>
      <c r="AO198">
        <v>1.79</v>
      </c>
      <c r="AP198" t="s">
        <v>49</v>
      </c>
      <c r="AQ198" t="s">
        <v>45</v>
      </c>
      <c r="AR198" t="str">
        <f>VLOOKUP(AC198,Lookup!$A$1:$G$58,5,FALSE)</f>
        <v>GORST CR     15.0216</v>
      </c>
      <c r="AS198">
        <f>VLOOKUP(AC198,Lookup!$A$1:$H$58,8,FALSE)</f>
        <v>12.803707691587473</v>
      </c>
      <c r="AT198">
        <f t="shared" si="3"/>
        <v>22.918636767941578</v>
      </c>
    </row>
    <row r="199" spans="1:46" x14ac:dyDescent="0.3">
      <c r="A199" t="s">
        <v>43</v>
      </c>
      <c r="B199">
        <v>4.0999999999999996</v>
      </c>
      <c r="C199">
        <v>20160520</v>
      </c>
      <c r="D199" t="s">
        <v>44</v>
      </c>
      <c r="E199" t="s">
        <v>68</v>
      </c>
      <c r="F199">
        <v>2484321</v>
      </c>
      <c r="G199">
        <v>1</v>
      </c>
      <c r="H199">
        <v>2013</v>
      </c>
      <c r="I199">
        <v>20130829</v>
      </c>
      <c r="J199" t="s">
        <v>43</v>
      </c>
      <c r="K199">
        <v>6</v>
      </c>
      <c r="L199">
        <v>35</v>
      </c>
      <c r="M199">
        <v>23</v>
      </c>
      <c r="N199">
        <v>16</v>
      </c>
      <c r="O199" t="s">
        <v>45</v>
      </c>
      <c r="P199">
        <v>5</v>
      </c>
      <c r="Q199" t="s">
        <v>46</v>
      </c>
      <c r="S199">
        <v>5000</v>
      </c>
      <c r="T199" t="s">
        <v>56</v>
      </c>
      <c r="X199">
        <v>660</v>
      </c>
      <c r="Y199">
        <v>0</v>
      </c>
      <c r="Z199">
        <v>1</v>
      </c>
      <c r="AA199" t="s">
        <v>48</v>
      </c>
      <c r="AB199">
        <v>1</v>
      </c>
      <c r="AC199" s="1" t="s">
        <v>88</v>
      </c>
      <c r="AD199">
        <v>12</v>
      </c>
      <c r="AH199">
        <v>125477</v>
      </c>
      <c r="AI199">
        <v>1</v>
      </c>
      <c r="AO199">
        <v>1.46</v>
      </c>
      <c r="AP199" t="s">
        <v>49</v>
      </c>
      <c r="AQ199" t="s">
        <v>45</v>
      </c>
      <c r="AR199" t="str">
        <f>VLOOKUP(AC199,Lookup!$A$1:$G$58,5,FALSE)</f>
        <v>GORST CR     15.0216</v>
      </c>
      <c r="AS199">
        <f>VLOOKUP(AC199,Lookup!$A$1:$H$58,8,FALSE)</f>
        <v>8.7221435634663784</v>
      </c>
      <c r="AT199">
        <f t="shared" si="3"/>
        <v>12.734329602660912</v>
      </c>
    </row>
    <row r="200" spans="1:46" x14ac:dyDescent="0.3">
      <c r="A200" t="s">
        <v>43</v>
      </c>
      <c r="B200">
        <v>4.0999999999999996</v>
      </c>
      <c r="C200">
        <v>20160520</v>
      </c>
      <c r="D200" t="s">
        <v>44</v>
      </c>
      <c r="E200" t="s">
        <v>68</v>
      </c>
      <c r="F200">
        <v>2484323</v>
      </c>
      <c r="G200">
        <v>1</v>
      </c>
      <c r="H200">
        <v>2013</v>
      </c>
      <c r="I200">
        <v>20130829</v>
      </c>
      <c r="J200" t="s">
        <v>43</v>
      </c>
      <c r="K200">
        <v>6</v>
      </c>
      <c r="L200">
        <v>35</v>
      </c>
      <c r="M200">
        <v>23</v>
      </c>
      <c r="N200">
        <v>16</v>
      </c>
      <c r="O200" t="s">
        <v>45</v>
      </c>
      <c r="P200">
        <v>5</v>
      </c>
      <c r="Q200" t="s">
        <v>46</v>
      </c>
      <c r="S200">
        <v>5000</v>
      </c>
      <c r="T200" t="s">
        <v>47</v>
      </c>
      <c r="X200">
        <v>750</v>
      </c>
      <c r="Y200">
        <v>0</v>
      </c>
      <c r="Z200">
        <v>1</v>
      </c>
      <c r="AA200" t="s">
        <v>48</v>
      </c>
      <c r="AB200">
        <v>1</v>
      </c>
      <c r="AC200" s="1" t="s">
        <v>88</v>
      </c>
      <c r="AD200">
        <v>12</v>
      </c>
      <c r="AH200">
        <v>125477</v>
      </c>
      <c r="AI200">
        <v>1</v>
      </c>
      <c r="AO200">
        <v>1.46</v>
      </c>
      <c r="AP200" t="s">
        <v>49</v>
      </c>
      <c r="AQ200" t="s">
        <v>45</v>
      </c>
      <c r="AR200" t="str">
        <f>VLOOKUP(AC200,Lookup!$A$1:$G$58,5,FALSE)</f>
        <v>GORST CR     15.0216</v>
      </c>
      <c r="AS200">
        <f>VLOOKUP(AC200,Lookup!$A$1:$H$58,8,FALSE)</f>
        <v>8.7221435634663784</v>
      </c>
      <c r="AT200">
        <f t="shared" si="3"/>
        <v>12.734329602660912</v>
      </c>
    </row>
    <row r="201" spans="1:46" x14ac:dyDescent="0.3">
      <c r="A201" t="s">
        <v>43</v>
      </c>
      <c r="B201">
        <v>4.0999999999999996</v>
      </c>
      <c r="C201">
        <v>20160520</v>
      </c>
      <c r="D201" t="s">
        <v>44</v>
      </c>
      <c r="E201" t="s">
        <v>68</v>
      </c>
      <c r="F201">
        <v>2484472</v>
      </c>
      <c r="G201">
        <v>1</v>
      </c>
      <c r="H201">
        <v>2013</v>
      </c>
      <c r="I201">
        <v>20130822</v>
      </c>
      <c r="J201" t="s">
        <v>43</v>
      </c>
      <c r="K201">
        <v>6</v>
      </c>
      <c r="L201">
        <v>34</v>
      </c>
      <c r="M201">
        <v>23</v>
      </c>
      <c r="N201">
        <v>49</v>
      </c>
      <c r="O201" t="s">
        <v>45</v>
      </c>
      <c r="P201">
        <v>5</v>
      </c>
      <c r="Q201" t="s">
        <v>46</v>
      </c>
      <c r="S201">
        <v>5000</v>
      </c>
      <c r="T201" t="s">
        <v>56</v>
      </c>
      <c r="X201">
        <v>780</v>
      </c>
      <c r="Y201">
        <v>0</v>
      </c>
      <c r="Z201">
        <v>1</v>
      </c>
      <c r="AA201" t="s">
        <v>48</v>
      </c>
      <c r="AB201">
        <v>1</v>
      </c>
      <c r="AC201" s="1" t="s">
        <v>82</v>
      </c>
      <c r="AD201">
        <v>12</v>
      </c>
      <c r="AH201">
        <v>125476</v>
      </c>
      <c r="AI201">
        <v>1</v>
      </c>
      <c r="AO201">
        <v>2.2799999999999998</v>
      </c>
      <c r="AP201" t="s">
        <v>49</v>
      </c>
      <c r="AQ201" t="s">
        <v>45</v>
      </c>
      <c r="AR201" t="str">
        <f>VLOOKUP(AC201,Lookup!$A$1:$G$58,5,FALSE)</f>
        <v>GORST CR     15.0216</v>
      </c>
      <c r="AS201">
        <f>VLOOKUP(AC201,Lookup!$A$1:$H$58,8,FALSE)</f>
        <v>10.712079355643366</v>
      </c>
      <c r="AT201">
        <f t="shared" si="3"/>
        <v>24.423540930866874</v>
      </c>
    </row>
    <row r="202" spans="1:46" x14ac:dyDescent="0.3">
      <c r="A202" t="s">
        <v>43</v>
      </c>
      <c r="B202">
        <v>4.0999999999999996</v>
      </c>
      <c r="C202">
        <v>20160520</v>
      </c>
      <c r="D202" t="s">
        <v>44</v>
      </c>
      <c r="E202" t="s">
        <v>68</v>
      </c>
      <c r="F202">
        <v>2484489</v>
      </c>
      <c r="G202">
        <v>1</v>
      </c>
      <c r="H202">
        <v>2013</v>
      </c>
      <c r="I202">
        <v>20130822</v>
      </c>
      <c r="J202" t="s">
        <v>43</v>
      </c>
      <c r="K202">
        <v>6</v>
      </c>
      <c r="L202">
        <v>34</v>
      </c>
      <c r="M202">
        <v>23</v>
      </c>
      <c r="N202">
        <v>49</v>
      </c>
      <c r="O202" t="s">
        <v>45</v>
      </c>
      <c r="P202">
        <v>5</v>
      </c>
      <c r="Q202" t="s">
        <v>46</v>
      </c>
      <c r="S202">
        <v>5000</v>
      </c>
      <c r="T202" t="s">
        <v>47</v>
      </c>
      <c r="X202">
        <v>790</v>
      </c>
      <c r="Y202">
        <v>0</v>
      </c>
      <c r="Z202">
        <v>1</v>
      </c>
      <c r="AA202" t="s">
        <v>48</v>
      </c>
      <c r="AB202">
        <v>1</v>
      </c>
      <c r="AC202" s="1" t="s">
        <v>82</v>
      </c>
      <c r="AD202">
        <v>12</v>
      </c>
      <c r="AH202">
        <v>125476</v>
      </c>
      <c r="AI202">
        <v>1</v>
      </c>
      <c r="AO202">
        <v>2.2799999999999998</v>
      </c>
      <c r="AP202" t="s">
        <v>49</v>
      </c>
      <c r="AQ202" t="s">
        <v>45</v>
      </c>
      <c r="AR202" t="str">
        <f>VLOOKUP(AC202,Lookup!$A$1:$G$58,5,FALSE)</f>
        <v>GORST CR     15.0216</v>
      </c>
      <c r="AS202">
        <f>VLOOKUP(AC202,Lookup!$A$1:$H$58,8,FALSE)</f>
        <v>10.712079355643366</v>
      </c>
      <c r="AT202">
        <f t="shared" si="3"/>
        <v>24.423540930866874</v>
      </c>
    </row>
    <row r="203" spans="1:46" x14ac:dyDescent="0.3">
      <c r="A203" t="s">
        <v>43</v>
      </c>
      <c r="B203">
        <v>4.0999999999999996</v>
      </c>
      <c r="C203">
        <v>20160520</v>
      </c>
      <c r="D203" t="s">
        <v>44</v>
      </c>
      <c r="E203" t="s">
        <v>68</v>
      </c>
      <c r="F203">
        <v>2484271</v>
      </c>
      <c r="G203">
        <v>1</v>
      </c>
      <c r="H203">
        <v>2013</v>
      </c>
      <c r="I203">
        <v>20130815</v>
      </c>
      <c r="J203" t="s">
        <v>43</v>
      </c>
      <c r="K203">
        <v>6</v>
      </c>
      <c r="L203">
        <v>33</v>
      </c>
      <c r="M203">
        <v>23</v>
      </c>
      <c r="N203">
        <v>49</v>
      </c>
      <c r="O203" t="s">
        <v>45</v>
      </c>
      <c r="P203">
        <v>5</v>
      </c>
      <c r="Q203" t="s">
        <v>46</v>
      </c>
      <c r="S203">
        <v>5000</v>
      </c>
      <c r="T203" t="s">
        <v>56</v>
      </c>
      <c r="X203">
        <v>760</v>
      </c>
      <c r="Y203">
        <v>0</v>
      </c>
      <c r="Z203">
        <v>1</v>
      </c>
      <c r="AA203" t="s">
        <v>48</v>
      </c>
      <c r="AB203">
        <v>1</v>
      </c>
      <c r="AC203" s="1" t="s">
        <v>83</v>
      </c>
      <c r="AD203">
        <v>12</v>
      </c>
      <c r="AH203">
        <v>125475</v>
      </c>
      <c r="AI203">
        <v>1</v>
      </c>
      <c r="AO203">
        <v>1.79</v>
      </c>
      <c r="AP203" t="s">
        <v>49</v>
      </c>
      <c r="AQ203" t="s">
        <v>45</v>
      </c>
      <c r="AR203" t="str">
        <f>VLOOKUP(AC203,Lookup!$A$1:$G$58,5,FALSE)</f>
        <v>GORST CR     15.0216</v>
      </c>
      <c r="AS203">
        <f>VLOOKUP(AC203,Lookup!$A$1:$H$58,8,FALSE)</f>
        <v>12.803707691587473</v>
      </c>
      <c r="AT203">
        <f t="shared" si="3"/>
        <v>22.918636767941578</v>
      </c>
    </row>
    <row r="204" spans="1:46" x14ac:dyDescent="0.3">
      <c r="A204" t="s">
        <v>43</v>
      </c>
      <c r="B204">
        <v>4.0999999999999996</v>
      </c>
      <c r="C204">
        <v>20160520</v>
      </c>
      <c r="D204" t="s">
        <v>44</v>
      </c>
      <c r="E204" t="s">
        <v>68</v>
      </c>
      <c r="F204">
        <v>2484288</v>
      </c>
      <c r="G204">
        <v>1</v>
      </c>
      <c r="H204">
        <v>2013</v>
      </c>
      <c r="I204">
        <v>20130815</v>
      </c>
      <c r="J204" t="s">
        <v>43</v>
      </c>
      <c r="K204">
        <v>6</v>
      </c>
      <c r="L204">
        <v>33</v>
      </c>
      <c r="M204">
        <v>23</v>
      </c>
      <c r="N204">
        <v>49</v>
      </c>
      <c r="O204" t="s">
        <v>45</v>
      </c>
      <c r="P204">
        <v>5</v>
      </c>
      <c r="Q204" t="s">
        <v>46</v>
      </c>
      <c r="S204">
        <v>5000</v>
      </c>
      <c r="T204" t="s">
        <v>56</v>
      </c>
      <c r="X204">
        <v>720</v>
      </c>
      <c r="Y204">
        <v>0</v>
      </c>
      <c r="Z204">
        <v>1</v>
      </c>
      <c r="AA204" t="s">
        <v>48</v>
      </c>
      <c r="AB204">
        <v>1</v>
      </c>
      <c r="AC204" s="1" t="s">
        <v>88</v>
      </c>
      <c r="AD204">
        <v>12</v>
      </c>
      <c r="AH204">
        <v>125475</v>
      </c>
      <c r="AI204">
        <v>1</v>
      </c>
      <c r="AO204">
        <v>1.79</v>
      </c>
      <c r="AP204" t="s">
        <v>49</v>
      </c>
      <c r="AQ204" t="s">
        <v>45</v>
      </c>
      <c r="AR204" t="str">
        <f>VLOOKUP(AC204,Lookup!$A$1:$G$58,5,FALSE)</f>
        <v>GORST CR     15.0216</v>
      </c>
      <c r="AS204">
        <f>VLOOKUP(AC204,Lookup!$A$1:$H$58,8,FALSE)</f>
        <v>8.7221435634663784</v>
      </c>
      <c r="AT204">
        <f t="shared" si="3"/>
        <v>15.612636978604817</v>
      </c>
    </row>
    <row r="205" spans="1:46" x14ac:dyDescent="0.3">
      <c r="A205" t="s">
        <v>43</v>
      </c>
      <c r="B205">
        <v>4.0999999999999996</v>
      </c>
      <c r="C205">
        <v>20160520</v>
      </c>
      <c r="D205" t="s">
        <v>44</v>
      </c>
      <c r="E205" t="s">
        <v>68</v>
      </c>
      <c r="F205">
        <v>2484290</v>
      </c>
      <c r="G205">
        <v>1</v>
      </c>
      <c r="H205">
        <v>2013</v>
      </c>
      <c r="I205">
        <v>20130815</v>
      </c>
      <c r="J205" t="s">
        <v>43</v>
      </c>
      <c r="K205">
        <v>6</v>
      </c>
      <c r="L205">
        <v>33</v>
      </c>
      <c r="M205">
        <v>23</v>
      </c>
      <c r="N205">
        <v>49</v>
      </c>
      <c r="O205" t="s">
        <v>45</v>
      </c>
      <c r="P205">
        <v>5</v>
      </c>
      <c r="Q205" t="s">
        <v>46</v>
      </c>
      <c r="S205">
        <v>5000</v>
      </c>
      <c r="T205" t="s">
        <v>56</v>
      </c>
      <c r="X205">
        <v>700</v>
      </c>
      <c r="Y205">
        <v>0</v>
      </c>
      <c r="Z205">
        <v>1</v>
      </c>
      <c r="AA205" t="s">
        <v>48</v>
      </c>
      <c r="AB205">
        <v>1</v>
      </c>
      <c r="AC205" s="1" t="s">
        <v>89</v>
      </c>
      <c r="AD205">
        <v>12</v>
      </c>
      <c r="AH205">
        <v>125475</v>
      </c>
      <c r="AI205">
        <v>1</v>
      </c>
      <c r="AO205">
        <v>1.79</v>
      </c>
      <c r="AP205" t="s">
        <v>49</v>
      </c>
      <c r="AQ205" t="s">
        <v>45</v>
      </c>
      <c r="AR205" t="str">
        <f>VLOOKUP(AC205,Lookup!$A$1:$G$58,5,FALSE)</f>
        <v>GORST CR     15.0216</v>
      </c>
      <c r="AS205">
        <f>VLOOKUP(AC205,Lookup!$A$1:$H$58,8,FALSE)</f>
        <v>8.7930918696275064</v>
      </c>
      <c r="AT205">
        <f t="shared" si="3"/>
        <v>15.739634446633238</v>
      </c>
    </row>
    <row r="206" spans="1:46" x14ac:dyDescent="0.3">
      <c r="A206" t="s">
        <v>43</v>
      </c>
      <c r="B206">
        <v>4.0999999999999996</v>
      </c>
      <c r="C206">
        <v>20160520</v>
      </c>
      <c r="D206" t="s">
        <v>44</v>
      </c>
      <c r="E206" t="s">
        <v>68</v>
      </c>
      <c r="F206">
        <v>2484305</v>
      </c>
      <c r="G206">
        <v>1</v>
      </c>
      <c r="H206">
        <v>2013</v>
      </c>
      <c r="I206">
        <v>20130815</v>
      </c>
      <c r="J206" t="s">
        <v>43</v>
      </c>
      <c r="K206">
        <v>6</v>
      </c>
      <c r="L206">
        <v>33</v>
      </c>
      <c r="M206">
        <v>23</v>
      </c>
      <c r="N206">
        <v>49</v>
      </c>
      <c r="O206" t="s">
        <v>45</v>
      </c>
      <c r="P206">
        <v>5</v>
      </c>
      <c r="Q206" t="s">
        <v>46</v>
      </c>
      <c r="S206">
        <v>5000</v>
      </c>
      <c r="T206" t="s">
        <v>56</v>
      </c>
      <c r="X206">
        <v>550</v>
      </c>
      <c r="Y206">
        <v>0</v>
      </c>
      <c r="Z206">
        <v>1</v>
      </c>
      <c r="AA206" t="s">
        <v>48</v>
      </c>
      <c r="AB206">
        <v>1</v>
      </c>
      <c r="AC206" s="1" t="s">
        <v>89</v>
      </c>
      <c r="AD206">
        <v>12</v>
      </c>
      <c r="AH206">
        <v>125475</v>
      </c>
      <c r="AI206">
        <v>1</v>
      </c>
      <c r="AO206">
        <v>1.79</v>
      </c>
      <c r="AP206" t="s">
        <v>49</v>
      </c>
      <c r="AQ206" t="s">
        <v>45</v>
      </c>
      <c r="AR206" t="str">
        <f>VLOOKUP(AC206,Lookup!$A$1:$G$58,5,FALSE)</f>
        <v>GORST CR     15.0216</v>
      </c>
      <c r="AS206">
        <f>VLOOKUP(AC206,Lookup!$A$1:$H$58,8,FALSE)</f>
        <v>8.7930918696275064</v>
      </c>
      <c r="AT206">
        <f t="shared" si="3"/>
        <v>15.739634446633238</v>
      </c>
    </row>
    <row r="207" spans="1:46" x14ac:dyDescent="0.3">
      <c r="A207" t="s">
        <v>43</v>
      </c>
      <c r="B207">
        <v>4.0999999999999996</v>
      </c>
      <c r="C207">
        <v>20160520</v>
      </c>
      <c r="D207" t="s">
        <v>44</v>
      </c>
      <c r="E207" t="s">
        <v>68</v>
      </c>
      <c r="F207">
        <v>2484322</v>
      </c>
      <c r="G207">
        <v>1</v>
      </c>
      <c r="H207">
        <v>2013</v>
      </c>
      <c r="I207">
        <v>20130829</v>
      </c>
      <c r="J207" t="s">
        <v>43</v>
      </c>
      <c r="K207">
        <v>6</v>
      </c>
      <c r="L207">
        <v>35</v>
      </c>
      <c r="M207">
        <v>23</v>
      </c>
      <c r="N207">
        <v>16</v>
      </c>
      <c r="O207" t="s">
        <v>45</v>
      </c>
      <c r="P207">
        <v>5</v>
      </c>
      <c r="Q207" t="s">
        <v>46</v>
      </c>
      <c r="S207">
        <v>5000</v>
      </c>
      <c r="T207" t="s">
        <v>56</v>
      </c>
      <c r="X207">
        <v>670</v>
      </c>
      <c r="Y207">
        <v>0</v>
      </c>
      <c r="Z207">
        <v>1</v>
      </c>
      <c r="AA207" t="s">
        <v>48</v>
      </c>
      <c r="AB207">
        <v>1</v>
      </c>
      <c r="AC207" s="1" t="s">
        <v>89</v>
      </c>
      <c r="AD207">
        <v>12</v>
      </c>
      <c r="AH207">
        <v>125477</v>
      </c>
      <c r="AI207">
        <v>1</v>
      </c>
      <c r="AO207">
        <v>1.46</v>
      </c>
      <c r="AP207" t="s">
        <v>49</v>
      </c>
      <c r="AQ207" t="s">
        <v>45</v>
      </c>
      <c r="AR207" t="str">
        <f>VLOOKUP(AC207,Lookup!$A$1:$G$58,5,FALSE)</f>
        <v>GORST CR     15.0216</v>
      </c>
      <c r="AS207">
        <f>VLOOKUP(AC207,Lookup!$A$1:$H$58,8,FALSE)</f>
        <v>8.7930918696275064</v>
      </c>
      <c r="AT207">
        <f t="shared" si="3"/>
        <v>12.837914129656159</v>
      </c>
    </row>
    <row r="208" spans="1:46" x14ac:dyDescent="0.3">
      <c r="A208" t="s">
        <v>43</v>
      </c>
      <c r="B208">
        <v>4.0999999999999996</v>
      </c>
      <c r="C208">
        <v>20160520</v>
      </c>
      <c r="D208" t="s">
        <v>44</v>
      </c>
      <c r="E208" t="s">
        <v>68</v>
      </c>
      <c r="F208">
        <v>2484001</v>
      </c>
      <c r="G208">
        <v>1</v>
      </c>
      <c r="H208">
        <v>2013</v>
      </c>
      <c r="I208">
        <v>20130820</v>
      </c>
      <c r="J208" t="s">
        <v>43</v>
      </c>
      <c r="K208">
        <v>6</v>
      </c>
      <c r="L208">
        <v>34</v>
      </c>
      <c r="M208">
        <v>23</v>
      </c>
      <c r="N208">
        <v>49</v>
      </c>
      <c r="O208" t="s">
        <v>45</v>
      </c>
      <c r="P208">
        <v>5</v>
      </c>
      <c r="Q208" t="s">
        <v>46</v>
      </c>
      <c r="S208">
        <v>5000</v>
      </c>
      <c r="T208" t="s">
        <v>56</v>
      </c>
      <c r="X208">
        <v>660</v>
      </c>
      <c r="Y208">
        <v>0</v>
      </c>
      <c r="Z208">
        <v>1</v>
      </c>
      <c r="AA208" t="s">
        <v>48</v>
      </c>
      <c r="AB208">
        <v>1</v>
      </c>
      <c r="AC208" s="1" t="s">
        <v>88</v>
      </c>
      <c r="AD208">
        <v>12</v>
      </c>
      <c r="AH208">
        <v>125476</v>
      </c>
      <c r="AI208">
        <v>1</v>
      </c>
      <c r="AO208">
        <v>2.2799999999999998</v>
      </c>
      <c r="AP208" t="s">
        <v>49</v>
      </c>
      <c r="AQ208" t="s">
        <v>45</v>
      </c>
      <c r="AR208" t="str">
        <f>VLOOKUP(AC208,Lookup!$A$1:$G$58,5,FALSE)</f>
        <v>GORST CR     15.0216</v>
      </c>
      <c r="AS208">
        <f>VLOOKUP(AC208,Lookup!$A$1:$H$58,8,FALSE)</f>
        <v>8.7221435634663784</v>
      </c>
      <c r="AT208">
        <f t="shared" si="3"/>
        <v>19.886487324703342</v>
      </c>
    </row>
    <row r="209" spans="1:46" x14ac:dyDescent="0.3">
      <c r="A209" t="s">
        <v>43</v>
      </c>
      <c r="B209">
        <v>4.0999999999999996</v>
      </c>
      <c r="C209">
        <v>20160520</v>
      </c>
      <c r="D209" t="s">
        <v>44</v>
      </c>
      <c r="E209" t="s">
        <v>68</v>
      </c>
      <c r="F209">
        <v>2484008</v>
      </c>
      <c r="G209">
        <v>1</v>
      </c>
      <c r="H209">
        <v>2013</v>
      </c>
      <c r="I209">
        <v>20130820</v>
      </c>
      <c r="J209" t="s">
        <v>43</v>
      </c>
      <c r="K209">
        <v>6</v>
      </c>
      <c r="L209">
        <v>34</v>
      </c>
      <c r="M209">
        <v>23</v>
      </c>
      <c r="N209">
        <v>49</v>
      </c>
      <c r="O209" t="s">
        <v>45</v>
      </c>
      <c r="P209">
        <v>5</v>
      </c>
      <c r="Q209" t="s">
        <v>46</v>
      </c>
      <c r="S209">
        <v>5000</v>
      </c>
      <c r="T209" t="s">
        <v>56</v>
      </c>
      <c r="X209">
        <v>620</v>
      </c>
      <c r="Y209">
        <v>0</v>
      </c>
      <c r="Z209">
        <v>1</v>
      </c>
      <c r="AA209" t="s">
        <v>48</v>
      </c>
      <c r="AB209">
        <v>1</v>
      </c>
      <c r="AC209" s="1" t="s">
        <v>88</v>
      </c>
      <c r="AD209">
        <v>12</v>
      </c>
      <c r="AH209">
        <v>125476</v>
      </c>
      <c r="AI209">
        <v>1</v>
      </c>
      <c r="AO209">
        <v>2.2799999999999998</v>
      </c>
      <c r="AP209" t="s">
        <v>49</v>
      </c>
      <c r="AQ209" t="s">
        <v>45</v>
      </c>
      <c r="AR209" t="str">
        <f>VLOOKUP(AC209,Lookup!$A$1:$G$58,5,FALSE)</f>
        <v>GORST CR     15.0216</v>
      </c>
      <c r="AS209">
        <f>VLOOKUP(AC209,Lookup!$A$1:$H$58,8,FALSE)</f>
        <v>8.7221435634663784</v>
      </c>
      <c r="AT209">
        <f t="shared" si="3"/>
        <v>19.886487324703342</v>
      </c>
    </row>
    <row r="210" spans="1:46" x14ac:dyDescent="0.3">
      <c r="A210" t="s">
        <v>43</v>
      </c>
      <c r="B210">
        <v>4.0999999999999996</v>
      </c>
      <c r="C210">
        <v>20160520</v>
      </c>
      <c r="D210" t="s">
        <v>44</v>
      </c>
      <c r="E210" t="s">
        <v>68</v>
      </c>
      <c r="F210">
        <v>2484044</v>
      </c>
      <c r="G210">
        <v>1</v>
      </c>
      <c r="H210">
        <v>2013</v>
      </c>
      <c r="I210">
        <v>20130820</v>
      </c>
      <c r="J210" t="s">
        <v>43</v>
      </c>
      <c r="K210">
        <v>6</v>
      </c>
      <c r="L210">
        <v>34</v>
      </c>
      <c r="M210">
        <v>23</v>
      </c>
      <c r="N210">
        <v>49</v>
      </c>
      <c r="O210" t="s">
        <v>45</v>
      </c>
      <c r="P210">
        <v>5</v>
      </c>
      <c r="Q210" t="s">
        <v>46</v>
      </c>
      <c r="S210">
        <v>5000</v>
      </c>
      <c r="T210" t="s">
        <v>56</v>
      </c>
      <c r="X210">
        <v>620</v>
      </c>
      <c r="Y210">
        <v>0</v>
      </c>
      <c r="Z210">
        <v>1</v>
      </c>
      <c r="AA210" t="s">
        <v>48</v>
      </c>
      <c r="AB210">
        <v>1</v>
      </c>
      <c r="AC210" s="1" t="s">
        <v>89</v>
      </c>
      <c r="AD210">
        <v>12</v>
      </c>
      <c r="AH210">
        <v>125476</v>
      </c>
      <c r="AI210">
        <v>1</v>
      </c>
      <c r="AO210">
        <v>2.2799999999999998</v>
      </c>
      <c r="AP210" t="s">
        <v>49</v>
      </c>
      <c r="AQ210" t="s">
        <v>45</v>
      </c>
      <c r="AR210" t="str">
        <f>VLOOKUP(AC210,Lookup!$A$1:$G$58,5,FALSE)</f>
        <v>GORST CR     15.0216</v>
      </c>
      <c r="AS210">
        <f>VLOOKUP(AC210,Lookup!$A$1:$H$58,8,FALSE)</f>
        <v>8.7930918696275064</v>
      </c>
      <c r="AT210">
        <f t="shared" si="3"/>
        <v>20.048249462750714</v>
      </c>
    </row>
    <row r="211" spans="1:46" x14ac:dyDescent="0.3">
      <c r="A211" t="s">
        <v>43</v>
      </c>
      <c r="B211">
        <v>4.0999999999999996</v>
      </c>
      <c r="C211">
        <v>20160520</v>
      </c>
      <c r="D211" t="s">
        <v>44</v>
      </c>
      <c r="E211" t="s">
        <v>68</v>
      </c>
      <c r="F211">
        <v>2484058</v>
      </c>
      <c r="G211">
        <v>1</v>
      </c>
      <c r="H211">
        <v>2013</v>
      </c>
      <c r="I211">
        <v>20130820</v>
      </c>
      <c r="J211" t="s">
        <v>43</v>
      </c>
      <c r="K211">
        <v>6</v>
      </c>
      <c r="L211">
        <v>34</v>
      </c>
      <c r="M211">
        <v>23</v>
      </c>
      <c r="N211">
        <v>49</v>
      </c>
      <c r="O211" t="s">
        <v>45</v>
      </c>
      <c r="P211">
        <v>5</v>
      </c>
      <c r="Q211" t="s">
        <v>46</v>
      </c>
      <c r="S211">
        <v>5000</v>
      </c>
      <c r="T211" t="s">
        <v>56</v>
      </c>
      <c r="X211">
        <v>660</v>
      </c>
      <c r="Y211">
        <v>0</v>
      </c>
      <c r="Z211">
        <v>1</v>
      </c>
      <c r="AA211" t="s">
        <v>48</v>
      </c>
      <c r="AB211">
        <v>1</v>
      </c>
      <c r="AC211" s="1" t="s">
        <v>88</v>
      </c>
      <c r="AD211">
        <v>12</v>
      </c>
      <c r="AH211">
        <v>125476</v>
      </c>
      <c r="AI211">
        <v>1</v>
      </c>
      <c r="AO211">
        <v>2.2799999999999998</v>
      </c>
      <c r="AP211" t="s">
        <v>49</v>
      </c>
      <c r="AQ211" t="s">
        <v>45</v>
      </c>
      <c r="AR211" t="str">
        <f>VLOOKUP(AC211,Lookup!$A$1:$G$58,5,FALSE)</f>
        <v>GORST CR     15.0216</v>
      </c>
      <c r="AS211">
        <f>VLOOKUP(AC211,Lookup!$A$1:$H$58,8,FALSE)</f>
        <v>8.7221435634663784</v>
      </c>
      <c r="AT211">
        <f t="shared" si="3"/>
        <v>19.886487324703342</v>
      </c>
    </row>
    <row r="212" spans="1:46" x14ac:dyDescent="0.3">
      <c r="A212" t="s">
        <v>43</v>
      </c>
      <c r="B212">
        <v>4.0999999999999996</v>
      </c>
      <c r="C212">
        <v>20160520</v>
      </c>
      <c r="D212" t="s">
        <v>44</v>
      </c>
      <c r="E212" t="s">
        <v>68</v>
      </c>
      <c r="F212">
        <v>2484069</v>
      </c>
      <c r="G212">
        <v>1</v>
      </c>
      <c r="H212">
        <v>2013</v>
      </c>
      <c r="I212">
        <v>20130820</v>
      </c>
      <c r="J212" t="s">
        <v>43</v>
      </c>
      <c r="K212">
        <v>6</v>
      </c>
      <c r="L212">
        <v>34</v>
      </c>
      <c r="M212">
        <v>23</v>
      </c>
      <c r="N212">
        <v>49</v>
      </c>
      <c r="O212" t="s">
        <v>45</v>
      </c>
      <c r="P212">
        <v>5</v>
      </c>
      <c r="Q212" t="s">
        <v>46</v>
      </c>
      <c r="S212">
        <v>5000</v>
      </c>
      <c r="T212" t="s">
        <v>47</v>
      </c>
      <c r="X212">
        <v>730</v>
      </c>
      <c r="Y212">
        <v>0</v>
      </c>
      <c r="Z212">
        <v>1</v>
      </c>
      <c r="AA212" t="s">
        <v>48</v>
      </c>
      <c r="AB212">
        <v>1</v>
      </c>
      <c r="AC212" s="1" t="s">
        <v>89</v>
      </c>
      <c r="AD212">
        <v>12</v>
      </c>
      <c r="AH212">
        <v>125476</v>
      </c>
      <c r="AI212">
        <v>1</v>
      </c>
      <c r="AO212">
        <v>2.2799999999999998</v>
      </c>
      <c r="AP212" t="s">
        <v>49</v>
      </c>
      <c r="AQ212" t="s">
        <v>45</v>
      </c>
      <c r="AR212" t="str">
        <f>VLOOKUP(AC212,Lookup!$A$1:$G$58,5,FALSE)</f>
        <v>GORST CR     15.0216</v>
      </c>
      <c r="AS212">
        <f>VLOOKUP(AC212,Lookup!$A$1:$H$58,8,FALSE)</f>
        <v>8.7930918696275064</v>
      </c>
      <c r="AT212">
        <f t="shared" si="3"/>
        <v>20.048249462750714</v>
      </c>
    </row>
    <row r="213" spans="1:46" x14ac:dyDescent="0.3">
      <c r="A213" t="s">
        <v>43</v>
      </c>
      <c r="B213">
        <v>4.0999999999999996</v>
      </c>
      <c r="C213">
        <v>20160520</v>
      </c>
      <c r="D213" t="s">
        <v>44</v>
      </c>
      <c r="E213" t="s">
        <v>68</v>
      </c>
      <c r="F213">
        <v>2484076</v>
      </c>
      <c r="G213">
        <v>1</v>
      </c>
      <c r="H213">
        <v>2013</v>
      </c>
      <c r="I213">
        <v>20130814</v>
      </c>
      <c r="J213" t="s">
        <v>43</v>
      </c>
      <c r="K213">
        <v>6</v>
      </c>
      <c r="L213">
        <v>33</v>
      </c>
      <c r="M213">
        <v>23</v>
      </c>
      <c r="N213">
        <v>49</v>
      </c>
      <c r="O213" t="s">
        <v>45</v>
      </c>
      <c r="P213">
        <v>5</v>
      </c>
      <c r="Q213" t="s">
        <v>46</v>
      </c>
      <c r="S213">
        <v>5000</v>
      </c>
      <c r="T213" t="s">
        <v>56</v>
      </c>
      <c r="X213">
        <v>640</v>
      </c>
      <c r="Y213">
        <v>0</v>
      </c>
      <c r="Z213">
        <v>1</v>
      </c>
      <c r="AA213" t="s">
        <v>48</v>
      </c>
      <c r="AB213">
        <v>1</v>
      </c>
      <c r="AC213" s="1" t="s">
        <v>91</v>
      </c>
      <c r="AD213">
        <v>12</v>
      </c>
      <c r="AH213">
        <v>125475</v>
      </c>
      <c r="AI213">
        <v>1</v>
      </c>
      <c r="AO213">
        <v>1.79</v>
      </c>
      <c r="AP213" t="s">
        <v>49</v>
      </c>
      <c r="AQ213" t="s">
        <v>45</v>
      </c>
      <c r="AR213" t="str">
        <f>VLOOKUP(AC213,Lookup!$A$1:$G$58,5,FALSE)</f>
        <v>GROVERS CR HATCHERY</v>
      </c>
      <c r="AS213">
        <f>VLOOKUP(AC213,Lookup!$A$1:$H$58,8,FALSE)</f>
        <v>1.0101020799289879</v>
      </c>
      <c r="AT213">
        <f t="shared" si="3"/>
        <v>1.8080827230728884</v>
      </c>
    </row>
    <row r="214" spans="1:46" x14ac:dyDescent="0.3">
      <c r="A214" t="s">
        <v>43</v>
      </c>
      <c r="B214">
        <v>4.0999999999999996</v>
      </c>
      <c r="C214">
        <v>20160520</v>
      </c>
      <c r="D214" t="s">
        <v>44</v>
      </c>
      <c r="E214" t="s">
        <v>68</v>
      </c>
      <c r="F214">
        <v>2484083</v>
      </c>
      <c r="G214">
        <v>1</v>
      </c>
      <c r="H214">
        <v>2013</v>
      </c>
      <c r="I214">
        <v>20130814</v>
      </c>
      <c r="J214" t="s">
        <v>43</v>
      </c>
      <c r="K214">
        <v>6</v>
      </c>
      <c r="L214">
        <v>33</v>
      </c>
      <c r="M214">
        <v>23</v>
      </c>
      <c r="N214">
        <v>49</v>
      </c>
      <c r="O214" t="s">
        <v>45</v>
      </c>
      <c r="P214">
        <v>5</v>
      </c>
      <c r="Q214" t="s">
        <v>46</v>
      </c>
      <c r="S214">
        <v>5000</v>
      </c>
      <c r="T214" t="s">
        <v>56</v>
      </c>
      <c r="X214">
        <v>660</v>
      </c>
      <c r="Y214">
        <v>0</v>
      </c>
      <c r="Z214">
        <v>1</v>
      </c>
      <c r="AA214" t="s">
        <v>48</v>
      </c>
      <c r="AB214">
        <v>1</v>
      </c>
      <c r="AC214" s="1" t="s">
        <v>83</v>
      </c>
      <c r="AD214">
        <v>12</v>
      </c>
      <c r="AH214">
        <v>125475</v>
      </c>
      <c r="AI214">
        <v>1</v>
      </c>
      <c r="AO214">
        <v>1.79</v>
      </c>
      <c r="AP214" t="s">
        <v>49</v>
      </c>
      <c r="AQ214" t="s">
        <v>45</v>
      </c>
      <c r="AR214" t="str">
        <f>VLOOKUP(AC214,Lookup!$A$1:$G$58,5,FALSE)</f>
        <v>GORST CR     15.0216</v>
      </c>
      <c r="AS214">
        <f>VLOOKUP(AC214,Lookup!$A$1:$H$58,8,FALSE)</f>
        <v>12.803707691587473</v>
      </c>
      <c r="AT214">
        <f t="shared" si="3"/>
        <v>22.918636767941578</v>
      </c>
    </row>
    <row r="215" spans="1:46" x14ac:dyDescent="0.3">
      <c r="A215" t="s">
        <v>43</v>
      </c>
      <c r="B215">
        <v>4.0999999999999996</v>
      </c>
      <c r="C215">
        <v>20160520</v>
      </c>
      <c r="D215" t="s">
        <v>44</v>
      </c>
      <c r="E215" t="s">
        <v>68</v>
      </c>
      <c r="F215">
        <v>2484094</v>
      </c>
      <c r="G215">
        <v>1</v>
      </c>
      <c r="H215">
        <v>2013</v>
      </c>
      <c r="I215">
        <v>20130812</v>
      </c>
      <c r="J215" t="s">
        <v>43</v>
      </c>
      <c r="K215">
        <v>6</v>
      </c>
      <c r="L215">
        <v>33</v>
      </c>
      <c r="M215">
        <v>23</v>
      </c>
      <c r="N215">
        <v>49</v>
      </c>
      <c r="O215" t="s">
        <v>45</v>
      </c>
      <c r="P215">
        <v>5</v>
      </c>
      <c r="Q215" t="s">
        <v>46</v>
      </c>
      <c r="S215">
        <v>5000</v>
      </c>
      <c r="T215" t="s">
        <v>56</v>
      </c>
      <c r="X215">
        <v>760</v>
      </c>
      <c r="Y215">
        <v>0</v>
      </c>
      <c r="Z215">
        <v>1</v>
      </c>
      <c r="AA215" t="s">
        <v>48</v>
      </c>
      <c r="AB215">
        <v>1</v>
      </c>
      <c r="AC215" s="1" t="s">
        <v>83</v>
      </c>
      <c r="AD215">
        <v>12</v>
      </c>
      <c r="AH215">
        <v>125475</v>
      </c>
      <c r="AI215">
        <v>1</v>
      </c>
      <c r="AO215">
        <v>1.79</v>
      </c>
      <c r="AP215" t="s">
        <v>49</v>
      </c>
      <c r="AQ215" t="s">
        <v>45</v>
      </c>
      <c r="AR215" t="str">
        <f>VLOOKUP(AC215,Lookup!$A$1:$G$58,5,FALSE)</f>
        <v>GORST CR     15.0216</v>
      </c>
      <c r="AS215">
        <f>VLOOKUP(AC215,Lookup!$A$1:$H$58,8,FALSE)</f>
        <v>12.803707691587473</v>
      </c>
      <c r="AT215">
        <f t="shared" si="3"/>
        <v>22.918636767941578</v>
      </c>
    </row>
    <row r="216" spans="1:46" x14ac:dyDescent="0.3">
      <c r="A216" t="s">
        <v>43</v>
      </c>
      <c r="B216">
        <v>4.0999999999999996</v>
      </c>
      <c r="C216">
        <v>20160520</v>
      </c>
      <c r="D216" t="s">
        <v>44</v>
      </c>
      <c r="E216" t="s">
        <v>68</v>
      </c>
      <c r="F216">
        <v>2484101</v>
      </c>
      <c r="G216">
        <v>1</v>
      </c>
      <c r="H216">
        <v>2013</v>
      </c>
      <c r="I216">
        <v>20130812</v>
      </c>
      <c r="J216" t="s">
        <v>43</v>
      </c>
      <c r="K216">
        <v>6</v>
      </c>
      <c r="L216">
        <v>33</v>
      </c>
      <c r="M216">
        <v>23</v>
      </c>
      <c r="N216">
        <v>49</v>
      </c>
      <c r="O216" t="s">
        <v>45</v>
      </c>
      <c r="P216">
        <v>5</v>
      </c>
      <c r="Q216" t="s">
        <v>46</v>
      </c>
      <c r="S216">
        <v>5000</v>
      </c>
      <c r="T216" t="s">
        <v>47</v>
      </c>
      <c r="X216">
        <v>680</v>
      </c>
      <c r="Y216">
        <v>0</v>
      </c>
      <c r="Z216">
        <v>1</v>
      </c>
      <c r="AA216" t="s">
        <v>48</v>
      </c>
      <c r="AB216">
        <v>1</v>
      </c>
      <c r="AC216" s="1" t="s">
        <v>89</v>
      </c>
      <c r="AD216">
        <v>12</v>
      </c>
      <c r="AH216">
        <v>125475</v>
      </c>
      <c r="AI216">
        <v>1</v>
      </c>
      <c r="AO216">
        <v>1.79</v>
      </c>
      <c r="AP216" t="s">
        <v>49</v>
      </c>
      <c r="AQ216" t="s">
        <v>45</v>
      </c>
      <c r="AR216" t="str">
        <f>VLOOKUP(AC216,Lookup!$A$1:$G$58,5,FALSE)</f>
        <v>GORST CR     15.0216</v>
      </c>
      <c r="AS216">
        <f>VLOOKUP(AC216,Lookup!$A$1:$H$58,8,FALSE)</f>
        <v>8.7930918696275064</v>
      </c>
      <c r="AT216">
        <f t="shared" si="3"/>
        <v>15.739634446633238</v>
      </c>
    </row>
    <row r="217" spans="1:46" x14ac:dyDescent="0.3">
      <c r="A217" t="s">
        <v>43</v>
      </c>
      <c r="B217">
        <v>4.0999999999999996</v>
      </c>
      <c r="C217">
        <v>20160520</v>
      </c>
      <c r="D217" t="s">
        <v>44</v>
      </c>
      <c r="E217" t="s">
        <v>68</v>
      </c>
      <c r="F217">
        <v>2484108</v>
      </c>
      <c r="G217">
        <v>1</v>
      </c>
      <c r="H217">
        <v>2013</v>
      </c>
      <c r="I217">
        <v>20130819</v>
      </c>
      <c r="J217" t="s">
        <v>43</v>
      </c>
      <c r="K217">
        <v>6</v>
      </c>
      <c r="L217">
        <v>34</v>
      </c>
      <c r="M217">
        <v>23</v>
      </c>
      <c r="N217">
        <v>49</v>
      </c>
      <c r="O217" t="s">
        <v>45</v>
      </c>
      <c r="P217">
        <v>5</v>
      </c>
      <c r="Q217" t="s">
        <v>46</v>
      </c>
      <c r="S217">
        <v>5000</v>
      </c>
      <c r="T217" t="s">
        <v>56</v>
      </c>
      <c r="X217">
        <v>690</v>
      </c>
      <c r="Y217">
        <v>0</v>
      </c>
      <c r="Z217">
        <v>1</v>
      </c>
      <c r="AA217" t="s">
        <v>48</v>
      </c>
      <c r="AB217">
        <v>1</v>
      </c>
      <c r="AC217" s="1" t="s">
        <v>88</v>
      </c>
      <c r="AD217">
        <v>12</v>
      </c>
      <c r="AH217">
        <v>125476</v>
      </c>
      <c r="AI217">
        <v>1</v>
      </c>
      <c r="AO217">
        <v>2.2799999999999998</v>
      </c>
      <c r="AP217" t="s">
        <v>49</v>
      </c>
      <c r="AQ217" t="s">
        <v>45</v>
      </c>
      <c r="AR217" t="str">
        <f>VLOOKUP(AC217,Lookup!$A$1:$G$58,5,FALSE)</f>
        <v>GORST CR     15.0216</v>
      </c>
      <c r="AS217">
        <f>VLOOKUP(AC217,Lookup!$A$1:$H$58,8,FALSE)</f>
        <v>8.7221435634663784</v>
      </c>
      <c r="AT217">
        <f t="shared" si="3"/>
        <v>19.886487324703342</v>
      </c>
    </row>
    <row r="218" spans="1:46" x14ac:dyDescent="0.3">
      <c r="A218" t="s">
        <v>43</v>
      </c>
      <c r="B218">
        <v>4.0999999999999996</v>
      </c>
      <c r="C218">
        <v>20160520</v>
      </c>
      <c r="D218" t="s">
        <v>44</v>
      </c>
      <c r="E218" t="s">
        <v>68</v>
      </c>
      <c r="F218">
        <v>2484119</v>
      </c>
      <c r="G218">
        <v>1</v>
      </c>
      <c r="H218">
        <v>2013</v>
      </c>
      <c r="I218">
        <v>20130823</v>
      </c>
      <c r="J218" t="s">
        <v>43</v>
      </c>
      <c r="K218">
        <v>6</v>
      </c>
      <c r="L218">
        <v>34</v>
      </c>
      <c r="M218">
        <v>23</v>
      </c>
      <c r="N218">
        <v>16</v>
      </c>
      <c r="O218" t="s">
        <v>45</v>
      </c>
      <c r="P218">
        <v>5</v>
      </c>
      <c r="Q218" t="s">
        <v>46</v>
      </c>
      <c r="S218">
        <v>5000</v>
      </c>
      <c r="T218" t="s">
        <v>56</v>
      </c>
      <c r="X218">
        <v>750</v>
      </c>
      <c r="Y218">
        <v>0</v>
      </c>
      <c r="Z218">
        <v>1</v>
      </c>
      <c r="AA218" t="s">
        <v>48</v>
      </c>
      <c r="AB218">
        <v>1</v>
      </c>
      <c r="AC218" s="1" t="s">
        <v>83</v>
      </c>
      <c r="AD218">
        <v>12</v>
      </c>
      <c r="AH218">
        <v>125476</v>
      </c>
      <c r="AI218">
        <v>1</v>
      </c>
      <c r="AO218">
        <v>2.2799999999999998</v>
      </c>
      <c r="AP218" t="s">
        <v>49</v>
      </c>
      <c r="AQ218" t="s">
        <v>45</v>
      </c>
      <c r="AR218" t="str">
        <f>VLOOKUP(AC218,Lookup!$A$1:$G$58,5,FALSE)</f>
        <v>GORST CR     15.0216</v>
      </c>
      <c r="AS218">
        <f>VLOOKUP(AC218,Lookup!$A$1:$H$58,8,FALSE)</f>
        <v>12.803707691587473</v>
      </c>
      <c r="AT218">
        <f t="shared" si="3"/>
        <v>29.192453536819436</v>
      </c>
    </row>
    <row r="219" spans="1:46" x14ac:dyDescent="0.3">
      <c r="A219" t="s">
        <v>43</v>
      </c>
      <c r="B219">
        <v>4.0999999999999996</v>
      </c>
      <c r="C219">
        <v>20160520</v>
      </c>
      <c r="D219" t="s">
        <v>44</v>
      </c>
      <c r="E219" t="s">
        <v>68</v>
      </c>
      <c r="F219">
        <v>2484126</v>
      </c>
      <c r="G219">
        <v>1</v>
      </c>
      <c r="H219">
        <v>2013</v>
      </c>
      <c r="I219">
        <v>20130823</v>
      </c>
      <c r="J219" t="s">
        <v>43</v>
      </c>
      <c r="K219">
        <v>6</v>
      </c>
      <c r="L219">
        <v>34</v>
      </c>
      <c r="M219">
        <v>23</v>
      </c>
      <c r="N219">
        <v>16</v>
      </c>
      <c r="O219" t="s">
        <v>45</v>
      </c>
      <c r="P219">
        <v>5</v>
      </c>
      <c r="Q219" t="s">
        <v>46</v>
      </c>
      <c r="S219">
        <v>5000</v>
      </c>
      <c r="T219" t="s">
        <v>56</v>
      </c>
      <c r="X219">
        <v>720</v>
      </c>
      <c r="Y219">
        <v>0</v>
      </c>
      <c r="Z219">
        <v>1</v>
      </c>
      <c r="AA219" t="s">
        <v>48</v>
      </c>
      <c r="AB219">
        <v>1</v>
      </c>
      <c r="AC219" s="1" t="s">
        <v>83</v>
      </c>
      <c r="AD219">
        <v>12</v>
      </c>
      <c r="AH219">
        <v>125476</v>
      </c>
      <c r="AI219">
        <v>1</v>
      </c>
      <c r="AO219">
        <v>2.2799999999999998</v>
      </c>
      <c r="AP219" t="s">
        <v>49</v>
      </c>
      <c r="AQ219" t="s">
        <v>45</v>
      </c>
      <c r="AR219" t="str">
        <f>VLOOKUP(AC219,Lookup!$A$1:$G$58,5,FALSE)</f>
        <v>GORST CR     15.0216</v>
      </c>
      <c r="AS219">
        <f>VLOOKUP(AC219,Lookup!$A$1:$H$58,8,FALSE)</f>
        <v>12.803707691587473</v>
      </c>
      <c r="AT219">
        <f t="shared" si="3"/>
        <v>29.192453536819436</v>
      </c>
    </row>
    <row r="220" spans="1:46" x14ac:dyDescent="0.3">
      <c r="A220" t="s">
        <v>43</v>
      </c>
      <c r="B220">
        <v>4.0999999999999996</v>
      </c>
      <c r="C220">
        <v>20160520</v>
      </c>
      <c r="D220" t="s">
        <v>44</v>
      </c>
      <c r="E220" t="s">
        <v>68</v>
      </c>
      <c r="F220">
        <v>2484133</v>
      </c>
      <c r="G220">
        <v>1</v>
      </c>
      <c r="H220">
        <v>2013</v>
      </c>
      <c r="I220">
        <v>20130823</v>
      </c>
      <c r="J220" t="s">
        <v>43</v>
      </c>
      <c r="K220">
        <v>6</v>
      </c>
      <c r="L220">
        <v>34</v>
      </c>
      <c r="M220">
        <v>23</v>
      </c>
      <c r="N220">
        <v>16</v>
      </c>
      <c r="O220" t="s">
        <v>45</v>
      </c>
      <c r="P220">
        <v>5</v>
      </c>
      <c r="Q220" t="s">
        <v>46</v>
      </c>
      <c r="S220">
        <v>5000</v>
      </c>
      <c r="T220" t="s">
        <v>56</v>
      </c>
      <c r="X220">
        <v>740</v>
      </c>
      <c r="Y220">
        <v>0</v>
      </c>
      <c r="Z220">
        <v>1</v>
      </c>
      <c r="AA220" t="s">
        <v>48</v>
      </c>
      <c r="AB220">
        <v>1</v>
      </c>
      <c r="AC220" s="1" t="s">
        <v>88</v>
      </c>
      <c r="AD220">
        <v>12</v>
      </c>
      <c r="AH220">
        <v>125476</v>
      </c>
      <c r="AI220">
        <v>1</v>
      </c>
      <c r="AO220">
        <v>2.2799999999999998</v>
      </c>
      <c r="AP220" t="s">
        <v>49</v>
      </c>
      <c r="AQ220" t="s">
        <v>45</v>
      </c>
      <c r="AR220" t="str">
        <f>VLOOKUP(AC220,Lookup!$A$1:$G$58,5,FALSE)</f>
        <v>GORST CR     15.0216</v>
      </c>
      <c r="AS220">
        <f>VLOOKUP(AC220,Lookup!$A$1:$H$58,8,FALSE)</f>
        <v>8.7221435634663784</v>
      </c>
      <c r="AT220">
        <f t="shared" si="3"/>
        <v>19.886487324703342</v>
      </c>
    </row>
    <row r="221" spans="1:46" x14ac:dyDescent="0.3">
      <c r="A221" t="s">
        <v>43</v>
      </c>
      <c r="B221">
        <v>4.0999999999999996</v>
      </c>
      <c r="C221">
        <v>20160520</v>
      </c>
      <c r="D221" t="s">
        <v>44</v>
      </c>
      <c r="E221" t="s">
        <v>68</v>
      </c>
      <c r="F221">
        <v>2484176</v>
      </c>
      <c r="G221">
        <v>1</v>
      </c>
      <c r="H221">
        <v>2013</v>
      </c>
      <c r="I221">
        <v>20130813</v>
      </c>
      <c r="J221" t="s">
        <v>43</v>
      </c>
      <c r="K221">
        <v>6</v>
      </c>
      <c r="L221">
        <v>33</v>
      </c>
      <c r="M221">
        <v>23</v>
      </c>
      <c r="N221">
        <v>49</v>
      </c>
      <c r="O221" t="s">
        <v>45</v>
      </c>
      <c r="P221">
        <v>5</v>
      </c>
      <c r="Q221" t="s">
        <v>46</v>
      </c>
      <c r="S221">
        <v>5000</v>
      </c>
      <c r="T221" t="s">
        <v>47</v>
      </c>
      <c r="X221">
        <v>820</v>
      </c>
      <c r="Y221">
        <v>0</v>
      </c>
      <c r="Z221">
        <v>1</v>
      </c>
      <c r="AA221" t="s">
        <v>48</v>
      </c>
      <c r="AB221">
        <v>1</v>
      </c>
      <c r="AC221" s="1" t="s">
        <v>82</v>
      </c>
      <c r="AD221">
        <v>12</v>
      </c>
      <c r="AH221">
        <v>125475</v>
      </c>
      <c r="AI221">
        <v>1</v>
      </c>
      <c r="AO221">
        <v>1.79</v>
      </c>
      <c r="AP221" t="s">
        <v>49</v>
      </c>
      <c r="AQ221" t="s">
        <v>45</v>
      </c>
      <c r="AR221" t="str">
        <f>VLOOKUP(AC221,Lookup!$A$1:$G$58,5,FALSE)</f>
        <v>GORST CR     15.0216</v>
      </c>
      <c r="AS221">
        <f>VLOOKUP(AC221,Lookup!$A$1:$H$58,8,FALSE)</f>
        <v>10.712079355643366</v>
      </c>
      <c r="AT221">
        <f t="shared" si="3"/>
        <v>19.174622046601627</v>
      </c>
    </row>
    <row r="222" spans="1:46" x14ac:dyDescent="0.3">
      <c r="A222" t="s">
        <v>43</v>
      </c>
      <c r="B222">
        <v>4.0999999999999996</v>
      </c>
      <c r="C222">
        <v>20160520</v>
      </c>
      <c r="D222" t="s">
        <v>44</v>
      </c>
      <c r="E222" t="s">
        <v>68</v>
      </c>
      <c r="F222">
        <v>2484183</v>
      </c>
      <c r="G222">
        <v>1</v>
      </c>
      <c r="H222">
        <v>2013</v>
      </c>
      <c r="I222">
        <v>20130813</v>
      </c>
      <c r="J222" t="s">
        <v>43</v>
      </c>
      <c r="K222">
        <v>6</v>
      </c>
      <c r="L222">
        <v>33</v>
      </c>
      <c r="M222">
        <v>23</v>
      </c>
      <c r="N222">
        <v>49</v>
      </c>
      <c r="O222" t="s">
        <v>45</v>
      </c>
      <c r="P222">
        <v>5</v>
      </c>
      <c r="Q222" t="s">
        <v>46</v>
      </c>
      <c r="S222">
        <v>5000</v>
      </c>
      <c r="T222" t="s">
        <v>47</v>
      </c>
      <c r="X222">
        <v>780</v>
      </c>
      <c r="Y222">
        <v>0</v>
      </c>
      <c r="Z222">
        <v>1</v>
      </c>
      <c r="AA222" t="s">
        <v>48</v>
      </c>
      <c r="AB222">
        <v>1</v>
      </c>
      <c r="AC222" s="1" t="s">
        <v>83</v>
      </c>
      <c r="AD222">
        <v>12</v>
      </c>
      <c r="AH222">
        <v>125475</v>
      </c>
      <c r="AI222">
        <v>1</v>
      </c>
      <c r="AO222">
        <v>1.79</v>
      </c>
      <c r="AP222" t="s">
        <v>49</v>
      </c>
      <c r="AQ222" t="s">
        <v>45</v>
      </c>
      <c r="AR222" t="str">
        <f>VLOOKUP(AC222,Lookup!$A$1:$G$58,5,FALSE)</f>
        <v>GORST CR     15.0216</v>
      </c>
      <c r="AS222">
        <f>VLOOKUP(AC222,Lookup!$A$1:$H$58,8,FALSE)</f>
        <v>12.803707691587473</v>
      </c>
      <c r="AT222">
        <f t="shared" si="3"/>
        <v>22.918636767941578</v>
      </c>
    </row>
    <row r="223" spans="1:46" x14ac:dyDescent="0.3">
      <c r="A223" t="s">
        <v>43</v>
      </c>
      <c r="B223">
        <v>4.0999999999999996</v>
      </c>
      <c r="C223">
        <v>20160520</v>
      </c>
      <c r="D223" t="s">
        <v>44</v>
      </c>
      <c r="E223" t="s">
        <v>68</v>
      </c>
      <c r="F223">
        <v>2484459</v>
      </c>
      <c r="G223">
        <v>1</v>
      </c>
      <c r="H223">
        <v>2013</v>
      </c>
      <c r="I223">
        <v>20130822</v>
      </c>
      <c r="J223" t="s">
        <v>43</v>
      </c>
      <c r="K223">
        <v>6</v>
      </c>
      <c r="L223">
        <v>34</v>
      </c>
      <c r="M223">
        <v>23</v>
      </c>
      <c r="N223">
        <v>49</v>
      </c>
      <c r="O223" t="s">
        <v>45</v>
      </c>
      <c r="P223">
        <v>5</v>
      </c>
      <c r="Q223" t="s">
        <v>46</v>
      </c>
      <c r="S223">
        <v>5000</v>
      </c>
      <c r="T223" t="s">
        <v>47</v>
      </c>
      <c r="X223">
        <v>750</v>
      </c>
      <c r="Y223">
        <v>0</v>
      </c>
      <c r="Z223">
        <v>1</v>
      </c>
      <c r="AA223" t="s">
        <v>48</v>
      </c>
      <c r="AB223">
        <v>1</v>
      </c>
      <c r="AC223" s="1" t="s">
        <v>83</v>
      </c>
      <c r="AD223">
        <v>12</v>
      </c>
      <c r="AH223">
        <v>125476</v>
      </c>
      <c r="AI223">
        <v>1</v>
      </c>
      <c r="AO223">
        <v>2.2799999999999998</v>
      </c>
      <c r="AP223" t="s">
        <v>49</v>
      </c>
      <c r="AQ223" t="s">
        <v>45</v>
      </c>
      <c r="AR223" t="str">
        <f>VLOOKUP(AC223,Lookup!$A$1:$G$58,5,FALSE)</f>
        <v>GORST CR     15.0216</v>
      </c>
      <c r="AS223">
        <f>VLOOKUP(AC223,Lookup!$A$1:$H$58,8,FALSE)</f>
        <v>12.803707691587473</v>
      </c>
      <c r="AT223">
        <f t="shared" si="3"/>
        <v>29.192453536819436</v>
      </c>
    </row>
    <row r="224" spans="1:46" x14ac:dyDescent="0.3">
      <c r="A224" t="s">
        <v>43</v>
      </c>
      <c r="B224">
        <v>4.0999999999999996</v>
      </c>
      <c r="C224">
        <v>20160520</v>
      </c>
      <c r="D224" t="s">
        <v>44</v>
      </c>
      <c r="E224" t="s">
        <v>68</v>
      </c>
      <c r="F224">
        <v>2484493</v>
      </c>
      <c r="G224">
        <v>1</v>
      </c>
      <c r="H224">
        <v>2013</v>
      </c>
      <c r="I224">
        <v>20130822</v>
      </c>
      <c r="J224" t="s">
        <v>43</v>
      </c>
      <c r="K224">
        <v>6</v>
      </c>
      <c r="L224">
        <v>34</v>
      </c>
      <c r="M224">
        <v>23</v>
      </c>
      <c r="N224">
        <v>49</v>
      </c>
      <c r="O224" t="s">
        <v>45</v>
      </c>
      <c r="P224">
        <v>5</v>
      </c>
      <c r="Q224" t="s">
        <v>46</v>
      </c>
      <c r="S224">
        <v>5000</v>
      </c>
      <c r="T224" t="s">
        <v>47</v>
      </c>
      <c r="X224">
        <v>740</v>
      </c>
      <c r="Y224">
        <v>0</v>
      </c>
      <c r="Z224">
        <v>1</v>
      </c>
      <c r="AA224" t="s">
        <v>48</v>
      </c>
      <c r="AB224">
        <v>1</v>
      </c>
      <c r="AC224" s="1" t="s">
        <v>88</v>
      </c>
      <c r="AD224">
        <v>12</v>
      </c>
      <c r="AH224">
        <v>125476</v>
      </c>
      <c r="AI224">
        <v>1</v>
      </c>
      <c r="AO224">
        <v>2.2799999999999998</v>
      </c>
      <c r="AP224" t="s">
        <v>49</v>
      </c>
      <c r="AQ224" t="s">
        <v>45</v>
      </c>
      <c r="AR224" t="str">
        <f>VLOOKUP(AC224,Lookup!$A$1:$G$58,5,FALSE)</f>
        <v>GORST CR     15.0216</v>
      </c>
      <c r="AS224">
        <f>VLOOKUP(AC224,Lookup!$A$1:$H$58,8,FALSE)</f>
        <v>8.7221435634663784</v>
      </c>
      <c r="AT224">
        <f t="shared" si="3"/>
        <v>19.886487324703342</v>
      </c>
    </row>
    <row r="225" spans="1:46" x14ac:dyDescent="0.3">
      <c r="A225" t="s">
        <v>43</v>
      </c>
      <c r="B225">
        <v>4.0999999999999996</v>
      </c>
      <c r="C225">
        <v>20160520</v>
      </c>
      <c r="D225" t="s">
        <v>44</v>
      </c>
      <c r="E225" t="s">
        <v>68</v>
      </c>
      <c r="F225">
        <v>2484495</v>
      </c>
      <c r="G225">
        <v>1</v>
      </c>
      <c r="H225">
        <v>2013</v>
      </c>
      <c r="I225">
        <v>20130822</v>
      </c>
      <c r="J225" t="s">
        <v>43</v>
      </c>
      <c r="K225">
        <v>6</v>
      </c>
      <c r="L225">
        <v>34</v>
      </c>
      <c r="M225">
        <v>23</v>
      </c>
      <c r="N225">
        <v>49</v>
      </c>
      <c r="O225" t="s">
        <v>45</v>
      </c>
      <c r="P225">
        <v>5</v>
      </c>
      <c r="Q225" t="s">
        <v>46</v>
      </c>
      <c r="S225">
        <v>5000</v>
      </c>
      <c r="T225" t="s">
        <v>56</v>
      </c>
      <c r="X225">
        <v>820</v>
      </c>
      <c r="Y225">
        <v>0</v>
      </c>
      <c r="Z225">
        <v>1</v>
      </c>
      <c r="AA225" t="s">
        <v>48</v>
      </c>
      <c r="AB225">
        <v>1</v>
      </c>
      <c r="AC225" s="1" t="s">
        <v>82</v>
      </c>
      <c r="AD225">
        <v>12</v>
      </c>
      <c r="AH225">
        <v>125476</v>
      </c>
      <c r="AI225">
        <v>1</v>
      </c>
      <c r="AO225">
        <v>2.2799999999999998</v>
      </c>
      <c r="AP225" t="s">
        <v>49</v>
      </c>
      <c r="AQ225" t="s">
        <v>45</v>
      </c>
      <c r="AR225" t="str">
        <f>VLOOKUP(AC225,Lookup!$A$1:$G$58,5,FALSE)</f>
        <v>GORST CR     15.0216</v>
      </c>
      <c r="AS225">
        <f>VLOOKUP(AC225,Lookup!$A$1:$H$58,8,FALSE)</f>
        <v>10.712079355643366</v>
      </c>
      <c r="AT225">
        <f t="shared" si="3"/>
        <v>24.423540930866874</v>
      </c>
    </row>
    <row r="226" spans="1:46" x14ac:dyDescent="0.3">
      <c r="A226" t="s">
        <v>43</v>
      </c>
      <c r="B226">
        <v>4.0999999999999996</v>
      </c>
      <c r="C226">
        <v>20160520</v>
      </c>
      <c r="D226" t="s">
        <v>44</v>
      </c>
      <c r="E226" t="s">
        <v>68</v>
      </c>
      <c r="F226">
        <v>2484502</v>
      </c>
      <c r="G226">
        <v>1</v>
      </c>
      <c r="H226">
        <v>2013</v>
      </c>
      <c r="I226">
        <v>20130822</v>
      </c>
      <c r="J226" t="s">
        <v>43</v>
      </c>
      <c r="K226">
        <v>6</v>
      </c>
      <c r="L226">
        <v>34</v>
      </c>
      <c r="M226">
        <v>23</v>
      </c>
      <c r="N226">
        <v>49</v>
      </c>
      <c r="O226" t="s">
        <v>45</v>
      </c>
      <c r="P226">
        <v>5</v>
      </c>
      <c r="Q226" t="s">
        <v>46</v>
      </c>
      <c r="S226">
        <v>5000</v>
      </c>
      <c r="T226" t="s">
        <v>56</v>
      </c>
      <c r="X226">
        <v>820</v>
      </c>
      <c r="Y226">
        <v>0</v>
      </c>
      <c r="Z226">
        <v>1</v>
      </c>
      <c r="AA226" t="s">
        <v>48</v>
      </c>
      <c r="AB226">
        <v>1</v>
      </c>
      <c r="AC226" s="1" t="s">
        <v>82</v>
      </c>
      <c r="AD226">
        <v>12</v>
      </c>
      <c r="AH226">
        <v>125476</v>
      </c>
      <c r="AI226">
        <v>1</v>
      </c>
      <c r="AO226">
        <v>2.2799999999999998</v>
      </c>
      <c r="AP226" t="s">
        <v>49</v>
      </c>
      <c r="AQ226" t="s">
        <v>45</v>
      </c>
      <c r="AR226" t="str">
        <f>VLOOKUP(AC226,Lookup!$A$1:$G$58,5,FALSE)</f>
        <v>GORST CR     15.0216</v>
      </c>
      <c r="AS226">
        <f>VLOOKUP(AC226,Lookup!$A$1:$H$58,8,FALSE)</f>
        <v>10.712079355643366</v>
      </c>
      <c r="AT226">
        <f t="shared" si="3"/>
        <v>24.423540930866874</v>
      </c>
    </row>
    <row r="227" spans="1:46" x14ac:dyDescent="0.3">
      <c r="A227" t="s">
        <v>43</v>
      </c>
      <c r="B227">
        <v>4.0999999999999996</v>
      </c>
      <c r="C227">
        <v>20160520</v>
      </c>
      <c r="D227" t="s">
        <v>44</v>
      </c>
      <c r="E227" t="s">
        <v>68</v>
      </c>
      <c r="F227">
        <v>2484527</v>
      </c>
      <c r="G227">
        <v>1</v>
      </c>
      <c r="H227">
        <v>2013</v>
      </c>
      <c r="I227">
        <v>20130822</v>
      </c>
      <c r="J227" t="s">
        <v>43</v>
      </c>
      <c r="K227">
        <v>6</v>
      </c>
      <c r="L227">
        <v>34</v>
      </c>
      <c r="M227">
        <v>23</v>
      </c>
      <c r="N227">
        <v>49</v>
      </c>
      <c r="O227" t="s">
        <v>45</v>
      </c>
      <c r="P227">
        <v>5</v>
      </c>
      <c r="Q227" t="s">
        <v>46</v>
      </c>
      <c r="S227">
        <v>5000</v>
      </c>
      <c r="T227" t="s">
        <v>56</v>
      </c>
      <c r="X227">
        <v>540</v>
      </c>
      <c r="Y227">
        <v>0</v>
      </c>
      <c r="Z227">
        <v>1</v>
      </c>
      <c r="AA227" t="s">
        <v>48</v>
      </c>
      <c r="AB227">
        <v>1</v>
      </c>
      <c r="AC227" s="1" t="s">
        <v>96</v>
      </c>
      <c r="AD227">
        <v>12</v>
      </c>
      <c r="AH227">
        <v>125476</v>
      </c>
      <c r="AI227">
        <v>1</v>
      </c>
      <c r="AO227">
        <v>2.2799999999999998</v>
      </c>
      <c r="AP227" t="s">
        <v>49</v>
      </c>
      <c r="AQ227" t="s">
        <v>45</v>
      </c>
      <c r="AR227" t="str">
        <f>VLOOKUP(AC227,Lookup!$A$1:$G$58,5,FALSE)</f>
        <v>GORST CR     15.0216</v>
      </c>
      <c r="AS227">
        <f>VLOOKUP(AC227,Lookup!$A$1:$H$58,8,FALSE)</f>
        <v>9.2676267293887928</v>
      </c>
      <c r="AT227">
        <f t="shared" si="3"/>
        <v>21.130188943006445</v>
      </c>
    </row>
    <row r="228" spans="1:46" x14ac:dyDescent="0.3">
      <c r="A228" t="s">
        <v>43</v>
      </c>
      <c r="B228">
        <v>4.0999999999999996</v>
      </c>
      <c r="C228">
        <v>20160520</v>
      </c>
      <c r="D228" t="s">
        <v>44</v>
      </c>
      <c r="E228" t="s">
        <v>68</v>
      </c>
      <c r="F228">
        <v>2484536</v>
      </c>
      <c r="G228">
        <v>1</v>
      </c>
      <c r="H228">
        <v>2013</v>
      </c>
      <c r="I228">
        <v>20130822</v>
      </c>
      <c r="J228" t="s">
        <v>43</v>
      </c>
      <c r="K228">
        <v>6</v>
      </c>
      <c r="L228">
        <v>34</v>
      </c>
      <c r="M228">
        <v>23</v>
      </c>
      <c r="N228">
        <v>49</v>
      </c>
      <c r="O228" t="s">
        <v>45</v>
      </c>
      <c r="P228">
        <v>5</v>
      </c>
      <c r="Q228" t="s">
        <v>46</v>
      </c>
      <c r="S228">
        <v>5000</v>
      </c>
      <c r="T228" t="s">
        <v>47</v>
      </c>
      <c r="X228">
        <v>720</v>
      </c>
      <c r="Y228">
        <v>0</v>
      </c>
      <c r="Z228">
        <v>1</v>
      </c>
      <c r="AA228" t="s">
        <v>48</v>
      </c>
      <c r="AB228">
        <v>1</v>
      </c>
      <c r="AC228" s="1" t="s">
        <v>82</v>
      </c>
      <c r="AD228">
        <v>12</v>
      </c>
      <c r="AH228">
        <v>125476</v>
      </c>
      <c r="AI228">
        <v>1</v>
      </c>
      <c r="AO228">
        <v>2.2799999999999998</v>
      </c>
      <c r="AP228" t="s">
        <v>49</v>
      </c>
      <c r="AQ228" t="s">
        <v>45</v>
      </c>
      <c r="AR228" t="str">
        <f>VLOOKUP(AC228,Lookup!$A$1:$G$58,5,FALSE)</f>
        <v>GORST CR     15.0216</v>
      </c>
      <c r="AS228">
        <f>VLOOKUP(AC228,Lookup!$A$1:$H$58,8,FALSE)</f>
        <v>10.712079355643366</v>
      </c>
      <c r="AT228">
        <f t="shared" si="3"/>
        <v>24.423540930866874</v>
      </c>
    </row>
    <row r="229" spans="1:46" x14ac:dyDescent="0.3">
      <c r="A229" t="s">
        <v>43</v>
      </c>
      <c r="B229">
        <v>4.0999999999999996</v>
      </c>
      <c r="C229">
        <v>20160520</v>
      </c>
      <c r="D229" t="s">
        <v>44</v>
      </c>
      <c r="E229" t="s">
        <v>68</v>
      </c>
      <c r="F229">
        <v>2484561</v>
      </c>
      <c r="G229">
        <v>1</v>
      </c>
      <c r="H229">
        <v>2013</v>
      </c>
      <c r="I229">
        <v>20130827</v>
      </c>
      <c r="J229" t="s">
        <v>43</v>
      </c>
      <c r="K229">
        <v>6</v>
      </c>
      <c r="L229">
        <v>35</v>
      </c>
      <c r="M229">
        <v>23</v>
      </c>
      <c r="N229">
        <v>12</v>
      </c>
      <c r="O229" t="s">
        <v>45</v>
      </c>
      <c r="P229">
        <v>5</v>
      </c>
      <c r="Q229" t="s">
        <v>46</v>
      </c>
      <c r="S229">
        <v>5000</v>
      </c>
      <c r="T229" t="s">
        <v>56</v>
      </c>
      <c r="X229">
        <v>680</v>
      </c>
      <c r="Y229">
        <v>0</v>
      </c>
      <c r="Z229">
        <v>1</v>
      </c>
      <c r="AA229" t="s">
        <v>48</v>
      </c>
      <c r="AB229">
        <v>1</v>
      </c>
      <c r="AC229" s="1" t="s">
        <v>89</v>
      </c>
      <c r="AD229">
        <v>12</v>
      </c>
      <c r="AH229">
        <v>125477</v>
      </c>
      <c r="AI229">
        <v>1</v>
      </c>
      <c r="AO229">
        <v>1.46</v>
      </c>
      <c r="AP229" t="s">
        <v>49</v>
      </c>
      <c r="AQ229" t="s">
        <v>45</v>
      </c>
      <c r="AR229" t="str">
        <f>VLOOKUP(AC229,Lookup!$A$1:$G$58,5,FALSE)</f>
        <v>GORST CR     15.0216</v>
      </c>
      <c r="AS229">
        <f>VLOOKUP(AC229,Lookup!$A$1:$H$58,8,FALSE)</f>
        <v>8.7930918696275064</v>
      </c>
      <c r="AT229">
        <f t="shared" si="3"/>
        <v>12.837914129656159</v>
      </c>
    </row>
    <row r="230" spans="1:46" x14ac:dyDescent="0.3">
      <c r="A230" t="s">
        <v>43</v>
      </c>
      <c r="B230">
        <v>4.0999999999999996</v>
      </c>
      <c r="C230">
        <v>20160520</v>
      </c>
      <c r="D230" t="s">
        <v>44</v>
      </c>
      <c r="E230" t="s">
        <v>68</v>
      </c>
      <c r="F230">
        <v>2484563</v>
      </c>
      <c r="G230">
        <v>1</v>
      </c>
      <c r="H230">
        <v>2013</v>
      </c>
      <c r="I230">
        <v>20130827</v>
      </c>
      <c r="J230" t="s">
        <v>43</v>
      </c>
      <c r="K230">
        <v>6</v>
      </c>
      <c r="L230">
        <v>35</v>
      </c>
      <c r="M230">
        <v>23</v>
      </c>
      <c r="N230">
        <v>12</v>
      </c>
      <c r="O230" t="s">
        <v>45</v>
      </c>
      <c r="P230">
        <v>5</v>
      </c>
      <c r="Q230" t="s">
        <v>46</v>
      </c>
      <c r="S230">
        <v>5000</v>
      </c>
      <c r="T230" t="s">
        <v>56</v>
      </c>
      <c r="X230">
        <v>680</v>
      </c>
      <c r="Y230">
        <v>0</v>
      </c>
      <c r="Z230">
        <v>1</v>
      </c>
      <c r="AA230" t="s">
        <v>48</v>
      </c>
      <c r="AB230">
        <v>1</v>
      </c>
      <c r="AC230" s="1" t="s">
        <v>89</v>
      </c>
      <c r="AD230">
        <v>12</v>
      </c>
      <c r="AH230">
        <v>125477</v>
      </c>
      <c r="AI230">
        <v>1</v>
      </c>
      <c r="AO230">
        <v>1.46</v>
      </c>
      <c r="AP230" t="s">
        <v>49</v>
      </c>
      <c r="AQ230" t="s">
        <v>45</v>
      </c>
      <c r="AR230" t="str">
        <f>VLOOKUP(AC230,Lookup!$A$1:$G$58,5,FALSE)</f>
        <v>GORST CR     15.0216</v>
      </c>
      <c r="AS230">
        <f>VLOOKUP(AC230,Lookup!$A$1:$H$58,8,FALSE)</f>
        <v>8.7930918696275064</v>
      </c>
      <c r="AT230">
        <f t="shared" si="3"/>
        <v>12.837914129656159</v>
      </c>
    </row>
    <row r="231" spans="1:46" x14ac:dyDescent="0.3">
      <c r="A231" t="s">
        <v>43</v>
      </c>
      <c r="B231">
        <v>4.0999999999999996</v>
      </c>
      <c r="C231">
        <v>20160520</v>
      </c>
      <c r="D231" t="s">
        <v>44</v>
      </c>
      <c r="E231" t="s">
        <v>68</v>
      </c>
      <c r="F231">
        <v>2484570</v>
      </c>
      <c r="G231">
        <v>1</v>
      </c>
      <c r="H231">
        <v>2013</v>
      </c>
      <c r="I231">
        <v>20130827</v>
      </c>
      <c r="J231" t="s">
        <v>43</v>
      </c>
      <c r="K231">
        <v>6</v>
      </c>
      <c r="L231">
        <v>35</v>
      </c>
      <c r="M231">
        <v>23</v>
      </c>
      <c r="N231">
        <v>12</v>
      </c>
      <c r="O231" t="s">
        <v>45</v>
      </c>
      <c r="P231">
        <v>5</v>
      </c>
      <c r="Q231" t="s">
        <v>46</v>
      </c>
      <c r="S231">
        <v>5000</v>
      </c>
      <c r="T231" t="s">
        <v>56</v>
      </c>
      <c r="X231">
        <v>710</v>
      </c>
      <c r="Y231">
        <v>0</v>
      </c>
      <c r="Z231">
        <v>1</v>
      </c>
      <c r="AA231" t="s">
        <v>48</v>
      </c>
      <c r="AB231">
        <v>1</v>
      </c>
      <c r="AC231" s="1" t="s">
        <v>89</v>
      </c>
      <c r="AD231">
        <v>12</v>
      </c>
      <c r="AH231">
        <v>125477</v>
      </c>
      <c r="AI231">
        <v>1</v>
      </c>
      <c r="AO231">
        <v>1.46</v>
      </c>
      <c r="AP231" t="s">
        <v>49</v>
      </c>
      <c r="AQ231" t="s">
        <v>45</v>
      </c>
      <c r="AR231" t="str">
        <f>VLOOKUP(AC231,Lookup!$A$1:$G$58,5,FALSE)</f>
        <v>GORST CR     15.0216</v>
      </c>
      <c r="AS231">
        <f>VLOOKUP(AC231,Lookup!$A$1:$H$58,8,FALSE)</f>
        <v>8.7930918696275064</v>
      </c>
      <c r="AT231">
        <f t="shared" si="3"/>
        <v>12.837914129656159</v>
      </c>
    </row>
    <row r="232" spans="1:46" x14ac:dyDescent="0.3">
      <c r="A232" t="s">
        <v>43</v>
      </c>
      <c r="B232">
        <v>4.0999999999999996</v>
      </c>
      <c r="C232">
        <v>20160520</v>
      </c>
      <c r="D232" t="s">
        <v>44</v>
      </c>
      <c r="E232" t="s">
        <v>68</v>
      </c>
      <c r="F232">
        <v>2484593</v>
      </c>
      <c r="G232">
        <v>1</v>
      </c>
      <c r="H232">
        <v>2013</v>
      </c>
      <c r="I232">
        <v>20130827</v>
      </c>
      <c r="J232" t="s">
        <v>43</v>
      </c>
      <c r="K232">
        <v>6</v>
      </c>
      <c r="L232">
        <v>35</v>
      </c>
      <c r="M232">
        <v>23</v>
      </c>
      <c r="N232">
        <v>12</v>
      </c>
      <c r="O232" t="s">
        <v>45</v>
      </c>
      <c r="P232">
        <v>5</v>
      </c>
      <c r="Q232" t="s">
        <v>46</v>
      </c>
      <c r="S232">
        <v>5000</v>
      </c>
      <c r="T232" t="s">
        <v>56</v>
      </c>
      <c r="X232">
        <v>380</v>
      </c>
      <c r="Y232">
        <v>0</v>
      </c>
      <c r="Z232">
        <v>1</v>
      </c>
      <c r="AA232" t="s">
        <v>48</v>
      </c>
      <c r="AB232">
        <v>1</v>
      </c>
      <c r="AC232" s="1" t="s">
        <v>96</v>
      </c>
      <c r="AD232">
        <v>12</v>
      </c>
      <c r="AH232">
        <v>125477</v>
      </c>
      <c r="AI232">
        <v>1</v>
      </c>
      <c r="AO232">
        <v>1.46</v>
      </c>
      <c r="AP232" t="s">
        <v>49</v>
      </c>
      <c r="AQ232" t="s">
        <v>45</v>
      </c>
      <c r="AR232" t="str">
        <f>VLOOKUP(AC232,Lookup!$A$1:$G$58,5,FALSE)</f>
        <v>GORST CR     15.0216</v>
      </c>
      <c r="AS232">
        <f>VLOOKUP(AC232,Lookup!$A$1:$H$58,8,FALSE)</f>
        <v>9.2676267293887928</v>
      </c>
      <c r="AT232">
        <f t="shared" si="3"/>
        <v>13.530735024907637</v>
      </c>
    </row>
    <row r="233" spans="1:46" x14ac:dyDescent="0.3">
      <c r="A233" t="s">
        <v>43</v>
      </c>
      <c r="B233">
        <v>4.0999999999999996</v>
      </c>
      <c r="C233">
        <v>20160520</v>
      </c>
      <c r="D233" t="s">
        <v>44</v>
      </c>
      <c r="E233" t="s">
        <v>68</v>
      </c>
      <c r="F233">
        <v>2484602</v>
      </c>
      <c r="G233">
        <v>1</v>
      </c>
      <c r="H233">
        <v>2013</v>
      </c>
      <c r="I233">
        <v>20130827</v>
      </c>
      <c r="J233" t="s">
        <v>43</v>
      </c>
      <c r="K233">
        <v>6</v>
      </c>
      <c r="L233">
        <v>35</v>
      </c>
      <c r="M233">
        <v>23</v>
      </c>
      <c r="N233">
        <v>12</v>
      </c>
      <c r="O233" t="s">
        <v>45</v>
      </c>
      <c r="P233">
        <v>5</v>
      </c>
      <c r="Q233" t="s">
        <v>46</v>
      </c>
      <c r="S233">
        <v>5000</v>
      </c>
      <c r="T233" t="s">
        <v>47</v>
      </c>
      <c r="X233">
        <v>700</v>
      </c>
      <c r="Y233">
        <v>0</v>
      </c>
      <c r="Z233">
        <v>1</v>
      </c>
      <c r="AA233" t="s">
        <v>48</v>
      </c>
      <c r="AB233">
        <v>1</v>
      </c>
      <c r="AC233" s="1" t="s">
        <v>91</v>
      </c>
      <c r="AD233">
        <v>12</v>
      </c>
      <c r="AH233">
        <v>125477</v>
      </c>
      <c r="AI233">
        <v>1</v>
      </c>
      <c r="AO233">
        <v>1.46</v>
      </c>
      <c r="AP233" t="s">
        <v>49</v>
      </c>
      <c r="AQ233" t="s">
        <v>45</v>
      </c>
      <c r="AR233" t="str">
        <f>VLOOKUP(AC233,Lookup!$A$1:$G$58,5,FALSE)</f>
        <v>GROVERS CR HATCHERY</v>
      </c>
      <c r="AS233">
        <f>VLOOKUP(AC233,Lookup!$A$1:$H$58,8,FALSE)</f>
        <v>1.0101020799289879</v>
      </c>
      <c r="AT233">
        <f t="shared" si="3"/>
        <v>1.4747490366963223</v>
      </c>
    </row>
    <row r="234" spans="1:46" x14ac:dyDescent="0.3">
      <c r="A234" t="s">
        <v>43</v>
      </c>
      <c r="B234">
        <v>4.0999999999999996</v>
      </c>
      <c r="C234">
        <v>20160520</v>
      </c>
      <c r="D234" t="s">
        <v>44</v>
      </c>
      <c r="E234" t="s">
        <v>68</v>
      </c>
      <c r="F234">
        <v>2484500</v>
      </c>
      <c r="G234">
        <v>1</v>
      </c>
      <c r="H234">
        <v>2013</v>
      </c>
      <c r="I234">
        <v>20130822</v>
      </c>
      <c r="J234" t="s">
        <v>43</v>
      </c>
      <c r="K234">
        <v>6</v>
      </c>
      <c r="L234">
        <v>34</v>
      </c>
      <c r="M234">
        <v>23</v>
      </c>
      <c r="N234">
        <v>49</v>
      </c>
      <c r="O234" t="s">
        <v>45</v>
      </c>
      <c r="P234">
        <v>5</v>
      </c>
      <c r="Q234" t="s">
        <v>46</v>
      </c>
      <c r="S234">
        <v>5000</v>
      </c>
      <c r="T234" t="s">
        <v>47</v>
      </c>
      <c r="X234">
        <v>690</v>
      </c>
      <c r="Y234">
        <v>0</v>
      </c>
      <c r="Z234">
        <v>1</v>
      </c>
      <c r="AA234" t="s">
        <v>48</v>
      </c>
      <c r="AB234">
        <v>1</v>
      </c>
      <c r="AC234" s="1" t="s">
        <v>88</v>
      </c>
      <c r="AD234">
        <v>12</v>
      </c>
      <c r="AH234">
        <v>125476</v>
      </c>
      <c r="AI234">
        <v>1</v>
      </c>
      <c r="AO234">
        <v>2.2799999999999998</v>
      </c>
      <c r="AP234" t="s">
        <v>49</v>
      </c>
      <c r="AQ234" t="s">
        <v>45</v>
      </c>
      <c r="AR234" t="str">
        <f>VLOOKUP(AC234,Lookup!$A$1:$G$58,5,FALSE)</f>
        <v>GORST CR     15.0216</v>
      </c>
      <c r="AS234">
        <f>VLOOKUP(AC234,Lookup!$A$1:$H$58,8,FALSE)</f>
        <v>8.7221435634663784</v>
      </c>
      <c r="AT234">
        <f t="shared" si="3"/>
        <v>19.886487324703342</v>
      </c>
    </row>
    <row r="235" spans="1:46" x14ac:dyDescent="0.3">
      <c r="A235" t="s">
        <v>43</v>
      </c>
      <c r="B235">
        <v>4.0999999999999996</v>
      </c>
      <c r="C235">
        <v>20160520</v>
      </c>
      <c r="D235" t="s">
        <v>44</v>
      </c>
      <c r="E235" t="s">
        <v>68</v>
      </c>
      <c r="F235">
        <v>2484513</v>
      </c>
      <c r="G235">
        <v>1</v>
      </c>
      <c r="H235">
        <v>2013</v>
      </c>
      <c r="I235">
        <v>20130822</v>
      </c>
      <c r="J235" t="s">
        <v>43</v>
      </c>
      <c r="K235">
        <v>6</v>
      </c>
      <c r="L235">
        <v>34</v>
      </c>
      <c r="M235">
        <v>23</v>
      </c>
      <c r="N235">
        <v>49</v>
      </c>
      <c r="O235" t="s">
        <v>45</v>
      </c>
      <c r="P235">
        <v>5</v>
      </c>
      <c r="Q235" t="s">
        <v>46</v>
      </c>
      <c r="S235">
        <v>5000</v>
      </c>
      <c r="T235" t="s">
        <v>47</v>
      </c>
      <c r="X235">
        <v>740</v>
      </c>
      <c r="Y235">
        <v>0</v>
      </c>
      <c r="Z235">
        <v>1</v>
      </c>
      <c r="AA235" t="s">
        <v>48</v>
      </c>
      <c r="AB235">
        <v>1</v>
      </c>
      <c r="AC235" s="1" t="s">
        <v>82</v>
      </c>
      <c r="AD235">
        <v>12</v>
      </c>
      <c r="AH235">
        <v>125476</v>
      </c>
      <c r="AI235">
        <v>1</v>
      </c>
      <c r="AO235">
        <v>2.2799999999999998</v>
      </c>
      <c r="AP235" t="s">
        <v>49</v>
      </c>
      <c r="AQ235" t="s">
        <v>45</v>
      </c>
      <c r="AR235" t="str">
        <f>VLOOKUP(AC235,Lookup!$A$1:$G$58,5,FALSE)</f>
        <v>GORST CR     15.0216</v>
      </c>
      <c r="AS235">
        <f>VLOOKUP(AC235,Lookup!$A$1:$H$58,8,FALSE)</f>
        <v>10.712079355643366</v>
      </c>
      <c r="AT235">
        <f t="shared" si="3"/>
        <v>24.423540930866874</v>
      </c>
    </row>
    <row r="236" spans="1:46" x14ac:dyDescent="0.3">
      <c r="A236" t="s">
        <v>43</v>
      </c>
      <c r="B236">
        <v>4.0999999999999996</v>
      </c>
      <c r="C236">
        <v>20160520</v>
      </c>
      <c r="D236" t="s">
        <v>44</v>
      </c>
      <c r="E236" t="s">
        <v>68</v>
      </c>
      <c r="F236">
        <v>2484514</v>
      </c>
      <c r="G236">
        <v>1</v>
      </c>
      <c r="H236">
        <v>2013</v>
      </c>
      <c r="I236">
        <v>20130822</v>
      </c>
      <c r="J236" t="s">
        <v>43</v>
      </c>
      <c r="K236">
        <v>6</v>
      </c>
      <c r="L236">
        <v>34</v>
      </c>
      <c r="M236">
        <v>23</v>
      </c>
      <c r="N236">
        <v>49</v>
      </c>
      <c r="O236" t="s">
        <v>45</v>
      </c>
      <c r="P236">
        <v>5</v>
      </c>
      <c r="Q236" t="s">
        <v>46</v>
      </c>
      <c r="S236">
        <v>5000</v>
      </c>
      <c r="T236" t="s">
        <v>56</v>
      </c>
      <c r="X236">
        <v>770</v>
      </c>
      <c r="Y236">
        <v>0</v>
      </c>
      <c r="Z236">
        <v>1</v>
      </c>
      <c r="AA236" t="s">
        <v>48</v>
      </c>
      <c r="AB236">
        <v>1</v>
      </c>
      <c r="AC236" s="1" t="s">
        <v>88</v>
      </c>
      <c r="AD236">
        <v>12</v>
      </c>
      <c r="AH236">
        <v>125476</v>
      </c>
      <c r="AI236">
        <v>1</v>
      </c>
      <c r="AO236">
        <v>2.2799999999999998</v>
      </c>
      <c r="AP236" t="s">
        <v>49</v>
      </c>
      <c r="AQ236" t="s">
        <v>45</v>
      </c>
      <c r="AR236" t="str">
        <f>VLOOKUP(AC236,Lookup!$A$1:$G$58,5,FALSE)</f>
        <v>GORST CR     15.0216</v>
      </c>
      <c r="AS236">
        <f>VLOOKUP(AC236,Lookup!$A$1:$H$58,8,FALSE)</f>
        <v>8.7221435634663784</v>
      </c>
      <c r="AT236">
        <f t="shared" si="3"/>
        <v>19.886487324703342</v>
      </c>
    </row>
    <row r="237" spans="1:46" x14ac:dyDescent="0.3">
      <c r="A237" t="s">
        <v>43</v>
      </c>
      <c r="B237">
        <v>4.0999999999999996</v>
      </c>
      <c r="C237">
        <v>20160520</v>
      </c>
      <c r="D237" t="s">
        <v>44</v>
      </c>
      <c r="E237" t="s">
        <v>68</v>
      </c>
      <c r="F237">
        <v>2484532</v>
      </c>
      <c r="G237">
        <v>1</v>
      </c>
      <c r="H237">
        <v>2013</v>
      </c>
      <c r="I237">
        <v>20130822</v>
      </c>
      <c r="J237" t="s">
        <v>43</v>
      </c>
      <c r="K237">
        <v>6</v>
      </c>
      <c r="L237">
        <v>34</v>
      </c>
      <c r="M237">
        <v>23</v>
      </c>
      <c r="N237">
        <v>49</v>
      </c>
      <c r="O237" t="s">
        <v>45</v>
      </c>
      <c r="P237">
        <v>5</v>
      </c>
      <c r="Q237" t="s">
        <v>46</v>
      </c>
      <c r="S237">
        <v>5000</v>
      </c>
      <c r="T237" t="s">
        <v>56</v>
      </c>
      <c r="X237">
        <v>730</v>
      </c>
      <c r="Y237">
        <v>0</v>
      </c>
      <c r="Z237">
        <v>1</v>
      </c>
      <c r="AA237" t="s">
        <v>48</v>
      </c>
      <c r="AB237">
        <v>1</v>
      </c>
      <c r="AC237" s="1" t="s">
        <v>89</v>
      </c>
      <c r="AD237">
        <v>12</v>
      </c>
      <c r="AH237">
        <v>125476</v>
      </c>
      <c r="AI237">
        <v>1</v>
      </c>
      <c r="AO237">
        <v>2.2799999999999998</v>
      </c>
      <c r="AP237" t="s">
        <v>49</v>
      </c>
      <c r="AQ237" t="s">
        <v>45</v>
      </c>
      <c r="AR237" t="str">
        <f>VLOOKUP(AC237,Lookup!$A$1:$G$58,5,FALSE)</f>
        <v>GORST CR     15.0216</v>
      </c>
      <c r="AS237">
        <f>VLOOKUP(AC237,Lookup!$A$1:$H$58,8,FALSE)</f>
        <v>8.7930918696275064</v>
      </c>
      <c r="AT237">
        <f t="shared" si="3"/>
        <v>20.048249462750714</v>
      </c>
    </row>
    <row r="238" spans="1:46" x14ac:dyDescent="0.3">
      <c r="A238" t="s">
        <v>43</v>
      </c>
      <c r="B238">
        <v>4.0999999999999996</v>
      </c>
      <c r="C238">
        <v>20160520</v>
      </c>
      <c r="D238" t="s">
        <v>44</v>
      </c>
      <c r="E238" t="s">
        <v>68</v>
      </c>
      <c r="F238">
        <v>2484549</v>
      </c>
      <c r="G238">
        <v>1</v>
      </c>
      <c r="H238">
        <v>2013</v>
      </c>
      <c r="I238">
        <v>20130822</v>
      </c>
      <c r="J238" t="s">
        <v>43</v>
      </c>
      <c r="K238">
        <v>6</v>
      </c>
      <c r="L238">
        <v>34</v>
      </c>
      <c r="M238">
        <v>23</v>
      </c>
      <c r="N238">
        <v>49</v>
      </c>
      <c r="O238" t="s">
        <v>45</v>
      </c>
      <c r="P238">
        <v>5</v>
      </c>
      <c r="Q238" t="s">
        <v>46</v>
      </c>
      <c r="S238">
        <v>0</v>
      </c>
      <c r="T238" t="s">
        <v>56</v>
      </c>
      <c r="X238">
        <v>750</v>
      </c>
      <c r="Y238">
        <v>0</v>
      </c>
      <c r="Z238">
        <v>1</v>
      </c>
      <c r="AA238" t="s">
        <v>48</v>
      </c>
      <c r="AB238">
        <v>1</v>
      </c>
      <c r="AC238" s="1" t="s">
        <v>86</v>
      </c>
      <c r="AD238">
        <v>12</v>
      </c>
      <c r="AH238">
        <v>125476</v>
      </c>
      <c r="AI238">
        <v>1</v>
      </c>
      <c r="AO238">
        <v>2.2799999999999998</v>
      </c>
      <c r="AP238" t="s">
        <v>49</v>
      </c>
      <c r="AQ238" t="s">
        <v>45</v>
      </c>
      <c r="AR238" t="str">
        <f>VLOOKUP(AC238,Lookup!$A$1:$G$58,5,FALSE)</f>
        <v>GROVERS CR HATCHERY</v>
      </c>
      <c r="AS238">
        <f>VLOOKUP(AC238,Lookup!$A$1:$H$58,8,FALSE)</f>
        <v>1.3463035824151961</v>
      </c>
      <c r="AT238">
        <f t="shared" si="3"/>
        <v>3.0695721679066468</v>
      </c>
    </row>
    <row r="239" spans="1:46" x14ac:dyDescent="0.3">
      <c r="A239" t="s">
        <v>43</v>
      </c>
      <c r="B239">
        <v>4.0999999999999996</v>
      </c>
      <c r="C239">
        <v>20160520</v>
      </c>
      <c r="D239" t="s">
        <v>44</v>
      </c>
      <c r="E239" t="s">
        <v>68</v>
      </c>
      <c r="F239">
        <v>2484564</v>
      </c>
      <c r="G239">
        <v>1</v>
      </c>
      <c r="H239">
        <v>2013</v>
      </c>
      <c r="I239">
        <v>20130827</v>
      </c>
      <c r="J239" t="s">
        <v>43</v>
      </c>
      <c r="K239">
        <v>6</v>
      </c>
      <c r="L239">
        <v>35</v>
      </c>
      <c r="M239">
        <v>23</v>
      </c>
      <c r="N239">
        <v>12</v>
      </c>
      <c r="O239" t="s">
        <v>45</v>
      </c>
      <c r="P239">
        <v>5</v>
      </c>
      <c r="Q239" t="s">
        <v>46</v>
      </c>
      <c r="S239">
        <v>5000</v>
      </c>
      <c r="T239" t="s">
        <v>56</v>
      </c>
      <c r="X239">
        <v>660</v>
      </c>
      <c r="Y239">
        <v>0</v>
      </c>
      <c r="Z239">
        <v>1</v>
      </c>
      <c r="AA239" t="s">
        <v>48</v>
      </c>
      <c r="AB239">
        <v>1</v>
      </c>
      <c r="AC239" s="1" t="s">
        <v>88</v>
      </c>
      <c r="AD239">
        <v>12</v>
      </c>
      <c r="AH239">
        <v>125477</v>
      </c>
      <c r="AI239">
        <v>1</v>
      </c>
      <c r="AO239">
        <v>1.46</v>
      </c>
      <c r="AP239" t="s">
        <v>49</v>
      </c>
      <c r="AQ239" t="s">
        <v>45</v>
      </c>
      <c r="AR239" t="str">
        <f>VLOOKUP(AC239,Lookup!$A$1:$G$58,5,FALSE)</f>
        <v>GORST CR     15.0216</v>
      </c>
      <c r="AS239">
        <f>VLOOKUP(AC239,Lookup!$A$1:$H$58,8,FALSE)</f>
        <v>8.7221435634663784</v>
      </c>
      <c r="AT239">
        <f t="shared" si="3"/>
        <v>12.734329602660912</v>
      </c>
    </row>
    <row r="240" spans="1:46" x14ac:dyDescent="0.3">
      <c r="A240" t="s">
        <v>43</v>
      </c>
      <c r="B240">
        <v>4.0999999999999996</v>
      </c>
      <c r="C240">
        <v>20160520</v>
      </c>
      <c r="D240" t="s">
        <v>44</v>
      </c>
      <c r="E240" t="s">
        <v>68</v>
      </c>
      <c r="F240">
        <v>2484567</v>
      </c>
      <c r="G240">
        <v>1</v>
      </c>
      <c r="H240">
        <v>2013</v>
      </c>
      <c r="I240">
        <v>20130827</v>
      </c>
      <c r="J240" t="s">
        <v>43</v>
      </c>
      <c r="K240">
        <v>6</v>
      </c>
      <c r="L240">
        <v>35</v>
      </c>
      <c r="M240">
        <v>23</v>
      </c>
      <c r="N240">
        <v>12</v>
      </c>
      <c r="O240" t="s">
        <v>45</v>
      </c>
      <c r="P240">
        <v>5</v>
      </c>
      <c r="Q240" t="s">
        <v>46</v>
      </c>
      <c r="S240">
        <v>5000</v>
      </c>
      <c r="T240" t="s">
        <v>47</v>
      </c>
      <c r="X240">
        <v>750</v>
      </c>
      <c r="Y240">
        <v>0</v>
      </c>
      <c r="Z240">
        <v>1</v>
      </c>
      <c r="AA240" t="s">
        <v>48</v>
      </c>
      <c r="AB240">
        <v>1</v>
      </c>
      <c r="AC240" s="1" t="s">
        <v>82</v>
      </c>
      <c r="AD240">
        <v>12</v>
      </c>
      <c r="AH240">
        <v>125477</v>
      </c>
      <c r="AI240">
        <v>1</v>
      </c>
      <c r="AO240">
        <v>1.46</v>
      </c>
      <c r="AP240" t="s">
        <v>49</v>
      </c>
      <c r="AQ240" t="s">
        <v>45</v>
      </c>
      <c r="AR240" t="str">
        <f>VLOOKUP(AC240,Lookup!$A$1:$G$58,5,FALSE)</f>
        <v>GORST CR     15.0216</v>
      </c>
      <c r="AS240">
        <f>VLOOKUP(AC240,Lookup!$A$1:$H$58,8,FALSE)</f>
        <v>10.712079355643366</v>
      </c>
      <c r="AT240">
        <f t="shared" si="3"/>
        <v>15.639635859239315</v>
      </c>
    </row>
    <row r="241" spans="1:46" x14ac:dyDescent="0.3">
      <c r="A241" t="s">
        <v>43</v>
      </c>
      <c r="B241">
        <v>4.0999999999999996</v>
      </c>
      <c r="C241">
        <v>20160520</v>
      </c>
      <c r="D241" t="s">
        <v>44</v>
      </c>
      <c r="E241" t="s">
        <v>68</v>
      </c>
      <c r="F241">
        <v>2484582</v>
      </c>
      <c r="G241">
        <v>1</v>
      </c>
      <c r="H241">
        <v>2013</v>
      </c>
      <c r="I241">
        <v>20130827</v>
      </c>
      <c r="J241" t="s">
        <v>43</v>
      </c>
      <c r="K241">
        <v>6</v>
      </c>
      <c r="L241">
        <v>35</v>
      </c>
      <c r="M241">
        <v>23</v>
      </c>
      <c r="N241">
        <v>12</v>
      </c>
      <c r="O241" t="s">
        <v>45</v>
      </c>
      <c r="P241">
        <v>5</v>
      </c>
      <c r="Q241" t="s">
        <v>46</v>
      </c>
      <c r="S241">
        <v>5000</v>
      </c>
      <c r="T241" t="s">
        <v>56</v>
      </c>
      <c r="X241">
        <v>590</v>
      </c>
      <c r="Y241">
        <v>0</v>
      </c>
      <c r="Z241">
        <v>1</v>
      </c>
      <c r="AA241" t="s">
        <v>48</v>
      </c>
      <c r="AB241">
        <v>1</v>
      </c>
      <c r="AC241" s="1" t="s">
        <v>88</v>
      </c>
      <c r="AD241">
        <v>12</v>
      </c>
      <c r="AH241">
        <v>125477</v>
      </c>
      <c r="AI241">
        <v>1</v>
      </c>
      <c r="AO241">
        <v>1.46</v>
      </c>
      <c r="AP241" t="s">
        <v>49</v>
      </c>
      <c r="AQ241" t="s">
        <v>45</v>
      </c>
      <c r="AR241" t="str">
        <f>VLOOKUP(AC241,Lookup!$A$1:$G$58,5,FALSE)</f>
        <v>GORST CR     15.0216</v>
      </c>
      <c r="AS241">
        <f>VLOOKUP(AC241,Lookup!$A$1:$H$58,8,FALSE)</f>
        <v>8.7221435634663784</v>
      </c>
      <c r="AT241">
        <f t="shared" si="3"/>
        <v>12.734329602660912</v>
      </c>
    </row>
    <row r="242" spans="1:46" x14ac:dyDescent="0.3">
      <c r="A242" t="s">
        <v>43</v>
      </c>
      <c r="B242">
        <v>4.0999999999999996</v>
      </c>
      <c r="C242">
        <v>20160520</v>
      </c>
      <c r="D242" t="s">
        <v>44</v>
      </c>
      <c r="E242" t="s">
        <v>68</v>
      </c>
      <c r="F242">
        <v>2484614</v>
      </c>
      <c r="G242">
        <v>1</v>
      </c>
      <c r="H242">
        <v>2013</v>
      </c>
      <c r="I242">
        <v>20130827</v>
      </c>
      <c r="J242" t="s">
        <v>43</v>
      </c>
      <c r="K242">
        <v>6</v>
      </c>
      <c r="L242">
        <v>35</v>
      </c>
      <c r="M242">
        <v>23</v>
      </c>
      <c r="N242">
        <v>12</v>
      </c>
      <c r="O242" t="s">
        <v>45</v>
      </c>
      <c r="P242">
        <v>5</v>
      </c>
      <c r="Q242" t="s">
        <v>46</v>
      </c>
      <c r="S242">
        <v>5000</v>
      </c>
      <c r="T242" t="s">
        <v>47</v>
      </c>
      <c r="X242">
        <v>790</v>
      </c>
      <c r="Y242">
        <v>0</v>
      </c>
      <c r="Z242">
        <v>1</v>
      </c>
      <c r="AA242" t="s">
        <v>48</v>
      </c>
      <c r="AB242">
        <v>1</v>
      </c>
      <c r="AC242" s="1" t="s">
        <v>88</v>
      </c>
      <c r="AD242">
        <v>12</v>
      </c>
      <c r="AH242">
        <v>125477</v>
      </c>
      <c r="AI242">
        <v>1</v>
      </c>
      <c r="AO242">
        <v>1.46</v>
      </c>
      <c r="AP242" t="s">
        <v>49</v>
      </c>
      <c r="AQ242" t="s">
        <v>45</v>
      </c>
      <c r="AR242" t="str">
        <f>VLOOKUP(AC242,Lookup!$A$1:$G$58,5,FALSE)</f>
        <v>GORST CR     15.0216</v>
      </c>
      <c r="AS242">
        <f>VLOOKUP(AC242,Lookup!$A$1:$H$58,8,FALSE)</f>
        <v>8.7221435634663784</v>
      </c>
      <c r="AT242">
        <f t="shared" si="3"/>
        <v>12.734329602660912</v>
      </c>
    </row>
    <row r="243" spans="1:46" x14ac:dyDescent="0.3">
      <c r="A243" t="s">
        <v>43</v>
      </c>
      <c r="B243">
        <v>4.0999999999999996</v>
      </c>
      <c r="C243">
        <v>20160520</v>
      </c>
      <c r="D243" t="s">
        <v>44</v>
      </c>
      <c r="E243" t="s">
        <v>68</v>
      </c>
      <c r="F243">
        <v>2484631</v>
      </c>
      <c r="G243">
        <v>1</v>
      </c>
      <c r="H243">
        <v>2013</v>
      </c>
      <c r="I243">
        <v>20130827</v>
      </c>
      <c r="J243" t="s">
        <v>43</v>
      </c>
      <c r="K243">
        <v>6</v>
      </c>
      <c r="L243">
        <v>35</v>
      </c>
      <c r="M243">
        <v>23</v>
      </c>
      <c r="N243">
        <v>12</v>
      </c>
      <c r="O243" t="s">
        <v>45</v>
      </c>
      <c r="P243">
        <v>5</v>
      </c>
      <c r="Q243" t="s">
        <v>46</v>
      </c>
      <c r="S243">
        <v>5000</v>
      </c>
      <c r="T243" t="s">
        <v>47</v>
      </c>
      <c r="X243">
        <v>650</v>
      </c>
      <c r="Y243">
        <v>0</v>
      </c>
      <c r="Z243">
        <v>1</v>
      </c>
      <c r="AA243" t="s">
        <v>48</v>
      </c>
      <c r="AB243">
        <v>1</v>
      </c>
      <c r="AC243" s="1" t="s">
        <v>88</v>
      </c>
      <c r="AD243">
        <v>12</v>
      </c>
      <c r="AH243">
        <v>125477</v>
      </c>
      <c r="AI243">
        <v>1</v>
      </c>
      <c r="AO243">
        <v>1.46</v>
      </c>
      <c r="AP243" t="s">
        <v>49</v>
      </c>
      <c r="AQ243" t="s">
        <v>45</v>
      </c>
      <c r="AR243" t="str">
        <f>VLOOKUP(AC243,Lookup!$A$1:$G$58,5,FALSE)</f>
        <v>GORST CR     15.0216</v>
      </c>
      <c r="AS243">
        <f>VLOOKUP(AC243,Lookup!$A$1:$H$58,8,FALSE)</f>
        <v>8.7221435634663784</v>
      </c>
      <c r="AT243">
        <f t="shared" si="3"/>
        <v>12.734329602660912</v>
      </c>
    </row>
    <row r="244" spans="1:46" x14ac:dyDescent="0.3">
      <c r="A244" t="s">
        <v>43</v>
      </c>
      <c r="B244">
        <v>4.0999999999999996</v>
      </c>
      <c r="C244">
        <v>20160520</v>
      </c>
      <c r="D244" t="s">
        <v>44</v>
      </c>
      <c r="E244" t="s">
        <v>68</v>
      </c>
      <c r="F244">
        <v>2484650</v>
      </c>
      <c r="G244">
        <v>1</v>
      </c>
      <c r="H244">
        <v>2013</v>
      </c>
      <c r="I244">
        <v>20130828</v>
      </c>
      <c r="J244" t="s">
        <v>43</v>
      </c>
      <c r="K244">
        <v>6</v>
      </c>
      <c r="L244">
        <v>35</v>
      </c>
      <c r="M244">
        <v>23</v>
      </c>
      <c r="N244">
        <v>49</v>
      </c>
      <c r="O244" t="s">
        <v>45</v>
      </c>
      <c r="P244">
        <v>5</v>
      </c>
      <c r="Q244" t="s">
        <v>46</v>
      </c>
      <c r="S244">
        <v>5000</v>
      </c>
      <c r="T244" t="s">
        <v>56</v>
      </c>
      <c r="X244">
        <v>730</v>
      </c>
      <c r="Y244">
        <v>0</v>
      </c>
      <c r="Z244">
        <v>1</v>
      </c>
      <c r="AA244" t="s">
        <v>48</v>
      </c>
      <c r="AB244">
        <v>1</v>
      </c>
      <c r="AC244" s="1" t="s">
        <v>88</v>
      </c>
      <c r="AD244">
        <v>12</v>
      </c>
      <c r="AH244">
        <v>125477</v>
      </c>
      <c r="AI244">
        <v>1</v>
      </c>
      <c r="AO244">
        <v>1.46</v>
      </c>
      <c r="AP244" t="s">
        <v>49</v>
      </c>
      <c r="AQ244" t="s">
        <v>45</v>
      </c>
      <c r="AR244" t="str">
        <f>VLOOKUP(AC244,Lookup!$A$1:$G$58,5,FALSE)</f>
        <v>GORST CR     15.0216</v>
      </c>
      <c r="AS244">
        <f>VLOOKUP(AC244,Lookup!$A$1:$H$58,8,FALSE)</f>
        <v>8.7221435634663784</v>
      </c>
      <c r="AT244">
        <f t="shared" si="3"/>
        <v>12.734329602660912</v>
      </c>
    </row>
    <row r="245" spans="1:46" x14ac:dyDescent="0.3">
      <c r="A245" t="s">
        <v>43</v>
      </c>
      <c r="B245">
        <v>4.0999999999999996</v>
      </c>
      <c r="C245">
        <v>20160520</v>
      </c>
      <c r="D245" t="s">
        <v>44</v>
      </c>
      <c r="E245" t="s">
        <v>68</v>
      </c>
      <c r="F245">
        <v>2484667</v>
      </c>
      <c r="G245">
        <v>1</v>
      </c>
      <c r="H245">
        <v>2013</v>
      </c>
      <c r="I245">
        <v>20130828</v>
      </c>
      <c r="J245" t="s">
        <v>43</v>
      </c>
      <c r="K245">
        <v>6</v>
      </c>
      <c r="L245">
        <v>35</v>
      </c>
      <c r="M245">
        <v>23</v>
      </c>
      <c r="N245">
        <v>49</v>
      </c>
      <c r="O245" t="s">
        <v>45</v>
      </c>
      <c r="P245">
        <v>5</v>
      </c>
      <c r="Q245" t="s">
        <v>46</v>
      </c>
      <c r="S245">
        <v>5000</v>
      </c>
      <c r="T245" t="s">
        <v>47</v>
      </c>
      <c r="X245">
        <v>700</v>
      </c>
      <c r="Y245">
        <v>0</v>
      </c>
      <c r="Z245">
        <v>1</v>
      </c>
      <c r="AA245" t="s">
        <v>48</v>
      </c>
      <c r="AB245">
        <v>1</v>
      </c>
      <c r="AC245" s="1" t="s">
        <v>88</v>
      </c>
      <c r="AD245">
        <v>12</v>
      </c>
      <c r="AH245">
        <v>125477</v>
      </c>
      <c r="AI245">
        <v>1</v>
      </c>
      <c r="AO245">
        <v>1.46</v>
      </c>
      <c r="AP245" t="s">
        <v>49</v>
      </c>
      <c r="AQ245" t="s">
        <v>45</v>
      </c>
      <c r="AR245" t="str">
        <f>VLOOKUP(AC245,Lookup!$A$1:$G$58,5,FALSE)</f>
        <v>GORST CR     15.0216</v>
      </c>
      <c r="AS245">
        <f>VLOOKUP(AC245,Lookup!$A$1:$H$58,8,FALSE)</f>
        <v>8.7221435634663784</v>
      </c>
      <c r="AT245">
        <f t="shared" si="3"/>
        <v>12.734329602660912</v>
      </c>
    </row>
    <row r="246" spans="1:46" x14ac:dyDescent="0.3">
      <c r="A246" t="s">
        <v>43</v>
      </c>
      <c r="B246">
        <v>4.0999999999999996</v>
      </c>
      <c r="C246">
        <v>20160520</v>
      </c>
      <c r="D246" t="s">
        <v>44</v>
      </c>
      <c r="E246" t="s">
        <v>68</v>
      </c>
      <c r="F246">
        <v>2484682</v>
      </c>
      <c r="G246">
        <v>1</v>
      </c>
      <c r="H246">
        <v>2013</v>
      </c>
      <c r="I246">
        <v>20130828</v>
      </c>
      <c r="J246" t="s">
        <v>43</v>
      </c>
      <c r="K246">
        <v>6</v>
      </c>
      <c r="L246">
        <v>35</v>
      </c>
      <c r="M246">
        <v>23</v>
      </c>
      <c r="N246">
        <v>49</v>
      </c>
      <c r="O246" t="s">
        <v>45</v>
      </c>
      <c r="P246">
        <v>5</v>
      </c>
      <c r="Q246" t="s">
        <v>46</v>
      </c>
      <c r="S246">
        <v>5000</v>
      </c>
      <c r="T246" t="s">
        <v>56</v>
      </c>
      <c r="X246">
        <v>770</v>
      </c>
      <c r="Y246">
        <v>0</v>
      </c>
      <c r="Z246">
        <v>1</v>
      </c>
      <c r="AA246" t="s">
        <v>48</v>
      </c>
      <c r="AB246">
        <v>1</v>
      </c>
      <c r="AC246" s="1" t="s">
        <v>82</v>
      </c>
      <c r="AD246">
        <v>12</v>
      </c>
      <c r="AH246">
        <v>125477</v>
      </c>
      <c r="AI246">
        <v>1</v>
      </c>
      <c r="AO246">
        <v>1.46</v>
      </c>
      <c r="AP246" t="s">
        <v>49</v>
      </c>
      <c r="AQ246" t="s">
        <v>45</v>
      </c>
      <c r="AR246" t="str">
        <f>VLOOKUP(AC246,Lookup!$A$1:$G$58,5,FALSE)</f>
        <v>GORST CR     15.0216</v>
      </c>
      <c r="AS246">
        <f>VLOOKUP(AC246,Lookup!$A$1:$H$58,8,FALSE)</f>
        <v>10.712079355643366</v>
      </c>
      <c r="AT246">
        <f t="shared" si="3"/>
        <v>15.639635859239315</v>
      </c>
    </row>
    <row r="247" spans="1:46" x14ac:dyDescent="0.3">
      <c r="A247" t="s">
        <v>43</v>
      </c>
      <c r="B247">
        <v>4.0999999999999996</v>
      </c>
      <c r="C247">
        <v>20160520</v>
      </c>
      <c r="D247" t="s">
        <v>44</v>
      </c>
      <c r="E247" t="s">
        <v>68</v>
      </c>
      <c r="F247">
        <v>2484699</v>
      </c>
      <c r="G247">
        <v>1</v>
      </c>
      <c r="H247">
        <v>2013</v>
      </c>
      <c r="I247">
        <v>20130828</v>
      </c>
      <c r="J247" t="s">
        <v>43</v>
      </c>
      <c r="K247">
        <v>6</v>
      </c>
      <c r="L247">
        <v>35</v>
      </c>
      <c r="M247">
        <v>23</v>
      </c>
      <c r="N247">
        <v>49</v>
      </c>
      <c r="O247" t="s">
        <v>45</v>
      </c>
      <c r="P247">
        <v>5</v>
      </c>
      <c r="Q247" t="s">
        <v>46</v>
      </c>
      <c r="S247">
        <v>5000</v>
      </c>
      <c r="T247" t="s">
        <v>56</v>
      </c>
      <c r="X247">
        <v>580</v>
      </c>
      <c r="Y247">
        <v>0</v>
      </c>
      <c r="Z247">
        <v>1</v>
      </c>
      <c r="AA247" t="s">
        <v>48</v>
      </c>
      <c r="AB247">
        <v>1</v>
      </c>
      <c r="AC247" s="1" t="s">
        <v>89</v>
      </c>
      <c r="AD247">
        <v>12</v>
      </c>
      <c r="AH247">
        <v>125477</v>
      </c>
      <c r="AI247">
        <v>1</v>
      </c>
      <c r="AO247">
        <v>1.46</v>
      </c>
      <c r="AP247" t="s">
        <v>49</v>
      </c>
      <c r="AQ247" t="s">
        <v>45</v>
      </c>
      <c r="AR247" t="str">
        <f>VLOOKUP(AC247,Lookup!$A$1:$G$58,5,FALSE)</f>
        <v>GORST CR     15.0216</v>
      </c>
      <c r="AS247">
        <f>VLOOKUP(AC247,Lookup!$A$1:$H$58,8,FALSE)</f>
        <v>8.7930918696275064</v>
      </c>
      <c r="AT247">
        <f t="shared" si="3"/>
        <v>12.837914129656159</v>
      </c>
    </row>
    <row r="248" spans="1:46" x14ac:dyDescent="0.3">
      <c r="A248" t="s">
        <v>43</v>
      </c>
      <c r="B248">
        <v>4.0999999999999996</v>
      </c>
      <c r="C248">
        <v>20160520</v>
      </c>
      <c r="D248" t="s">
        <v>44</v>
      </c>
      <c r="E248" t="s">
        <v>68</v>
      </c>
      <c r="F248">
        <v>2484700</v>
      </c>
      <c r="G248">
        <v>1</v>
      </c>
      <c r="H248">
        <v>2013</v>
      </c>
      <c r="I248">
        <v>20130826</v>
      </c>
      <c r="J248" t="s">
        <v>43</v>
      </c>
      <c r="K248">
        <v>6</v>
      </c>
      <c r="L248">
        <v>35</v>
      </c>
      <c r="M248">
        <v>23</v>
      </c>
      <c r="N248">
        <v>52</v>
      </c>
      <c r="O248" t="s">
        <v>45</v>
      </c>
      <c r="P248">
        <v>5</v>
      </c>
      <c r="Q248" t="s">
        <v>46</v>
      </c>
      <c r="S248">
        <v>5000</v>
      </c>
      <c r="T248" t="s">
        <v>56</v>
      </c>
      <c r="X248">
        <v>480</v>
      </c>
      <c r="Y248">
        <v>0</v>
      </c>
      <c r="Z248">
        <v>1</v>
      </c>
      <c r="AA248" t="s">
        <v>48</v>
      </c>
      <c r="AB248">
        <v>1</v>
      </c>
      <c r="AC248" s="1" t="s">
        <v>94</v>
      </c>
      <c r="AD248">
        <v>12</v>
      </c>
      <c r="AH248">
        <v>125477</v>
      </c>
      <c r="AI248">
        <v>1</v>
      </c>
      <c r="AO248">
        <v>1.46</v>
      </c>
      <c r="AP248" t="s">
        <v>49</v>
      </c>
      <c r="AQ248" t="s">
        <v>45</v>
      </c>
      <c r="AR248" t="str">
        <f>VLOOKUP(AC248,Lookup!$A$1:$G$58,5,FALSE)</f>
        <v>GORST CR     15.0216</v>
      </c>
      <c r="AS248">
        <f>VLOOKUP(AC248,Lookup!$A$1:$H$58,8,FALSE)</f>
        <v>8.7732919254658377</v>
      </c>
      <c r="AT248">
        <f t="shared" si="3"/>
        <v>12.809006211180122</v>
      </c>
    </row>
    <row r="249" spans="1:46" x14ac:dyDescent="0.3">
      <c r="A249" t="s">
        <v>43</v>
      </c>
      <c r="B249">
        <v>4.0999999999999996</v>
      </c>
      <c r="C249">
        <v>20160520</v>
      </c>
      <c r="D249" t="s">
        <v>44</v>
      </c>
      <c r="E249" t="s">
        <v>68</v>
      </c>
      <c r="F249">
        <v>2484714</v>
      </c>
      <c r="G249">
        <v>1</v>
      </c>
      <c r="H249">
        <v>2013</v>
      </c>
      <c r="I249">
        <v>20130826</v>
      </c>
      <c r="J249" t="s">
        <v>43</v>
      </c>
      <c r="K249">
        <v>6</v>
      </c>
      <c r="L249">
        <v>35</v>
      </c>
      <c r="M249">
        <v>23</v>
      </c>
      <c r="N249">
        <v>52</v>
      </c>
      <c r="O249" t="s">
        <v>45</v>
      </c>
      <c r="P249">
        <v>5</v>
      </c>
      <c r="Q249" t="s">
        <v>46</v>
      </c>
      <c r="S249">
        <v>5000</v>
      </c>
      <c r="T249" t="s">
        <v>56</v>
      </c>
      <c r="X249">
        <v>620</v>
      </c>
      <c r="Y249">
        <v>0</v>
      </c>
      <c r="Z249">
        <v>1</v>
      </c>
      <c r="AA249" t="s">
        <v>48</v>
      </c>
      <c r="AB249">
        <v>1</v>
      </c>
      <c r="AC249" s="1" t="s">
        <v>88</v>
      </c>
      <c r="AD249">
        <v>12</v>
      </c>
      <c r="AH249">
        <v>125477</v>
      </c>
      <c r="AI249">
        <v>1</v>
      </c>
      <c r="AO249">
        <v>1.46</v>
      </c>
      <c r="AP249" t="s">
        <v>49</v>
      </c>
      <c r="AQ249" t="s">
        <v>45</v>
      </c>
      <c r="AR249" t="str">
        <f>VLOOKUP(AC249,Lookup!$A$1:$G$58,5,FALSE)</f>
        <v>GORST CR     15.0216</v>
      </c>
      <c r="AS249">
        <f>VLOOKUP(AC249,Lookup!$A$1:$H$58,8,FALSE)</f>
        <v>8.7221435634663784</v>
      </c>
      <c r="AT249">
        <f t="shared" si="3"/>
        <v>12.734329602660912</v>
      </c>
    </row>
    <row r="250" spans="1:46" x14ac:dyDescent="0.3">
      <c r="A250" t="s">
        <v>43</v>
      </c>
      <c r="B250">
        <v>4.0999999999999996</v>
      </c>
      <c r="C250">
        <v>20160520</v>
      </c>
      <c r="D250" t="s">
        <v>44</v>
      </c>
      <c r="E250" t="s">
        <v>68</v>
      </c>
      <c r="F250">
        <v>2484491</v>
      </c>
      <c r="G250">
        <v>1</v>
      </c>
      <c r="H250">
        <v>2013</v>
      </c>
      <c r="I250">
        <v>20130822</v>
      </c>
      <c r="J250" t="s">
        <v>43</v>
      </c>
      <c r="K250">
        <v>6</v>
      </c>
      <c r="L250">
        <v>34</v>
      </c>
      <c r="M250">
        <v>23</v>
      </c>
      <c r="N250">
        <v>49</v>
      </c>
      <c r="O250" t="s">
        <v>45</v>
      </c>
      <c r="P250">
        <v>5</v>
      </c>
      <c r="Q250" t="s">
        <v>46</v>
      </c>
      <c r="S250">
        <v>5000</v>
      </c>
      <c r="T250" t="s">
        <v>47</v>
      </c>
      <c r="X250">
        <v>810</v>
      </c>
      <c r="Y250">
        <v>0</v>
      </c>
      <c r="Z250">
        <v>1</v>
      </c>
      <c r="AA250" t="s">
        <v>48</v>
      </c>
      <c r="AB250">
        <v>1</v>
      </c>
      <c r="AC250" s="1" t="s">
        <v>82</v>
      </c>
      <c r="AD250">
        <v>12</v>
      </c>
      <c r="AH250">
        <v>125476</v>
      </c>
      <c r="AI250">
        <v>1</v>
      </c>
      <c r="AO250">
        <v>2.2799999999999998</v>
      </c>
      <c r="AP250" t="s">
        <v>49</v>
      </c>
      <c r="AQ250" t="s">
        <v>45</v>
      </c>
      <c r="AR250" t="str">
        <f>VLOOKUP(AC250,Lookup!$A$1:$G$58,5,FALSE)</f>
        <v>GORST CR     15.0216</v>
      </c>
      <c r="AS250">
        <f>VLOOKUP(AC250,Lookup!$A$1:$H$58,8,FALSE)</f>
        <v>10.712079355643366</v>
      </c>
      <c r="AT250">
        <f t="shared" si="3"/>
        <v>24.423540930866874</v>
      </c>
    </row>
    <row r="251" spans="1:46" x14ac:dyDescent="0.3">
      <c r="A251" t="s">
        <v>43</v>
      </c>
      <c r="B251">
        <v>4.0999999999999996</v>
      </c>
      <c r="C251">
        <v>20160520</v>
      </c>
      <c r="D251" t="s">
        <v>44</v>
      </c>
      <c r="E251" t="s">
        <v>68</v>
      </c>
      <c r="F251">
        <v>2484506</v>
      </c>
      <c r="G251">
        <v>1</v>
      </c>
      <c r="H251">
        <v>2013</v>
      </c>
      <c r="I251">
        <v>20130822</v>
      </c>
      <c r="J251" t="s">
        <v>43</v>
      </c>
      <c r="K251">
        <v>6</v>
      </c>
      <c r="L251">
        <v>34</v>
      </c>
      <c r="M251">
        <v>23</v>
      </c>
      <c r="N251">
        <v>49</v>
      </c>
      <c r="O251" t="s">
        <v>45</v>
      </c>
      <c r="P251">
        <v>5</v>
      </c>
      <c r="Q251" t="s">
        <v>46</v>
      </c>
      <c r="S251">
        <v>5000</v>
      </c>
      <c r="T251" t="s">
        <v>56</v>
      </c>
      <c r="X251">
        <v>720</v>
      </c>
      <c r="Y251">
        <v>0</v>
      </c>
      <c r="Z251">
        <v>1</v>
      </c>
      <c r="AA251" t="s">
        <v>48</v>
      </c>
      <c r="AB251">
        <v>1</v>
      </c>
      <c r="AC251" s="1" t="s">
        <v>82</v>
      </c>
      <c r="AD251">
        <v>12</v>
      </c>
      <c r="AH251">
        <v>125476</v>
      </c>
      <c r="AI251">
        <v>1</v>
      </c>
      <c r="AO251">
        <v>2.2799999999999998</v>
      </c>
      <c r="AP251" t="s">
        <v>49</v>
      </c>
      <c r="AQ251" t="s">
        <v>45</v>
      </c>
      <c r="AR251" t="str">
        <f>VLOOKUP(AC251,Lookup!$A$1:$G$58,5,FALSE)</f>
        <v>GORST CR     15.0216</v>
      </c>
      <c r="AS251">
        <f>VLOOKUP(AC251,Lookup!$A$1:$H$58,8,FALSE)</f>
        <v>10.712079355643366</v>
      </c>
      <c r="AT251">
        <f t="shared" si="3"/>
        <v>24.423540930866874</v>
      </c>
    </row>
    <row r="252" spans="1:46" x14ac:dyDescent="0.3">
      <c r="A252" t="s">
        <v>43</v>
      </c>
      <c r="B252">
        <v>4.0999999999999996</v>
      </c>
      <c r="C252">
        <v>20160520</v>
      </c>
      <c r="D252" t="s">
        <v>44</v>
      </c>
      <c r="E252" t="s">
        <v>68</v>
      </c>
      <c r="F252">
        <v>2484508</v>
      </c>
      <c r="G252">
        <v>1</v>
      </c>
      <c r="H252">
        <v>2013</v>
      </c>
      <c r="I252">
        <v>20130822</v>
      </c>
      <c r="J252" t="s">
        <v>43</v>
      </c>
      <c r="K252">
        <v>6</v>
      </c>
      <c r="L252">
        <v>34</v>
      </c>
      <c r="M252">
        <v>23</v>
      </c>
      <c r="N252">
        <v>49</v>
      </c>
      <c r="O252" t="s">
        <v>45</v>
      </c>
      <c r="P252">
        <v>5</v>
      </c>
      <c r="Q252" t="s">
        <v>46</v>
      </c>
      <c r="S252">
        <v>5000</v>
      </c>
      <c r="T252" t="s">
        <v>47</v>
      </c>
      <c r="X252">
        <v>700</v>
      </c>
      <c r="Y252">
        <v>0</v>
      </c>
      <c r="Z252">
        <v>1</v>
      </c>
      <c r="AA252" t="s">
        <v>48</v>
      </c>
      <c r="AB252">
        <v>1</v>
      </c>
      <c r="AC252" s="1" t="s">
        <v>88</v>
      </c>
      <c r="AD252">
        <v>12</v>
      </c>
      <c r="AH252">
        <v>125476</v>
      </c>
      <c r="AI252">
        <v>1</v>
      </c>
      <c r="AO252">
        <v>2.2799999999999998</v>
      </c>
      <c r="AP252" t="s">
        <v>49</v>
      </c>
      <c r="AQ252" t="s">
        <v>45</v>
      </c>
      <c r="AR252" t="str">
        <f>VLOOKUP(AC252,Lookup!$A$1:$G$58,5,FALSE)</f>
        <v>GORST CR     15.0216</v>
      </c>
      <c r="AS252">
        <f>VLOOKUP(AC252,Lookup!$A$1:$H$58,8,FALSE)</f>
        <v>8.7221435634663784</v>
      </c>
      <c r="AT252">
        <f t="shared" si="3"/>
        <v>19.886487324703342</v>
      </c>
    </row>
    <row r="253" spans="1:46" x14ac:dyDescent="0.3">
      <c r="A253" t="s">
        <v>43</v>
      </c>
      <c r="B253">
        <v>4.0999999999999996</v>
      </c>
      <c r="C253">
        <v>20160520</v>
      </c>
      <c r="D253" t="s">
        <v>44</v>
      </c>
      <c r="E253" t="s">
        <v>68</v>
      </c>
      <c r="F253">
        <v>2484574</v>
      </c>
      <c r="G253">
        <v>1</v>
      </c>
      <c r="H253">
        <v>2013</v>
      </c>
      <c r="I253">
        <v>20130827</v>
      </c>
      <c r="J253" t="s">
        <v>43</v>
      </c>
      <c r="K253">
        <v>6</v>
      </c>
      <c r="L253">
        <v>35</v>
      </c>
      <c r="M253">
        <v>23</v>
      </c>
      <c r="N253">
        <v>12</v>
      </c>
      <c r="O253" t="s">
        <v>45</v>
      </c>
      <c r="P253">
        <v>5</v>
      </c>
      <c r="Q253" t="s">
        <v>46</v>
      </c>
      <c r="S253">
        <v>5000</v>
      </c>
      <c r="T253" t="s">
        <v>56</v>
      </c>
      <c r="X253">
        <v>750</v>
      </c>
      <c r="Y253">
        <v>0</v>
      </c>
      <c r="Z253">
        <v>1</v>
      </c>
      <c r="AA253" t="s">
        <v>48</v>
      </c>
      <c r="AB253">
        <v>1</v>
      </c>
      <c r="AC253" s="1" t="s">
        <v>83</v>
      </c>
      <c r="AD253">
        <v>12</v>
      </c>
      <c r="AH253">
        <v>125477</v>
      </c>
      <c r="AI253">
        <v>1</v>
      </c>
      <c r="AO253">
        <v>1.46</v>
      </c>
      <c r="AP253" t="s">
        <v>49</v>
      </c>
      <c r="AQ253" t="s">
        <v>45</v>
      </c>
      <c r="AR253" t="str">
        <f>VLOOKUP(AC253,Lookup!$A$1:$G$58,5,FALSE)</f>
        <v>GORST CR     15.0216</v>
      </c>
      <c r="AS253">
        <f>VLOOKUP(AC253,Lookup!$A$1:$H$58,8,FALSE)</f>
        <v>12.803707691587473</v>
      </c>
      <c r="AT253">
        <f t="shared" si="3"/>
        <v>18.693413229717709</v>
      </c>
    </row>
    <row r="254" spans="1:46" x14ac:dyDescent="0.3">
      <c r="A254" t="s">
        <v>43</v>
      </c>
      <c r="B254">
        <v>4.0999999999999996</v>
      </c>
      <c r="C254">
        <v>20160520</v>
      </c>
      <c r="D254" t="s">
        <v>44</v>
      </c>
      <c r="E254" t="s">
        <v>68</v>
      </c>
      <c r="F254">
        <v>2484591</v>
      </c>
      <c r="G254">
        <v>1</v>
      </c>
      <c r="H254">
        <v>2013</v>
      </c>
      <c r="I254">
        <v>20130827</v>
      </c>
      <c r="J254" t="s">
        <v>43</v>
      </c>
      <c r="K254">
        <v>6</v>
      </c>
      <c r="L254">
        <v>35</v>
      </c>
      <c r="M254">
        <v>23</v>
      </c>
      <c r="N254">
        <v>12</v>
      </c>
      <c r="O254" t="s">
        <v>45</v>
      </c>
      <c r="P254">
        <v>5</v>
      </c>
      <c r="Q254" t="s">
        <v>46</v>
      </c>
      <c r="S254">
        <v>5000</v>
      </c>
      <c r="T254" t="s">
        <v>47</v>
      </c>
      <c r="X254">
        <v>780</v>
      </c>
      <c r="Y254">
        <v>0</v>
      </c>
      <c r="Z254">
        <v>1</v>
      </c>
      <c r="AA254" t="s">
        <v>48</v>
      </c>
      <c r="AB254">
        <v>1</v>
      </c>
      <c r="AC254" s="1" t="s">
        <v>83</v>
      </c>
      <c r="AD254">
        <v>12</v>
      </c>
      <c r="AH254">
        <v>125477</v>
      </c>
      <c r="AI254">
        <v>1</v>
      </c>
      <c r="AO254">
        <v>1.46</v>
      </c>
      <c r="AP254" t="s">
        <v>49</v>
      </c>
      <c r="AQ254" t="s">
        <v>45</v>
      </c>
      <c r="AR254" t="str">
        <f>VLOOKUP(AC254,Lookup!$A$1:$G$58,5,FALSE)</f>
        <v>GORST CR     15.0216</v>
      </c>
      <c r="AS254">
        <f>VLOOKUP(AC254,Lookup!$A$1:$H$58,8,FALSE)</f>
        <v>12.803707691587473</v>
      </c>
      <c r="AT254">
        <f t="shared" si="3"/>
        <v>18.693413229717709</v>
      </c>
    </row>
    <row r="255" spans="1:46" x14ac:dyDescent="0.3">
      <c r="A255" t="s">
        <v>43</v>
      </c>
      <c r="B255">
        <v>4.0999999999999996</v>
      </c>
      <c r="C255">
        <v>20160520</v>
      </c>
      <c r="D255" t="s">
        <v>44</v>
      </c>
      <c r="E255" t="s">
        <v>68</v>
      </c>
      <c r="F255">
        <v>2484608</v>
      </c>
      <c r="G255">
        <v>1</v>
      </c>
      <c r="H255">
        <v>2013</v>
      </c>
      <c r="I255">
        <v>20130827</v>
      </c>
      <c r="J255" t="s">
        <v>43</v>
      </c>
      <c r="K255">
        <v>6</v>
      </c>
      <c r="L255">
        <v>35</v>
      </c>
      <c r="M255">
        <v>23</v>
      </c>
      <c r="N255">
        <v>12</v>
      </c>
      <c r="O255" t="s">
        <v>45</v>
      </c>
      <c r="P255">
        <v>5</v>
      </c>
      <c r="Q255" t="s">
        <v>46</v>
      </c>
      <c r="S255">
        <v>5000</v>
      </c>
      <c r="T255" t="s">
        <v>56</v>
      </c>
      <c r="X255">
        <v>850</v>
      </c>
      <c r="Y255">
        <v>0</v>
      </c>
      <c r="Z255">
        <v>1</v>
      </c>
      <c r="AA255" t="s">
        <v>48</v>
      </c>
      <c r="AB255">
        <v>1</v>
      </c>
      <c r="AC255" s="1" t="s">
        <v>83</v>
      </c>
      <c r="AD255">
        <v>12</v>
      </c>
      <c r="AH255">
        <v>125477</v>
      </c>
      <c r="AI255">
        <v>1</v>
      </c>
      <c r="AO255">
        <v>1.46</v>
      </c>
      <c r="AP255" t="s">
        <v>49</v>
      </c>
      <c r="AQ255" t="s">
        <v>45</v>
      </c>
      <c r="AR255" t="str">
        <f>VLOOKUP(AC255,Lookup!$A$1:$G$58,5,FALSE)</f>
        <v>GORST CR     15.0216</v>
      </c>
      <c r="AS255">
        <f>VLOOKUP(AC255,Lookup!$A$1:$H$58,8,FALSE)</f>
        <v>12.803707691587473</v>
      </c>
      <c r="AT255">
        <f t="shared" si="3"/>
        <v>18.693413229717709</v>
      </c>
    </row>
    <row r="256" spans="1:46" x14ac:dyDescent="0.3">
      <c r="A256" t="s">
        <v>43</v>
      </c>
      <c r="B256">
        <v>4.0999999999999996</v>
      </c>
      <c r="C256">
        <v>20160520</v>
      </c>
      <c r="D256" t="s">
        <v>44</v>
      </c>
      <c r="E256" t="s">
        <v>68</v>
      </c>
      <c r="F256">
        <v>2484623</v>
      </c>
      <c r="G256">
        <v>1</v>
      </c>
      <c r="H256">
        <v>2013</v>
      </c>
      <c r="I256">
        <v>20130827</v>
      </c>
      <c r="J256" t="s">
        <v>43</v>
      </c>
      <c r="K256">
        <v>6</v>
      </c>
      <c r="L256">
        <v>35</v>
      </c>
      <c r="M256">
        <v>23</v>
      </c>
      <c r="N256">
        <v>12</v>
      </c>
      <c r="O256" t="s">
        <v>45</v>
      </c>
      <c r="P256">
        <v>5</v>
      </c>
      <c r="Q256" t="s">
        <v>46</v>
      </c>
      <c r="S256">
        <v>5000</v>
      </c>
      <c r="T256" t="s">
        <v>56</v>
      </c>
      <c r="X256">
        <v>670</v>
      </c>
      <c r="Y256">
        <v>0</v>
      </c>
      <c r="Z256">
        <v>1</v>
      </c>
      <c r="AA256" t="s">
        <v>48</v>
      </c>
      <c r="AB256">
        <v>1</v>
      </c>
      <c r="AC256" s="1" t="s">
        <v>83</v>
      </c>
      <c r="AD256">
        <v>12</v>
      </c>
      <c r="AH256">
        <v>125477</v>
      </c>
      <c r="AI256">
        <v>1</v>
      </c>
      <c r="AO256">
        <v>1.46</v>
      </c>
      <c r="AP256" t="s">
        <v>49</v>
      </c>
      <c r="AQ256" t="s">
        <v>45</v>
      </c>
      <c r="AR256" t="str">
        <f>VLOOKUP(AC256,Lookup!$A$1:$G$58,5,FALSE)</f>
        <v>GORST CR     15.0216</v>
      </c>
      <c r="AS256">
        <f>VLOOKUP(AC256,Lookup!$A$1:$H$58,8,FALSE)</f>
        <v>12.803707691587473</v>
      </c>
      <c r="AT256">
        <f t="shared" si="3"/>
        <v>18.693413229717709</v>
      </c>
    </row>
    <row r="257" spans="1:46" x14ac:dyDescent="0.3">
      <c r="A257" t="s">
        <v>43</v>
      </c>
      <c r="B257">
        <v>4.0999999999999996</v>
      </c>
      <c r="C257">
        <v>20160520</v>
      </c>
      <c r="D257" t="s">
        <v>44</v>
      </c>
      <c r="E257" t="s">
        <v>68</v>
      </c>
      <c r="F257">
        <v>2484640</v>
      </c>
      <c r="G257">
        <v>1</v>
      </c>
      <c r="H257">
        <v>2013</v>
      </c>
      <c r="I257">
        <v>20130827</v>
      </c>
      <c r="J257" t="s">
        <v>43</v>
      </c>
      <c r="K257">
        <v>6</v>
      </c>
      <c r="L257">
        <v>35</v>
      </c>
      <c r="M257">
        <v>23</v>
      </c>
      <c r="N257">
        <v>12</v>
      </c>
      <c r="O257" t="s">
        <v>45</v>
      </c>
      <c r="P257">
        <v>5</v>
      </c>
      <c r="Q257" t="s">
        <v>46</v>
      </c>
      <c r="S257">
        <v>5000</v>
      </c>
      <c r="T257" t="s">
        <v>56</v>
      </c>
      <c r="X257">
        <v>780</v>
      </c>
      <c r="Y257">
        <v>0</v>
      </c>
      <c r="Z257">
        <v>1</v>
      </c>
      <c r="AA257" t="s">
        <v>48</v>
      </c>
      <c r="AB257">
        <v>1</v>
      </c>
      <c r="AC257" s="1" t="s">
        <v>91</v>
      </c>
      <c r="AD257">
        <v>12</v>
      </c>
      <c r="AH257">
        <v>125477</v>
      </c>
      <c r="AI257">
        <v>1</v>
      </c>
      <c r="AO257">
        <v>1.46</v>
      </c>
      <c r="AP257" t="s">
        <v>49</v>
      </c>
      <c r="AQ257" t="s">
        <v>45</v>
      </c>
      <c r="AR257" t="str">
        <f>VLOOKUP(AC257,Lookup!$A$1:$G$58,5,FALSE)</f>
        <v>GROVERS CR HATCHERY</v>
      </c>
      <c r="AS257">
        <f>VLOOKUP(AC257,Lookup!$A$1:$H$58,8,FALSE)</f>
        <v>1.0101020799289879</v>
      </c>
      <c r="AT257">
        <f t="shared" si="3"/>
        <v>1.4747490366963223</v>
      </c>
    </row>
    <row r="258" spans="1:46" x14ac:dyDescent="0.3">
      <c r="A258" t="s">
        <v>43</v>
      </c>
      <c r="B258">
        <v>4.0999999999999996</v>
      </c>
      <c r="C258">
        <v>20160520</v>
      </c>
      <c r="D258" t="s">
        <v>44</v>
      </c>
      <c r="E258" t="s">
        <v>68</v>
      </c>
      <c r="F258">
        <v>2484659</v>
      </c>
      <c r="G258">
        <v>1</v>
      </c>
      <c r="H258">
        <v>2013</v>
      </c>
      <c r="I258">
        <v>20130828</v>
      </c>
      <c r="J258" t="s">
        <v>43</v>
      </c>
      <c r="K258">
        <v>6</v>
      </c>
      <c r="L258">
        <v>35</v>
      </c>
      <c r="M258">
        <v>23</v>
      </c>
      <c r="N258">
        <v>49</v>
      </c>
      <c r="O258" t="s">
        <v>45</v>
      </c>
      <c r="P258">
        <v>5</v>
      </c>
      <c r="Q258" t="s">
        <v>46</v>
      </c>
      <c r="S258">
        <v>5000</v>
      </c>
      <c r="T258" t="s">
        <v>47</v>
      </c>
      <c r="X258">
        <v>850</v>
      </c>
      <c r="Y258">
        <v>0</v>
      </c>
      <c r="Z258">
        <v>1</v>
      </c>
      <c r="AA258" t="s">
        <v>48</v>
      </c>
      <c r="AB258">
        <v>1</v>
      </c>
      <c r="AC258" s="1" t="s">
        <v>82</v>
      </c>
      <c r="AD258">
        <v>12</v>
      </c>
      <c r="AH258">
        <v>125477</v>
      </c>
      <c r="AI258">
        <v>1</v>
      </c>
      <c r="AO258">
        <v>1.46</v>
      </c>
      <c r="AP258" t="s">
        <v>49</v>
      </c>
      <c r="AQ258" t="s">
        <v>45</v>
      </c>
      <c r="AR258" t="str">
        <f>VLOOKUP(AC258,Lookup!$A$1:$G$58,5,FALSE)</f>
        <v>GORST CR     15.0216</v>
      </c>
      <c r="AS258">
        <f>VLOOKUP(AC258,Lookup!$A$1:$H$58,8,FALSE)</f>
        <v>10.712079355643366</v>
      </c>
      <c r="AT258">
        <f t="shared" si="3"/>
        <v>15.639635859239315</v>
      </c>
    </row>
    <row r="259" spans="1:46" x14ac:dyDescent="0.3">
      <c r="A259" t="s">
        <v>43</v>
      </c>
      <c r="B259">
        <v>4.0999999999999996</v>
      </c>
      <c r="C259">
        <v>20160520</v>
      </c>
      <c r="D259" t="s">
        <v>44</v>
      </c>
      <c r="E259" t="s">
        <v>68</v>
      </c>
      <c r="F259">
        <v>2484691</v>
      </c>
      <c r="G259">
        <v>1</v>
      </c>
      <c r="H259">
        <v>2013</v>
      </c>
      <c r="I259">
        <v>20130828</v>
      </c>
      <c r="J259" t="s">
        <v>43</v>
      </c>
      <c r="K259">
        <v>6</v>
      </c>
      <c r="L259">
        <v>35</v>
      </c>
      <c r="M259">
        <v>23</v>
      </c>
      <c r="N259">
        <v>49</v>
      </c>
      <c r="O259" t="s">
        <v>45</v>
      </c>
      <c r="P259">
        <v>5</v>
      </c>
      <c r="Q259" t="s">
        <v>46</v>
      </c>
      <c r="S259">
        <v>5000</v>
      </c>
      <c r="T259" t="s">
        <v>56</v>
      </c>
      <c r="X259">
        <v>750</v>
      </c>
      <c r="Y259">
        <v>0</v>
      </c>
      <c r="Z259">
        <v>1</v>
      </c>
      <c r="AA259" t="s">
        <v>48</v>
      </c>
      <c r="AB259">
        <v>1</v>
      </c>
      <c r="AC259" s="1" t="s">
        <v>89</v>
      </c>
      <c r="AD259">
        <v>12</v>
      </c>
      <c r="AH259">
        <v>125477</v>
      </c>
      <c r="AI259">
        <v>1</v>
      </c>
      <c r="AO259">
        <v>1.46</v>
      </c>
      <c r="AP259" t="s">
        <v>49</v>
      </c>
      <c r="AQ259" t="s">
        <v>45</v>
      </c>
      <c r="AR259" t="str">
        <f>VLOOKUP(AC259,Lookup!$A$1:$G$58,5,FALSE)</f>
        <v>GORST CR     15.0216</v>
      </c>
      <c r="AS259">
        <f>VLOOKUP(AC259,Lookup!$A$1:$H$58,8,FALSE)</f>
        <v>8.7930918696275064</v>
      </c>
      <c r="AT259">
        <f t="shared" ref="AT259:AT322" si="4">AS259*AO259</f>
        <v>12.837914129656159</v>
      </c>
    </row>
    <row r="260" spans="1:46" x14ac:dyDescent="0.3">
      <c r="A260" t="s">
        <v>43</v>
      </c>
      <c r="B260">
        <v>4.0999999999999996</v>
      </c>
      <c r="C260">
        <v>20160520</v>
      </c>
      <c r="D260" t="s">
        <v>44</v>
      </c>
      <c r="E260" t="s">
        <v>68</v>
      </c>
      <c r="F260">
        <v>2484475</v>
      </c>
      <c r="G260">
        <v>1</v>
      </c>
      <c r="H260">
        <v>2013</v>
      </c>
      <c r="I260">
        <v>20130822</v>
      </c>
      <c r="J260" t="s">
        <v>43</v>
      </c>
      <c r="K260">
        <v>6</v>
      </c>
      <c r="L260">
        <v>34</v>
      </c>
      <c r="M260">
        <v>23</v>
      </c>
      <c r="N260">
        <v>49</v>
      </c>
      <c r="O260" t="s">
        <v>45</v>
      </c>
      <c r="P260">
        <v>5</v>
      </c>
      <c r="Q260" t="s">
        <v>46</v>
      </c>
      <c r="S260">
        <v>5000</v>
      </c>
      <c r="T260" t="s">
        <v>56</v>
      </c>
      <c r="X260">
        <v>740</v>
      </c>
      <c r="Y260">
        <v>0</v>
      </c>
      <c r="Z260">
        <v>1</v>
      </c>
      <c r="AA260" t="s">
        <v>48</v>
      </c>
      <c r="AB260">
        <v>1</v>
      </c>
      <c r="AC260" s="1" t="s">
        <v>89</v>
      </c>
      <c r="AD260">
        <v>12</v>
      </c>
      <c r="AH260">
        <v>125476</v>
      </c>
      <c r="AI260">
        <v>1</v>
      </c>
      <c r="AO260">
        <v>2.2799999999999998</v>
      </c>
      <c r="AP260" t="s">
        <v>49</v>
      </c>
      <c r="AQ260" t="s">
        <v>45</v>
      </c>
      <c r="AR260" t="str">
        <f>VLOOKUP(AC260,Lookup!$A$1:$G$58,5,FALSE)</f>
        <v>GORST CR     15.0216</v>
      </c>
      <c r="AS260">
        <f>VLOOKUP(AC260,Lookup!$A$1:$H$58,8,FALSE)</f>
        <v>8.7930918696275064</v>
      </c>
      <c r="AT260">
        <f t="shared" si="4"/>
        <v>20.048249462750714</v>
      </c>
    </row>
    <row r="261" spans="1:46" x14ac:dyDescent="0.3">
      <c r="A261" t="s">
        <v>43</v>
      </c>
      <c r="B261">
        <v>4.0999999999999996</v>
      </c>
      <c r="C261">
        <v>20160520</v>
      </c>
      <c r="D261" t="s">
        <v>44</v>
      </c>
      <c r="E261" t="s">
        <v>68</v>
      </c>
      <c r="F261">
        <v>2484488</v>
      </c>
      <c r="G261">
        <v>1</v>
      </c>
      <c r="H261">
        <v>2013</v>
      </c>
      <c r="I261">
        <v>20130822</v>
      </c>
      <c r="J261" t="s">
        <v>43</v>
      </c>
      <c r="K261">
        <v>6</v>
      </c>
      <c r="L261">
        <v>34</v>
      </c>
      <c r="M261">
        <v>23</v>
      </c>
      <c r="N261">
        <v>49</v>
      </c>
      <c r="O261" t="s">
        <v>45</v>
      </c>
      <c r="P261">
        <v>5</v>
      </c>
      <c r="Q261" t="s">
        <v>46</v>
      </c>
      <c r="S261">
        <v>5000</v>
      </c>
      <c r="T261" t="s">
        <v>56</v>
      </c>
      <c r="X261">
        <v>560</v>
      </c>
      <c r="Y261">
        <v>0</v>
      </c>
      <c r="Z261">
        <v>1</v>
      </c>
      <c r="AA261" t="s">
        <v>48</v>
      </c>
      <c r="AB261">
        <v>1</v>
      </c>
      <c r="AC261" s="1" t="s">
        <v>96</v>
      </c>
      <c r="AD261">
        <v>12</v>
      </c>
      <c r="AH261">
        <v>125476</v>
      </c>
      <c r="AI261">
        <v>1</v>
      </c>
      <c r="AO261">
        <v>2.2799999999999998</v>
      </c>
      <c r="AP261" t="s">
        <v>49</v>
      </c>
      <c r="AQ261" t="s">
        <v>45</v>
      </c>
      <c r="AR261" t="str">
        <f>VLOOKUP(AC261,Lookup!$A$1:$G$58,5,FALSE)</f>
        <v>GORST CR     15.0216</v>
      </c>
      <c r="AS261">
        <f>VLOOKUP(AC261,Lookup!$A$1:$H$58,8,FALSE)</f>
        <v>9.2676267293887928</v>
      </c>
      <c r="AT261">
        <f t="shared" si="4"/>
        <v>21.130188943006445</v>
      </c>
    </row>
    <row r="262" spans="1:46" x14ac:dyDescent="0.3">
      <c r="A262" t="s">
        <v>43</v>
      </c>
      <c r="B262">
        <v>4.0999999999999996</v>
      </c>
      <c r="C262">
        <v>20160520</v>
      </c>
      <c r="D262" t="s">
        <v>44</v>
      </c>
      <c r="E262" t="s">
        <v>68</v>
      </c>
      <c r="F262">
        <v>2484492</v>
      </c>
      <c r="G262">
        <v>1</v>
      </c>
      <c r="H262">
        <v>2013</v>
      </c>
      <c r="I262">
        <v>20130822</v>
      </c>
      <c r="J262" t="s">
        <v>43</v>
      </c>
      <c r="K262">
        <v>6</v>
      </c>
      <c r="L262">
        <v>34</v>
      </c>
      <c r="M262">
        <v>23</v>
      </c>
      <c r="N262">
        <v>49</v>
      </c>
      <c r="O262" t="s">
        <v>45</v>
      </c>
      <c r="P262">
        <v>5</v>
      </c>
      <c r="Q262" t="s">
        <v>46</v>
      </c>
      <c r="S262">
        <v>5000</v>
      </c>
      <c r="T262" t="s">
        <v>56</v>
      </c>
      <c r="X262">
        <v>680</v>
      </c>
      <c r="Y262">
        <v>0</v>
      </c>
      <c r="Z262">
        <v>1</v>
      </c>
      <c r="AA262" t="s">
        <v>48</v>
      </c>
      <c r="AB262">
        <v>1</v>
      </c>
      <c r="AC262" s="1" t="s">
        <v>88</v>
      </c>
      <c r="AD262">
        <v>12</v>
      </c>
      <c r="AH262">
        <v>125476</v>
      </c>
      <c r="AI262">
        <v>1</v>
      </c>
      <c r="AO262">
        <v>2.2799999999999998</v>
      </c>
      <c r="AP262" t="s">
        <v>49</v>
      </c>
      <c r="AQ262" t="s">
        <v>45</v>
      </c>
      <c r="AR262" t="str">
        <f>VLOOKUP(AC262,Lookup!$A$1:$G$58,5,FALSE)</f>
        <v>GORST CR     15.0216</v>
      </c>
      <c r="AS262">
        <f>VLOOKUP(AC262,Lookup!$A$1:$H$58,8,FALSE)</f>
        <v>8.7221435634663784</v>
      </c>
      <c r="AT262">
        <f t="shared" si="4"/>
        <v>19.886487324703342</v>
      </c>
    </row>
    <row r="263" spans="1:46" x14ac:dyDescent="0.3">
      <c r="A263" t="s">
        <v>43</v>
      </c>
      <c r="B263">
        <v>4.0999999999999996</v>
      </c>
      <c r="C263">
        <v>20160520</v>
      </c>
      <c r="D263" t="s">
        <v>44</v>
      </c>
      <c r="E263" t="s">
        <v>68</v>
      </c>
      <c r="F263">
        <v>2484505</v>
      </c>
      <c r="G263">
        <v>1</v>
      </c>
      <c r="H263">
        <v>2013</v>
      </c>
      <c r="I263">
        <v>20130822</v>
      </c>
      <c r="J263" t="s">
        <v>43</v>
      </c>
      <c r="K263">
        <v>6</v>
      </c>
      <c r="L263">
        <v>34</v>
      </c>
      <c r="M263">
        <v>23</v>
      </c>
      <c r="N263">
        <v>49</v>
      </c>
      <c r="O263" t="s">
        <v>45</v>
      </c>
      <c r="P263">
        <v>5</v>
      </c>
      <c r="Q263" t="s">
        <v>46</v>
      </c>
      <c r="S263">
        <v>5000</v>
      </c>
      <c r="T263" t="s">
        <v>47</v>
      </c>
      <c r="X263">
        <v>820</v>
      </c>
      <c r="Y263">
        <v>0</v>
      </c>
      <c r="Z263">
        <v>1</v>
      </c>
      <c r="AA263" t="s">
        <v>48</v>
      </c>
      <c r="AB263">
        <v>1</v>
      </c>
      <c r="AC263" s="1" t="s">
        <v>83</v>
      </c>
      <c r="AD263">
        <v>12</v>
      </c>
      <c r="AH263">
        <v>125476</v>
      </c>
      <c r="AI263">
        <v>1</v>
      </c>
      <c r="AO263">
        <v>2.2799999999999998</v>
      </c>
      <c r="AP263" t="s">
        <v>49</v>
      </c>
      <c r="AQ263" t="s">
        <v>45</v>
      </c>
      <c r="AR263" t="str">
        <f>VLOOKUP(AC263,Lookup!$A$1:$G$58,5,FALSE)</f>
        <v>GORST CR     15.0216</v>
      </c>
      <c r="AS263">
        <f>VLOOKUP(AC263,Lookup!$A$1:$H$58,8,FALSE)</f>
        <v>12.803707691587473</v>
      </c>
      <c r="AT263">
        <f t="shared" si="4"/>
        <v>29.192453536819436</v>
      </c>
    </row>
    <row r="264" spans="1:46" x14ac:dyDescent="0.3">
      <c r="A264" t="s">
        <v>43</v>
      </c>
      <c r="B264">
        <v>4.0999999999999996</v>
      </c>
      <c r="C264">
        <v>20160520</v>
      </c>
      <c r="D264" t="s">
        <v>44</v>
      </c>
      <c r="E264" t="s">
        <v>68</v>
      </c>
      <c r="F264">
        <v>2484522</v>
      </c>
      <c r="G264">
        <v>1</v>
      </c>
      <c r="H264">
        <v>2013</v>
      </c>
      <c r="I264">
        <v>20130822</v>
      </c>
      <c r="J264" t="s">
        <v>43</v>
      </c>
      <c r="K264">
        <v>6</v>
      </c>
      <c r="L264">
        <v>34</v>
      </c>
      <c r="M264">
        <v>23</v>
      </c>
      <c r="N264">
        <v>49</v>
      </c>
      <c r="O264" t="s">
        <v>45</v>
      </c>
      <c r="P264">
        <v>5</v>
      </c>
      <c r="Q264" t="s">
        <v>46</v>
      </c>
      <c r="S264">
        <v>5000</v>
      </c>
      <c r="T264" t="s">
        <v>47</v>
      </c>
      <c r="X264">
        <v>730</v>
      </c>
      <c r="Y264">
        <v>0</v>
      </c>
      <c r="Z264">
        <v>1</v>
      </c>
      <c r="AA264" t="s">
        <v>48</v>
      </c>
      <c r="AB264">
        <v>1</v>
      </c>
      <c r="AC264" s="1" t="s">
        <v>82</v>
      </c>
      <c r="AD264">
        <v>12</v>
      </c>
      <c r="AH264">
        <v>125476</v>
      </c>
      <c r="AI264">
        <v>1</v>
      </c>
      <c r="AO264">
        <v>2.2799999999999998</v>
      </c>
      <c r="AP264" t="s">
        <v>49</v>
      </c>
      <c r="AQ264" t="s">
        <v>45</v>
      </c>
      <c r="AR264" t="str">
        <f>VLOOKUP(AC264,Lookup!$A$1:$G$58,5,FALSE)</f>
        <v>GORST CR     15.0216</v>
      </c>
      <c r="AS264">
        <f>VLOOKUP(AC264,Lookup!$A$1:$H$58,8,FALSE)</f>
        <v>10.712079355643366</v>
      </c>
      <c r="AT264">
        <f t="shared" si="4"/>
        <v>24.423540930866874</v>
      </c>
    </row>
    <row r="265" spans="1:46" x14ac:dyDescent="0.3">
      <c r="A265" t="s">
        <v>43</v>
      </c>
      <c r="B265">
        <v>4.0999999999999996</v>
      </c>
      <c r="C265">
        <v>20160520</v>
      </c>
      <c r="D265" t="s">
        <v>44</v>
      </c>
      <c r="E265" t="s">
        <v>68</v>
      </c>
      <c r="F265">
        <v>2484573</v>
      </c>
      <c r="G265">
        <v>1</v>
      </c>
      <c r="H265">
        <v>2013</v>
      </c>
      <c r="I265">
        <v>20130827</v>
      </c>
      <c r="J265" t="s">
        <v>43</v>
      </c>
      <c r="K265">
        <v>6</v>
      </c>
      <c r="L265">
        <v>35</v>
      </c>
      <c r="M265">
        <v>23</v>
      </c>
      <c r="N265">
        <v>12</v>
      </c>
      <c r="O265" t="s">
        <v>45</v>
      </c>
      <c r="P265">
        <v>5</v>
      </c>
      <c r="Q265" t="s">
        <v>46</v>
      </c>
      <c r="S265">
        <v>5000</v>
      </c>
      <c r="T265" t="s">
        <v>56</v>
      </c>
      <c r="X265">
        <v>600</v>
      </c>
      <c r="Y265">
        <v>0</v>
      </c>
      <c r="Z265">
        <v>1</v>
      </c>
      <c r="AA265" t="s">
        <v>48</v>
      </c>
      <c r="AB265">
        <v>1</v>
      </c>
      <c r="AC265" s="1" t="s">
        <v>88</v>
      </c>
      <c r="AD265">
        <v>12</v>
      </c>
      <c r="AH265">
        <v>125477</v>
      </c>
      <c r="AI265">
        <v>1</v>
      </c>
      <c r="AO265">
        <v>1.46</v>
      </c>
      <c r="AP265" t="s">
        <v>49</v>
      </c>
      <c r="AQ265" t="s">
        <v>45</v>
      </c>
      <c r="AR265" t="str">
        <f>VLOOKUP(AC265,Lookup!$A$1:$G$58,5,FALSE)</f>
        <v>GORST CR     15.0216</v>
      </c>
      <c r="AS265">
        <f>VLOOKUP(AC265,Lookup!$A$1:$H$58,8,FALSE)</f>
        <v>8.7221435634663784</v>
      </c>
      <c r="AT265">
        <f t="shared" si="4"/>
        <v>12.734329602660912</v>
      </c>
    </row>
    <row r="266" spans="1:46" x14ac:dyDescent="0.3">
      <c r="A266" t="s">
        <v>43</v>
      </c>
      <c r="B266">
        <v>4.0999999999999996</v>
      </c>
      <c r="C266">
        <v>20160520</v>
      </c>
      <c r="D266" t="s">
        <v>44</v>
      </c>
      <c r="E266" t="s">
        <v>68</v>
      </c>
      <c r="F266">
        <v>2484575</v>
      </c>
      <c r="G266">
        <v>1</v>
      </c>
      <c r="H266">
        <v>2013</v>
      </c>
      <c r="I266">
        <v>20130827</v>
      </c>
      <c r="J266" t="s">
        <v>43</v>
      </c>
      <c r="K266">
        <v>6</v>
      </c>
      <c r="L266">
        <v>35</v>
      </c>
      <c r="M266">
        <v>23</v>
      </c>
      <c r="N266">
        <v>12</v>
      </c>
      <c r="O266" t="s">
        <v>45</v>
      </c>
      <c r="P266">
        <v>5</v>
      </c>
      <c r="Q266" t="s">
        <v>46</v>
      </c>
      <c r="S266">
        <v>5000</v>
      </c>
      <c r="T266" t="s">
        <v>47</v>
      </c>
      <c r="X266">
        <v>760</v>
      </c>
      <c r="Y266">
        <v>0</v>
      </c>
      <c r="Z266">
        <v>1</v>
      </c>
      <c r="AA266" t="s">
        <v>48</v>
      </c>
      <c r="AB266">
        <v>1</v>
      </c>
      <c r="AC266" s="1" t="s">
        <v>89</v>
      </c>
      <c r="AD266">
        <v>12</v>
      </c>
      <c r="AH266">
        <v>125477</v>
      </c>
      <c r="AI266">
        <v>1</v>
      </c>
      <c r="AO266">
        <v>1.46</v>
      </c>
      <c r="AP266" t="s">
        <v>49</v>
      </c>
      <c r="AQ266" t="s">
        <v>45</v>
      </c>
      <c r="AR266" t="str">
        <f>VLOOKUP(AC266,Lookup!$A$1:$G$58,5,FALSE)</f>
        <v>GORST CR     15.0216</v>
      </c>
      <c r="AS266">
        <f>VLOOKUP(AC266,Lookup!$A$1:$H$58,8,FALSE)</f>
        <v>8.7930918696275064</v>
      </c>
      <c r="AT266">
        <f t="shared" si="4"/>
        <v>12.837914129656159</v>
      </c>
    </row>
    <row r="267" spans="1:46" x14ac:dyDescent="0.3">
      <c r="A267" t="s">
        <v>43</v>
      </c>
      <c r="B267">
        <v>4.0999999999999996</v>
      </c>
      <c r="C267">
        <v>20160520</v>
      </c>
      <c r="D267" t="s">
        <v>44</v>
      </c>
      <c r="E267" t="s">
        <v>68</v>
      </c>
      <c r="F267">
        <v>2484590</v>
      </c>
      <c r="G267">
        <v>1</v>
      </c>
      <c r="H267">
        <v>2013</v>
      </c>
      <c r="I267">
        <v>20130827</v>
      </c>
      <c r="J267" t="s">
        <v>43</v>
      </c>
      <c r="K267">
        <v>6</v>
      </c>
      <c r="L267">
        <v>35</v>
      </c>
      <c r="M267">
        <v>23</v>
      </c>
      <c r="N267">
        <v>12</v>
      </c>
      <c r="O267" t="s">
        <v>45</v>
      </c>
      <c r="P267">
        <v>5</v>
      </c>
      <c r="Q267" t="s">
        <v>46</v>
      </c>
      <c r="S267">
        <v>5000</v>
      </c>
      <c r="T267" t="s">
        <v>56</v>
      </c>
      <c r="X267">
        <v>660</v>
      </c>
      <c r="Y267">
        <v>0</v>
      </c>
      <c r="Z267">
        <v>1</v>
      </c>
      <c r="AA267" t="s">
        <v>48</v>
      </c>
      <c r="AB267">
        <v>1</v>
      </c>
      <c r="AC267" s="1" t="s">
        <v>88</v>
      </c>
      <c r="AD267">
        <v>12</v>
      </c>
      <c r="AH267">
        <v>125477</v>
      </c>
      <c r="AI267">
        <v>1</v>
      </c>
      <c r="AO267">
        <v>1.46</v>
      </c>
      <c r="AP267" t="s">
        <v>49</v>
      </c>
      <c r="AQ267" t="s">
        <v>45</v>
      </c>
      <c r="AR267" t="str">
        <f>VLOOKUP(AC267,Lookup!$A$1:$G$58,5,FALSE)</f>
        <v>GORST CR     15.0216</v>
      </c>
      <c r="AS267">
        <f>VLOOKUP(AC267,Lookup!$A$1:$H$58,8,FALSE)</f>
        <v>8.7221435634663784</v>
      </c>
      <c r="AT267">
        <f t="shared" si="4"/>
        <v>12.734329602660912</v>
      </c>
    </row>
    <row r="268" spans="1:46" x14ac:dyDescent="0.3">
      <c r="A268" t="s">
        <v>43</v>
      </c>
      <c r="B268">
        <v>4.0999999999999996</v>
      </c>
      <c r="C268">
        <v>20160520</v>
      </c>
      <c r="D268" t="s">
        <v>44</v>
      </c>
      <c r="E268" t="s">
        <v>68</v>
      </c>
      <c r="F268">
        <v>2484622</v>
      </c>
      <c r="G268">
        <v>1</v>
      </c>
      <c r="H268">
        <v>2013</v>
      </c>
      <c r="I268">
        <v>20130827</v>
      </c>
      <c r="J268" t="s">
        <v>43</v>
      </c>
      <c r="K268">
        <v>6</v>
      </c>
      <c r="L268">
        <v>35</v>
      </c>
      <c r="M268">
        <v>23</v>
      </c>
      <c r="N268">
        <v>12</v>
      </c>
      <c r="O268" t="s">
        <v>45</v>
      </c>
      <c r="P268">
        <v>5</v>
      </c>
      <c r="Q268" t="s">
        <v>46</v>
      </c>
      <c r="S268">
        <v>5000</v>
      </c>
      <c r="T268" t="s">
        <v>56</v>
      </c>
      <c r="X268">
        <v>610</v>
      </c>
      <c r="Y268">
        <v>0</v>
      </c>
      <c r="Z268">
        <v>1</v>
      </c>
      <c r="AA268" t="s">
        <v>48</v>
      </c>
      <c r="AB268">
        <v>1</v>
      </c>
      <c r="AC268" s="1" t="s">
        <v>89</v>
      </c>
      <c r="AD268">
        <v>12</v>
      </c>
      <c r="AH268">
        <v>125477</v>
      </c>
      <c r="AI268">
        <v>1</v>
      </c>
      <c r="AO268">
        <v>1.46</v>
      </c>
      <c r="AP268" t="s">
        <v>49</v>
      </c>
      <c r="AQ268" t="s">
        <v>45</v>
      </c>
      <c r="AR268" t="str">
        <f>VLOOKUP(AC268,Lookup!$A$1:$G$58,5,FALSE)</f>
        <v>GORST CR     15.0216</v>
      </c>
      <c r="AS268">
        <f>VLOOKUP(AC268,Lookup!$A$1:$H$58,8,FALSE)</f>
        <v>8.7930918696275064</v>
      </c>
      <c r="AT268">
        <f t="shared" si="4"/>
        <v>12.837914129656159</v>
      </c>
    </row>
    <row r="269" spans="1:46" x14ac:dyDescent="0.3">
      <c r="A269" t="s">
        <v>43</v>
      </c>
      <c r="B269">
        <v>4.0999999999999996</v>
      </c>
      <c r="C269">
        <v>20160520</v>
      </c>
      <c r="D269" t="s">
        <v>44</v>
      </c>
      <c r="E269" t="s">
        <v>68</v>
      </c>
      <c r="F269">
        <v>2484641</v>
      </c>
      <c r="G269">
        <v>1</v>
      </c>
      <c r="H269">
        <v>2013</v>
      </c>
      <c r="I269">
        <v>20130827</v>
      </c>
      <c r="J269" t="s">
        <v>43</v>
      </c>
      <c r="K269">
        <v>6</v>
      </c>
      <c r="L269">
        <v>35</v>
      </c>
      <c r="M269">
        <v>23</v>
      </c>
      <c r="N269">
        <v>12</v>
      </c>
      <c r="O269" t="s">
        <v>45</v>
      </c>
      <c r="P269">
        <v>5</v>
      </c>
      <c r="Q269" t="s">
        <v>46</v>
      </c>
      <c r="S269">
        <v>5000</v>
      </c>
      <c r="T269" t="s">
        <v>56</v>
      </c>
      <c r="X269">
        <v>620</v>
      </c>
      <c r="Y269">
        <v>0</v>
      </c>
      <c r="Z269">
        <v>1</v>
      </c>
      <c r="AA269" t="s">
        <v>48</v>
      </c>
      <c r="AB269">
        <v>1</v>
      </c>
      <c r="AC269" s="1" t="s">
        <v>88</v>
      </c>
      <c r="AD269">
        <v>12</v>
      </c>
      <c r="AH269">
        <v>125477</v>
      </c>
      <c r="AI269">
        <v>1</v>
      </c>
      <c r="AO269">
        <v>1.46</v>
      </c>
      <c r="AP269" t="s">
        <v>49</v>
      </c>
      <c r="AQ269" t="s">
        <v>45</v>
      </c>
      <c r="AR269" t="str">
        <f>VLOOKUP(AC269,Lookup!$A$1:$G$58,5,FALSE)</f>
        <v>GORST CR     15.0216</v>
      </c>
      <c r="AS269">
        <f>VLOOKUP(AC269,Lookup!$A$1:$H$58,8,FALSE)</f>
        <v>8.7221435634663784</v>
      </c>
      <c r="AT269">
        <f t="shared" si="4"/>
        <v>12.734329602660912</v>
      </c>
    </row>
    <row r="270" spans="1:46" x14ac:dyDescent="0.3">
      <c r="A270" t="s">
        <v>43</v>
      </c>
      <c r="B270">
        <v>4.0999999999999996</v>
      </c>
      <c r="C270">
        <v>20160520</v>
      </c>
      <c r="D270" t="s">
        <v>44</v>
      </c>
      <c r="E270" t="s">
        <v>68</v>
      </c>
      <c r="F270">
        <v>2484656</v>
      </c>
      <c r="G270">
        <v>1</v>
      </c>
      <c r="H270">
        <v>2013</v>
      </c>
      <c r="I270">
        <v>20130828</v>
      </c>
      <c r="J270" t="s">
        <v>43</v>
      </c>
      <c r="K270">
        <v>6</v>
      </c>
      <c r="L270">
        <v>35</v>
      </c>
      <c r="M270">
        <v>23</v>
      </c>
      <c r="N270">
        <v>49</v>
      </c>
      <c r="O270" t="s">
        <v>45</v>
      </c>
      <c r="P270">
        <v>5</v>
      </c>
      <c r="Q270" t="s">
        <v>46</v>
      </c>
      <c r="S270">
        <v>5000</v>
      </c>
      <c r="T270" t="s">
        <v>56</v>
      </c>
      <c r="X270">
        <v>760</v>
      </c>
      <c r="Y270">
        <v>0</v>
      </c>
      <c r="Z270">
        <v>1</v>
      </c>
      <c r="AA270" t="s">
        <v>48</v>
      </c>
      <c r="AB270">
        <v>1</v>
      </c>
      <c r="AC270" s="1" t="s">
        <v>82</v>
      </c>
      <c r="AD270">
        <v>12</v>
      </c>
      <c r="AH270">
        <v>125477</v>
      </c>
      <c r="AI270">
        <v>1</v>
      </c>
      <c r="AO270">
        <v>1.46</v>
      </c>
      <c r="AP270" t="s">
        <v>49</v>
      </c>
      <c r="AQ270" t="s">
        <v>45</v>
      </c>
      <c r="AR270" t="str">
        <f>VLOOKUP(AC270,Lookup!$A$1:$G$58,5,FALSE)</f>
        <v>GORST CR     15.0216</v>
      </c>
      <c r="AS270">
        <f>VLOOKUP(AC270,Lookup!$A$1:$H$58,8,FALSE)</f>
        <v>10.712079355643366</v>
      </c>
      <c r="AT270">
        <f t="shared" si="4"/>
        <v>15.639635859239315</v>
      </c>
    </row>
    <row r="271" spans="1:46" x14ac:dyDescent="0.3">
      <c r="A271" t="s">
        <v>43</v>
      </c>
      <c r="B271">
        <v>4.0999999999999996</v>
      </c>
      <c r="C271">
        <v>20160520</v>
      </c>
      <c r="D271" t="s">
        <v>44</v>
      </c>
      <c r="E271" t="s">
        <v>68</v>
      </c>
      <c r="F271">
        <v>2484201</v>
      </c>
      <c r="G271">
        <v>1</v>
      </c>
      <c r="H271">
        <v>2013</v>
      </c>
      <c r="I271">
        <v>20130809</v>
      </c>
      <c r="J271" t="s">
        <v>43</v>
      </c>
      <c r="K271">
        <v>6</v>
      </c>
      <c r="L271">
        <v>32</v>
      </c>
      <c r="M271">
        <v>23</v>
      </c>
      <c r="N271">
        <v>17</v>
      </c>
      <c r="O271" t="s">
        <v>45</v>
      </c>
      <c r="P271">
        <v>5</v>
      </c>
      <c r="Q271" t="s">
        <v>46</v>
      </c>
      <c r="S271">
        <v>5000</v>
      </c>
      <c r="T271" t="s">
        <v>56</v>
      </c>
      <c r="X271">
        <v>810</v>
      </c>
      <c r="Y271">
        <v>0</v>
      </c>
      <c r="Z271">
        <v>1</v>
      </c>
      <c r="AA271" t="s">
        <v>48</v>
      </c>
      <c r="AB271">
        <v>1</v>
      </c>
      <c r="AC271" s="1" t="s">
        <v>82</v>
      </c>
      <c r="AD271">
        <v>12</v>
      </c>
      <c r="AH271">
        <v>125474</v>
      </c>
      <c r="AI271">
        <v>1</v>
      </c>
      <c r="AO271">
        <v>3.83</v>
      </c>
      <c r="AP271" t="s">
        <v>49</v>
      </c>
      <c r="AQ271" t="s">
        <v>45</v>
      </c>
      <c r="AR271" t="str">
        <f>VLOOKUP(AC271,Lookup!$A$1:$G$58,5,FALSE)</f>
        <v>GORST CR     15.0216</v>
      </c>
      <c r="AS271">
        <f>VLOOKUP(AC271,Lookup!$A$1:$H$58,8,FALSE)</f>
        <v>10.712079355643366</v>
      </c>
      <c r="AT271">
        <f t="shared" si="4"/>
        <v>41.027263932114096</v>
      </c>
    </row>
    <row r="272" spans="1:46" x14ac:dyDescent="0.3">
      <c r="A272" t="s">
        <v>43</v>
      </c>
      <c r="B272">
        <v>4.0999999999999996</v>
      </c>
      <c r="C272">
        <v>20160520</v>
      </c>
      <c r="D272" t="s">
        <v>44</v>
      </c>
      <c r="E272" t="s">
        <v>68</v>
      </c>
      <c r="F272">
        <v>2484219</v>
      </c>
      <c r="G272">
        <v>1</v>
      </c>
      <c r="H272">
        <v>2013</v>
      </c>
      <c r="I272">
        <v>20130906</v>
      </c>
      <c r="J272" t="s">
        <v>43</v>
      </c>
      <c r="K272">
        <v>6</v>
      </c>
      <c r="L272">
        <v>36</v>
      </c>
      <c r="M272">
        <v>23</v>
      </c>
      <c r="N272">
        <v>16</v>
      </c>
      <c r="O272" t="s">
        <v>45</v>
      </c>
      <c r="P272">
        <v>5</v>
      </c>
      <c r="Q272" t="s">
        <v>46</v>
      </c>
      <c r="S272">
        <v>0</v>
      </c>
      <c r="T272" t="s">
        <v>56</v>
      </c>
      <c r="X272">
        <v>780</v>
      </c>
      <c r="Y272">
        <v>0</v>
      </c>
      <c r="Z272">
        <v>1</v>
      </c>
      <c r="AA272" t="s">
        <v>48</v>
      </c>
      <c r="AB272">
        <v>1</v>
      </c>
      <c r="AC272" s="1" t="s">
        <v>97</v>
      </c>
      <c r="AD272">
        <v>12</v>
      </c>
      <c r="AH272">
        <v>125478</v>
      </c>
      <c r="AI272">
        <v>1</v>
      </c>
      <c r="AO272">
        <v>3.54</v>
      </c>
      <c r="AP272" t="s">
        <v>49</v>
      </c>
      <c r="AQ272" t="s">
        <v>45</v>
      </c>
      <c r="AR272" t="str">
        <f>VLOOKUP(AC272,Lookup!$A$1:$G$58,5,FALSE)</f>
        <v>PURDY CR     16.0005</v>
      </c>
      <c r="AS272">
        <f>VLOOKUP(AC272,Lookup!$A$1:$H$58,8,FALSE)</f>
        <v>1</v>
      </c>
      <c r="AT272">
        <f t="shared" si="4"/>
        <v>3.54</v>
      </c>
    </row>
    <row r="273" spans="1:46" x14ac:dyDescent="0.3">
      <c r="A273" t="s">
        <v>43</v>
      </c>
      <c r="B273">
        <v>4.0999999999999996</v>
      </c>
      <c r="C273">
        <v>20160520</v>
      </c>
      <c r="D273" t="s">
        <v>44</v>
      </c>
      <c r="E273" t="s">
        <v>68</v>
      </c>
      <c r="F273">
        <v>2484226</v>
      </c>
      <c r="G273">
        <v>1</v>
      </c>
      <c r="H273">
        <v>2013</v>
      </c>
      <c r="I273">
        <v>20130906</v>
      </c>
      <c r="J273" t="s">
        <v>43</v>
      </c>
      <c r="K273">
        <v>6</v>
      </c>
      <c r="L273">
        <v>36</v>
      </c>
      <c r="M273">
        <v>23</v>
      </c>
      <c r="N273">
        <v>16</v>
      </c>
      <c r="O273" t="s">
        <v>45</v>
      </c>
      <c r="P273">
        <v>5</v>
      </c>
      <c r="Q273" t="s">
        <v>46</v>
      </c>
      <c r="S273">
        <v>5000</v>
      </c>
      <c r="T273" t="s">
        <v>47</v>
      </c>
      <c r="X273">
        <v>770</v>
      </c>
      <c r="Y273">
        <v>0</v>
      </c>
      <c r="Z273">
        <v>1</v>
      </c>
      <c r="AA273" t="s">
        <v>48</v>
      </c>
      <c r="AB273">
        <v>1</v>
      </c>
      <c r="AC273" s="1" t="s">
        <v>89</v>
      </c>
      <c r="AD273">
        <v>12</v>
      </c>
      <c r="AH273">
        <v>125478</v>
      </c>
      <c r="AI273">
        <v>1</v>
      </c>
      <c r="AO273">
        <v>3.54</v>
      </c>
      <c r="AP273" t="s">
        <v>49</v>
      </c>
      <c r="AQ273" t="s">
        <v>45</v>
      </c>
      <c r="AR273" t="str">
        <f>VLOOKUP(AC273,Lookup!$A$1:$G$58,5,FALSE)</f>
        <v>GORST CR     15.0216</v>
      </c>
      <c r="AS273">
        <f>VLOOKUP(AC273,Lookup!$A$1:$H$58,8,FALSE)</f>
        <v>8.7930918696275064</v>
      </c>
      <c r="AT273">
        <f t="shared" si="4"/>
        <v>31.127545218481373</v>
      </c>
    </row>
    <row r="274" spans="1:46" x14ac:dyDescent="0.3">
      <c r="A274" t="s">
        <v>43</v>
      </c>
      <c r="B274">
        <v>4.0999999999999996</v>
      </c>
      <c r="C274">
        <v>20160520</v>
      </c>
      <c r="D274" t="s">
        <v>44</v>
      </c>
      <c r="E274" t="s">
        <v>68</v>
      </c>
      <c r="F274">
        <v>2484233</v>
      </c>
      <c r="G274">
        <v>1</v>
      </c>
      <c r="H274">
        <v>2013</v>
      </c>
      <c r="I274">
        <v>20130906</v>
      </c>
      <c r="J274" t="s">
        <v>43</v>
      </c>
      <c r="K274">
        <v>6</v>
      </c>
      <c r="L274">
        <v>36</v>
      </c>
      <c r="M274">
        <v>23</v>
      </c>
      <c r="N274">
        <v>16</v>
      </c>
      <c r="O274" t="s">
        <v>45</v>
      </c>
      <c r="P274">
        <v>5</v>
      </c>
      <c r="Q274" t="s">
        <v>46</v>
      </c>
      <c r="S274">
        <v>5000</v>
      </c>
      <c r="T274" t="s">
        <v>56</v>
      </c>
      <c r="X274">
        <v>670</v>
      </c>
      <c r="Y274">
        <v>0</v>
      </c>
      <c r="Z274">
        <v>1</v>
      </c>
      <c r="AA274" t="s">
        <v>48</v>
      </c>
      <c r="AB274">
        <v>1</v>
      </c>
      <c r="AC274" s="1" t="s">
        <v>83</v>
      </c>
      <c r="AD274">
        <v>12</v>
      </c>
      <c r="AH274">
        <v>125478</v>
      </c>
      <c r="AI274">
        <v>1</v>
      </c>
      <c r="AO274">
        <v>3.54</v>
      </c>
      <c r="AP274" t="s">
        <v>49</v>
      </c>
      <c r="AQ274" t="s">
        <v>45</v>
      </c>
      <c r="AR274" t="str">
        <f>VLOOKUP(AC274,Lookup!$A$1:$G$58,5,FALSE)</f>
        <v>GORST CR     15.0216</v>
      </c>
      <c r="AS274">
        <f>VLOOKUP(AC274,Lookup!$A$1:$H$58,8,FALSE)</f>
        <v>12.803707691587473</v>
      </c>
      <c r="AT274">
        <f t="shared" si="4"/>
        <v>45.325125228219655</v>
      </c>
    </row>
    <row r="275" spans="1:46" x14ac:dyDescent="0.3">
      <c r="A275" t="s">
        <v>43</v>
      </c>
      <c r="B275">
        <v>4.0999999999999996</v>
      </c>
      <c r="C275">
        <v>20160520</v>
      </c>
      <c r="D275" t="s">
        <v>44</v>
      </c>
      <c r="E275" t="s">
        <v>68</v>
      </c>
      <c r="F275">
        <v>2484244</v>
      </c>
      <c r="G275">
        <v>1</v>
      </c>
      <c r="H275">
        <v>2013</v>
      </c>
      <c r="I275">
        <v>20130806</v>
      </c>
      <c r="J275" t="s">
        <v>43</v>
      </c>
      <c r="K275">
        <v>6</v>
      </c>
      <c r="L275">
        <v>32</v>
      </c>
      <c r="M275">
        <v>23</v>
      </c>
      <c r="N275">
        <v>49</v>
      </c>
      <c r="O275" t="s">
        <v>45</v>
      </c>
      <c r="P275">
        <v>5</v>
      </c>
      <c r="Q275" t="s">
        <v>46</v>
      </c>
      <c r="S275">
        <v>5000</v>
      </c>
      <c r="T275" t="s">
        <v>56</v>
      </c>
      <c r="X275">
        <v>830</v>
      </c>
      <c r="Y275">
        <v>0</v>
      </c>
      <c r="Z275">
        <v>1</v>
      </c>
      <c r="AA275" t="s">
        <v>48</v>
      </c>
      <c r="AB275">
        <v>1</v>
      </c>
      <c r="AC275" s="1" t="s">
        <v>82</v>
      </c>
      <c r="AD275">
        <v>12</v>
      </c>
      <c r="AH275">
        <v>125474</v>
      </c>
      <c r="AI275">
        <v>1</v>
      </c>
      <c r="AO275">
        <v>3.83</v>
      </c>
      <c r="AP275" t="s">
        <v>49</v>
      </c>
      <c r="AQ275" t="s">
        <v>45</v>
      </c>
      <c r="AR275" t="str">
        <f>VLOOKUP(AC275,Lookup!$A$1:$G$58,5,FALSE)</f>
        <v>GORST CR     15.0216</v>
      </c>
      <c r="AS275">
        <f>VLOOKUP(AC275,Lookup!$A$1:$H$58,8,FALSE)</f>
        <v>10.712079355643366</v>
      </c>
      <c r="AT275">
        <f t="shared" si="4"/>
        <v>41.027263932114096</v>
      </c>
    </row>
    <row r="276" spans="1:46" x14ac:dyDescent="0.3">
      <c r="A276" t="s">
        <v>43</v>
      </c>
      <c r="B276">
        <v>4.0999999999999996</v>
      </c>
      <c r="C276">
        <v>20160520</v>
      </c>
      <c r="D276" t="s">
        <v>44</v>
      </c>
      <c r="E276" t="s">
        <v>68</v>
      </c>
      <c r="F276">
        <v>2484269</v>
      </c>
      <c r="G276">
        <v>1</v>
      </c>
      <c r="H276">
        <v>2013</v>
      </c>
      <c r="I276">
        <v>20130815</v>
      </c>
      <c r="J276" t="s">
        <v>43</v>
      </c>
      <c r="K276">
        <v>6</v>
      </c>
      <c r="L276">
        <v>33</v>
      </c>
      <c r="M276">
        <v>23</v>
      </c>
      <c r="N276">
        <v>49</v>
      </c>
      <c r="O276" t="s">
        <v>45</v>
      </c>
      <c r="P276">
        <v>5</v>
      </c>
      <c r="Q276" t="s">
        <v>46</v>
      </c>
      <c r="S276">
        <v>5000</v>
      </c>
      <c r="T276" t="s">
        <v>56</v>
      </c>
      <c r="X276">
        <v>890</v>
      </c>
      <c r="Y276">
        <v>0</v>
      </c>
      <c r="Z276">
        <v>1</v>
      </c>
      <c r="AA276" t="s">
        <v>48</v>
      </c>
      <c r="AB276">
        <v>1</v>
      </c>
      <c r="AC276" s="1" t="s">
        <v>82</v>
      </c>
      <c r="AD276">
        <v>12</v>
      </c>
      <c r="AH276">
        <v>125475</v>
      </c>
      <c r="AI276">
        <v>1</v>
      </c>
      <c r="AO276">
        <v>1.79</v>
      </c>
      <c r="AP276" t="s">
        <v>49</v>
      </c>
      <c r="AQ276" t="s">
        <v>45</v>
      </c>
      <c r="AR276" t="str">
        <f>VLOOKUP(AC276,Lookup!$A$1:$G$58,5,FALSE)</f>
        <v>GORST CR     15.0216</v>
      </c>
      <c r="AS276">
        <f>VLOOKUP(AC276,Lookup!$A$1:$H$58,8,FALSE)</f>
        <v>10.712079355643366</v>
      </c>
      <c r="AT276">
        <f t="shared" si="4"/>
        <v>19.174622046601627</v>
      </c>
    </row>
    <row r="277" spans="1:46" x14ac:dyDescent="0.3">
      <c r="A277" t="s">
        <v>43</v>
      </c>
      <c r="B277">
        <v>4.0999999999999996</v>
      </c>
      <c r="C277">
        <v>20160520</v>
      </c>
      <c r="D277" t="s">
        <v>44</v>
      </c>
      <c r="E277" t="s">
        <v>68</v>
      </c>
      <c r="F277">
        <v>2484276</v>
      </c>
      <c r="G277">
        <v>1</v>
      </c>
      <c r="H277">
        <v>2013</v>
      </c>
      <c r="I277">
        <v>20130815</v>
      </c>
      <c r="J277" t="s">
        <v>43</v>
      </c>
      <c r="K277">
        <v>6</v>
      </c>
      <c r="L277">
        <v>33</v>
      </c>
      <c r="M277">
        <v>23</v>
      </c>
      <c r="N277">
        <v>49</v>
      </c>
      <c r="O277" t="s">
        <v>45</v>
      </c>
      <c r="P277">
        <v>5</v>
      </c>
      <c r="Q277" t="s">
        <v>46</v>
      </c>
      <c r="S277">
        <v>5000</v>
      </c>
      <c r="T277" t="s">
        <v>47</v>
      </c>
      <c r="X277">
        <v>850</v>
      </c>
      <c r="Y277">
        <v>0</v>
      </c>
      <c r="Z277">
        <v>1</v>
      </c>
      <c r="AA277" t="s">
        <v>48</v>
      </c>
      <c r="AB277">
        <v>1</v>
      </c>
      <c r="AC277" s="1" t="s">
        <v>83</v>
      </c>
      <c r="AD277">
        <v>12</v>
      </c>
      <c r="AH277">
        <v>125475</v>
      </c>
      <c r="AI277">
        <v>1</v>
      </c>
      <c r="AO277">
        <v>1.79</v>
      </c>
      <c r="AP277" t="s">
        <v>49</v>
      </c>
      <c r="AQ277" t="s">
        <v>45</v>
      </c>
      <c r="AR277" t="str">
        <f>VLOOKUP(AC277,Lookup!$A$1:$G$58,5,FALSE)</f>
        <v>GORST CR     15.0216</v>
      </c>
      <c r="AS277">
        <f>VLOOKUP(AC277,Lookup!$A$1:$H$58,8,FALSE)</f>
        <v>12.803707691587473</v>
      </c>
      <c r="AT277">
        <f t="shared" si="4"/>
        <v>22.918636767941578</v>
      </c>
    </row>
    <row r="278" spans="1:46" x14ac:dyDescent="0.3">
      <c r="A278" t="s">
        <v>43</v>
      </c>
      <c r="B278">
        <v>4.0999999999999996</v>
      </c>
      <c r="C278">
        <v>20160520</v>
      </c>
      <c r="D278" t="s">
        <v>44</v>
      </c>
      <c r="E278" t="s">
        <v>68</v>
      </c>
      <c r="F278">
        <v>2484287</v>
      </c>
      <c r="G278">
        <v>1</v>
      </c>
      <c r="H278">
        <v>2013</v>
      </c>
      <c r="I278">
        <v>20130815</v>
      </c>
      <c r="J278" t="s">
        <v>43</v>
      </c>
      <c r="K278">
        <v>6</v>
      </c>
      <c r="L278">
        <v>33</v>
      </c>
      <c r="M278">
        <v>23</v>
      </c>
      <c r="N278">
        <v>49</v>
      </c>
      <c r="O278" t="s">
        <v>45</v>
      </c>
      <c r="P278">
        <v>5</v>
      </c>
      <c r="Q278" t="s">
        <v>46</v>
      </c>
      <c r="S278">
        <v>5000</v>
      </c>
      <c r="T278" t="s">
        <v>47</v>
      </c>
      <c r="X278">
        <v>790</v>
      </c>
      <c r="Y278">
        <v>0</v>
      </c>
      <c r="Z278">
        <v>1</v>
      </c>
      <c r="AA278" t="s">
        <v>48</v>
      </c>
      <c r="AB278">
        <v>1</v>
      </c>
      <c r="AC278" s="1" t="s">
        <v>81</v>
      </c>
      <c r="AD278">
        <v>12</v>
      </c>
      <c r="AH278">
        <v>125475</v>
      </c>
      <c r="AI278">
        <v>1</v>
      </c>
      <c r="AO278">
        <v>1.79</v>
      </c>
      <c r="AP278" t="s">
        <v>49</v>
      </c>
      <c r="AQ278" t="s">
        <v>45</v>
      </c>
      <c r="AR278" t="str">
        <f>VLOOKUP(AC278,Lookup!$A$1:$G$58,5,FALSE)</f>
        <v>GORST CR     15.0216</v>
      </c>
      <c r="AS278">
        <f>VLOOKUP(AC278,Lookup!$A$1:$H$58,8,FALSE)</f>
        <v>10.375045405012713</v>
      </c>
      <c r="AT278">
        <f t="shared" si="4"/>
        <v>18.571331274972756</v>
      </c>
    </row>
    <row r="279" spans="1:46" x14ac:dyDescent="0.3">
      <c r="A279" t="s">
        <v>43</v>
      </c>
      <c r="B279">
        <v>4.0999999999999996</v>
      </c>
      <c r="C279">
        <v>20160520</v>
      </c>
      <c r="D279" t="s">
        <v>44</v>
      </c>
      <c r="E279" t="s">
        <v>68</v>
      </c>
      <c r="F279">
        <v>2484301</v>
      </c>
      <c r="G279">
        <v>1</v>
      </c>
      <c r="H279">
        <v>2013</v>
      </c>
      <c r="I279">
        <v>20130815</v>
      </c>
      <c r="J279" t="s">
        <v>43</v>
      </c>
      <c r="K279">
        <v>6</v>
      </c>
      <c r="L279">
        <v>33</v>
      </c>
      <c r="M279">
        <v>23</v>
      </c>
      <c r="N279">
        <v>49</v>
      </c>
      <c r="O279" t="s">
        <v>45</v>
      </c>
      <c r="P279">
        <v>5</v>
      </c>
      <c r="Q279" t="s">
        <v>46</v>
      </c>
      <c r="S279">
        <v>5000</v>
      </c>
      <c r="T279" t="s">
        <v>47</v>
      </c>
      <c r="X279">
        <v>660</v>
      </c>
      <c r="Y279">
        <v>0</v>
      </c>
      <c r="Z279">
        <v>1</v>
      </c>
      <c r="AA279" t="s">
        <v>48</v>
      </c>
      <c r="AB279">
        <v>1</v>
      </c>
      <c r="AC279" s="1" t="s">
        <v>82</v>
      </c>
      <c r="AD279">
        <v>12</v>
      </c>
      <c r="AH279">
        <v>125475</v>
      </c>
      <c r="AI279">
        <v>1</v>
      </c>
      <c r="AO279">
        <v>1.79</v>
      </c>
      <c r="AP279" t="s">
        <v>49</v>
      </c>
      <c r="AQ279" t="s">
        <v>45</v>
      </c>
      <c r="AR279" t="str">
        <f>VLOOKUP(AC279,Lookup!$A$1:$G$58,5,FALSE)</f>
        <v>GORST CR     15.0216</v>
      </c>
      <c r="AS279">
        <f>VLOOKUP(AC279,Lookup!$A$1:$H$58,8,FALSE)</f>
        <v>10.712079355643366</v>
      </c>
      <c r="AT279">
        <f t="shared" si="4"/>
        <v>19.174622046601627</v>
      </c>
    </row>
    <row r="280" spans="1:46" x14ac:dyDescent="0.3">
      <c r="A280" t="s">
        <v>43</v>
      </c>
      <c r="B280">
        <v>4.0999999999999996</v>
      </c>
      <c r="C280">
        <v>20160520</v>
      </c>
      <c r="D280" t="s">
        <v>44</v>
      </c>
      <c r="E280" t="s">
        <v>68</v>
      </c>
      <c r="F280">
        <v>2484312</v>
      </c>
      <c r="G280">
        <v>1</v>
      </c>
      <c r="H280">
        <v>2013</v>
      </c>
      <c r="I280">
        <v>20130829</v>
      </c>
      <c r="J280" t="s">
        <v>43</v>
      </c>
      <c r="K280">
        <v>6</v>
      </c>
      <c r="L280">
        <v>35</v>
      </c>
      <c r="M280">
        <v>23</v>
      </c>
      <c r="N280">
        <v>16</v>
      </c>
      <c r="O280" t="s">
        <v>45</v>
      </c>
      <c r="P280">
        <v>5</v>
      </c>
      <c r="Q280" t="s">
        <v>46</v>
      </c>
      <c r="S280">
        <v>5000</v>
      </c>
      <c r="T280" t="s">
        <v>56</v>
      </c>
      <c r="X280">
        <v>770</v>
      </c>
      <c r="Y280">
        <v>0</v>
      </c>
      <c r="Z280">
        <v>1</v>
      </c>
      <c r="AA280" t="s">
        <v>48</v>
      </c>
      <c r="AB280">
        <v>1</v>
      </c>
      <c r="AC280" s="1" t="s">
        <v>88</v>
      </c>
      <c r="AD280">
        <v>12</v>
      </c>
      <c r="AH280">
        <v>125477</v>
      </c>
      <c r="AI280">
        <v>1</v>
      </c>
      <c r="AO280">
        <v>1.46</v>
      </c>
      <c r="AP280" t="s">
        <v>49</v>
      </c>
      <c r="AQ280" t="s">
        <v>45</v>
      </c>
      <c r="AR280" t="str">
        <f>VLOOKUP(AC280,Lookup!$A$1:$G$58,5,FALSE)</f>
        <v>GORST CR     15.0216</v>
      </c>
      <c r="AS280">
        <f>VLOOKUP(AC280,Lookup!$A$1:$H$58,8,FALSE)</f>
        <v>8.7221435634663784</v>
      </c>
      <c r="AT280">
        <f t="shared" si="4"/>
        <v>12.734329602660912</v>
      </c>
    </row>
    <row r="281" spans="1:46" x14ac:dyDescent="0.3">
      <c r="A281" t="s">
        <v>43</v>
      </c>
      <c r="B281">
        <v>4.0999999999999996</v>
      </c>
      <c r="C281">
        <v>20160520</v>
      </c>
      <c r="D281" t="s">
        <v>44</v>
      </c>
      <c r="E281" t="s">
        <v>68</v>
      </c>
      <c r="F281">
        <v>2484319</v>
      </c>
      <c r="G281">
        <v>1</v>
      </c>
      <c r="H281">
        <v>2013</v>
      </c>
      <c r="I281">
        <v>20130829</v>
      </c>
      <c r="J281" t="s">
        <v>43</v>
      </c>
      <c r="K281">
        <v>6</v>
      </c>
      <c r="L281">
        <v>35</v>
      </c>
      <c r="M281">
        <v>23</v>
      </c>
      <c r="N281">
        <v>16</v>
      </c>
      <c r="O281" t="s">
        <v>45</v>
      </c>
      <c r="P281">
        <v>5</v>
      </c>
      <c r="Q281" t="s">
        <v>46</v>
      </c>
      <c r="S281">
        <v>5000</v>
      </c>
      <c r="T281" t="s">
        <v>47</v>
      </c>
      <c r="X281">
        <v>850</v>
      </c>
      <c r="Y281">
        <v>0</v>
      </c>
      <c r="Z281">
        <v>1</v>
      </c>
      <c r="AA281" t="s">
        <v>48</v>
      </c>
      <c r="AB281">
        <v>1</v>
      </c>
      <c r="AC281" s="1" t="s">
        <v>83</v>
      </c>
      <c r="AD281">
        <v>12</v>
      </c>
      <c r="AH281">
        <v>125477</v>
      </c>
      <c r="AI281">
        <v>1</v>
      </c>
      <c r="AO281">
        <v>1.46</v>
      </c>
      <c r="AP281" t="s">
        <v>49</v>
      </c>
      <c r="AQ281" t="s">
        <v>45</v>
      </c>
      <c r="AR281" t="str">
        <f>VLOOKUP(AC281,Lookup!$A$1:$G$58,5,FALSE)</f>
        <v>GORST CR     15.0216</v>
      </c>
      <c r="AS281">
        <f>VLOOKUP(AC281,Lookup!$A$1:$H$58,8,FALSE)</f>
        <v>12.803707691587473</v>
      </c>
      <c r="AT281">
        <f t="shared" si="4"/>
        <v>18.693413229717709</v>
      </c>
    </row>
    <row r="282" spans="1:46" x14ac:dyDescent="0.3">
      <c r="A282" t="s">
        <v>43</v>
      </c>
      <c r="B282">
        <v>4.0999999999999996</v>
      </c>
      <c r="C282">
        <v>20160520</v>
      </c>
      <c r="D282" t="s">
        <v>44</v>
      </c>
      <c r="E282" t="s">
        <v>68</v>
      </c>
      <c r="F282">
        <v>2484326</v>
      </c>
      <c r="G282">
        <v>1</v>
      </c>
      <c r="H282">
        <v>2013</v>
      </c>
      <c r="I282">
        <v>20130829</v>
      </c>
      <c r="J282" t="s">
        <v>43</v>
      </c>
      <c r="K282">
        <v>6</v>
      </c>
      <c r="L282">
        <v>35</v>
      </c>
      <c r="M282">
        <v>23</v>
      </c>
      <c r="N282">
        <v>16</v>
      </c>
      <c r="O282" t="s">
        <v>45</v>
      </c>
      <c r="P282">
        <v>5</v>
      </c>
      <c r="Q282" t="s">
        <v>46</v>
      </c>
      <c r="S282">
        <v>0</v>
      </c>
      <c r="T282" t="s">
        <v>56</v>
      </c>
      <c r="X282">
        <v>660</v>
      </c>
      <c r="Y282">
        <v>0</v>
      </c>
      <c r="Z282">
        <v>1</v>
      </c>
      <c r="AA282" t="s">
        <v>48</v>
      </c>
      <c r="AB282">
        <v>1</v>
      </c>
      <c r="AC282" s="1" t="s">
        <v>98</v>
      </c>
      <c r="AD282">
        <v>12</v>
      </c>
      <c r="AH282">
        <v>125477</v>
      </c>
      <c r="AI282">
        <v>1</v>
      </c>
      <c r="AO282">
        <v>1.46</v>
      </c>
      <c r="AP282" t="s">
        <v>49</v>
      </c>
      <c r="AQ282" t="s">
        <v>45</v>
      </c>
      <c r="AR282" t="str">
        <f>VLOOKUP(AC282,Lookup!$A$1:$G$58,5,FALSE)</f>
        <v>HURD CR      18.0028</v>
      </c>
      <c r="AS282">
        <f>VLOOKUP(AC282,Lookup!$A$1:$H$58,8,FALSE)</f>
        <v>1.011745260574491</v>
      </c>
      <c r="AT282">
        <f t="shared" si="4"/>
        <v>1.4771480804387569</v>
      </c>
    </row>
    <row r="283" spans="1:46" x14ac:dyDescent="0.3">
      <c r="A283" t="s">
        <v>43</v>
      </c>
      <c r="B283">
        <v>4.0999999999999996</v>
      </c>
      <c r="C283">
        <v>20160520</v>
      </c>
      <c r="D283" t="s">
        <v>44</v>
      </c>
      <c r="E283" t="s">
        <v>68</v>
      </c>
      <c r="F283">
        <v>2484627</v>
      </c>
      <c r="G283">
        <v>1</v>
      </c>
      <c r="H283">
        <v>2013</v>
      </c>
      <c r="I283">
        <v>20130827</v>
      </c>
      <c r="J283" t="s">
        <v>43</v>
      </c>
      <c r="K283">
        <v>6</v>
      </c>
      <c r="L283">
        <v>35</v>
      </c>
      <c r="M283">
        <v>23</v>
      </c>
      <c r="N283">
        <v>12</v>
      </c>
      <c r="O283" t="s">
        <v>45</v>
      </c>
      <c r="P283">
        <v>5</v>
      </c>
      <c r="Q283" t="s">
        <v>46</v>
      </c>
      <c r="S283">
        <v>5000</v>
      </c>
      <c r="T283" t="s">
        <v>56</v>
      </c>
      <c r="X283">
        <v>460</v>
      </c>
      <c r="Y283">
        <v>0</v>
      </c>
      <c r="Z283">
        <v>1</v>
      </c>
      <c r="AA283" t="s">
        <v>48</v>
      </c>
      <c r="AB283">
        <v>1</v>
      </c>
      <c r="AC283" s="1" t="s">
        <v>96</v>
      </c>
      <c r="AD283">
        <v>12</v>
      </c>
      <c r="AH283">
        <v>125477</v>
      </c>
      <c r="AI283">
        <v>1</v>
      </c>
      <c r="AO283">
        <v>1.46</v>
      </c>
      <c r="AP283" t="s">
        <v>49</v>
      </c>
      <c r="AQ283" t="s">
        <v>45</v>
      </c>
      <c r="AR283" t="str">
        <f>VLOOKUP(AC283,Lookup!$A$1:$G$58,5,FALSE)</f>
        <v>GORST CR     15.0216</v>
      </c>
      <c r="AS283">
        <f>VLOOKUP(AC283,Lookup!$A$1:$H$58,8,FALSE)</f>
        <v>9.2676267293887928</v>
      </c>
      <c r="AT283">
        <f t="shared" si="4"/>
        <v>13.530735024907637</v>
      </c>
    </row>
    <row r="284" spans="1:46" x14ac:dyDescent="0.3">
      <c r="A284" t="s">
        <v>43</v>
      </c>
      <c r="B284">
        <v>4.0999999999999996</v>
      </c>
      <c r="C284">
        <v>20160520</v>
      </c>
      <c r="D284" t="s">
        <v>44</v>
      </c>
      <c r="E284" t="s">
        <v>68</v>
      </c>
      <c r="F284">
        <v>2484636</v>
      </c>
      <c r="G284">
        <v>1</v>
      </c>
      <c r="H284">
        <v>2013</v>
      </c>
      <c r="I284">
        <v>20130827</v>
      </c>
      <c r="J284" t="s">
        <v>43</v>
      </c>
      <c r="K284">
        <v>6</v>
      </c>
      <c r="L284">
        <v>35</v>
      </c>
      <c r="M284">
        <v>23</v>
      </c>
      <c r="N284">
        <v>12</v>
      </c>
      <c r="O284" t="s">
        <v>45</v>
      </c>
      <c r="P284">
        <v>5</v>
      </c>
      <c r="Q284" t="s">
        <v>46</v>
      </c>
      <c r="S284">
        <v>5000</v>
      </c>
      <c r="T284" t="s">
        <v>56</v>
      </c>
      <c r="X284">
        <v>760</v>
      </c>
      <c r="Y284">
        <v>0</v>
      </c>
      <c r="Z284">
        <v>1</v>
      </c>
      <c r="AA284" t="s">
        <v>48</v>
      </c>
      <c r="AB284">
        <v>1</v>
      </c>
      <c r="AC284" s="1" t="s">
        <v>82</v>
      </c>
      <c r="AD284">
        <v>12</v>
      </c>
      <c r="AH284">
        <v>125477</v>
      </c>
      <c r="AI284">
        <v>1</v>
      </c>
      <c r="AO284">
        <v>1.46</v>
      </c>
      <c r="AP284" t="s">
        <v>49</v>
      </c>
      <c r="AQ284" t="s">
        <v>45</v>
      </c>
      <c r="AR284" t="str">
        <f>VLOOKUP(AC284,Lookup!$A$1:$G$58,5,FALSE)</f>
        <v>GORST CR     15.0216</v>
      </c>
      <c r="AS284">
        <f>VLOOKUP(AC284,Lookup!$A$1:$H$58,8,FALSE)</f>
        <v>10.712079355643366</v>
      </c>
      <c r="AT284">
        <f t="shared" si="4"/>
        <v>15.639635859239315</v>
      </c>
    </row>
    <row r="285" spans="1:46" x14ac:dyDescent="0.3">
      <c r="A285" t="s">
        <v>43</v>
      </c>
      <c r="B285">
        <v>4.0999999999999996</v>
      </c>
      <c r="C285">
        <v>20160520</v>
      </c>
      <c r="D285" t="s">
        <v>44</v>
      </c>
      <c r="E285" t="s">
        <v>68</v>
      </c>
      <c r="F285">
        <v>2484638</v>
      </c>
      <c r="G285">
        <v>1</v>
      </c>
      <c r="H285">
        <v>2013</v>
      </c>
      <c r="I285">
        <v>20130827</v>
      </c>
      <c r="J285" t="s">
        <v>43</v>
      </c>
      <c r="K285">
        <v>6</v>
      </c>
      <c r="L285">
        <v>35</v>
      </c>
      <c r="M285">
        <v>23</v>
      </c>
      <c r="N285">
        <v>12</v>
      </c>
      <c r="O285" t="s">
        <v>45</v>
      </c>
      <c r="P285">
        <v>5</v>
      </c>
      <c r="Q285" t="s">
        <v>46</v>
      </c>
      <c r="S285">
        <v>5000</v>
      </c>
      <c r="T285" t="s">
        <v>56</v>
      </c>
      <c r="X285">
        <v>630</v>
      </c>
      <c r="Y285">
        <v>0</v>
      </c>
      <c r="Z285">
        <v>1</v>
      </c>
      <c r="AA285" t="s">
        <v>48</v>
      </c>
      <c r="AB285">
        <v>1</v>
      </c>
      <c r="AC285" s="1" t="s">
        <v>89</v>
      </c>
      <c r="AD285">
        <v>12</v>
      </c>
      <c r="AH285">
        <v>125477</v>
      </c>
      <c r="AI285">
        <v>1</v>
      </c>
      <c r="AO285">
        <v>1.46</v>
      </c>
      <c r="AP285" t="s">
        <v>49</v>
      </c>
      <c r="AQ285" t="s">
        <v>45</v>
      </c>
      <c r="AR285" t="str">
        <f>VLOOKUP(AC285,Lookup!$A$1:$G$58,5,FALSE)</f>
        <v>GORST CR     15.0216</v>
      </c>
      <c r="AS285">
        <f>VLOOKUP(AC285,Lookup!$A$1:$H$58,8,FALSE)</f>
        <v>8.7930918696275064</v>
      </c>
      <c r="AT285">
        <f t="shared" si="4"/>
        <v>12.837914129656159</v>
      </c>
    </row>
    <row r="286" spans="1:46" x14ac:dyDescent="0.3">
      <c r="A286" t="s">
        <v>43</v>
      </c>
      <c r="B286">
        <v>4.0999999999999996</v>
      </c>
      <c r="C286">
        <v>20160520</v>
      </c>
      <c r="D286" t="s">
        <v>44</v>
      </c>
      <c r="E286" t="s">
        <v>68</v>
      </c>
      <c r="F286">
        <v>2484661</v>
      </c>
      <c r="G286">
        <v>1</v>
      </c>
      <c r="H286">
        <v>2013</v>
      </c>
      <c r="I286">
        <v>20130828</v>
      </c>
      <c r="J286" t="s">
        <v>43</v>
      </c>
      <c r="K286">
        <v>6</v>
      </c>
      <c r="L286">
        <v>35</v>
      </c>
      <c r="M286">
        <v>23</v>
      </c>
      <c r="N286">
        <v>49</v>
      </c>
      <c r="O286" t="s">
        <v>45</v>
      </c>
      <c r="P286">
        <v>5</v>
      </c>
      <c r="Q286" t="s">
        <v>46</v>
      </c>
      <c r="S286">
        <v>5000</v>
      </c>
      <c r="T286" t="s">
        <v>56</v>
      </c>
      <c r="X286">
        <v>790</v>
      </c>
      <c r="Y286">
        <v>0</v>
      </c>
      <c r="Z286">
        <v>1</v>
      </c>
      <c r="AA286" t="s">
        <v>48</v>
      </c>
      <c r="AB286">
        <v>1</v>
      </c>
      <c r="AC286" s="1" t="s">
        <v>82</v>
      </c>
      <c r="AD286">
        <v>12</v>
      </c>
      <c r="AH286">
        <v>125477</v>
      </c>
      <c r="AI286">
        <v>1</v>
      </c>
      <c r="AO286">
        <v>1.46</v>
      </c>
      <c r="AP286" t="s">
        <v>49</v>
      </c>
      <c r="AQ286" t="s">
        <v>45</v>
      </c>
      <c r="AR286" t="str">
        <f>VLOOKUP(AC286,Lookup!$A$1:$G$58,5,FALSE)</f>
        <v>GORST CR     15.0216</v>
      </c>
      <c r="AS286">
        <f>VLOOKUP(AC286,Lookup!$A$1:$H$58,8,FALSE)</f>
        <v>10.712079355643366</v>
      </c>
      <c r="AT286">
        <f t="shared" si="4"/>
        <v>15.639635859239315</v>
      </c>
    </row>
    <row r="287" spans="1:46" x14ac:dyDescent="0.3">
      <c r="A287" t="s">
        <v>43</v>
      </c>
      <c r="B287">
        <v>4.0999999999999996</v>
      </c>
      <c r="C287">
        <v>20160520</v>
      </c>
      <c r="D287" t="s">
        <v>44</v>
      </c>
      <c r="E287" t="s">
        <v>68</v>
      </c>
      <c r="F287">
        <v>2484668</v>
      </c>
      <c r="G287">
        <v>1</v>
      </c>
      <c r="H287">
        <v>2013</v>
      </c>
      <c r="I287">
        <v>20130828</v>
      </c>
      <c r="J287" t="s">
        <v>43</v>
      </c>
      <c r="K287">
        <v>6</v>
      </c>
      <c r="L287">
        <v>35</v>
      </c>
      <c r="M287">
        <v>23</v>
      </c>
      <c r="N287">
        <v>49</v>
      </c>
      <c r="O287" t="s">
        <v>45</v>
      </c>
      <c r="P287">
        <v>5</v>
      </c>
      <c r="Q287" t="s">
        <v>46</v>
      </c>
      <c r="S287">
        <v>5000</v>
      </c>
      <c r="T287" t="s">
        <v>56</v>
      </c>
      <c r="X287">
        <v>730</v>
      </c>
      <c r="Y287">
        <v>0</v>
      </c>
      <c r="Z287">
        <v>1</v>
      </c>
      <c r="AA287" t="s">
        <v>48</v>
      </c>
      <c r="AB287">
        <v>1</v>
      </c>
      <c r="AC287" s="1" t="s">
        <v>88</v>
      </c>
      <c r="AD287">
        <v>12</v>
      </c>
      <c r="AH287">
        <v>125477</v>
      </c>
      <c r="AI287">
        <v>1</v>
      </c>
      <c r="AO287">
        <v>1.46</v>
      </c>
      <c r="AP287" t="s">
        <v>49</v>
      </c>
      <c r="AQ287" t="s">
        <v>45</v>
      </c>
      <c r="AR287" t="str">
        <f>VLOOKUP(AC287,Lookup!$A$1:$G$58,5,FALSE)</f>
        <v>GORST CR     15.0216</v>
      </c>
      <c r="AS287">
        <f>VLOOKUP(AC287,Lookup!$A$1:$H$58,8,FALSE)</f>
        <v>8.7221435634663784</v>
      </c>
      <c r="AT287">
        <f t="shared" si="4"/>
        <v>12.734329602660912</v>
      </c>
    </row>
    <row r="288" spans="1:46" x14ac:dyDescent="0.3">
      <c r="A288" t="s">
        <v>43</v>
      </c>
      <c r="B288">
        <v>4.0999999999999996</v>
      </c>
      <c r="C288">
        <v>20160520</v>
      </c>
      <c r="D288" t="s">
        <v>44</v>
      </c>
      <c r="E288" t="s">
        <v>68</v>
      </c>
      <c r="F288">
        <v>2484670</v>
      </c>
      <c r="G288">
        <v>1</v>
      </c>
      <c r="H288">
        <v>2013</v>
      </c>
      <c r="I288">
        <v>20130828</v>
      </c>
      <c r="J288" t="s">
        <v>43</v>
      </c>
      <c r="K288">
        <v>6</v>
      </c>
      <c r="L288">
        <v>35</v>
      </c>
      <c r="M288">
        <v>23</v>
      </c>
      <c r="N288">
        <v>49</v>
      </c>
      <c r="O288" t="s">
        <v>45</v>
      </c>
      <c r="P288">
        <v>5</v>
      </c>
      <c r="Q288" t="s">
        <v>46</v>
      </c>
      <c r="S288">
        <v>5000</v>
      </c>
      <c r="T288" t="s">
        <v>56</v>
      </c>
      <c r="X288">
        <v>710</v>
      </c>
      <c r="Y288">
        <v>0</v>
      </c>
      <c r="Z288">
        <v>1</v>
      </c>
      <c r="AA288" t="s">
        <v>48</v>
      </c>
      <c r="AB288">
        <v>1</v>
      </c>
      <c r="AC288" s="1" t="s">
        <v>88</v>
      </c>
      <c r="AD288">
        <v>12</v>
      </c>
      <c r="AH288">
        <v>125477</v>
      </c>
      <c r="AI288">
        <v>1</v>
      </c>
      <c r="AO288">
        <v>1.46</v>
      </c>
      <c r="AP288" t="s">
        <v>49</v>
      </c>
      <c r="AQ288" t="s">
        <v>45</v>
      </c>
      <c r="AR288" t="str">
        <f>VLOOKUP(AC288,Lookup!$A$1:$G$58,5,FALSE)</f>
        <v>GORST CR     15.0216</v>
      </c>
      <c r="AS288">
        <f>VLOOKUP(AC288,Lookup!$A$1:$H$58,8,FALSE)</f>
        <v>8.7221435634663784</v>
      </c>
      <c r="AT288">
        <f t="shared" si="4"/>
        <v>12.734329602660912</v>
      </c>
    </row>
    <row r="289" spans="1:46" x14ac:dyDescent="0.3">
      <c r="A289" t="s">
        <v>43</v>
      </c>
      <c r="B289">
        <v>4.0999999999999996</v>
      </c>
      <c r="C289">
        <v>20160520</v>
      </c>
      <c r="D289" t="s">
        <v>44</v>
      </c>
      <c r="E289" t="s">
        <v>68</v>
      </c>
      <c r="F289">
        <v>2484693</v>
      </c>
      <c r="G289">
        <v>1</v>
      </c>
      <c r="H289">
        <v>2013</v>
      </c>
      <c r="I289">
        <v>20130828</v>
      </c>
      <c r="J289" t="s">
        <v>43</v>
      </c>
      <c r="K289">
        <v>6</v>
      </c>
      <c r="L289">
        <v>35</v>
      </c>
      <c r="M289">
        <v>23</v>
      </c>
      <c r="N289">
        <v>49</v>
      </c>
      <c r="O289" t="s">
        <v>45</v>
      </c>
      <c r="P289">
        <v>5</v>
      </c>
      <c r="Q289" t="s">
        <v>46</v>
      </c>
      <c r="S289">
        <v>5000</v>
      </c>
      <c r="T289" t="s">
        <v>56</v>
      </c>
      <c r="X289">
        <v>650</v>
      </c>
      <c r="Y289">
        <v>0</v>
      </c>
      <c r="Z289">
        <v>1</v>
      </c>
      <c r="AA289" t="s">
        <v>48</v>
      </c>
      <c r="AB289">
        <v>1</v>
      </c>
      <c r="AC289" s="1" t="s">
        <v>88</v>
      </c>
      <c r="AD289">
        <v>12</v>
      </c>
      <c r="AH289">
        <v>125477</v>
      </c>
      <c r="AI289">
        <v>1</v>
      </c>
      <c r="AO289">
        <v>1.46</v>
      </c>
      <c r="AP289" t="s">
        <v>49</v>
      </c>
      <c r="AQ289" t="s">
        <v>45</v>
      </c>
      <c r="AR289" t="str">
        <f>VLOOKUP(AC289,Lookup!$A$1:$G$58,5,FALSE)</f>
        <v>GORST CR     15.0216</v>
      </c>
      <c r="AS289">
        <f>VLOOKUP(AC289,Lookup!$A$1:$H$58,8,FALSE)</f>
        <v>8.7221435634663784</v>
      </c>
      <c r="AT289">
        <f t="shared" si="4"/>
        <v>12.734329602660912</v>
      </c>
    </row>
    <row r="290" spans="1:46" x14ac:dyDescent="0.3">
      <c r="A290" t="s">
        <v>43</v>
      </c>
      <c r="B290">
        <v>4.0999999999999996</v>
      </c>
      <c r="C290">
        <v>20160520</v>
      </c>
      <c r="D290" t="s">
        <v>44</v>
      </c>
      <c r="E290" t="s">
        <v>68</v>
      </c>
      <c r="F290">
        <v>2484695</v>
      </c>
      <c r="G290">
        <v>1</v>
      </c>
      <c r="H290">
        <v>2013</v>
      </c>
      <c r="I290">
        <v>20130828</v>
      </c>
      <c r="J290" t="s">
        <v>43</v>
      </c>
      <c r="K290">
        <v>6</v>
      </c>
      <c r="L290">
        <v>35</v>
      </c>
      <c r="M290">
        <v>23</v>
      </c>
      <c r="N290">
        <v>49</v>
      </c>
      <c r="O290" t="s">
        <v>45</v>
      </c>
      <c r="P290">
        <v>5</v>
      </c>
      <c r="Q290" t="s">
        <v>46</v>
      </c>
      <c r="S290">
        <v>5000</v>
      </c>
      <c r="T290" t="s">
        <v>56</v>
      </c>
      <c r="X290">
        <v>600</v>
      </c>
      <c r="Y290">
        <v>0</v>
      </c>
      <c r="Z290">
        <v>1</v>
      </c>
      <c r="AA290" t="s">
        <v>48</v>
      </c>
      <c r="AB290">
        <v>1</v>
      </c>
      <c r="AC290" s="1" t="s">
        <v>89</v>
      </c>
      <c r="AD290">
        <v>12</v>
      </c>
      <c r="AH290">
        <v>125477</v>
      </c>
      <c r="AI290">
        <v>1</v>
      </c>
      <c r="AO290">
        <v>1.46</v>
      </c>
      <c r="AP290" t="s">
        <v>49</v>
      </c>
      <c r="AQ290" t="s">
        <v>45</v>
      </c>
      <c r="AR290" t="str">
        <f>VLOOKUP(AC290,Lookup!$A$1:$G$58,5,FALSE)</f>
        <v>GORST CR     15.0216</v>
      </c>
      <c r="AS290">
        <f>VLOOKUP(AC290,Lookup!$A$1:$H$58,8,FALSE)</f>
        <v>8.7930918696275064</v>
      </c>
      <c r="AT290">
        <f t="shared" si="4"/>
        <v>12.837914129656159</v>
      </c>
    </row>
    <row r="291" spans="1:46" x14ac:dyDescent="0.3">
      <c r="A291" t="s">
        <v>43</v>
      </c>
      <c r="B291">
        <v>4.0999999999999996</v>
      </c>
      <c r="C291">
        <v>20160520</v>
      </c>
      <c r="D291" t="s">
        <v>44</v>
      </c>
      <c r="E291" t="s">
        <v>68</v>
      </c>
      <c r="F291">
        <v>2484702</v>
      </c>
      <c r="G291">
        <v>1</v>
      </c>
      <c r="H291">
        <v>2013</v>
      </c>
      <c r="I291">
        <v>20130826</v>
      </c>
      <c r="J291" t="s">
        <v>43</v>
      </c>
      <c r="K291">
        <v>6</v>
      </c>
      <c r="L291">
        <v>35</v>
      </c>
      <c r="M291">
        <v>23</v>
      </c>
      <c r="N291">
        <v>52</v>
      </c>
      <c r="O291" t="s">
        <v>45</v>
      </c>
      <c r="P291">
        <v>5</v>
      </c>
      <c r="Q291" t="s">
        <v>46</v>
      </c>
      <c r="S291">
        <v>5000</v>
      </c>
      <c r="T291" t="s">
        <v>47</v>
      </c>
      <c r="X291">
        <v>670</v>
      </c>
      <c r="Y291">
        <v>0</v>
      </c>
      <c r="Z291">
        <v>1</v>
      </c>
      <c r="AA291" t="s">
        <v>48</v>
      </c>
      <c r="AB291">
        <v>1</v>
      </c>
      <c r="AC291" s="1" t="s">
        <v>82</v>
      </c>
      <c r="AD291">
        <v>12</v>
      </c>
      <c r="AH291">
        <v>125477</v>
      </c>
      <c r="AI291">
        <v>1</v>
      </c>
      <c r="AO291">
        <v>1.46</v>
      </c>
      <c r="AP291" t="s">
        <v>49</v>
      </c>
      <c r="AQ291" t="s">
        <v>45</v>
      </c>
      <c r="AR291" t="str">
        <f>VLOOKUP(AC291,Lookup!$A$1:$G$58,5,FALSE)</f>
        <v>GORST CR     15.0216</v>
      </c>
      <c r="AS291">
        <f>VLOOKUP(AC291,Lookup!$A$1:$H$58,8,FALSE)</f>
        <v>10.712079355643366</v>
      </c>
      <c r="AT291">
        <f t="shared" si="4"/>
        <v>15.639635859239315</v>
      </c>
    </row>
    <row r="292" spans="1:46" x14ac:dyDescent="0.3">
      <c r="A292" t="s">
        <v>43</v>
      </c>
      <c r="B292">
        <v>4.0999999999999996</v>
      </c>
      <c r="C292">
        <v>20160520</v>
      </c>
      <c r="D292" t="s">
        <v>44</v>
      </c>
      <c r="E292" t="s">
        <v>68</v>
      </c>
      <c r="F292">
        <v>2484738</v>
      </c>
      <c r="G292">
        <v>1</v>
      </c>
      <c r="H292">
        <v>2013</v>
      </c>
      <c r="I292">
        <v>20130826</v>
      </c>
      <c r="J292" t="s">
        <v>43</v>
      </c>
      <c r="K292">
        <v>6</v>
      </c>
      <c r="L292">
        <v>35</v>
      </c>
      <c r="M292">
        <v>23</v>
      </c>
      <c r="N292">
        <v>52</v>
      </c>
      <c r="O292" t="s">
        <v>45</v>
      </c>
      <c r="P292">
        <v>5</v>
      </c>
      <c r="Q292" t="s">
        <v>46</v>
      </c>
      <c r="S292">
        <v>5000</v>
      </c>
      <c r="T292" t="s">
        <v>56</v>
      </c>
      <c r="X292">
        <v>580</v>
      </c>
      <c r="Y292">
        <v>0</v>
      </c>
      <c r="Z292">
        <v>1</v>
      </c>
      <c r="AA292" t="s">
        <v>48</v>
      </c>
      <c r="AB292">
        <v>1</v>
      </c>
      <c r="AC292" s="1" t="s">
        <v>89</v>
      </c>
      <c r="AD292">
        <v>12</v>
      </c>
      <c r="AH292">
        <v>125477</v>
      </c>
      <c r="AI292">
        <v>1</v>
      </c>
      <c r="AO292">
        <v>1.46</v>
      </c>
      <c r="AP292" t="s">
        <v>49</v>
      </c>
      <c r="AQ292" t="s">
        <v>45</v>
      </c>
      <c r="AR292" t="str">
        <f>VLOOKUP(AC292,Lookup!$A$1:$G$58,5,FALSE)</f>
        <v>GORST CR     15.0216</v>
      </c>
      <c r="AS292">
        <f>VLOOKUP(AC292,Lookup!$A$1:$H$58,8,FALSE)</f>
        <v>8.7930918696275064</v>
      </c>
      <c r="AT292">
        <f t="shared" si="4"/>
        <v>12.837914129656159</v>
      </c>
    </row>
    <row r="293" spans="1:46" x14ac:dyDescent="0.3">
      <c r="A293" t="s">
        <v>43</v>
      </c>
      <c r="B293">
        <v>4.0999999999999996</v>
      </c>
      <c r="C293">
        <v>20160520</v>
      </c>
      <c r="D293" t="s">
        <v>44</v>
      </c>
      <c r="E293" t="s">
        <v>68</v>
      </c>
      <c r="F293">
        <v>2484829</v>
      </c>
      <c r="G293">
        <v>1</v>
      </c>
      <c r="H293">
        <v>2013</v>
      </c>
      <c r="I293">
        <v>20130826</v>
      </c>
      <c r="J293" t="s">
        <v>43</v>
      </c>
      <c r="K293">
        <v>6</v>
      </c>
      <c r="L293">
        <v>35</v>
      </c>
      <c r="M293">
        <v>23</v>
      </c>
      <c r="N293">
        <v>52</v>
      </c>
      <c r="O293" t="s">
        <v>45</v>
      </c>
      <c r="P293">
        <v>5</v>
      </c>
      <c r="Q293" t="s">
        <v>46</v>
      </c>
      <c r="S293">
        <v>5000</v>
      </c>
      <c r="T293" t="s">
        <v>56</v>
      </c>
      <c r="X293">
        <v>670</v>
      </c>
      <c r="Y293">
        <v>0</v>
      </c>
      <c r="Z293">
        <v>1</v>
      </c>
      <c r="AA293" t="s">
        <v>48</v>
      </c>
      <c r="AB293">
        <v>1</v>
      </c>
      <c r="AC293" s="1" t="s">
        <v>88</v>
      </c>
      <c r="AD293">
        <v>12</v>
      </c>
      <c r="AH293">
        <v>125477</v>
      </c>
      <c r="AI293">
        <v>1</v>
      </c>
      <c r="AO293">
        <v>1.46</v>
      </c>
      <c r="AP293" t="s">
        <v>49</v>
      </c>
      <c r="AQ293" t="s">
        <v>45</v>
      </c>
      <c r="AR293" t="str">
        <f>VLOOKUP(AC293,Lookup!$A$1:$G$58,5,FALSE)</f>
        <v>GORST CR     15.0216</v>
      </c>
      <c r="AS293">
        <f>VLOOKUP(AC293,Lookup!$A$1:$H$58,8,FALSE)</f>
        <v>8.7221435634663784</v>
      </c>
      <c r="AT293">
        <f t="shared" si="4"/>
        <v>12.734329602660912</v>
      </c>
    </row>
    <row r="294" spans="1:46" x14ac:dyDescent="0.3">
      <c r="A294" t="s">
        <v>43</v>
      </c>
      <c r="B294">
        <v>4.0999999999999996</v>
      </c>
      <c r="C294">
        <v>20160520</v>
      </c>
      <c r="D294" t="s">
        <v>44</v>
      </c>
      <c r="E294" t="s">
        <v>68</v>
      </c>
      <c r="F294">
        <v>2484836</v>
      </c>
      <c r="G294">
        <v>1</v>
      </c>
      <c r="H294">
        <v>2013</v>
      </c>
      <c r="I294">
        <v>20130826</v>
      </c>
      <c r="J294" t="s">
        <v>43</v>
      </c>
      <c r="K294">
        <v>6</v>
      </c>
      <c r="L294">
        <v>35</v>
      </c>
      <c r="M294">
        <v>23</v>
      </c>
      <c r="N294">
        <v>52</v>
      </c>
      <c r="O294" t="s">
        <v>45</v>
      </c>
      <c r="P294">
        <v>5</v>
      </c>
      <c r="Q294" t="s">
        <v>46</v>
      </c>
      <c r="S294">
        <v>5000</v>
      </c>
      <c r="T294" t="s">
        <v>47</v>
      </c>
      <c r="X294">
        <v>690</v>
      </c>
      <c r="Y294">
        <v>0</v>
      </c>
      <c r="Z294">
        <v>1</v>
      </c>
      <c r="AA294" t="s">
        <v>48</v>
      </c>
      <c r="AB294">
        <v>1</v>
      </c>
      <c r="AC294" s="1" t="s">
        <v>88</v>
      </c>
      <c r="AD294">
        <v>12</v>
      </c>
      <c r="AH294">
        <v>125477</v>
      </c>
      <c r="AI294">
        <v>1</v>
      </c>
      <c r="AO294">
        <v>1.46</v>
      </c>
      <c r="AP294" t="s">
        <v>49</v>
      </c>
      <c r="AQ294" t="s">
        <v>45</v>
      </c>
      <c r="AR294" t="str">
        <f>VLOOKUP(AC294,Lookup!$A$1:$G$58,5,FALSE)</f>
        <v>GORST CR     15.0216</v>
      </c>
      <c r="AS294">
        <f>VLOOKUP(AC294,Lookup!$A$1:$H$58,8,FALSE)</f>
        <v>8.7221435634663784</v>
      </c>
      <c r="AT294">
        <f t="shared" si="4"/>
        <v>12.734329602660912</v>
      </c>
    </row>
    <row r="295" spans="1:46" x14ac:dyDescent="0.3">
      <c r="A295" t="s">
        <v>43</v>
      </c>
      <c r="B295">
        <v>4.0999999999999996</v>
      </c>
      <c r="C295">
        <v>20160520</v>
      </c>
      <c r="D295" t="s">
        <v>44</v>
      </c>
      <c r="E295" t="s">
        <v>68</v>
      </c>
      <c r="F295">
        <v>2484732</v>
      </c>
      <c r="G295">
        <v>1</v>
      </c>
      <c r="H295">
        <v>2013</v>
      </c>
      <c r="I295">
        <v>20130826</v>
      </c>
      <c r="J295" t="s">
        <v>43</v>
      </c>
      <c r="K295">
        <v>6</v>
      </c>
      <c r="L295">
        <v>35</v>
      </c>
      <c r="M295">
        <v>23</v>
      </c>
      <c r="N295">
        <v>52</v>
      </c>
      <c r="O295" t="s">
        <v>45</v>
      </c>
      <c r="P295">
        <v>5</v>
      </c>
      <c r="Q295" t="s">
        <v>46</v>
      </c>
      <c r="S295">
        <v>5000</v>
      </c>
      <c r="T295" t="s">
        <v>56</v>
      </c>
      <c r="X295">
        <v>510</v>
      </c>
      <c r="Y295">
        <v>0</v>
      </c>
      <c r="Z295">
        <v>1</v>
      </c>
      <c r="AA295" t="s">
        <v>48</v>
      </c>
      <c r="AB295">
        <v>1</v>
      </c>
      <c r="AC295" s="1" t="s">
        <v>96</v>
      </c>
      <c r="AD295">
        <v>12</v>
      </c>
      <c r="AH295">
        <v>125477</v>
      </c>
      <c r="AI295">
        <v>1</v>
      </c>
      <c r="AO295">
        <v>1.46</v>
      </c>
      <c r="AP295" t="s">
        <v>49</v>
      </c>
      <c r="AQ295" t="s">
        <v>45</v>
      </c>
      <c r="AR295" t="str">
        <f>VLOOKUP(AC295,Lookup!$A$1:$G$58,5,FALSE)</f>
        <v>GORST CR     15.0216</v>
      </c>
      <c r="AS295">
        <f>VLOOKUP(AC295,Lookup!$A$1:$H$58,8,FALSE)</f>
        <v>9.2676267293887928</v>
      </c>
      <c r="AT295">
        <f t="shared" si="4"/>
        <v>13.530735024907637</v>
      </c>
    </row>
    <row r="296" spans="1:46" x14ac:dyDescent="0.3">
      <c r="A296" t="s">
        <v>43</v>
      </c>
      <c r="B296">
        <v>4.0999999999999996</v>
      </c>
      <c r="C296">
        <v>20160520</v>
      </c>
      <c r="D296" t="s">
        <v>44</v>
      </c>
      <c r="E296" t="s">
        <v>68</v>
      </c>
      <c r="F296">
        <v>2484750</v>
      </c>
      <c r="G296">
        <v>1</v>
      </c>
      <c r="H296">
        <v>2013</v>
      </c>
      <c r="I296">
        <v>20130826</v>
      </c>
      <c r="J296" t="s">
        <v>43</v>
      </c>
      <c r="K296">
        <v>6</v>
      </c>
      <c r="L296">
        <v>35</v>
      </c>
      <c r="M296">
        <v>23</v>
      </c>
      <c r="N296">
        <v>52</v>
      </c>
      <c r="O296" t="s">
        <v>45</v>
      </c>
      <c r="P296">
        <v>5</v>
      </c>
      <c r="Q296" t="s">
        <v>46</v>
      </c>
      <c r="S296">
        <v>5000</v>
      </c>
      <c r="T296" t="s">
        <v>56</v>
      </c>
      <c r="X296">
        <v>760</v>
      </c>
      <c r="Y296">
        <v>0</v>
      </c>
      <c r="Z296">
        <v>1</v>
      </c>
      <c r="AA296" t="s">
        <v>48</v>
      </c>
      <c r="AB296">
        <v>1</v>
      </c>
      <c r="AC296" s="1" t="s">
        <v>83</v>
      </c>
      <c r="AD296">
        <v>12</v>
      </c>
      <c r="AH296">
        <v>125477</v>
      </c>
      <c r="AI296">
        <v>1</v>
      </c>
      <c r="AO296">
        <v>1.46</v>
      </c>
      <c r="AP296" t="s">
        <v>49</v>
      </c>
      <c r="AQ296" t="s">
        <v>45</v>
      </c>
      <c r="AR296" t="str">
        <f>VLOOKUP(AC296,Lookup!$A$1:$G$58,5,FALSE)</f>
        <v>GORST CR     15.0216</v>
      </c>
      <c r="AS296">
        <f>VLOOKUP(AC296,Lookup!$A$1:$H$58,8,FALSE)</f>
        <v>12.803707691587473</v>
      </c>
      <c r="AT296">
        <f t="shared" si="4"/>
        <v>18.693413229717709</v>
      </c>
    </row>
    <row r="297" spans="1:46" x14ac:dyDescent="0.3">
      <c r="A297" t="s">
        <v>43</v>
      </c>
      <c r="B297">
        <v>4.0999999999999996</v>
      </c>
      <c r="C297">
        <v>20160520</v>
      </c>
      <c r="D297" t="s">
        <v>44</v>
      </c>
      <c r="E297" t="s">
        <v>68</v>
      </c>
      <c r="F297">
        <v>2484764</v>
      </c>
      <c r="G297">
        <v>1</v>
      </c>
      <c r="H297">
        <v>2013</v>
      </c>
      <c r="I297">
        <v>20130826</v>
      </c>
      <c r="J297" t="s">
        <v>43</v>
      </c>
      <c r="K297">
        <v>6</v>
      </c>
      <c r="L297">
        <v>35</v>
      </c>
      <c r="M297">
        <v>23</v>
      </c>
      <c r="N297">
        <v>52</v>
      </c>
      <c r="O297" t="s">
        <v>45</v>
      </c>
      <c r="P297">
        <v>5</v>
      </c>
      <c r="Q297" t="s">
        <v>46</v>
      </c>
      <c r="S297">
        <v>5000</v>
      </c>
      <c r="T297" t="s">
        <v>56</v>
      </c>
      <c r="X297">
        <v>820</v>
      </c>
      <c r="Y297">
        <v>0</v>
      </c>
      <c r="Z297">
        <v>1</v>
      </c>
      <c r="AA297" t="s">
        <v>48</v>
      </c>
      <c r="AB297">
        <v>1</v>
      </c>
      <c r="AC297" s="1" t="s">
        <v>89</v>
      </c>
      <c r="AD297">
        <v>12</v>
      </c>
      <c r="AH297">
        <v>125477</v>
      </c>
      <c r="AI297">
        <v>1</v>
      </c>
      <c r="AO297">
        <v>1.46</v>
      </c>
      <c r="AP297" t="s">
        <v>49</v>
      </c>
      <c r="AQ297" t="s">
        <v>45</v>
      </c>
      <c r="AR297" t="str">
        <f>VLOOKUP(AC297,Lookup!$A$1:$G$58,5,FALSE)</f>
        <v>GORST CR     15.0216</v>
      </c>
      <c r="AS297">
        <f>VLOOKUP(AC297,Lookup!$A$1:$H$58,8,FALSE)</f>
        <v>8.7930918696275064</v>
      </c>
      <c r="AT297">
        <f t="shared" si="4"/>
        <v>12.837914129656159</v>
      </c>
    </row>
    <row r="298" spans="1:46" x14ac:dyDescent="0.3">
      <c r="A298" t="s">
        <v>43</v>
      </c>
      <c r="B298">
        <v>4.0999999999999996</v>
      </c>
      <c r="C298">
        <v>20160520</v>
      </c>
      <c r="D298" t="s">
        <v>44</v>
      </c>
      <c r="E298" t="s">
        <v>68</v>
      </c>
      <c r="F298">
        <v>2484781</v>
      </c>
      <c r="G298">
        <v>1</v>
      </c>
      <c r="H298">
        <v>2013</v>
      </c>
      <c r="I298">
        <v>20130826</v>
      </c>
      <c r="J298" t="s">
        <v>43</v>
      </c>
      <c r="K298">
        <v>6</v>
      </c>
      <c r="L298">
        <v>35</v>
      </c>
      <c r="M298">
        <v>23</v>
      </c>
      <c r="N298">
        <v>52</v>
      </c>
      <c r="O298" t="s">
        <v>45</v>
      </c>
      <c r="P298">
        <v>5</v>
      </c>
      <c r="Q298" t="s">
        <v>46</v>
      </c>
      <c r="S298">
        <v>5000</v>
      </c>
      <c r="T298" t="s">
        <v>56</v>
      </c>
      <c r="X298">
        <v>640</v>
      </c>
      <c r="Y298">
        <v>0</v>
      </c>
      <c r="Z298">
        <v>1</v>
      </c>
      <c r="AA298" t="s">
        <v>48</v>
      </c>
      <c r="AB298">
        <v>1</v>
      </c>
      <c r="AC298" s="1" t="s">
        <v>89</v>
      </c>
      <c r="AD298">
        <v>12</v>
      </c>
      <c r="AH298">
        <v>125477</v>
      </c>
      <c r="AI298">
        <v>1</v>
      </c>
      <c r="AO298">
        <v>1.46</v>
      </c>
      <c r="AP298" t="s">
        <v>49</v>
      </c>
      <c r="AQ298" t="s">
        <v>45</v>
      </c>
      <c r="AR298" t="str">
        <f>VLOOKUP(AC298,Lookup!$A$1:$G$58,5,FALSE)</f>
        <v>GORST CR     15.0216</v>
      </c>
      <c r="AS298">
        <f>VLOOKUP(AC298,Lookup!$A$1:$H$58,8,FALSE)</f>
        <v>8.7930918696275064</v>
      </c>
      <c r="AT298">
        <f t="shared" si="4"/>
        <v>12.837914129656159</v>
      </c>
    </row>
    <row r="299" spans="1:46" x14ac:dyDescent="0.3">
      <c r="A299" t="s">
        <v>43</v>
      </c>
      <c r="B299">
        <v>4.0999999999999996</v>
      </c>
      <c r="C299">
        <v>20160520</v>
      </c>
      <c r="D299" t="s">
        <v>44</v>
      </c>
      <c r="E299" t="s">
        <v>68</v>
      </c>
      <c r="F299">
        <v>2484782</v>
      </c>
      <c r="G299">
        <v>1</v>
      </c>
      <c r="H299">
        <v>2013</v>
      </c>
      <c r="I299">
        <v>20130826</v>
      </c>
      <c r="J299" t="s">
        <v>43</v>
      </c>
      <c r="K299">
        <v>6</v>
      </c>
      <c r="L299">
        <v>35</v>
      </c>
      <c r="M299">
        <v>23</v>
      </c>
      <c r="N299">
        <v>52</v>
      </c>
      <c r="O299" t="s">
        <v>45</v>
      </c>
      <c r="P299">
        <v>5</v>
      </c>
      <c r="Q299" t="s">
        <v>46</v>
      </c>
      <c r="S299">
        <v>5000</v>
      </c>
      <c r="T299" t="s">
        <v>56</v>
      </c>
      <c r="X299">
        <v>740</v>
      </c>
      <c r="Y299">
        <v>0</v>
      </c>
      <c r="Z299">
        <v>1</v>
      </c>
      <c r="AA299" t="s">
        <v>48</v>
      </c>
      <c r="AB299">
        <v>1</v>
      </c>
      <c r="AC299" s="1" t="s">
        <v>89</v>
      </c>
      <c r="AD299">
        <v>12</v>
      </c>
      <c r="AH299">
        <v>125477</v>
      </c>
      <c r="AI299">
        <v>1</v>
      </c>
      <c r="AO299">
        <v>1.46</v>
      </c>
      <c r="AP299" t="s">
        <v>49</v>
      </c>
      <c r="AQ299" t="s">
        <v>45</v>
      </c>
      <c r="AR299" t="str">
        <f>VLOOKUP(AC299,Lookup!$A$1:$G$58,5,FALSE)</f>
        <v>GORST CR     15.0216</v>
      </c>
      <c r="AS299">
        <f>VLOOKUP(AC299,Lookup!$A$1:$H$58,8,FALSE)</f>
        <v>8.7930918696275064</v>
      </c>
      <c r="AT299">
        <f t="shared" si="4"/>
        <v>12.837914129656159</v>
      </c>
    </row>
    <row r="300" spans="1:46" x14ac:dyDescent="0.3">
      <c r="A300" t="s">
        <v>43</v>
      </c>
      <c r="B300">
        <v>4.0999999999999996</v>
      </c>
      <c r="C300">
        <v>20160520</v>
      </c>
      <c r="D300" t="s">
        <v>44</v>
      </c>
      <c r="E300" t="s">
        <v>68</v>
      </c>
      <c r="F300">
        <v>2484814</v>
      </c>
      <c r="G300">
        <v>1</v>
      </c>
      <c r="H300">
        <v>2013</v>
      </c>
      <c r="I300">
        <v>20130826</v>
      </c>
      <c r="J300" t="s">
        <v>43</v>
      </c>
      <c r="K300">
        <v>6</v>
      </c>
      <c r="L300">
        <v>35</v>
      </c>
      <c r="M300">
        <v>23</v>
      </c>
      <c r="N300">
        <v>52</v>
      </c>
      <c r="O300" t="s">
        <v>45</v>
      </c>
      <c r="P300">
        <v>5</v>
      </c>
      <c r="Q300" t="s">
        <v>46</v>
      </c>
      <c r="S300">
        <v>5000</v>
      </c>
      <c r="T300" t="s">
        <v>56</v>
      </c>
      <c r="X300">
        <v>750</v>
      </c>
      <c r="Y300">
        <v>0</v>
      </c>
      <c r="Z300">
        <v>1</v>
      </c>
      <c r="AA300" t="s">
        <v>48</v>
      </c>
      <c r="AB300">
        <v>1</v>
      </c>
      <c r="AC300" s="1" t="s">
        <v>82</v>
      </c>
      <c r="AD300">
        <v>12</v>
      </c>
      <c r="AH300">
        <v>125477</v>
      </c>
      <c r="AI300">
        <v>1</v>
      </c>
      <c r="AO300">
        <v>1.46</v>
      </c>
      <c r="AP300" t="s">
        <v>49</v>
      </c>
      <c r="AQ300" t="s">
        <v>45</v>
      </c>
      <c r="AR300" t="str">
        <f>VLOOKUP(AC300,Lookup!$A$1:$G$58,5,FALSE)</f>
        <v>GORST CR     15.0216</v>
      </c>
      <c r="AS300">
        <f>VLOOKUP(AC300,Lookup!$A$1:$H$58,8,FALSE)</f>
        <v>10.712079355643366</v>
      </c>
      <c r="AT300">
        <f t="shared" si="4"/>
        <v>15.639635859239315</v>
      </c>
    </row>
    <row r="301" spans="1:46" x14ac:dyDescent="0.3">
      <c r="A301" t="s">
        <v>43</v>
      </c>
      <c r="B301">
        <v>4.0999999999999996</v>
      </c>
      <c r="C301">
        <v>20160520</v>
      </c>
      <c r="D301" t="s">
        <v>44</v>
      </c>
      <c r="E301" t="s">
        <v>68</v>
      </c>
      <c r="F301">
        <v>2484817</v>
      </c>
      <c r="G301">
        <v>1</v>
      </c>
      <c r="H301">
        <v>2013</v>
      </c>
      <c r="I301">
        <v>20130826</v>
      </c>
      <c r="J301" t="s">
        <v>43</v>
      </c>
      <c r="K301">
        <v>6</v>
      </c>
      <c r="L301">
        <v>35</v>
      </c>
      <c r="M301">
        <v>23</v>
      </c>
      <c r="N301">
        <v>52</v>
      </c>
      <c r="O301" t="s">
        <v>45</v>
      </c>
      <c r="P301">
        <v>5</v>
      </c>
      <c r="Q301" t="s">
        <v>46</v>
      </c>
      <c r="S301">
        <v>5000</v>
      </c>
      <c r="T301" t="s">
        <v>47</v>
      </c>
      <c r="X301">
        <v>770</v>
      </c>
      <c r="Y301">
        <v>0</v>
      </c>
      <c r="Z301">
        <v>1</v>
      </c>
      <c r="AA301" t="s">
        <v>48</v>
      </c>
      <c r="AB301">
        <v>1</v>
      </c>
      <c r="AC301" s="1" t="s">
        <v>83</v>
      </c>
      <c r="AD301">
        <v>12</v>
      </c>
      <c r="AH301">
        <v>125477</v>
      </c>
      <c r="AI301">
        <v>1</v>
      </c>
      <c r="AO301">
        <v>1.46</v>
      </c>
      <c r="AP301" t="s">
        <v>49</v>
      </c>
      <c r="AQ301" t="s">
        <v>45</v>
      </c>
      <c r="AR301" t="str">
        <f>VLOOKUP(AC301,Lookup!$A$1:$G$58,5,FALSE)</f>
        <v>GORST CR     15.0216</v>
      </c>
      <c r="AS301">
        <f>VLOOKUP(AC301,Lookup!$A$1:$H$58,8,FALSE)</f>
        <v>12.803707691587473</v>
      </c>
      <c r="AT301">
        <f t="shared" si="4"/>
        <v>18.693413229717709</v>
      </c>
    </row>
    <row r="302" spans="1:46" x14ac:dyDescent="0.3">
      <c r="A302" t="s">
        <v>43</v>
      </c>
      <c r="B302">
        <v>4.0999999999999996</v>
      </c>
      <c r="C302">
        <v>20160520</v>
      </c>
      <c r="D302" t="s">
        <v>44</v>
      </c>
      <c r="E302" t="s">
        <v>68</v>
      </c>
      <c r="F302">
        <v>2484832</v>
      </c>
      <c r="G302">
        <v>1</v>
      </c>
      <c r="H302">
        <v>2013</v>
      </c>
      <c r="I302">
        <v>20130826</v>
      </c>
      <c r="J302" t="s">
        <v>43</v>
      </c>
      <c r="K302">
        <v>6</v>
      </c>
      <c r="L302">
        <v>35</v>
      </c>
      <c r="M302">
        <v>23</v>
      </c>
      <c r="N302">
        <v>52</v>
      </c>
      <c r="O302" t="s">
        <v>45</v>
      </c>
      <c r="P302">
        <v>5</v>
      </c>
      <c r="Q302" t="s">
        <v>46</v>
      </c>
      <c r="S302">
        <v>5000</v>
      </c>
      <c r="T302" t="s">
        <v>56</v>
      </c>
      <c r="X302">
        <v>760</v>
      </c>
      <c r="Y302">
        <v>0</v>
      </c>
      <c r="Z302">
        <v>1</v>
      </c>
      <c r="AA302" t="s">
        <v>48</v>
      </c>
      <c r="AB302">
        <v>1</v>
      </c>
      <c r="AC302" s="1" t="s">
        <v>89</v>
      </c>
      <c r="AD302">
        <v>12</v>
      </c>
      <c r="AH302">
        <v>125477</v>
      </c>
      <c r="AI302">
        <v>1</v>
      </c>
      <c r="AO302">
        <v>1.46</v>
      </c>
      <c r="AP302" t="s">
        <v>49</v>
      </c>
      <c r="AQ302" t="s">
        <v>45</v>
      </c>
      <c r="AR302" t="str">
        <f>VLOOKUP(AC302,Lookup!$A$1:$G$58,5,FALSE)</f>
        <v>GORST CR     15.0216</v>
      </c>
      <c r="AS302">
        <f>VLOOKUP(AC302,Lookup!$A$1:$H$58,8,FALSE)</f>
        <v>8.7930918696275064</v>
      </c>
      <c r="AT302">
        <f t="shared" si="4"/>
        <v>12.837914129656159</v>
      </c>
    </row>
    <row r="303" spans="1:46" x14ac:dyDescent="0.3">
      <c r="A303" t="s">
        <v>43</v>
      </c>
      <c r="B303">
        <v>4.0999999999999996</v>
      </c>
      <c r="C303">
        <v>20160520</v>
      </c>
      <c r="D303" t="s">
        <v>44</v>
      </c>
      <c r="E303" t="s">
        <v>68</v>
      </c>
      <c r="F303">
        <v>2484850</v>
      </c>
      <c r="G303">
        <v>1</v>
      </c>
      <c r="H303">
        <v>2013</v>
      </c>
      <c r="I303">
        <v>20130826</v>
      </c>
      <c r="J303" t="s">
        <v>43</v>
      </c>
      <c r="K303">
        <v>6</v>
      </c>
      <c r="L303">
        <v>35</v>
      </c>
      <c r="M303">
        <v>23</v>
      </c>
      <c r="N303">
        <v>52</v>
      </c>
      <c r="O303" t="s">
        <v>45</v>
      </c>
      <c r="P303">
        <v>5</v>
      </c>
      <c r="Q303" t="s">
        <v>46</v>
      </c>
      <c r="S303">
        <v>5000</v>
      </c>
      <c r="T303" t="s">
        <v>47</v>
      </c>
      <c r="X303">
        <v>710</v>
      </c>
      <c r="Y303">
        <v>0</v>
      </c>
      <c r="Z303">
        <v>1</v>
      </c>
      <c r="AA303" t="s">
        <v>48</v>
      </c>
      <c r="AB303">
        <v>7</v>
      </c>
      <c r="AC303" s="1" t="s">
        <v>99</v>
      </c>
      <c r="AD303">
        <v>12</v>
      </c>
      <c r="AH303">
        <v>125477</v>
      </c>
      <c r="AI303">
        <v>1</v>
      </c>
      <c r="AO303">
        <v>1.46</v>
      </c>
      <c r="AP303" t="s">
        <v>49</v>
      </c>
      <c r="AQ303" t="s">
        <v>45</v>
      </c>
      <c r="AR303" t="str">
        <f>VLOOKUP(AC303,Lookup!$A$1:$G$58,5,FALSE)</f>
        <v>AGATE PASS SEA PENS</v>
      </c>
      <c r="AS303">
        <f>VLOOKUP(AC303,Lookup!$A$1:$H$58,8,FALSE)</f>
        <v>5.5333041941430228</v>
      </c>
      <c r="AT303">
        <f t="shared" si="4"/>
        <v>8.0786241234488134</v>
      </c>
    </row>
    <row r="304" spans="1:46" x14ac:dyDescent="0.3">
      <c r="A304" t="s">
        <v>43</v>
      </c>
      <c r="B304">
        <v>4.0999999999999996</v>
      </c>
      <c r="C304">
        <v>20160520</v>
      </c>
      <c r="D304" t="s">
        <v>44</v>
      </c>
      <c r="E304" t="s">
        <v>68</v>
      </c>
      <c r="F304">
        <v>2484867</v>
      </c>
      <c r="G304">
        <v>1</v>
      </c>
      <c r="H304">
        <v>2013</v>
      </c>
      <c r="I304">
        <v>20130826</v>
      </c>
      <c r="J304" t="s">
        <v>43</v>
      </c>
      <c r="K304">
        <v>6</v>
      </c>
      <c r="L304">
        <v>35</v>
      </c>
      <c r="M304">
        <v>23</v>
      </c>
      <c r="N304">
        <v>52</v>
      </c>
      <c r="O304" t="s">
        <v>45</v>
      </c>
      <c r="P304">
        <v>5</v>
      </c>
      <c r="Q304" t="s">
        <v>46</v>
      </c>
      <c r="S304">
        <v>5000</v>
      </c>
      <c r="T304" t="s">
        <v>56</v>
      </c>
      <c r="X304">
        <v>760</v>
      </c>
      <c r="Y304">
        <v>0</v>
      </c>
      <c r="Z304">
        <v>1</v>
      </c>
      <c r="AA304" t="s">
        <v>48</v>
      </c>
      <c r="AB304">
        <v>1</v>
      </c>
      <c r="AC304" s="1" t="s">
        <v>82</v>
      </c>
      <c r="AD304">
        <v>12</v>
      </c>
      <c r="AH304">
        <v>125477</v>
      </c>
      <c r="AI304">
        <v>1</v>
      </c>
      <c r="AO304">
        <v>1.46</v>
      </c>
      <c r="AP304" t="s">
        <v>49</v>
      </c>
      <c r="AQ304" t="s">
        <v>45</v>
      </c>
      <c r="AR304" t="str">
        <f>VLOOKUP(AC304,Lookup!$A$1:$G$58,5,FALSE)</f>
        <v>GORST CR     15.0216</v>
      </c>
      <c r="AS304">
        <f>VLOOKUP(AC304,Lookup!$A$1:$H$58,8,FALSE)</f>
        <v>10.712079355643366</v>
      </c>
      <c r="AT304">
        <f t="shared" si="4"/>
        <v>15.639635859239315</v>
      </c>
    </row>
    <row r="305" spans="1:46" x14ac:dyDescent="0.3">
      <c r="A305" t="s">
        <v>43</v>
      </c>
      <c r="B305">
        <v>4.0999999999999996</v>
      </c>
      <c r="C305">
        <v>20160520</v>
      </c>
      <c r="D305" t="s">
        <v>44</v>
      </c>
      <c r="E305" t="s">
        <v>68</v>
      </c>
      <c r="F305">
        <v>2484868</v>
      </c>
      <c r="G305">
        <v>1</v>
      </c>
      <c r="H305">
        <v>2013</v>
      </c>
      <c r="I305">
        <v>20130826</v>
      </c>
      <c r="J305" t="s">
        <v>43</v>
      </c>
      <c r="K305">
        <v>6</v>
      </c>
      <c r="L305">
        <v>35</v>
      </c>
      <c r="M305">
        <v>23</v>
      </c>
      <c r="N305">
        <v>52</v>
      </c>
      <c r="O305" t="s">
        <v>45</v>
      </c>
      <c r="P305">
        <v>5</v>
      </c>
      <c r="Q305" t="s">
        <v>46</v>
      </c>
      <c r="S305">
        <v>5000</v>
      </c>
      <c r="T305" t="s">
        <v>47</v>
      </c>
      <c r="X305">
        <v>770</v>
      </c>
      <c r="Y305">
        <v>0</v>
      </c>
      <c r="Z305">
        <v>1</v>
      </c>
      <c r="AA305" t="s">
        <v>48</v>
      </c>
      <c r="AB305">
        <v>1</v>
      </c>
      <c r="AC305" s="1" t="s">
        <v>82</v>
      </c>
      <c r="AD305">
        <v>12</v>
      </c>
      <c r="AH305">
        <v>125477</v>
      </c>
      <c r="AI305">
        <v>1</v>
      </c>
      <c r="AO305">
        <v>1.46</v>
      </c>
      <c r="AP305" t="s">
        <v>49</v>
      </c>
      <c r="AQ305" t="s">
        <v>45</v>
      </c>
      <c r="AR305" t="str">
        <f>VLOOKUP(AC305,Lookup!$A$1:$G$58,5,FALSE)</f>
        <v>GORST CR     15.0216</v>
      </c>
      <c r="AS305">
        <f>VLOOKUP(AC305,Lookup!$A$1:$H$58,8,FALSE)</f>
        <v>10.712079355643366</v>
      </c>
      <c r="AT305">
        <f t="shared" si="4"/>
        <v>15.639635859239315</v>
      </c>
    </row>
    <row r="306" spans="1:46" x14ac:dyDescent="0.3">
      <c r="A306" t="s">
        <v>43</v>
      </c>
      <c r="B306">
        <v>4.0999999999999996</v>
      </c>
      <c r="C306">
        <v>20160520</v>
      </c>
      <c r="D306" t="s">
        <v>44</v>
      </c>
      <c r="E306" t="s">
        <v>68</v>
      </c>
      <c r="F306">
        <v>2484881</v>
      </c>
      <c r="G306">
        <v>1</v>
      </c>
      <c r="H306">
        <v>2013</v>
      </c>
      <c r="I306">
        <v>20130826</v>
      </c>
      <c r="J306" t="s">
        <v>43</v>
      </c>
      <c r="K306">
        <v>6</v>
      </c>
      <c r="L306">
        <v>35</v>
      </c>
      <c r="M306">
        <v>23</v>
      </c>
      <c r="N306">
        <v>52</v>
      </c>
      <c r="O306" t="s">
        <v>45</v>
      </c>
      <c r="P306">
        <v>5</v>
      </c>
      <c r="Q306" t="s">
        <v>46</v>
      </c>
      <c r="S306">
        <v>5000</v>
      </c>
      <c r="T306" t="s">
        <v>47</v>
      </c>
      <c r="X306">
        <v>750</v>
      </c>
      <c r="Y306">
        <v>0</v>
      </c>
      <c r="Z306">
        <v>1</v>
      </c>
      <c r="AA306" t="s">
        <v>48</v>
      </c>
      <c r="AB306">
        <v>1</v>
      </c>
      <c r="AC306" s="1" t="s">
        <v>83</v>
      </c>
      <c r="AD306">
        <v>12</v>
      </c>
      <c r="AH306">
        <v>125477</v>
      </c>
      <c r="AI306">
        <v>1</v>
      </c>
      <c r="AO306">
        <v>1.46</v>
      </c>
      <c r="AP306" t="s">
        <v>49</v>
      </c>
      <c r="AQ306" t="s">
        <v>45</v>
      </c>
      <c r="AR306" t="str">
        <f>VLOOKUP(AC306,Lookup!$A$1:$G$58,5,FALSE)</f>
        <v>GORST CR     15.0216</v>
      </c>
      <c r="AS306">
        <f>VLOOKUP(AC306,Lookup!$A$1:$H$58,8,FALSE)</f>
        <v>12.803707691587473</v>
      </c>
      <c r="AT306">
        <f t="shared" si="4"/>
        <v>18.693413229717709</v>
      </c>
    </row>
    <row r="307" spans="1:46" x14ac:dyDescent="0.3">
      <c r="A307" t="s">
        <v>43</v>
      </c>
      <c r="B307">
        <v>4.0999999999999996</v>
      </c>
      <c r="C307">
        <v>20160520</v>
      </c>
      <c r="D307" t="s">
        <v>44</v>
      </c>
      <c r="E307" t="s">
        <v>68</v>
      </c>
      <c r="F307">
        <v>2484673</v>
      </c>
      <c r="G307">
        <v>1</v>
      </c>
      <c r="H307">
        <v>2013</v>
      </c>
      <c r="I307">
        <v>20130828</v>
      </c>
      <c r="J307" t="s">
        <v>43</v>
      </c>
      <c r="K307">
        <v>6</v>
      </c>
      <c r="L307">
        <v>35</v>
      </c>
      <c r="M307">
        <v>23</v>
      </c>
      <c r="N307">
        <v>49</v>
      </c>
      <c r="O307" t="s">
        <v>45</v>
      </c>
      <c r="P307">
        <v>5</v>
      </c>
      <c r="Q307" t="s">
        <v>46</v>
      </c>
      <c r="S307">
        <v>5000</v>
      </c>
      <c r="T307" t="s">
        <v>56</v>
      </c>
      <c r="X307">
        <v>740</v>
      </c>
      <c r="Y307">
        <v>0</v>
      </c>
      <c r="Z307">
        <v>1</v>
      </c>
      <c r="AA307" t="s">
        <v>48</v>
      </c>
      <c r="AB307">
        <v>1</v>
      </c>
      <c r="AC307" s="1" t="s">
        <v>88</v>
      </c>
      <c r="AD307">
        <v>12</v>
      </c>
      <c r="AH307">
        <v>125477</v>
      </c>
      <c r="AI307">
        <v>1</v>
      </c>
      <c r="AO307">
        <v>1.46</v>
      </c>
      <c r="AP307" t="s">
        <v>49</v>
      </c>
      <c r="AQ307" t="s">
        <v>45</v>
      </c>
      <c r="AR307" t="str">
        <f>VLOOKUP(AC307,Lookup!$A$1:$G$58,5,FALSE)</f>
        <v>GORST CR     15.0216</v>
      </c>
      <c r="AS307">
        <f>VLOOKUP(AC307,Lookup!$A$1:$H$58,8,FALSE)</f>
        <v>8.7221435634663784</v>
      </c>
      <c r="AT307">
        <f t="shared" si="4"/>
        <v>12.734329602660912</v>
      </c>
    </row>
    <row r="308" spans="1:46" x14ac:dyDescent="0.3">
      <c r="A308" t="s">
        <v>43</v>
      </c>
      <c r="B308">
        <v>4.0999999999999996</v>
      </c>
      <c r="C308">
        <v>20160520</v>
      </c>
      <c r="D308" t="s">
        <v>44</v>
      </c>
      <c r="E308" t="s">
        <v>68</v>
      </c>
      <c r="F308">
        <v>2484675</v>
      </c>
      <c r="G308">
        <v>1</v>
      </c>
      <c r="H308">
        <v>2013</v>
      </c>
      <c r="I308">
        <v>20130828</v>
      </c>
      <c r="J308" t="s">
        <v>43</v>
      </c>
      <c r="K308">
        <v>6</v>
      </c>
      <c r="L308">
        <v>35</v>
      </c>
      <c r="M308">
        <v>23</v>
      </c>
      <c r="N308">
        <v>49</v>
      </c>
      <c r="O308" t="s">
        <v>45</v>
      </c>
      <c r="P308">
        <v>5</v>
      </c>
      <c r="Q308" t="s">
        <v>46</v>
      </c>
      <c r="S308">
        <v>5000</v>
      </c>
      <c r="T308" t="s">
        <v>47</v>
      </c>
      <c r="X308">
        <v>720</v>
      </c>
      <c r="Y308">
        <v>0</v>
      </c>
      <c r="Z308">
        <v>1</v>
      </c>
      <c r="AA308" t="s">
        <v>48</v>
      </c>
      <c r="AB308">
        <v>1</v>
      </c>
      <c r="AC308" s="1" t="s">
        <v>89</v>
      </c>
      <c r="AD308">
        <v>12</v>
      </c>
      <c r="AH308">
        <v>125477</v>
      </c>
      <c r="AI308">
        <v>1</v>
      </c>
      <c r="AO308">
        <v>1.46</v>
      </c>
      <c r="AP308" t="s">
        <v>49</v>
      </c>
      <c r="AQ308" t="s">
        <v>45</v>
      </c>
      <c r="AR308" t="str">
        <f>VLOOKUP(AC308,Lookup!$A$1:$G$58,5,FALSE)</f>
        <v>GORST CR     15.0216</v>
      </c>
      <c r="AS308">
        <f>VLOOKUP(AC308,Lookup!$A$1:$H$58,8,FALSE)</f>
        <v>8.7930918696275064</v>
      </c>
      <c r="AT308">
        <f t="shared" si="4"/>
        <v>12.837914129656159</v>
      </c>
    </row>
    <row r="309" spans="1:46" x14ac:dyDescent="0.3">
      <c r="A309" t="s">
        <v>43</v>
      </c>
      <c r="B309">
        <v>4.0999999999999996</v>
      </c>
      <c r="C309">
        <v>20160520</v>
      </c>
      <c r="D309" t="s">
        <v>44</v>
      </c>
      <c r="E309" t="s">
        <v>68</v>
      </c>
      <c r="F309">
        <v>2484690</v>
      </c>
      <c r="G309">
        <v>1</v>
      </c>
      <c r="H309">
        <v>2013</v>
      </c>
      <c r="I309">
        <v>20130828</v>
      </c>
      <c r="J309" t="s">
        <v>43</v>
      </c>
      <c r="K309">
        <v>6</v>
      </c>
      <c r="L309">
        <v>35</v>
      </c>
      <c r="M309">
        <v>23</v>
      </c>
      <c r="N309">
        <v>49</v>
      </c>
      <c r="O309" t="s">
        <v>45</v>
      </c>
      <c r="P309">
        <v>5</v>
      </c>
      <c r="Q309" t="s">
        <v>46</v>
      </c>
      <c r="S309">
        <v>5000</v>
      </c>
      <c r="T309" t="s">
        <v>56</v>
      </c>
      <c r="X309">
        <v>700</v>
      </c>
      <c r="Y309">
        <v>0</v>
      </c>
      <c r="Z309">
        <v>1</v>
      </c>
      <c r="AA309" t="s">
        <v>48</v>
      </c>
      <c r="AB309">
        <v>1</v>
      </c>
      <c r="AC309" s="1" t="s">
        <v>89</v>
      </c>
      <c r="AD309">
        <v>12</v>
      </c>
      <c r="AH309">
        <v>125477</v>
      </c>
      <c r="AI309">
        <v>1</v>
      </c>
      <c r="AO309">
        <v>1.46</v>
      </c>
      <c r="AP309" t="s">
        <v>49</v>
      </c>
      <c r="AQ309" t="s">
        <v>45</v>
      </c>
      <c r="AR309" t="str">
        <f>VLOOKUP(AC309,Lookup!$A$1:$G$58,5,FALSE)</f>
        <v>GORST CR     15.0216</v>
      </c>
      <c r="AS309">
        <f>VLOOKUP(AC309,Lookup!$A$1:$H$58,8,FALSE)</f>
        <v>8.7930918696275064</v>
      </c>
      <c r="AT309">
        <f t="shared" si="4"/>
        <v>12.837914129656159</v>
      </c>
    </row>
    <row r="310" spans="1:46" x14ac:dyDescent="0.3">
      <c r="A310" t="s">
        <v>43</v>
      </c>
      <c r="B310">
        <v>4.0999999999999996</v>
      </c>
      <c r="C310">
        <v>20160520</v>
      </c>
      <c r="D310" t="s">
        <v>44</v>
      </c>
      <c r="E310" t="s">
        <v>68</v>
      </c>
      <c r="F310">
        <v>2484692</v>
      </c>
      <c r="G310">
        <v>1</v>
      </c>
      <c r="H310">
        <v>2013</v>
      </c>
      <c r="I310">
        <v>20130828</v>
      </c>
      <c r="J310" t="s">
        <v>43</v>
      </c>
      <c r="K310">
        <v>6</v>
      </c>
      <c r="L310">
        <v>35</v>
      </c>
      <c r="M310">
        <v>23</v>
      </c>
      <c r="N310">
        <v>49</v>
      </c>
      <c r="O310" t="s">
        <v>45</v>
      </c>
      <c r="P310">
        <v>5</v>
      </c>
      <c r="Q310" t="s">
        <v>46</v>
      </c>
      <c r="S310">
        <v>5000</v>
      </c>
      <c r="T310" t="s">
        <v>56</v>
      </c>
      <c r="X310">
        <v>630</v>
      </c>
      <c r="Y310">
        <v>0</v>
      </c>
      <c r="Z310">
        <v>1</v>
      </c>
      <c r="AA310" t="s">
        <v>48</v>
      </c>
      <c r="AB310">
        <v>1</v>
      </c>
      <c r="AC310" s="1" t="s">
        <v>89</v>
      </c>
      <c r="AD310">
        <v>12</v>
      </c>
      <c r="AH310">
        <v>125477</v>
      </c>
      <c r="AI310">
        <v>1</v>
      </c>
      <c r="AO310">
        <v>1.46</v>
      </c>
      <c r="AP310" t="s">
        <v>49</v>
      </c>
      <c r="AQ310" t="s">
        <v>45</v>
      </c>
      <c r="AR310" t="str">
        <f>VLOOKUP(AC310,Lookup!$A$1:$G$58,5,FALSE)</f>
        <v>GORST CR     15.0216</v>
      </c>
      <c r="AS310">
        <f>VLOOKUP(AC310,Lookup!$A$1:$H$58,8,FALSE)</f>
        <v>8.7930918696275064</v>
      </c>
      <c r="AT310">
        <f t="shared" si="4"/>
        <v>12.837914129656159</v>
      </c>
    </row>
    <row r="311" spans="1:46" x14ac:dyDescent="0.3">
      <c r="A311" t="s">
        <v>43</v>
      </c>
      <c r="B311">
        <v>4.0999999999999996</v>
      </c>
      <c r="C311">
        <v>20160520</v>
      </c>
      <c r="D311" t="s">
        <v>44</v>
      </c>
      <c r="E311" t="s">
        <v>68</v>
      </c>
      <c r="F311">
        <v>2484741</v>
      </c>
      <c r="G311">
        <v>1</v>
      </c>
      <c r="H311">
        <v>2013</v>
      </c>
      <c r="I311">
        <v>20130826</v>
      </c>
      <c r="J311" t="s">
        <v>43</v>
      </c>
      <c r="K311">
        <v>6</v>
      </c>
      <c r="L311">
        <v>35</v>
      </c>
      <c r="M311">
        <v>23</v>
      </c>
      <c r="N311">
        <v>52</v>
      </c>
      <c r="O311" t="s">
        <v>45</v>
      </c>
      <c r="P311">
        <v>5</v>
      </c>
      <c r="Q311" t="s">
        <v>46</v>
      </c>
      <c r="S311">
        <v>5000</v>
      </c>
      <c r="T311" t="s">
        <v>56</v>
      </c>
      <c r="X311">
        <v>700</v>
      </c>
      <c r="Y311">
        <v>0</v>
      </c>
      <c r="Z311">
        <v>1</v>
      </c>
      <c r="AA311" t="s">
        <v>48</v>
      </c>
      <c r="AB311">
        <v>1</v>
      </c>
      <c r="AC311" s="1" t="s">
        <v>89</v>
      </c>
      <c r="AD311">
        <v>12</v>
      </c>
      <c r="AH311">
        <v>125477</v>
      </c>
      <c r="AI311">
        <v>1</v>
      </c>
      <c r="AO311">
        <v>1.46</v>
      </c>
      <c r="AP311" t="s">
        <v>49</v>
      </c>
      <c r="AQ311" t="s">
        <v>45</v>
      </c>
      <c r="AR311" t="str">
        <f>VLOOKUP(AC311,Lookup!$A$1:$G$58,5,FALSE)</f>
        <v>GORST CR     15.0216</v>
      </c>
      <c r="AS311">
        <f>VLOOKUP(AC311,Lookup!$A$1:$H$58,8,FALSE)</f>
        <v>8.7930918696275064</v>
      </c>
      <c r="AT311">
        <f t="shared" si="4"/>
        <v>12.837914129656159</v>
      </c>
    </row>
    <row r="312" spans="1:46" x14ac:dyDescent="0.3">
      <c r="A312" t="s">
        <v>43</v>
      </c>
      <c r="B312">
        <v>4.0999999999999996</v>
      </c>
      <c r="C312">
        <v>20160520</v>
      </c>
      <c r="D312" t="s">
        <v>44</v>
      </c>
      <c r="E312" t="s">
        <v>68</v>
      </c>
      <c r="F312">
        <v>2484775</v>
      </c>
      <c r="G312">
        <v>1</v>
      </c>
      <c r="H312">
        <v>2013</v>
      </c>
      <c r="I312">
        <v>20130826</v>
      </c>
      <c r="J312" t="s">
        <v>43</v>
      </c>
      <c r="K312">
        <v>6</v>
      </c>
      <c r="L312">
        <v>35</v>
      </c>
      <c r="M312">
        <v>23</v>
      </c>
      <c r="N312">
        <v>52</v>
      </c>
      <c r="O312" t="s">
        <v>45</v>
      </c>
      <c r="P312">
        <v>5</v>
      </c>
      <c r="Q312" t="s">
        <v>46</v>
      </c>
      <c r="S312">
        <v>5000</v>
      </c>
      <c r="T312" t="s">
        <v>47</v>
      </c>
      <c r="X312">
        <v>760</v>
      </c>
      <c r="Y312">
        <v>0</v>
      </c>
      <c r="Z312">
        <v>1</v>
      </c>
      <c r="AA312" t="s">
        <v>48</v>
      </c>
      <c r="AB312">
        <v>1</v>
      </c>
      <c r="AC312" s="1" t="s">
        <v>83</v>
      </c>
      <c r="AD312">
        <v>12</v>
      </c>
      <c r="AH312">
        <v>125477</v>
      </c>
      <c r="AI312">
        <v>1</v>
      </c>
      <c r="AO312">
        <v>1.46</v>
      </c>
      <c r="AP312" t="s">
        <v>49</v>
      </c>
      <c r="AQ312" t="s">
        <v>45</v>
      </c>
      <c r="AR312" t="str">
        <f>VLOOKUP(AC312,Lookup!$A$1:$G$58,5,FALSE)</f>
        <v>GORST CR     15.0216</v>
      </c>
      <c r="AS312">
        <f>VLOOKUP(AC312,Lookup!$A$1:$H$58,8,FALSE)</f>
        <v>12.803707691587473</v>
      </c>
      <c r="AT312">
        <f t="shared" si="4"/>
        <v>18.693413229717709</v>
      </c>
    </row>
    <row r="313" spans="1:46" x14ac:dyDescent="0.3">
      <c r="A313" t="s">
        <v>43</v>
      </c>
      <c r="B313">
        <v>4.0999999999999996</v>
      </c>
      <c r="C313">
        <v>20160520</v>
      </c>
      <c r="D313" t="s">
        <v>44</v>
      </c>
      <c r="E313" t="s">
        <v>68</v>
      </c>
      <c r="F313">
        <v>2484824</v>
      </c>
      <c r="G313">
        <v>1</v>
      </c>
      <c r="H313">
        <v>2013</v>
      </c>
      <c r="I313">
        <v>20130826</v>
      </c>
      <c r="J313" t="s">
        <v>43</v>
      </c>
      <c r="K313">
        <v>6</v>
      </c>
      <c r="L313">
        <v>35</v>
      </c>
      <c r="M313">
        <v>23</v>
      </c>
      <c r="N313">
        <v>52</v>
      </c>
      <c r="O313" t="s">
        <v>45</v>
      </c>
      <c r="P313">
        <v>5</v>
      </c>
      <c r="Q313" t="s">
        <v>46</v>
      </c>
      <c r="S313">
        <v>5000</v>
      </c>
      <c r="T313" t="s">
        <v>56</v>
      </c>
      <c r="X313">
        <v>710</v>
      </c>
      <c r="Y313">
        <v>0</v>
      </c>
      <c r="Z313">
        <v>1</v>
      </c>
      <c r="AA313" t="s">
        <v>48</v>
      </c>
      <c r="AB313">
        <v>1</v>
      </c>
      <c r="AC313" s="1" t="s">
        <v>88</v>
      </c>
      <c r="AD313">
        <v>12</v>
      </c>
      <c r="AH313">
        <v>125477</v>
      </c>
      <c r="AI313">
        <v>1</v>
      </c>
      <c r="AO313">
        <v>1.46</v>
      </c>
      <c r="AP313" t="s">
        <v>49</v>
      </c>
      <c r="AQ313" t="s">
        <v>45</v>
      </c>
      <c r="AR313" t="str">
        <f>VLOOKUP(AC313,Lookup!$A$1:$G$58,5,FALSE)</f>
        <v>GORST CR     15.0216</v>
      </c>
      <c r="AS313">
        <f>VLOOKUP(AC313,Lookup!$A$1:$H$58,8,FALSE)</f>
        <v>8.7221435634663784</v>
      </c>
      <c r="AT313">
        <f t="shared" si="4"/>
        <v>12.734329602660912</v>
      </c>
    </row>
    <row r="314" spans="1:46" x14ac:dyDescent="0.3">
      <c r="A314" t="s">
        <v>43</v>
      </c>
      <c r="B314">
        <v>4.0999999999999996</v>
      </c>
      <c r="C314">
        <v>20160520</v>
      </c>
      <c r="D314" t="s">
        <v>44</v>
      </c>
      <c r="E314" t="s">
        <v>68</v>
      </c>
      <c r="F314">
        <v>2484826</v>
      </c>
      <c r="G314">
        <v>1</v>
      </c>
      <c r="H314">
        <v>2013</v>
      </c>
      <c r="I314">
        <v>20130826</v>
      </c>
      <c r="J314" t="s">
        <v>43</v>
      </c>
      <c r="K314">
        <v>6</v>
      </c>
      <c r="L314">
        <v>35</v>
      </c>
      <c r="M314">
        <v>23</v>
      </c>
      <c r="N314">
        <v>52</v>
      </c>
      <c r="O314" t="s">
        <v>45</v>
      </c>
      <c r="P314">
        <v>5</v>
      </c>
      <c r="Q314" t="s">
        <v>46</v>
      </c>
      <c r="S314">
        <v>5000</v>
      </c>
      <c r="T314" t="s">
        <v>56</v>
      </c>
      <c r="X314">
        <v>760</v>
      </c>
      <c r="Y314">
        <v>0</v>
      </c>
      <c r="Z314">
        <v>1</v>
      </c>
      <c r="AA314" t="s">
        <v>48</v>
      </c>
      <c r="AB314">
        <v>1</v>
      </c>
      <c r="AC314" s="1" t="s">
        <v>83</v>
      </c>
      <c r="AD314">
        <v>12</v>
      </c>
      <c r="AH314">
        <v>125477</v>
      </c>
      <c r="AI314">
        <v>1</v>
      </c>
      <c r="AO314">
        <v>1.46</v>
      </c>
      <c r="AP314" t="s">
        <v>49</v>
      </c>
      <c r="AQ314" t="s">
        <v>45</v>
      </c>
      <c r="AR314" t="str">
        <f>VLOOKUP(AC314,Lookup!$A$1:$G$58,5,FALSE)</f>
        <v>GORST CR     15.0216</v>
      </c>
      <c r="AS314">
        <f>VLOOKUP(AC314,Lookup!$A$1:$H$58,8,FALSE)</f>
        <v>12.803707691587473</v>
      </c>
      <c r="AT314">
        <f t="shared" si="4"/>
        <v>18.693413229717709</v>
      </c>
    </row>
    <row r="315" spans="1:46" x14ac:dyDescent="0.3">
      <c r="A315" t="s">
        <v>43</v>
      </c>
      <c r="B315">
        <v>4.0999999999999996</v>
      </c>
      <c r="C315">
        <v>20160520</v>
      </c>
      <c r="D315" t="s">
        <v>44</v>
      </c>
      <c r="E315" t="s">
        <v>68</v>
      </c>
      <c r="F315">
        <v>2484858</v>
      </c>
      <c r="G315">
        <v>1</v>
      </c>
      <c r="H315">
        <v>2013</v>
      </c>
      <c r="I315">
        <v>20130826</v>
      </c>
      <c r="J315" t="s">
        <v>43</v>
      </c>
      <c r="K315">
        <v>6</v>
      </c>
      <c r="L315">
        <v>35</v>
      </c>
      <c r="M315">
        <v>23</v>
      </c>
      <c r="N315">
        <v>52</v>
      </c>
      <c r="O315" t="s">
        <v>45</v>
      </c>
      <c r="P315">
        <v>5</v>
      </c>
      <c r="Q315" t="s">
        <v>46</v>
      </c>
      <c r="S315">
        <v>5000</v>
      </c>
      <c r="T315" t="s">
        <v>47</v>
      </c>
      <c r="X315">
        <v>760</v>
      </c>
      <c r="Y315">
        <v>0</v>
      </c>
      <c r="Z315">
        <v>1</v>
      </c>
      <c r="AA315" t="s">
        <v>48</v>
      </c>
      <c r="AB315">
        <v>1</v>
      </c>
      <c r="AC315" s="1" t="s">
        <v>81</v>
      </c>
      <c r="AD315">
        <v>12</v>
      </c>
      <c r="AH315">
        <v>125477</v>
      </c>
      <c r="AI315">
        <v>1</v>
      </c>
      <c r="AO315">
        <v>1.46</v>
      </c>
      <c r="AP315" t="s">
        <v>49</v>
      </c>
      <c r="AQ315" t="s">
        <v>45</v>
      </c>
      <c r="AR315" t="str">
        <f>VLOOKUP(AC315,Lookup!$A$1:$G$58,5,FALSE)</f>
        <v>GORST CR     15.0216</v>
      </c>
      <c r="AS315">
        <f>VLOOKUP(AC315,Lookup!$A$1:$H$58,8,FALSE)</f>
        <v>10.375045405012713</v>
      </c>
      <c r="AT315">
        <f t="shared" si="4"/>
        <v>15.147566291318562</v>
      </c>
    </row>
    <row r="316" spans="1:46" x14ac:dyDescent="0.3">
      <c r="A316" t="s">
        <v>43</v>
      </c>
      <c r="B316">
        <v>4.0999999999999996</v>
      </c>
      <c r="C316">
        <v>20160520</v>
      </c>
      <c r="D316" t="s">
        <v>44</v>
      </c>
      <c r="E316" t="s">
        <v>68</v>
      </c>
      <c r="F316">
        <v>2484772</v>
      </c>
      <c r="G316">
        <v>1</v>
      </c>
      <c r="H316">
        <v>2013</v>
      </c>
      <c r="I316">
        <v>20130826</v>
      </c>
      <c r="J316" t="s">
        <v>43</v>
      </c>
      <c r="K316">
        <v>6</v>
      </c>
      <c r="L316">
        <v>35</v>
      </c>
      <c r="M316">
        <v>23</v>
      </c>
      <c r="N316">
        <v>52</v>
      </c>
      <c r="O316" t="s">
        <v>45</v>
      </c>
      <c r="P316">
        <v>5</v>
      </c>
      <c r="Q316" t="s">
        <v>46</v>
      </c>
      <c r="S316">
        <v>5000</v>
      </c>
      <c r="T316" t="s">
        <v>56</v>
      </c>
      <c r="X316">
        <v>710</v>
      </c>
      <c r="Y316">
        <v>0</v>
      </c>
      <c r="Z316">
        <v>1</v>
      </c>
      <c r="AA316" t="s">
        <v>48</v>
      </c>
      <c r="AB316">
        <v>1</v>
      </c>
      <c r="AC316" s="1" t="s">
        <v>82</v>
      </c>
      <c r="AD316">
        <v>12</v>
      </c>
      <c r="AH316">
        <v>125477</v>
      </c>
      <c r="AI316">
        <v>1</v>
      </c>
      <c r="AO316">
        <v>1.46</v>
      </c>
      <c r="AP316" t="s">
        <v>49</v>
      </c>
      <c r="AQ316" t="s">
        <v>45</v>
      </c>
      <c r="AR316" t="str">
        <f>VLOOKUP(AC316,Lookup!$A$1:$G$58,5,FALSE)</f>
        <v>GORST CR     15.0216</v>
      </c>
      <c r="AS316">
        <f>VLOOKUP(AC316,Lookup!$A$1:$H$58,8,FALSE)</f>
        <v>10.712079355643366</v>
      </c>
      <c r="AT316">
        <f t="shared" si="4"/>
        <v>15.639635859239315</v>
      </c>
    </row>
    <row r="317" spans="1:46" x14ac:dyDescent="0.3">
      <c r="A317" t="s">
        <v>43</v>
      </c>
      <c r="B317">
        <v>4.0999999999999996</v>
      </c>
      <c r="C317">
        <v>20160520</v>
      </c>
      <c r="D317" t="s">
        <v>44</v>
      </c>
      <c r="E317" t="s">
        <v>68</v>
      </c>
      <c r="F317">
        <v>2484789</v>
      </c>
      <c r="G317">
        <v>1</v>
      </c>
      <c r="H317">
        <v>2013</v>
      </c>
      <c r="I317">
        <v>20130826</v>
      </c>
      <c r="J317" t="s">
        <v>43</v>
      </c>
      <c r="K317">
        <v>6</v>
      </c>
      <c r="L317">
        <v>35</v>
      </c>
      <c r="M317">
        <v>23</v>
      </c>
      <c r="N317">
        <v>52</v>
      </c>
      <c r="O317" t="s">
        <v>45</v>
      </c>
      <c r="P317">
        <v>5</v>
      </c>
      <c r="Q317" t="s">
        <v>46</v>
      </c>
      <c r="S317">
        <v>5000</v>
      </c>
      <c r="T317" t="s">
        <v>56</v>
      </c>
      <c r="X317">
        <v>780</v>
      </c>
      <c r="Y317">
        <v>0</v>
      </c>
      <c r="Z317">
        <v>1</v>
      </c>
      <c r="AA317" t="s">
        <v>48</v>
      </c>
      <c r="AB317">
        <v>1</v>
      </c>
      <c r="AC317" s="1" t="s">
        <v>89</v>
      </c>
      <c r="AD317">
        <v>12</v>
      </c>
      <c r="AH317">
        <v>125477</v>
      </c>
      <c r="AI317">
        <v>1</v>
      </c>
      <c r="AO317">
        <v>1.46</v>
      </c>
      <c r="AP317" t="s">
        <v>49</v>
      </c>
      <c r="AQ317" t="s">
        <v>45</v>
      </c>
      <c r="AR317" t="str">
        <f>VLOOKUP(AC317,Lookup!$A$1:$G$58,5,FALSE)</f>
        <v>GORST CR     15.0216</v>
      </c>
      <c r="AS317">
        <f>VLOOKUP(AC317,Lookup!$A$1:$H$58,8,FALSE)</f>
        <v>8.7930918696275064</v>
      </c>
      <c r="AT317">
        <f t="shared" si="4"/>
        <v>12.837914129656159</v>
      </c>
    </row>
    <row r="318" spans="1:46" x14ac:dyDescent="0.3">
      <c r="A318" t="s">
        <v>43</v>
      </c>
      <c r="B318">
        <v>4.0999999999999996</v>
      </c>
      <c r="C318">
        <v>20160520</v>
      </c>
      <c r="D318" t="s">
        <v>44</v>
      </c>
      <c r="E318" t="s">
        <v>68</v>
      </c>
      <c r="F318">
        <v>2484808</v>
      </c>
      <c r="G318">
        <v>1</v>
      </c>
      <c r="H318">
        <v>2013</v>
      </c>
      <c r="I318">
        <v>20130826</v>
      </c>
      <c r="J318" t="s">
        <v>43</v>
      </c>
      <c r="K318">
        <v>6</v>
      </c>
      <c r="L318">
        <v>35</v>
      </c>
      <c r="M318">
        <v>23</v>
      </c>
      <c r="N318">
        <v>52</v>
      </c>
      <c r="O318" t="s">
        <v>45</v>
      </c>
      <c r="P318">
        <v>5</v>
      </c>
      <c r="Q318" t="s">
        <v>46</v>
      </c>
      <c r="S318">
        <v>5000</v>
      </c>
      <c r="T318" t="s">
        <v>47</v>
      </c>
      <c r="X318">
        <v>740</v>
      </c>
      <c r="Y318">
        <v>0</v>
      </c>
      <c r="Z318">
        <v>1</v>
      </c>
      <c r="AA318" t="s">
        <v>48</v>
      </c>
      <c r="AB318">
        <v>1</v>
      </c>
      <c r="AC318" s="1" t="s">
        <v>82</v>
      </c>
      <c r="AD318">
        <v>12</v>
      </c>
      <c r="AH318">
        <v>125477</v>
      </c>
      <c r="AI318">
        <v>1</v>
      </c>
      <c r="AO318">
        <v>1.46</v>
      </c>
      <c r="AP318" t="s">
        <v>49</v>
      </c>
      <c r="AQ318" t="s">
        <v>45</v>
      </c>
      <c r="AR318" t="str">
        <f>VLOOKUP(AC318,Lookup!$A$1:$G$58,5,FALSE)</f>
        <v>GORST CR     15.0216</v>
      </c>
      <c r="AS318">
        <f>VLOOKUP(AC318,Lookup!$A$1:$H$58,8,FALSE)</f>
        <v>10.712079355643366</v>
      </c>
      <c r="AT318">
        <f t="shared" si="4"/>
        <v>15.639635859239315</v>
      </c>
    </row>
    <row r="319" spans="1:46" x14ac:dyDescent="0.3">
      <c r="A319" t="s">
        <v>43</v>
      </c>
      <c r="B319">
        <v>4.0999999999999996</v>
      </c>
      <c r="C319">
        <v>20160520</v>
      </c>
      <c r="D319" t="s">
        <v>44</v>
      </c>
      <c r="E319" t="s">
        <v>68</v>
      </c>
      <c r="F319">
        <v>2484889</v>
      </c>
      <c r="G319">
        <v>1</v>
      </c>
      <c r="H319">
        <v>2013</v>
      </c>
      <c r="I319">
        <v>20130826</v>
      </c>
      <c r="J319" t="s">
        <v>43</v>
      </c>
      <c r="K319">
        <v>6</v>
      </c>
      <c r="L319">
        <v>35</v>
      </c>
      <c r="M319">
        <v>23</v>
      </c>
      <c r="N319">
        <v>52</v>
      </c>
      <c r="O319" t="s">
        <v>45</v>
      </c>
      <c r="P319">
        <v>5</v>
      </c>
      <c r="Q319" t="s">
        <v>46</v>
      </c>
      <c r="S319">
        <v>5000</v>
      </c>
      <c r="T319" t="s">
        <v>56</v>
      </c>
      <c r="X319">
        <v>750</v>
      </c>
      <c r="Y319">
        <v>0</v>
      </c>
      <c r="Z319">
        <v>1</v>
      </c>
      <c r="AA319" t="s">
        <v>48</v>
      </c>
      <c r="AB319">
        <v>1</v>
      </c>
      <c r="AC319" s="1" t="s">
        <v>88</v>
      </c>
      <c r="AD319">
        <v>12</v>
      </c>
      <c r="AH319">
        <v>125477</v>
      </c>
      <c r="AI319">
        <v>1</v>
      </c>
      <c r="AO319">
        <v>1.46</v>
      </c>
      <c r="AP319" t="s">
        <v>49</v>
      </c>
      <c r="AQ319" t="s">
        <v>45</v>
      </c>
      <c r="AR319" t="str">
        <f>VLOOKUP(AC319,Lookup!$A$1:$G$58,5,FALSE)</f>
        <v>GORST CR     15.0216</v>
      </c>
      <c r="AS319">
        <f>VLOOKUP(AC319,Lookup!$A$1:$H$58,8,FALSE)</f>
        <v>8.7221435634663784</v>
      </c>
      <c r="AT319">
        <f t="shared" si="4"/>
        <v>12.734329602660912</v>
      </c>
    </row>
    <row r="320" spans="1:46" x14ac:dyDescent="0.3">
      <c r="A320" t="s">
        <v>43</v>
      </c>
      <c r="B320">
        <v>4.0999999999999996</v>
      </c>
      <c r="C320">
        <v>20160520</v>
      </c>
      <c r="D320" t="s">
        <v>44</v>
      </c>
      <c r="E320" t="s">
        <v>68</v>
      </c>
      <c r="F320">
        <v>2484891</v>
      </c>
      <c r="G320">
        <v>1</v>
      </c>
      <c r="H320">
        <v>2013</v>
      </c>
      <c r="I320">
        <v>20130826</v>
      </c>
      <c r="J320" t="s">
        <v>43</v>
      </c>
      <c r="K320">
        <v>6</v>
      </c>
      <c r="L320">
        <v>35</v>
      </c>
      <c r="M320">
        <v>23</v>
      </c>
      <c r="N320">
        <v>52</v>
      </c>
      <c r="O320" t="s">
        <v>45</v>
      </c>
      <c r="P320">
        <v>5</v>
      </c>
      <c r="Q320" t="s">
        <v>46</v>
      </c>
      <c r="S320">
        <v>5000</v>
      </c>
      <c r="T320" t="s">
        <v>56</v>
      </c>
      <c r="X320">
        <v>780</v>
      </c>
      <c r="Y320">
        <v>0</v>
      </c>
      <c r="Z320">
        <v>1</v>
      </c>
      <c r="AA320" t="s">
        <v>48</v>
      </c>
      <c r="AB320">
        <v>1</v>
      </c>
      <c r="AC320" s="1" t="s">
        <v>89</v>
      </c>
      <c r="AD320">
        <v>12</v>
      </c>
      <c r="AH320">
        <v>125477</v>
      </c>
      <c r="AI320">
        <v>1</v>
      </c>
      <c r="AO320">
        <v>1.46</v>
      </c>
      <c r="AP320" t="s">
        <v>49</v>
      </c>
      <c r="AQ320" t="s">
        <v>45</v>
      </c>
      <c r="AR320" t="str">
        <f>VLOOKUP(AC320,Lookup!$A$1:$G$58,5,FALSE)</f>
        <v>GORST CR     15.0216</v>
      </c>
      <c r="AS320">
        <f>VLOOKUP(AC320,Lookup!$A$1:$H$58,8,FALSE)</f>
        <v>8.7930918696275064</v>
      </c>
      <c r="AT320">
        <f t="shared" si="4"/>
        <v>12.837914129656159</v>
      </c>
    </row>
    <row r="321" spans="1:46" x14ac:dyDescent="0.3">
      <c r="A321" t="s">
        <v>43</v>
      </c>
      <c r="B321">
        <v>4.0999999999999996</v>
      </c>
      <c r="C321">
        <v>20160520</v>
      </c>
      <c r="D321" t="s">
        <v>44</v>
      </c>
      <c r="E321" t="s">
        <v>68</v>
      </c>
      <c r="F321">
        <v>2484838</v>
      </c>
      <c r="G321">
        <v>1</v>
      </c>
      <c r="H321">
        <v>2013</v>
      </c>
      <c r="I321">
        <v>20130826</v>
      </c>
      <c r="J321" t="s">
        <v>43</v>
      </c>
      <c r="K321">
        <v>6</v>
      </c>
      <c r="L321">
        <v>35</v>
      </c>
      <c r="M321">
        <v>23</v>
      </c>
      <c r="N321">
        <v>52</v>
      </c>
      <c r="O321" t="s">
        <v>45</v>
      </c>
      <c r="P321">
        <v>5</v>
      </c>
      <c r="Q321" t="s">
        <v>46</v>
      </c>
      <c r="S321">
        <v>5000</v>
      </c>
      <c r="T321" t="s">
        <v>56</v>
      </c>
      <c r="X321">
        <v>700</v>
      </c>
      <c r="Y321">
        <v>0</v>
      </c>
      <c r="Z321">
        <v>1</v>
      </c>
      <c r="AA321" t="s">
        <v>48</v>
      </c>
      <c r="AB321">
        <v>1</v>
      </c>
      <c r="AC321" s="1" t="s">
        <v>89</v>
      </c>
      <c r="AD321">
        <v>12</v>
      </c>
      <c r="AH321">
        <v>125477</v>
      </c>
      <c r="AI321">
        <v>1</v>
      </c>
      <c r="AO321">
        <v>1.46</v>
      </c>
      <c r="AP321" t="s">
        <v>49</v>
      </c>
      <c r="AQ321" t="s">
        <v>45</v>
      </c>
      <c r="AR321" t="str">
        <f>VLOOKUP(AC321,Lookup!$A$1:$G$58,5,FALSE)</f>
        <v>GORST CR     15.0216</v>
      </c>
      <c r="AS321">
        <f>VLOOKUP(AC321,Lookup!$A$1:$H$58,8,FALSE)</f>
        <v>8.7930918696275064</v>
      </c>
      <c r="AT321">
        <f t="shared" si="4"/>
        <v>12.837914129656159</v>
      </c>
    </row>
    <row r="322" spans="1:46" x14ac:dyDescent="0.3">
      <c r="A322" t="s">
        <v>43</v>
      </c>
      <c r="B322">
        <v>4.0999999999999996</v>
      </c>
      <c r="C322">
        <v>20160520</v>
      </c>
      <c r="D322" t="s">
        <v>44</v>
      </c>
      <c r="E322" t="s">
        <v>68</v>
      </c>
      <c r="F322">
        <v>2484870</v>
      </c>
      <c r="G322">
        <v>1</v>
      </c>
      <c r="H322">
        <v>2013</v>
      </c>
      <c r="I322">
        <v>20130826</v>
      </c>
      <c r="J322" t="s">
        <v>43</v>
      </c>
      <c r="K322">
        <v>6</v>
      </c>
      <c r="L322">
        <v>35</v>
      </c>
      <c r="M322">
        <v>23</v>
      </c>
      <c r="N322">
        <v>52</v>
      </c>
      <c r="O322" t="s">
        <v>45</v>
      </c>
      <c r="P322">
        <v>5</v>
      </c>
      <c r="Q322" t="s">
        <v>46</v>
      </c>
      <c r="S322">
        <v>5000</v>
      </c>
      <c r="T322" t="s">
        <v>56</v>
      </c>
      <c r="X322">
        <v>690</v>
      </c>
      <c r="Y322">
        <v>0</v>
      </c>
      <c r="Z322">
        <v>1</v>
      </c>
      <c r="AA322" t="s">
        <v>48</v>
      </c>
      <c r="AB322">
        <v>1</v>
      </c>
      <c r="AC322" s="1" t="s">
        <v>88</v>
      </c>
      <c r="AD322">
        <v>12</v>
      </c>
      <c r="AH322">
        <v>125477</v>
      </c>
      <c r="AI322">
        <v>1</v>
      </c>
      <c r="AO322">
        <v>1.46</v>
      </c>
      <c r="AP322" t="s">
        <v>49</v>
      </c>
      <c r="AQ322" t="s">
        <v>45</v>
      </c>
      <c r="AR322" t="str">
        <f>VLOOKUP(AC322,Lookup!$A$1:$G$58,5,FALSE)</f>
        <v>GORST CR     15.0216</v>
      </c>
      <c r="AS322">
        <f>VLOOKUP(AC322,Lookup!$A$1:$H$58,8,FALSE)</f>
        <v>8.7221435634663784</v>
      </c>
      <c r="AT322">
        <f t="shared" si="4"/>
        <v>12.734329602660912</v>
      </c>
    </row>
    <row r="323" spans="1:46" x14ac:dyDescent="0.3">
      <c r="A323" t="s">
        <v>43</v>
      </c>
      <c r="B323">
        <v>4.0999999999999996</v>
      </c>
      <c r="C323">
        <v>20160520</v>
      </c>
      <c r="D323" t="s">
        <v>44</v>
      </c>
      <c r="E323" t="s">
        <v>68</v>
      </c>
      <c r="F323">
        <v>2484872</v>
      </c>
      <c r="G323">
        <v>1</v>
      </c>
      <c r="H323">
        <v>2013</v>
      </c>
      <c r="I323">
        <v>20130826</v>
      </c>
      <c r="J323" t="s">
        <v>43</v>
      </c>
      <c r="K323">
        <v>6</v>
      </c>
      <c r="L323">
        <v>35</v>
      </c>
      <c r="M323">
        <v>23</v>
      </c>
      <c r="N323">
        <v>52</v>
      </c>
      <c r="O323" t="s">
        <v>45</v>
      </c>
      <c r="P323">
        <v>5</v>
      </c>
      <c r="Q323" t="s">
        <v>46</v>
      </c>
      <c r="S323">
        <v>5000</v>
      </c>
      <c r="T323" t="s">
        <v>56</v>
      </c>
      <c r="X323">
        <v>700</v>
      </c>
      <c r="Y323">
        <v>0</v>
      </c>
      <c r="Z323">
        <v>1</v>
      </c>
      <c r="AA323" t="s">
        <v>48</v>
      </c>
      <c r="AB323">
        <v>1</v>
      </c>
      <c r="AC323" s="1" t="s">
        <v>89</v>
      </c>
      <c r="AD323">
        <v>12</v>
      </c>
      <c r="AH323">
        <v>125477</v>
      </c>
      <c r="AI323">
        <v>1</v>
      </c>
      <c r="AO323">
        <v>1.46</v>
      </c>
      <c r="AP323" t="s">
        <v>49</v>
      </c>
      <c r="AQ323" t="s">
        <v>45</v>
      </c>
      <c r="AR323" t="str">
        <f>VLOOKUP(AC323,Lookup!$A$1:$G$58,5,FALSE)</f>
        <v>GORST CR     15.0216</v>
      </c>
      <c r="AS323">
        <f>VLOOKUP(AC323,Lookup!$A$1:$H$58,8,FALSE)</f>
        <v>8.7930918696275064</v>
      </c>
      <c r="AT323">
        <f t="shared" ref="AT323:AT386" si="5">AS323*AO323</f>
        <v>12.837914129656159</v>
      </c>
    </row>
    <row r="324" spans="1:46" x14ac:dyDescent="0.3">
      <c r="A324" t="s">
        <v>43</v>
      </c>
      <c r="B324">
        <v>4.0999999999999996</v>
      </c>
      <c r="C324">
        <v>20160520</v>
      </c>
      <c r="D324" t="s">
        <v>44</v>
      </c>
      <c r="E324" t="s">
        <v>68</v>
      </c>
      <c r="F324">
        <v>2484487</v>
      </c>
      <c r="G324">
        <v>1</v>
      </c>
      <c r="H324">
        <v>2013</v>
      </c>
      <c r="I324">
        <v>20130822</v>
      </c>
      <c r="J324" t="s">
        <v>43</v>
      </c>
      <c r="K324">
        <v>6</v>
      </c>
      <c r="L324">
        <v>34</v>
      </c>
      <c r="M324">
        <v>23</v>
      </c>
      <c r="N324">
        <v>49</v>
      </c>
      <c r="O324" t="s">
        <v>45</v>
      </c>
      <c r="P324">
        <v>5</v>
      </c>
      <c r="Q324" t="s">
        <v>46</v>
      </c>
      <c r="S324">
        <v>5000</v>
      </c>
      <c r="T324" t="s">
        <v>56</v>
      </c>
      <c r="X324">
        <v>730</v>
      </c>
      <c r="Y324">
        <v>0</v>
      </c>
      <c r="Z324">
        <v>1</v>
      </c>
      <c r="AA324" t="s">
        <v>48</v>
      </c>
      <c r="AB324">
        <v>1</v>
      </c>
      <c r="AC324" s="1" t="s">
        <v>89</v>
      </c>
      <c r="AD324">
        <v>12</v>
      </c>
      <c r="AH324">
        <v>125476</v>
      </c>
      <c r="AI324">
        <v>1</v>
      </c>
      <c r="AO324">
        <v>2.2799999999999998</v>
      </c>
      <c r="AP324" t="s">
        <v>49</v>
      </c>
      <c r="AQ324" t="s">
        <v>45</v>
      </c>
      <c r="AR324" t="str">
        <f>VLOOKUP(AC324,Lookup!$A$1:$G$58,5,FALSE)</f>
        <v>GORST CR     15.0216</v>
      </c>
      <c r="AS324">
        <f>VLOOKUP(AC324,Lookup!$A$1:$H$58,8,FALSE)</f>
        <v>8.7930918696275064</v>
      </c>
      <c r="AT324">
        <f t="shared" si="5"/>
        <v>20.048249462750714</v>
      </c>
    </row>
    <row r="325" spans="1:46" x14ac:dyDescent="0.3">
      <c r="A325" t="s">
        <v>43</v>
      </c>
      <c r="B325">
        <v>4.0999999999999996</v>
      </c>
      <c r="C325">
        <v>20160520</v>
      </c>
      <c r="D325" t="s">
        <v>44</v>
      </c>
      <c r="E325" t="s">
        <v>68</v>
      </c>
      <c r="F325">
        <v>2484494</v>
      </c>
      <c r="G325">
        <v>1</v>
      </c>
      <c r="H325">
        <v>2013</v>
      </c>
      <c r="I325">
        <v>20130822</v>
      </c>
      <c r="J325" t="s">
        <v>43</v>
      </c>
      <c r="K325">
        <v>6</v>
      </c>
      <c r="L325">
        <v>34</v>
      </c>
      <c r="M325">
        <v>23</v>
      </c>
      <c r="N325">
        <v>49</v>
      </c>
      <c r="O325" t="s">
        <v>45</v>
      </c>
      <c r="P325">
        <v>5</v>
      </c>
      <c r="Q325" t="s">
        <v>46</v>
      </c>
      <c r="S325">
        <v>5000</v>
      </c>
      <c r="T325" t="s">
        <v>56</v>
      </c>
      <c r="X325">
        <v>650</v>
      </c>
      <c r="Y325">
        <v>0</v>
      </c>
      <c r="Z325">
        <v>1</v>
      </c>
      <c r="AA325" t="s">
        <v>48</v>
      </c>
      <c r="AB325">
        <v>1</v>
      </c>
      <c r="AC325" s="1" t="s">
        <v>88</v>
      </c>
      <c r="AD325">
        <v>12</v>
      </c>
      <c r="AH325">
        <v>125476</v>
      </c>
      <c r="AI325">
        <v>1</v>
      </c>
      <c r="AO325">
        <v>2.2799999999999998</v>
      </c>
      <c r="AP325" t="s">
        <v>49</v>
      </c>
      <c r="AQ325" t="s">
        <v>45</v>
      </c>
      <c r="AR325" t="str">
        <f>VLOOKUP(AC325,Lookup!$A$1:$G$58,5,FALSE)</f>
        <v>GORST CR     15.0216</v>
      </c>
      <c r="AS325">
        <f>VLOOKUP(AC325,Lookup!$A$1:$H$58,8,FALSE)</f>
        <v>8.7221435634663784</v>
      </c>
      <c r="AT325">
        <f t="shared" si="5"/>
        <v>19.886487324703342</v>
      </c>
    </row>
    <row r="326" spans="1:46" x14ac:dyDescent="0.3">
      <c r="A326" t="s">
        <v>43</v>
      </c>
      <c r="B326">
        <v>4.0999999999999996</v>
      </c>
      <c r="C326">
        <v>20160520</v>
      </c>
      <c r="D326" t="s">
        <v>44</v>
      </c>
      <c r="E326" t="s">
        <v>68</v>
      </c>
      <c r="F326">
        <v>2484501</v>
      </c>
      <c r="G326">
        <v>1</v>
      </c>
      <c r="H326">
        <v>2013</v>
      </c>
      <c r="I326">
        <v>20130822</v>
      </c>
      <c r="J326" t="s">
        <v>43</v>
      </c>
      <c r="K326">
        <v>6</v>
      </c>
      <c r="L326">
        <v>34</v>
      </c>
      <c r="M326">
        <v>23</v>
      </c>
      <c r="N326">
        <v>49</v>
      </c>
      <c r="O326" t="s">
        <v>45</v>
      </c>
      <c r="P326">
        <v>5</v>
      </c>
      <c r="Q326" t="s">
        <v>46</v>
      </c>
      <c r="S326">
        <v>5000</v>
      </c>
      <c r="T326" t="s">
        <v>56</v>
      </c>
      <c r="X326">
        <v>660</v>
      </c>
      <c r="Y326">
        <v>0</v>
      </c>
      <c r="Z326">
        <v>1</v>
      </c>
      <c r="AA326" t="s">
        <v>48</v>
      </c>
      <c r="AB326">
        <v>1</v>
      </c>
      <c r="AC326" s="1" t="s">
        <v>89</v>
      </c>
      <c r="AD326">
        <v>12</v>
      </c>
      <c r="AH326">
        <v>125476</v>
      </c>
      <c r="AI326">
        <v>1</v>
      </c>
      <c r="AO326">
        <v>2.2799999999999998</v>
      </c>
      <c r="AP326" t="s">
        <v>49</v>
      </c>
      <c r="AQ326" t="s">
        <v>45</v>
      </c>
      <c r="AR326" t="str">
        <f>VLOOKUP(AC326,Lookup!$A$1:$G$58,5,FALSE)</f>
        <v>GORST CR     15.0216</v>
      </c>
      <c r="AS326">
        <f>VLOOKUP(AC326,Lookup!$A$1:$H$58,8,FALSE)</f>
        <v>8.7930918696275064</v>
      </c>
      <c r="AT326">
        <f t="shared" si="5"/>
        <v>20.048249462750714</v>
      </c>
    </row>
    <row r="327" spans="1:46" x14ac:dyDescent="0.3">
      <c r="A327" t="s">
        <v>43</v>
      </c>
      <c r="B327">
        <v>4.0999999999999996</v>
      </c>
      <c r="C327">
        <v>20160520</v>
      </c>
      <c r="D327" t="s">
        <v>44</v>
      </c>
      <c r="E327" t="s">
        <v>68</v>
      </c>
      <c r="F327">
        <v>2484512</v>
      </c>
      <c r="G327">
        <v>1</v>
      </c>
      <c r="H327">
        <v>2013</v>
      </c>
      <c r="I327">
        <v>20130822</v>
      </c>
      <c r="J327" t="s">
        <v>43</v>
      </c>
      <c r="K327">
        <v>6</v>
      </c>
      <c r="L327">
        <v>34</v>
      </c>
      <c r="M327">
        <v>23</v>
      </c>
      <c r="N327">
        <v>49</v>
      </c>
      <c r="O327" t="s">
        <v>45</v>
      </c>
      <c r="P327">
        <v>5</v>
      </c>
      <c r="Q327" t="s">
        <v>46</v>
      </c>
      <c r="S327">
        <v>5000</v>
      </c>
      <c r="T327" t="s">
        <v>47</v>
      </c>
      <c r="X327">
        <v>760</v>
      </c>
      <c r="Y327">
        <v>0</v>
      </c>
      <c r="Z327">
        <v>1</v>
      </c>
      <c r="AA327" t="s">
        <v>48</v>
      </c>
      <c r="AB327">
        <v>1</v>
      </c>
      <c r="AC327" s="1" t="s">
        <v>82</v>
      </c>
      <c r="AD327">
        <v>12</v>
      </c>
      <c r="AH327">
        <v>125476</v>
      </c>
      <c r="AI327">
        <v>1</v>
      </c>
      <c r="AO327">
        <v>2.2799999999999998</v>
      </c>
      <c r="AP327" t="s">
        <v>49</v>
      </c>
      <c r="AQ327" t="s">
        <v>45</v>
      </c>
      <c r="AR327" t="str">
        <f>VLOOKUP(AC327,Lookup!$A$1:$G$58,5,FALSE)</f>
        <v>GORST CR     15.0216</v>
      </c>
      <c r="AS327">
        <f>VLOOKUP(AC327,Lookup!$A$1:$H$58,8,FALSE)</f>
        <v>10.712079355643366</v>
      </c>
      <c r="AT327">
        <f t="shared" si="5"/>
        <v>24.423540930866874</v>
      </c>
    </row>
    <row r="328" spans="1:46" x14ac:dyDescent="0.3">
      <c r="A328" t="s">
        <v>43</v>
      </c>
      <c r="B328">
        <v>4.0999999999999996</v>
      </c>
      <c r="C328">
        <v>20160520</v>
      </c>
      <c r="D328" t="s">
        <v>44</v>
      </c>
      <c r="E328" t="s">
        <v>68</v>
      </c>
      <c r="F328">
        <v>2484526</v>
      </c>
      <c r="G328">
        <v>1</v>
      </c>
      <c r="H328">
        <v>2013</v>
      </c>
      <c r="I328">
        <v>20130822</v>
      </c>
      <c r="J328" t="s">
        <v>43</v>
      </c>
      <c r="K328">
        <v>6</v>
      </c>
      <c r="L328">
        <v>34</v>
      </c>
      <c r="M328">
        <v>23</v>
      </c>
      <c r="N328">
        <v>49</v>
      </c>
      <c r="O328" t="s">
        <v>45</v>
      </c>
      <c r="P328">
        <v>5</v>
      </c>
      <c r="Q328" t="s">
        <v>46</v>
      </c>
      <c r="S328">
        <v>5000</v>
      </c>
      <c r="T328" t="s">
        <v>47</v>
      </c>
      <c r="X328">
        <v>890</v>
      </c>
      <c r="Y328">
        <v>0</v>
      </c>
      <c r="Z328">
        <v>1</v>
      </c>
      <c r="AA328" t="s">
        <v>48</v>
      </c>
      <c r="AB328">
        <v>1</v>
      </c>
      <c r="AC328" s="1" t="s">
        <v>82</v>
      </c>
      <c r="AD328">
        <v>12</v>
      </c>
      <c r="AH328">
        <v>125476</v>
      </c>
      <c r="AI328">
        <v>1</v>
      </c>
      <c r="AO328">
        <v>2.2799999999999998</v>
      </c>
      <c r="AP328" t="s">
        <v>49</v>
      </c>
      <c r="AQ328" t="s">
        <v>45</v>
      </c>
      <c r="AR328" t="str">
        <f>VLOOKUP(AC328,Lookup!$A$1:$G$58,5,FALSE)</f>
        <v>GORST CR     15.0216</v>
      </c>
      <c r="AS328">
        <f>VLOOKUP(AC328,Lookup!$A$1:$H$58,8,FALSE)</f>
        <v>10.712079355643366</v>
      </c>
      <c r="AT328">
        <f t="shared" si="5"/>
        <v>24.423540930866874</v>
      </c>
    </row>
    <row r="329" spans="1:46" x14ac:dyDescent="0.3">
      <c r="A329" t="s">
        <v>43</v>
      </c>
      <c r="B329">
        <v>4.0999999999999996</v>
      </c>
      <c r="C329">
        <v>20160520</v>
      </c>
      <c r="D329" t="s">
        <v>44</v>
      </c>
      <c r="E329" t="s">
        <v>68</v>
      </c>
      <c r="F329">
        <v>2484544</v>
      </c>
      <c r="G329">
        <v>1</v>
      </c>
      <c r="H329">
        <v>2013</v>
      </c>
      <c r="I329">
        <v>20130822</v>
      </c>
      <c r="J329" t="s">
        <v>43</v>
      </c>
      <c r="K329">
        <v>6</v>
      </c>
      <c r="L329">
        <v>34</v>
      </c>
      <c r="M329">
        <v>23</v>
      </c>
      <c r="N329">
        <v>49</v>
      </c>
      <c r="O329" t="s">
        <v>45</v>
      </c>
      <c r="P329">
        <v>5</v>
      </c>
      <c r="Q329" t="s">
        <v>46</v>
      </c>
      <c r="S329">
        <v>5000</v>
      </c>
      <c r="T329" t="s">
        <v>47</v>
      </c>
      <c r="X329">
        <v>640</v>
      </c>
      <c r="Y329">
        <v>0</v>
      </c>
      <c r="Z329">
        <v>1</v>
      </c>
      <c r="AA329" t="s">
        <v>48</v>
      </c>
      <c r="AB329">
        <v>1</v>
      </c>
      <c r="AC329" s="1" t="s">
        <v>89</v>
      </c>
      <c r="AD329">
        <v>12</v>
      </c>
      <c r="AH329">
        <v>125476</v>
      </c>
      <c r="AI329">
        <v>1</v>
      </c>
      <c r="AO329">
        <v>2.2799999999999998</v>
      </c>
      <c r="AP329" t="s">
        <v>49</v>
      </c>
      <c r="AQ329" t="s">
        <v>45</v>
      </c>
      <c r="AR329" t="str">
        <f>VLOOKUP(AC329,Lookup!$A$1:$G$58,5,FALSE)</f>
        <v>GORST CR     15.0216</v>
      </c>
      <c r="AS329">
        <f>VLOOKUP(AC329,Lookup!$A$1:$H$58,8,FALSE)</f>
        <v>8.7930918696275064</v>
      </c>
      <c r="AT329">
        <f t="shared" si="5"/>
        <v>20.048249462750714</v>
      </c>
    </row>
    <row r="330" spans="1:46" x14ac:dyDescent="0.3">
      <c r="A330" t="s">
        <v>43</v>
      </c>
      <c r="B330">
        <v>4.0999999999999996</v>
      </c>
      <c r="C330">
        <v>20160520</v>
      </c>
      <c r="D330" t="s">
        <v>44</v>
      </c>
      <c r="E330" t="s">
        <v>68</v>
      </c>
      <c r="F330">
        <v>2484562</v>
      </c>
      <c r="G330">
        <v>1</v>
      </c>
      <c r="H330">
        <v>2013</v>
      </c>
      <c r="I330">
        <v>20130827</v>
      </c>
      <c r="J330" t="s">
        <v>43</v>
      </c>
      <c r="K330">
        <v>6</v>
      </c>
      <c r="L330">
        <v>35</v>
      </c>
      <c r="M330">
        <v>23</v>
      </c>
      <c r="N330">
        <v>12</v>
      </c>
      <c r="O330" t="s">
        <v>45</v>
      </c>
      <c r="P330">
        <v>5</v>
      </c>
      <c r="Q330" t="s">
        <v>46</v>
      </c>
      <c r="S330">
        <v>5000</v>
      </c>
      <c r="T330" t="s">
        <v>56</v>
      </c>
      <c r="X330">
        <v>680</v>
      </c>
      <c r="Y330">
        <v>0</v>
      </c>
      <c r="Z330">
        <v>1</v>
      </c>
      <c r="AA330" t="s">
        <v>48</v>
      </c>
      <c r="AB330">
        <v>1</v>
      </c>
      <c r="AC330" s="1" t="s">
        <v>89</v>
      </c>
      <c r="AD330">
        <v>12</v>
      </c>
      <c r="AH330">
        <v>125477</v>
      </c>
      <c r="AI330">
        <v>1</v>
      </c>
      <c r="AO330">
        <v>1.46</v>
      </c>
      <c r="AP330" t="s">
        <v>49</v>
      </c>
      <c r="AQ330" t="s">
        <v>45</v>
      </c>
      <c r="AR330" t="str">
        <f>VLOOKUP(AC330,Lookup!$A$1:$G$58,5,FALSE)</f>
        <v>GORST CR     15.0216</v>
      </c>
      <c r="AS330">
        <f>VLOOKUP(AC330,Lookup!$A$1:$H$58,8,FALSE)</f>
        <v>8.7930918696275064</v>
      </c>
      <c r="AT330">
        <f t="shared" si="5"/>
        <v>12.837914129656159</v>
      </c>
    </row>
    <row r="331" spans="1:46" x14ac:dyDescent="0.3">
      <c r="A331" t="s">
        <v>43</v>
      </c>
      <c r="B331">
        <v>4.0999999999999996</v>
      </c>
      <c r="C331">
        <v>20160520</v>
      </c>
      <c r="D331" t="s">
        <v>44</v>
      </c>
      <c r="E331" t="s">
        <v>68</v>
      </c>
      <c r="F331">
        <v>2484569</v>
      </c>
      <c r="G331">
        <v>1</v>
      </c>
      <c r="H331">
        <v>2013</v>
      </c>
      <c r="I331">
        <v>20130827</v>
      </c>
      <c r="J331" t="s">
        <v>43</v>
      </c>
      <c r="K331">
        <v>6</v>
      </c>
      <c r="L331">
        <v>35</v>
      </c>
      <c r="M331">
        <v>23</v>
      </c>
      <c r="N331">
        <v>12</v>
      </c>
      <c r="O331" t="s">
        <v>45</v>
      </c>
      <c r="P331">
        <v>5</v>
      </c>
      <c r="Q331" t="s">
        <v>46</v>
      </c>
      <c r="S331">
        <v>5000</v>
      </c>
      <c r="T331" t="s">
        <v>56</v>
      </c>
      <c r="X331">
        <v>800</v>
      </c>
      <c r="Y331">
        <v>0</v>
      </c>
      <c r="Z331">
        <v>1</v>
      </c>
      <c r="AA331" t="s">
        <v>48</v>
      </c>
      <c r="AB331">
        <v>1</v>
      </c>
      <c r="AC331" s="1" t="s">
        <v>89</v>
      </c>
      <c r="AD331">
        <v>12</v>
      </c>
      <c r="AH331">
        <v>125477</v>
      </c>
      <c r="AI331">
        <v>1</v>
      </c>
      <c r="AO331">
        <v>1.46</v>
      </c>
      <c r="AP331" t="s">
        <v>49</v>
      </c>
      <c r="AQ331" t="s">
        <v>45</v>
      </c>
      <c r="AR331" t="str">
        <f>VLOOKUP(AC331,Lookup!$A$1:$G$58,5,FALSE)</f>
        <v>GORST CR     15.0216</v>
      </c>
      <c r="AS331">
        <f>VLOOKUP(AC331,Lookup!$A$1:$H$58,8,FALSE)</f>
        <v>8.7930918696275064</v>
      </c>
      <c r="AT331">
        <f t="shared" si="5"/>
        <v>12.837914129656159</v>
      </c>
    </row>
    <row r="332" spans="1:46" x14ac:dyDescent="0.3">
      <c r="A332" t="s">
        <v>43</v>
      </c>
      <c r="B332">
        <v>4.0999999999999996</v>
      </c>
      <c r="C332">
        <v>20160520</v>
      </c>
      <c r="D332" t="s">
        <v>44</v>
      </c>
      <c r="E332" t="s">
        <v>68</v>
      </c>
      <c r="F332">
        <v>2484576</v>
      </c>
      <c r="G332">
        <v>1</v>
      </c>
      <c r="H332">
        <v>2013</v>
      </c>
      <c r="I332">
        <v>20130827</v>
      </c>
      <c r="J332" t="s">
        <v>43</v>
      </c>
      <c r="K332">
        <v>6</v>
      </c>
      <c r="L332">
        <v>35</v>
      </c>
      <c r="M332">
        <v>23</v>
      </c>
      <c r="N332">
        <v>12</v>
      </c>
      <c r="O332" t="s">
        <v>45</v>
      </c>
      <c r="P332">
        <v>5</v>
      </c>
      <c r="Q332" t="s">
        <v>46</v>
      </c>
      <c r="S332">
        <v>5000</v>
      </c>
      <c r="T332" t="s">
        <v>56</v>
      </c>
      <c r="X332">
        <v>640</v>
      </c>
      <c r="Y332">
        <v>0</v>
      </c>
      <c r="Z332">
        <v>1</v>
      </c>
      <c r="AA332" t="s">
        <v>48</v>
      </c>
      <c r="AB332">
        <v>1</v>
      </c>
      <c r="AC332" s="1" t="s">
        <v>82</v>
      </c>
      <c r="AD332">
        <v>12</v>
      </c>
      <c r="AH332">
        <v>125477</v>
      </c>
      <c r="AI332">
        <v>1</v>
      </c>
      <c r="AO332">
        <v>1.46</v>
      </c>
      <c r="AP332" t="s">
        <v>49</v>
      </c>
      <c r="AQ332" t="s">
        <v>45</v>
      </c>
      <c r="AR332" t="str">
        <f>VLOOKUP(AC332,Lookup!$A$1:$G$58,5,FALSE)</f>
        <v>GORST CR     15.0216</v>
      </c>
      <c r="AS332">
        <f>VLOOKUP(AC332,Lookup!$A$1:$H$58,8,FALSE)</f>
        <v>10.712079355643366</v>
      </c>
      <c r="AT332">
        <f t="shared" si="5"/>
        <v>15.639635859239315</v>
      </c>
    </row>
    <row r="333" spans="1:46" x14ac:dyDescent="0.3">
      <c r="A333" t="s">
        <v>43</v>
      </c>
      <c r="B333">
        <v>4.0999999999999996</v>
      </c>
      <c r="C333">
        <v>20160520</v>
      </c>
      <c r="D333" t="s">
        <v>44</v>
      </c>
      <c r="E333" t="s">
        <v>68</v>
      </c>
      <c r="F333">
        <v>2484587</v>
      </c>
      <c r="G333">
        <v>1</v>
      </c>
      <c r="H333">
        <v>2013</v>
      </c>
      <c r="I333">
        <v>20130827</v>
      </c>
      <c r="J333" t="s">
        <v>43</v>
      </c>
      <c r="K333">
        <v>6</v>
      </c>
      <c r="L333">
        <v>35</v>
      </c>
      <c r="M333">
        <v>23</v>
      </c>
      <c r="N333">
        <v>12</v>
      </c>
      <c r="O333" t="s">
        <v>45</v>
      </c>
      <c r="P333">
        <v>5</v>
      </c>
      <c r="Q333" t="s">
        <v>46</v>
      </c>
      <c r="S333">
        <v>5000</v>
      </c>
      <c r="T333" t="s">
        <v>47</v>
      </c>
      <c r="X333">
        <v>890</v>
      </c>
      <c r="Y333">
        <v>0</v>
      </c>
      <c r="Z333">
        <v>1</v>
      </c>
      <c r="AA333" t="s">
        <v>48</v>
      </c>
      <c r="AB333">
        <v>1</v>
      </c>
      <c r="AC333" s="1" t="s">
        <v>82</v>
      </c>
      <c r="AD333">
        <v>12</v>
      </c>
      <c r="AH333">
        <v>125477</v>
      </c>
      <c r="AI333">
        <v>1</v>
      </c>
      <c r="AO333">
        <v>1.46</v>
      </c>
      <c r="AP333" t="s">
        <v>49</v>
      </c>
      <c r="AQ333" t="s">
        <v>45</v>
      </c>
      <c r="AR333" t="str">
        <f>VLOOKUP(AC333,Lookup!$A$1:$G$58,5,FALSE)</f>
        <v>GORST CR     15.0216</v>
      </c>
      <c r="AS333">
        <f>VLOOKUP(AC333,Lookup!$A$1:$H$58,8,FALSE)</f>
        <v>10.712079355643366</v>
      </c>
      <c r="AT333">
        <f t="shared" si="5"/>
        <v>15.639635859239315</v>
      </c>
    </row>
    <row r="334" spans="1:46" x14ac:dyDescent="0.3">
      <c r="A334" t="s">
        <v>43</v>
      </c>
      <c r="B334">
        <v>4.0999999999999996</v>
      </c>
      <c r="C334">
        <v>20160520</v>
      </c>
      <c r="D334" t="s">
        <v>44</v>
      </c>
      <c r="E334" t="s">
        <v>68</v>
      </c>
      <c r="F334">
        <v>2484594</v>
      </c>
      <c r="G334">
        <v>1</v>
      </c>
      <c r="H334">
        <v>2013</v>
      </c>
      <c r="I334">
        <v>20130827</v>
      </c>
      <c r="J334" t="s">
        <v>43</v>
      </c>
      <c r="K334">
        <v>6</v>
      </c>
      <c r="L334">
        <v>35</v>
      </c>
      <c r="M334">
        <v>23</v>
      </c>
      <c r="N334">
        <v>12</v>
      </c>
      <c r="O334" t="s">
        <v>45</v>
      </c>
      <c r="P334">
        <v>5</v>
      </c>
      <c r="Q334" t="s">
        <v>46</v>
      </c>
      <c r="S334">
        <v>5000</v>
      </c>
      <c r="T334" t="s">
        <v>47</v>
      </c>
      <c r="X334">
        <v>780</v>
      </c>
      <c r="Y334">
        <v>0</v>
      </c>
      <c r="Z334">
        <v>1</v>
      </c>
      <c r="AA334" t="s">
        <v>48</v>
      </c>
      <c r="AB334">
        <v>1</v>
      </c>
      <c r="AC334" s="1" t="s">
        <v>82</v>
      </c>
      <c r="AD334">
        <v>12</v>
      </c>
      <c r="AH334">
        <v>125477</v>
      </c>
      <c r="AI334">
        <v>1</v>
      </c>
      <c r="AO334">
        <v>1.46</v>
      </c>
      <c r="AP334" t="s">
        <v>49</v>
      </c>
      <c r="AQ334" t="s">
        <v>45</v>
      </c>
      <c r="AR334" t="str">
        <f>VLOOKUP(AC334,Lookup!$A$1:$G$58,5,FALSE)</f>
        <v>GORST CR     15.0216</v>
      </c>
      <c r="AS334">
        <f>VLOOKUP(AC334,Lookup!$A$1:$H$58,8,FALSE)</f>
        <v>10.712079355643366</v>
      </c>
      <c r="AT334">
        <f t="shared" si="5"/>
        <v>15.639635859239315</v>
      </c>
    </row>
    <row r="335" spans="1:46" x14ac:dyDescent="0.3">
      <c r="A335" t="s">
        <v>43</v>
      </c>
      <c r="B335">
        <v>4.0999999999999996</v>
      </c>
      <c r="C335">
        <v>20160520</v>
      </c>
      <c r="D335" t="s">
        <v>44</v>
      </c>
      <c r="E335" t="s">
        <v>68</v>
      </c>
      <c r="F335">
        <v>2484612</v>
      </c>
      <c r="G335">
        <v>1</v>
      </c>
      <c r="H335">
        <v>2013</v>
      </c>
      <c r="I335">
        <v>20130827</v>
      </c>
      <c r="J335" t="s">
        <v>43</v>
      </c>
      <c r="K335">
        <v>6</v>
      </c>
      <c r="L335">
        <v>35</v>
      </c>
      <c r="M335">
        <v>23</v>
      </c>
      <c r="N335">
        <v>12</v>
      </c>
      <c r="O335" t="s">
        <v>45</v>
      </c>
      <c r="P335">
        <v>5</v>
      </c>
      <c r="Q335" t="s">
        <v>46</v>
      </c>
      <c r="S335">
        <v>5000</v>
      </c>
      <c r="T335" t="s">
        <v>47</v>
      </c>
      <c r="X335">
        <v>770</v>
      </c>
      <c r="Y335">
        <v>0</v>
      </c>
      <c r="Z335">
        <v>1</v>
      </c>
      <c r="AA335" t="s">
        <v>48</v>
      </c>
      <c r="AB335">
        <v>1</v>
      </c>
      <c r="AC335" s="1" t="s">
        <v>82</v>
      </c>
      <c r="AD335">
        <v>12</v>
      </c>
      <c r="AH335">
        <v>125477</v>
      </c>
      <c r="AI335">
        <v>1</v>
      </c>
      <c r="AO335">
        <v>1.46</v>
      </c>
      <c r="AP335" t="s">
        <v>49</v>
      </c>
      <c r="AQ335" t="s">
        <v>45</v>
      </c>
      <c r="AR335" t="str">
        <f>VLOOKUP(AC335,Lookup!$A$1:$G$58,5,FALSE)</f>
        <v>GORST CR     15.0216</v>
      </c>
      <c r="AS335">
        <f>VLOOKUP(AC335,Lookup!$A$1:$H$58,8,FALSE)</f>
        <v>10.712079355643366</v>
      </c>
      <c r="AT335">
        <f t="shared" si="5"/>
        <v>15.639635859239315</v>
      </c>
    </row>
    <row r="336" spans="1:46" x14ac:dyDescent="0.3">
      <c r="A336" t="s">
        <v>43</v>
      </c>
      <c r="B336">
        <v>4.0999999999999996</v>
      </c>
      <c r="C336">
        <v>20160520</v>
      </c>
      <c r="D336" t="s">
        <v>44</v>
      </c>
      <c r="E336" t="s">
        <v>68</v>
      </c>
      <c r="F336">
        <v>2484619</v>
      </c>
      <c r="G336">
        <v>1</v>
      </c>
      <c r="H336">
        <v>2013</v>
      </c>
      <c r="I336">
        <v>20130827</v>
      </c>
      <c r="J336" t="s">
        <v>43</v>
      </c>
      <c r="K336">
        <v>6</v>
      </c>
      <c r="L336">
        <v>35</v>
      </c>
      <c r="M336">
        <v>23</v>
      </c>
      <c r="N336">
        <v>12</v>
      </c>
      <c r="O336" t="s">
        <v>45</v>
      </c>
      <c r="P336">
        <v>5</v>
      </c>
      <c r="Q336" t="s">
        <v>46</v>
      </c>
      <c r="S336">
        <v>5000</v>
      </c>
      <c r="T336" t="s">
        <v>47</v>
      </c>
      <c r="X336">
        <v>730</v>
      </c>
      <c r="Y336">
        <v>0</v>
      </c>
      <c r="Z336">
        <v>1</v>
      </c>
      <c r="AA336" t="s">
        <v>48</v>
      </c>
      <c r="AB336">
        <v>1</v>
      </c>
      <c r="AC336" s="1" t="s">
        <v>82</v>
      </c>
      <c r="AD336">
        <v>12</v>
      </c>
      <c r="AH336">
        <v>125477</v>
      </c>
      <c r="AI336">
        <v>1</v>
      </c>
      <c r="AO336">
        <v>1.46</v>
      </c>
      <c r="AP336" t="s">
        <v>49</v>
      </c>
      <c r="AQ336" t="s">
        <v>45</v>
      </c>
      <c r="AR336" t="str">
        <f>VLOOKUP(AC336,Lookup!$A$1:$G$58,5,FALSE)</f>
        <v>GORST CR     15.0216</v>
      </c>
      <c r="AS336">
        <f>VLOOKUP(AC336,Lookup!$A$1:$H$58,8,FALSE)</f>
        <v>10.712079355643366</v>
      </c>
      <c r="AT336">
        <f t="shared" si="5"/>
        <v>15.639635859239315</v>
      </c>
    </row>
    <row r="337" spans="1:46" x14ac:dyDescent="0.3">
      <c r="A337" t="s">
        <v>43</v>
      </c>
      <c r="B337">
        <v>4.0999999999999996</v>
      </c>
      <c r="C337">
        <v>20160520</v>
      </c>
      <c r="D337" t="s">
        <v>44</v>
      </c>
      <c r="E337" t="s">
        <v>68</v>
      </c>
      <c r="F337">
        <v>2484890</v>
      </c>
      <c r="G337">
        <v>1</v>
      </c>
      <c r="H337">
        <v>2013</v>
      </c>
      <c r="I337">
        <v>20130826</v>
      </c>
      <c r="J337" t="s">
        <v>43</v>
      </c>
      <c r="K337">
        <v>6</v>
      </c>
      <c r="L337">
        <v>35</v>
      </c>
      <c r="M337">
        <v>23</v>
      </c>
      <c r="N337">
        <v>52</v>
      </c>
      <c r="O337" t="s">
        <v>45</v>
      </c>
      <c r="P337">
        <v>5</v>
      </c>
      <c r="Q337" t="s">
        <v>46</v>
      </c>
      <c r="S337">
        <v>5000</v>
      </c>
      <c r="T337" t="s">
        <v>47</v>
      </c>
      <c r="X337">
        <v>740</v>
      </c>
      <c r="Y337">
        <v>0</v>
      </c>
      <c r="Z337">
        <v>1</v>
      </c>
      <c r="AA337" t="s">
        <v>48</v>
      </c>
      <c r="AB337">
        <v>1</v>
      </c>
      <c r="AC337" s="1" t="s">
        <v>82</v>
      </c>
      <c r="AD337">
        <v>12</v>
      </c>
      <c r="AH337">
        <v>125477</v>
      </c>
      <c r="AI337">
        <v>1</v>
      </c>
      <c r="AO337">
        <v>1.46</v>
      </c>
      <c r="AP337" t="s">
        <v>49</v>
      </c>
      <c r="AQ337" t="s">
        <v>45</v>
      </c>
      <c r="AR337" t="str">
        <f>VLOOKUP(AC337,Lookup!$A$1:$G$58,5,FALSE)</f>
        <v>GORST CR     15.0216</v>
      </c>
      <c r="AS337">
        <f>VLOOKUP(AC337,Lookup!$A$1:$H$58,8,FALSE)</f>
        <v>10.712079355643366</v>
      </c>
      <c r="AT337">
        <f t="shared" si="5"/>
        <v>15.639635859239315</v>
      </c>
    </row>
    <row r="338" spans="1:46" x14ac:dyDescent="0.3">
      <c r="A338" t="s">
        <v>43</v>
      </c>
      <c r="B338">
        <v>4.0999999999999996</v>
      </c>
      <c r="C338">
        <v>20160520</v>
      </c>
      <c r="D338" t="s">
        <v>44</v>
      </c>
      <c r="E338" t="s">
        <v>68</v>
      </c>
      <c r="F338">
        <v>2484637</v>
      </c>
      <c r="G338">
        <v>1</v>
      </c>
      <c r="H338">
        <v>2013</v>
      </c>
      <c r="I338">
        <v>20130827</v>
      </c>
      <c r="J338" t="s">
        <v>43</v>
      </c>
      <c r="K338">
        <v>6</v>
      </c>
      <c r="L338">
        <v>35</v>
      </c>
      <c r="M338">
        <v>23</v>
      </c>
      <c r="N338">
        <v>12</v>
      </c>
      <c r="O338" t="s">
        <v>45</v>
      </c>
      <c r="P338">
        <v>5</v>
      </c>
      <c r="Q338" t="s">
        <v>46</v>
      </c>
      <c r="S338">
        <v>5000</v>
      </c>
      <c r="T338" t="s">
        <v>56</v>
      </c>
      <c r="X338">
        <v>650</v>
      </c>
      <c r="Y338">
        <v>0</v>
      </c>
      <c r="Z338">
        <v>1</v>
      </c>
      <c r="AA338" t="s">
        <v>48</v>
      </c>
      <c r="AB338">
        <v>1</v>
      </c>
      <c r="AC338" s="1" t="s">
        <v>89</v>
      </c>
      <c r="AD338">
        <v>12</v>
      </c>
      <c r="AH338">
        <v>125477</v>
      </c>
      <c r="AI338">
        <v>1</v>
      </c>
      <c r="AO338">
        <v>1.46</v>
      </c>
      <c r="AP338" t="s">
        <v>49</v>
      </c>
      <c r="AQ338" t="s">
        <v>45</v>
      </c>
      <c r="AR338" t="str">
        <f>VLOOKUP(AC338,Lookup!$A$1:$G$58,5,FALSE)</f>
        <v>GORST CR     15.0216</v>
      </c>
      <c r="AS338">
        <f>VLOOKUP(AC338,Lookup!$A$1:$H$58,8,FALSE)</f>
        <v>8.7930918696275064</v>
      </c>
      <c r="AT338">
        <f t="shared" si="5"/>
        <v>12.837914129656159</v>
      </c>
    </row>
    <row r="339" spans="1:46" x14ac:dyDescent="0.3">
      <c r="A339" t="s">
        <v>43</v>
      </c>
      <c r="B339">
        <v>4.0999999999999996</v>
      </c>
      <c r="C339">
        <v>20160520</v>
      </c>
      <c r="D339" t="s">
        <v>44</v>
      </c>
      <c r="E339" t="s">
        <v>68</v>
      </c>
      <c r="F339">
        <v>2484651</v>
      </c>
      <c r="G339">
        <v>1</v>
      </c>
      <c r="H339">
        <v>2013</v>
      </c>
      <c r="I339">
        <v>20130828</v>
      </c>
      <c r="J339" t="s">
        <v>43</v>
      </c>
      <c r="K339">
        <v>6</v>
      </c>
      <c r="L339">
        <v>35</v>
      </c>
      <c r="M339">
        <v>23</v>
      </c>
      <c r="N339">
        <v>49</v>
      </c>
      <c r="O339" t="s">
        <v>45</v>
      </c>
      <c r="P339">
        <v>5</v>
      </c>
      <c r="Q339" t="s">
        <v>46</v>
      </c>
      <c r="S339">
        <v>5000</v>
      </c>
      <c r="T339" t="s">
        <v>47</v>
      </c>
      <c r="X339">
        <v>660</v>
      </c>
      <c r="Y339">
        <v>0</v>
      </c>
      <c r="Z339">
        <v>1</v>
      </c>
      <c r="AA339" t="s">
        <v>48</v>
      </c>
      <c r="AB339">
        <v>1</v>
      </c>
      <c r="AC339" s="1" t="s">
        <v>88</v>
      </c>
      <c r="AD339">
        <v>12</v>
      </c>
      <c r="AH339">
        <v>125477</v>
      </c>
      <c r="AI339">
        <v>1</v>
      </c>
      <c r="AO339">
        <v>1.46</v>
      </c>
      <c r="AP339" t="s">
        <v>49</v>
      </c>
      <c r="AQ339" t="s">
        <v>45</v>
      </c>
      <c r="AR339" t="str">
        <f>VLOOKUP(AC339,Lookup!$A$1:$G$58,5,FALSE)</f>
        <v>GORST CR     15.0216</v>
      </c>
      <c r="AS339">
        <f>VLOOKUP(AC339,Lookup!$A$1:$H$58,8,FALSE)</f>
        <v>8.7221435634663784</v>
      </c>
      <c r="AT339">
        <f t="shared" si="5"/>
        <v>12.734329602660912</v>
      </c>
    </row>
    <row r="340" spans="1:46" x14ac:dyDescent="0.3">
      <c r="A340" t="s">
        <v>43</v>
      </c>
      <c r="B340">
        <v>4.0999999999999996</v>
      </c>
      <c r="C340">
        <v>20160520</v>
      </c>
      <c r="D340" t="s">
        <v>44</v>
      </c>
      <c r="E340" t="s">
        <v>68</v>
      </c>
      <c r="F340">
        <v>2484680</v>
      </c>
      <c r="G340">
        <v>1</v>
      </c>
      <c r="H340">
        <v>2013</v>
      </c>
      <c r="I340">
        <v>20130828</v>
      </c>
      <c r="J340" t="s">
        <v>43</v>
      </c>
      <c r="K340">
        <v>6</v>
      </c>
      <c r="L340">
        <v>35</v>
      </c>
      <c r="M340">
        <v>23</v>
      </c>
      <c r="N340">
        <v>49</v>
      </c>
      <c r="O340" t="s">
        <v>45</v>
      </c>
      <c r="P340">
        <v>5</v>
      </c>
      <c r="Q340" t="s">
        <v>46</v>
      </c>
      <c r="S340">
        <v>5000</v>
      </c>
      <c r="T340" t="s">
        <v>47</v>
      </c>
      <c r="X340">
        <v>670</v>
      </c>
      <c r="Y340">
        <v>0</v>
      </c>
      <c r="Z340">
        <v>1</v>
      </c>
      <c r="AA340" t="s">
        <v>48</v>
      </c>
      <c r="AB340">
        <v>1</v>
      </c>
      <c r="AC340" s="1" t="s">
        <v>83</v>
      </c>
      <c r="AD340">
        <v>12</v>
      </c>
      <c r="AH340">
        <v>125477</v>
      </c>
      <c r="AI340">
        <v>1</v>
      </c>
      <c r="AO340">
        <v>1.46</v>
      </c>
      <c r="AP340" t="s">
        <v>49</v>
      </c>
      <c r="AQ340" t="s">
        <v>45</v>
      </c>
      <c r="AR340" t="str">
        <f>VLOOKUP(AC340,Lookup!$A$1:$G$58,5,FALSE)</f>
        <v>GORST CR     15.0216</v>
      </c>
      <c r="AS340">
        <f>VLOOKUP(AC340,Lookup!$A$1:$H$58,8,FALSE)</f>
        <v>12.803707691587473</v>
      </c>
      <c r="AT340">
        <f t="shared" si="5"/>
        <v>18.693413229717709</v>
      </c>
    </row>
    <row r="341" spans="1:46" x14ac:dyDescent="0.3">
      <c r="A341" t="s">
        <v>43</v>
      </c>
      <c r="B341">
        <v>4.0999999999999996</v>
      </c>
      <c r="C341">
        <v>20160520</v>
      </c>
      <c r="D341" t="s">
        <v>44</v>
      </c>
      <c r="E341" t="s">
        <v>68</v>
      </c>
      <c r="F341">
        <v>2484687</v>
      </c>
      <c r="G341">
        <v>1</v>
      </c>
      <c r="H341">
        <v>2013</v>
      </c>
      <c r="I341">
        <v>20130828</v>
      </c>
      <c r="J341" t="s">
        <v>43</v>
      </c>
      <c r="K341">
        <v>6</v>
      </c>
      <c r="L341">
        <v>35</v>
      </c>
      <c r="M341">
        <v>23</v>
      </c>
      <c r="N341">
        <v>49</v>
      </c>
      <c r="O341" t="s">
        <v>45</v>
      </c>
      <c r="P341">
        <v>5</v>
      </c>
      <c r="Q341" t="s">
        <v>46</v>
      </c>
      <c r="S341">
        <v>5000</v>
      </c>
      <c r="T341" t="s">
        <v>56</v>
      </c>
      <c r="X341">
        <v>630</v>
      </c>
      <c r="Y341">
        <v>0</v>
      </c>
      <c r="Z341">
        <v>1</v>
      </c>
      <c r="AA341" t="s">
        <v>48</v>
      </c>
      <c r="AB341">
        <v>1</v>
      </c>
      <c r="AC341" s="1" t="s">
        <v>89</v>
      </c>
      <c r="AD341">
        <v>12</v>
      </c>
      <c r="AH341">
        <v>125477</v>
      </c>
      <c r="AI341">
        <v>1</v>
      </c>
      <c r="AO341">
        <v>1.46</v>
      </c>
      <c r="AP341" t="s">
        <v>49</v>
      </c>
      <c r="AQ341" t="s">
        <v>45</v>
      </c>
      <c r="AR341" t="str">
        <f>VLOOKUP(AC341,Lookup!$A$1:$G$58,5,FALSE)</f>
        <v>GORST CR     15.0216</v>
      </c>
      <c r="AS341">
        <f>VLOOKUP(AC341,Lookup!$A$1:$H$58,8,FALSE)</f>
        <v>8.7930918696275064</v>
      </c>
      <c r="AT341">
        <f t="shared" si="5"/>
        <v>12.837914129656159</v>
      </c>
    </row>
    <row r="342" spans="1:46" x14ac:dyDescent="0.3">
      <c r="A342" t="s">
        <v>43</v>
      </c>
      <c r="B342">
        <v>4.0999999999999996</v>
      </c>
      <c r="C342">
        <v>20160520</v>
      </c>
      <c r="D342" t="s">
        <v>44</v>
      </c>
      <c r="E342" t="s">
        <v>68</v>
      </c>
      <c r="F342">
        <v>2484694</v>
      </c>
      <c r="G342">
        <v>1</v>
      </c>
      <c r="H342">
        <v>2013</v>
      </c>
      <c r="I342">
        <v>20130828</v>
      </c>
      <c r="J342" t="s">
        <v>43</v>
      </c>
      <c r="K342">
        <v>6</v>
      </c>
      <c r="L342">
        <v>35</v>
      </c>
      <c r="M342">
        <v>23</v>
      </c>
      <c r="N342">
        <v>49</v>
      </c>
      <c r="O342" t="s">
        <v>45</v>
      </c>
      <c r="P342">
        <v>5</v>
      </c>
      <c r="Q342" t="s">
        <v>46</v>
      </c>
      <c r="S342">
        <v>5000</v>
      </c>
      <c r="T342" t="s">
        <v>56</v>
      </c>
      <c r="X342">
        <v>600</v>
      </c>
      <c r="Y342">
        <v>0</v>
      </c>
      <c r="Z342">
        <v>1</v>
      </c>
      <c r="AA342" t="s">
        <v>48</v>
      </c>
      <c r="AB342">
        <v>1</v>
      </c>
      <c r="AC342" s="1" t="s">
        <v>89</v>
      </c>
      <c r="AD342">
        <v>12</v>
      </c>
      <c r="AH342">
        <v>125477</v>
      </c>
      <c r="AI342">
        <v>1</v>
      </c>
      <c r="AO342">
        <v>1.46</v>
      </c>
      <c r="AP342" t="s">
        <v>49</v>
      </c>
      <c r="AQ342" t="s">
        <v>45</v>
      </c>
      <c r="AR342" t="str">
        <f>VLOOKUP(AC342,Lookup!$A$1:$G$58,5,FALSE)</f>
        <v>GORST CR     15.0216</v>
      </c>
      <c r="AS342">
        <f>VLOOKUP(AC342,Lookup!$A$1:$H$58,8,FALSE)</f>
        <v>8.7930918696275064</v>
      </c>
      <c r="AT342">
        <f t="shared" si="5"/>
        <v>12.837914129656159</v>
      </c>
    </row>
    <row r="343" spans="1:46" x14ac:dyDescent="0.3">
      <c r="A343" t="s">
        <v>43</v>
      </c>
      <c r="B343">
        <v>4.0999999999999996</v>
      </c>
      <c r="C343">
        <v>20160520</v>
      </c>
      <c r="D343" t="s">
        <v>44</v>
      </c>
      <c r="E343" t="s">
        <v>68</v>
      </c>
      <c r="F343">
        <v>2484701</v>
      </c>
      <c r="G343">
        <v>1</v>
      </c>
      <c r="H343">
        <v>2013</v>
      </c>
      <c r="I343">
        <v>20130826</v>
      </c>
      <c r="J343" t="s">
        <v>43</v>
      </c>
      <c r="K343">
        <v>6</v>
      </c>
      <c r="L343">
        <v>35</v>
      </c>
      <c r="M343">
        <v>23</v>
      </c>
      <c r="N343">
        <v>52</v>
      </c>
      <c r="O343" t="s">
        <v>45</v>
      </c>
      <c r="P343">
        <v>5</v>
      </c>
      <c r="Q343" t="s">
        <v>46</v>
      </c>
      <c r="S343">
        <v>5000</v>
      </c>
      <c r="T343" t="s">
        <v>56</v>
      </c>
      <c r="X343">
        <v>620</v>
      </c>
      <c r="Y343">
        <v>0</v>
      </c>
      <c r="Z343">
        <v>1</v>
      </c>
      <c r="AA343" t="s">
        <v>48</v>
      </c>
      <c r="AB343">
        <v>1</v>
      </c>
      <c r="AC343" s="1" t="s">
        <v>88</v>
      </c>
      <c r="AD343">
        <v>12</v>
      </c>
      <c r="AH343">
        <v>125477</v>
      </c>
      <c r="AI343">
        <v>1</v>
      </c>
      <c r="AO343">
        <v>1.46</v>
      </c>
      <c r="AP343" t="s">
        <v>49</v>
      </c>
      <c r="AQ343" t="s">
        <v>45</v>
      </c>
      <c r="AR343" t="str">
        <f>VLOOKUP(AC343,Lookup!$A$1:$G$58,5,FALSE)</f>
        <v>GORST CR     15.0216</v>
      </c>
      <c r="AS343">
        <f>VLOOKUP(AC343,Lookup!$A$1:$H$58,8,FALSE)</f>
        <v>8.7221435634663784</v>
      </c>
      <c r="AT343">
        <f t="shared" si="5"/>
        <v>12.734329602660912</v>
      </c>
    </row>
    <row r="344" spans="1:46" x14ac:dyDescent="0.3">
      <c r="A344" t="s">
        <v>43</v>
      </c>
      <c r="B344">
        <v>4.0999999999999996</v>
      </c>
      <c r="C344">
        <v>20160520</v>
      </c>
      <c r="D344" t="s">
        <v>44</v>
      </c>
      <c r="E344" t="s">
        <v>68</v>
      </c>
      <c r="F344">
        <v>2484705</v>
      </c>
      <c r="G344">
        <v>1</v>
      </c>
      <c r="H344">
        <v>2013</v>
      </c>
      <c r="I344">
        <v>20130826</v>
      </c>
      <c r="J344" t="s">
        <v>43</v>
      </c>
      <c r="K344">
        <v>6</v>
      </c>
      <c r="L344">
        <v>35</v>
      </c>
      <c r="M344">
        <v>23</v>
      </c>
      <c r="N344">
        <v>52</v>
      </c>
      <c r="O344" t="s">
        <v>45</v>
      </c>
      <c r="P344">
        <v>5</v>
      </c>
      <c r="Q344" t="s">
        <v>46</v>
      </c>
      <c r="S344">
        <v>5000</v>
      </c>
      <c r="T344" t="s">
        <v>56</v>
      </c>
      <c r="X344">
        <v>580</v>
      </c>
      <c r="Y344">
        <v>0</v>
      </c>
      <c r="Z344">
        <v>1</v>
      </c>
      <c r="AA344" t="s">
        <v>48</v>
      </c>
      <c r="AB344">
        <v>1</v>
      </c>
      <c r="AC344" s="1" t="s">
        <v>100</v>
      </c>
      <c r="AD344">
        <v>12</v>
      </c>
      <c r="AH344">
        <v>125477</v>
      </c>
      <c r="AI344">
        <v>1</v>
      </c>
      <c r="AO344">
        <v>1.46</v>
      </c>
      <c r="AP344" t="s">
        <v>49</v>
      </c>
      <c r="AQ344" t="s">
        <v>45</v>
      </c>
      <c r="AR344" t="str">
        <f>VLOOKUP(AC344,Lookup!$A$1:$G$58,5,FALSE)</f>
        <v>GROVERS CR HATCHERY</v>
      </c>
      <c r="AS344">
        <f>VLOOKUP(AC344,Lookup!$A$1:$H$58,8,FALSE)</f>
        <v>1.0526847110460864</v>
      </c>
      <c r="AT344">
        <f t="shared" si="5"/>
        <v>1.536919678127286</v>
      </c>
    </row>
    <row r="345" spans="1:46" x14ac:dyDescent="0.3">
      <c r="A345" t="s">
        <v>43</v>
      </c>
      <c r="B345">
        <v>4.0999999999999996</v>
      </c>
      <c r="C345">
        <v>20160520</v>
      </c>
      <c r="D345" t="s">
        <v>44</v>
      </c>
      <c r="E345" t="s">
        <v>68</v>
      </c>
      <c r="F345">
        <v>2484744</v>
      </c>
      <c r="G345">
        <v>1</v>
      </c>
      <c r="H345">
        <v>2013</v>
      </c>
      <c r="I345">
        <v>20130826</v>
      </c>
      <c r="J345" t="s">
        <v>43</v>
      </c>
      <c r="K345">
        <v>6</v>
      </c>
      <c r="L345">
        <v>35</v>
      </c>
      <c r="M345">
        <v>23</v>
      </c>
      <c r="N345">
        <v>52</v>
      </c>
      <c r="O345" t="s">
        <v>45</v>
      </c>
      <c r="P345">
        <v>5</v>
      </c>
      <c r="Q345" t="s">
        <v>46</v>
      </c>
      <c r="S345">
        <v>5000</v>
      </c>
      <c r="T345" t="s">
        <v>56</v>
      </c>
      <c r="X345">
        <v>700</v>
      </c>
      <c r="Y345">
        <v>0</v>
      </c>
      <c r="Z345">
        <v>1</v>
      </c>
      <c r="AA345" t="s">
        <v>48</v>
      </c>
      <c r="AB345">
        <v>1</v>
      </c>
      <c r="AC345" s="1" t="s">
        <v>89</v>
      </c>
      <c r="AD345">
        <v>12</v>
      </c>
      <c r="AH345">
        <v>125477</v>
      </c>
      <c r="AI345">
        <v>1</v>
      </c>
      <c r="AO345">
        <v>1.46</v>
      </c>
      <c r="AP345" t="s">
        <v>49</v>
      </c>
      <c r="AQ345" t="s">
        <v>45</v>
      </c>
      <c r="AR345" t="str">
        <f>VLOOKUP(AC345,Lookup!$A$1:$G$58,5,FALSE)</f>
        <v>GORST CR     15.0216</v>
      </c>
      <c r="AS345">
        <f>VLOOKUP(AC345,Lookup!$A$1:$H$58,8,FALSE)</f>
        <v>8.7930918696275064</v>
      </c>
      <c r="AT345">
        <f t="shared" si="5"/>
        <v>12.837914129656159</v>
      </c>
    </row>
    <row r="346" spans="1:46" x14ac:dyDescent="0.3">
      <c r="A346" t="s">
        <v>43</v>
      </c>
      <c r="B346">
        <v>4.0999999999999996</v>
      </c>
      <c r="C346">
        <v>20160520</v>
      </c>
      <c r="D346" t="s">
        <v>44</v>
      </c>
      <c r="E346" t="s">
        <v>68</v>
      </c>
      <c r="F346">
        <v>2484787</v>
      </c>
      <c r="G346">
        <v>1</v>
      </c>
      <c r="H346">
        <v>2013</v>
      </c>
      <c r="I346">
        <v>20130826</v>
      </c>
      <c r="J346" t="s">
        <v>43</v>
      </c>
      <c r="K346">
        <v>6</v>
      </c>
      <c r="L346">
        <v>35</v>
      </c>
      <c r="M346">
        <v>23</v>
      </c>
      <c r="N346">
        <v>52</v>
      </c>
      <c r="O346" t="s">
        <v>45</v>
      </c>
      <c r="P346">
        <v>5</v>
      </c>
      <c r="Q346" t="s">
        <v>46</v>
      </c>
      <c r="S346">
        <v>5000</v>
      </c>
      <c r="T346" t="s">
        <v>56</v>
      </c>
      <c r="X346">
        <v>680</v>
      </c>
      <c r="Y346">
        <v>0</v>
      </c>
      <c r="Z346">
        <v>1</v>
      </c>
      <c r="AA346" t="s">
        <v>48</v>
      </c>
      <c r="AB346">
        <v>1</v>
      </c>
      <c r="AC346" s="1" t="s">
        <v>88</v>
      </c>
      <c r="AD346">
        <v>12</v>
      </c>
      <c r="AH346">
        <v>125477</v>
      </c>
      <c r="AI346">
        <v>1</v>
      </c>
      <c r="AO346">
        <v>1.46</v>
      </c>
      <c r="AP346" t="s">
        <v>49</v>
      </c>
      <c r="AQ346" t="s">
        <v>45</v>
      </c>
      <c r="AR346" t="str">
        <f>VLOOKUP(AC346,Lookup!$A$1:$G$58,5,FALSE)</f>
        <v>GORST CR     15.0216</v>
      </c>
      <c r="AS346">
        <f>VLOOKUP(AC346,Lookup!$A$1:$H$58,8,FALSE)</f>
        <v>8.7221435634663784</v>
      </c>
      <c r="AT346">
        <f t="shared" si="5"/>
        <v>12.734329602660912</v>
      </c>
    </row>
    <row r="347" spans="1:46" x14ac:dyDescent="0.3">
      <c r="A347" t="s">
        <v>43</v>
      </c>
      <c r="B347">
        <v>4.0999999999999996</v>
      </c>
      <c r="C347">
        <v>20160520</v>
      </c>
      <c r="D347" t="s">
        <v>44</v>
      </c>
      <c r="E347" t="s">
        <v>68</v>
      </c>
      <c r="F347">
        <v>2484812</v>
      </c>
      <c r="G347">
        <v>1</v>
      </c>
      <c r="H347">
        <v>2013</v>
      </c>
      <c r="I347">
        <v>20130826</v>
      </c>
      <c r="J347" t="s">
        <v>43</v>
      </c>
      <c r="K347">
        <v>6</v>
      </c>
      <c r="L347">
        <v>35</v>
      </c>
      <c r="M347">
        <v>23</v>
      </c>
      <c r="N347">
        <v>52</v>
      </c>
      <c r="O347" t="s">
        <v>45</v>
      </c>
      <c r="P347">
        <v>5</v>
      </c>
      <c r="Q347" t="s">
        <v>46</v>
      </c>
      <c r="S347">
        <v>5000</v>
      </c>
      <c r="T347" t="s">
        <v>47</v>
      </c>
      <c r="X347">
        <v>770</v>
      </c>
      <c r="Y347">
        <v>0</v>
      </c>
      <c r="Z347">
        <v>1</v>
      </c>
      <c r="AA347" t="s">
        <v>48</v>
      </c>
      <c r="AB347">
        <v>1</v>
      </c>
      <c r="AC347" s="1" t="s">
        <v>83</v>
      </c>
      <c r="AD347">
        <v>12</v>
      </c>
      <c r="AH347">
        <v>125477</v>
      </c>
      <c r="AI347">
        <v>1</v>
      </c>
      <c r="AO347">
        <v>1.46</v>
      </c>
      <c r="AP347" t="s">
        <v>49</v>
      </c>
      <c r="AQ347" t="s">
        <v>45</v>
      </c>
      <c r="AR347" t="str">
        <f>VLOOKUP(AC347,Lookup!$A$1:$G$58,5,FALSE)</f>
        <v>GORST CR     15.0216</v>
      </c>
      <c r="AS347">
        <f>VLOOKUP(AC347,Lookup!$A$1:$H$58,8,FALSE)</f>
        <v>12.803707691587473</v>
      </c>
      <c r="AT347">
        <f t="shared" si="5"/>
        <v>18.693413229717709</v>
      </c>
    </row>
    <row r="348" spans="1:46" x14ac:dyDescent="0.3">
      <c r="A348" t="s">
        <v>43</v>
      </c>
      <c r="B348">
        <v>4.0999999999999996</v>
      </c>
      <c r="C348">
        <v>20160520</v>
      </c>
      <c r="D348" t="s">
        <v>44</v>
      </c>
      <c r="E348" t="s">
        <v>68</v>
      </c>
      <c r="F348">
        <v>2484837</v>
      </c>
      <c r="G348">
        <v>1</v>
      </c>
      <c r="H348">
        <v>2013</v>
      </c>
      <c r="I348">
        <v>20130826</v>
      </c>
      <c r="J348" t="s">
        <v>43</v>
      </c>
      <c r="K348">
        <v>6</v>
      </c>
      <c r="L348">
        <v>35</v>
      </c>
      <c r="M348">
        <v>23</v>
      </c>
      <c r="N348">
        <v>52</v>
      </c>
      <c r="O348" t="s">
        <v>45</v>
      </c>
      <c r="P348">
        <v>5</v>
      </c>
      <c r="Q348" t="s">
        <v>46</v>
      </c>
      <c r="S348">
        <v>5000</v>
      </c>
      <c r="T348" t="s">
        <v>56</v>
      </c>
      <c r="X348">
        <v>690</v>
      </c>
      <c r="Y348">
        <v>0</v>
      </c>
      <c r="Z348">
        <v>1</v>
      </c>
      <c r="AA348" t="s">
        <v>48</v>
      </c>
      <c r="AB348">
        <v>1</v>
      </c>
      <c r="AC348" s="1" t="s">
        <v>82</v>
      </c>
      <c r="AD348">
        <v>12</v>
      </c>
      <c r="AH348">
        <v>125477</v>
      </c>
      <c r="AI348">
        <v>1</v>
      </c>
      <c r="AO348">
        <v>1.46</v>
      </c>
      <c r="AP348" t="s">
        <v>49</v>
      </c>
      <c r="AQ348" t="s">
        <v>45</v>
      </c>
      <c r="AR348" t="str">
        <f>VLOOKUP(AC348,Lookup!$A$1:$G$58,5,FALSE)</f>
        <v>GORST CR     15.0216</v>
      </c>
      <c r="AS348">
        <f>VLOOKUP(AC348,Lookup!$A$1:$H$58,8,FALSE)</f>
        <v>10.712079355643366</v>
      </c>
      <c r="AT348">
        <f t="shared" si="5"/>
        <v>15.639635859239315</v>
      </c>
    </row>
    <row r="349" spans="1:46" x14ac:dyDescent="0.3">
      <c r="A349" t="s">
        <v>43</v>
      </c>
      <c r="B349">
        <v>4.0999999999999996</v>
      </c>
      <c r="C349">
        <v>20160520</v>
      </c>
      <c r="D349" t="s">
        <v>44</v>
      </c>
      <c r="E349" t="s">
        <v>68</v>
      </c>
      <c r="F349">
        <v>2484862</v>
      </c>
      <c r="G349">
        <v>1</v>
      </c>
      <c r="H349">
        <v>2013</v>
      </c>
      <c r="I349">
        <v>20130826</v>
      </c>
      <c r="J349" t="s">
        <v>43</v>
      </c>
      <c r="K349">
        <v>6</v>
      </c>
      <c r="L349">
        <v>35</v>
      </c>
      <c r="M349">
        <v>23</v>
      </c>
      <c r="N349">
        <v>52</v>
      </c>
      <c r="O349" t="s">
        <v>45</v>
      </c>
      <c r="P349">
        <v>5</v>
      </c>
      <c r="Q349" t="s">
        <v>46</v>
      </c>
      <c r="S349">
        <v>5000</v>
      </c>
      <c r="T349" t="s">
        <v>56</v>
      </c>
      <c r="X349">
        <v>720</v>
      </c>
      <c r="Y349">
        <v>0</v>
      </c>
      <c r="Z349">
        <v>1</v>
      </c>
      <c r="AA349" t="s">
        <v>48</v>
      </c>
      <c r="AB349">
        <v>1</v>
      </c>
      <c r="AC349" s="1" t="s">
        <v>91</v>
      </c>
      <c r="AD349">
        <v>12</v>
      </c>
      <c r="AH349">
        <v>125477</v>
      </c>
      <c r="AI349">
        <v>1</v>
      </c>
      <c r="AO349">
        <v>1.46</v>
      </c>
      <c r="AP349" t="s">
        <v>49</v>
      </c>
      <c r="AQ349" t="s">
        <v>45</v>
      </c>
      <c r="AR349" t="str">
        <f>VLOOKUP(AC349,Lookup!$A$1:$G$58,5,FALSE)</f>
        <v>GROVERS CR HATCHERY</v>
      </c>
      <c r="AS349">
        <f>VLOOKUP(AC349,Lookup!$A$1:$H$58,8,FALSE)</f>
        <v>1.0101020799289879</v>
      </c>
      <c r="AT349">
        <f t="shared" si="5"/>
        <v>1.4747490366963223</v>
      </c>
    </row>
    <row r="350" spans="1:46" x14ac:dyDescent="0.3">
      <c r="A350" t="s">
        <v>43</v>
      </c>
      <c r="B350">
        <v>4.0999999999999996</v>
      </c>
      <c r="C350">
        <v>20160520</v>
      </c>
      <c r="D350" t="s">
        <v>44</v>
      </c>
      <c r="E350" t="s">
        <v>68</v>
      </c>
      <c r="F350">
        <v>2484869</v>
      </c>
      <c r="G350">
        <v>1</v>
      </c>
      <c r="H350">
        <v>2013</v>
      </c>
      <c r="I350">
        <v>20130826</v>
      </c>
      <c r="J350" t="s">
        <v>43</v>
      </c>
      <c r="K350">
        <v>6</v>
      </c>
      <c r="L350">
        <v>35</v>
      </c>
      <c r="M350">
        <v>23</v>
      </c>
      <c r="N350">
        <v>52</v>
      </c>
      <c r="O350" t="s">
        <v>45</v>
      </c>
      <c r="P350">
        <v>5</v>
      </c>
      <c r="Q350" t="s">
        <v>46</v>
      </c>
      <c r="S350">
        <v>5000</v>
      </c>
      <c r="T350" t="s">
        <v>47</v>
      </c>
      <c r="X350">
        <v>780</v>
      </c>
      <c r="Y350">
        <v>0</v>
      </c>
      <c r="Z350">
        <v>1</v>
      </c>
      <c r="AA350" t="s">
        <v>48</v>
      </c>
      <c r="AB350">
        <v>1</v>
      </c>
      <c r="AC350" s="1" t="s">
        <v>88</v>
      </c>
      <c r="AD350">
        <v>12</v>
      </c>
      <c r="AH350">
        <v>125477</v>
      </c>
      <c r="AI350">
        <v>1</v>
      </c>
      <c r="AO350">
        <v>1.46</v>
      </c>
      <c r="AP350" t="s">
        <v>49</v>
      </c>
      <c r="AQ350" t="s">
        <v>45</v>
      </c>
      <c r="AR350" t="str">
        <f>VLOOKUP(AC350,Lookup!$A$1:$G$58,5,FALSE)</f>
        <v>GORST CR     15.0216</v>
      </c>
      <c r="AS350">
        <f>VLOOKUP(AC350,Lookup!$A$1:$H$58,8,FALSE)</f>
        <v>8.7221435634663784</v>
      </c>
      <c r="AT350">
        <f t="shared" si="5"/>
        <v>12.734329602660912</v>
      </c>
    </row>
    <row r="351" spans="1:46" x14ac:dyDescent="0.3">
      <c r="A351" t="s">
        <v>43</v>
      </c>
      <c r="B351">
        <v>4.0999999999999996</v>
      </c>
      <c r="C351">
        <v>20160520</v>
      </c>
      <c r="D351" t="s">
        <v>44</v>
      </c>
      <c r="E351" t="s">
        <v>68</v>
      </c>
      <c r="F351">
        <v>2484030</v>
      </c>
      <c r="G351">
        <v>1</v>
      </c>
      <c r="H351">
        <v>2013</v>
      </c>
      <c r="I351">
        <v>20130820</v>
      </c>
      <c r="J351" t="s">
        <v>43</v>
      </c>
      <c r="K351">
        <v>6</v>
      </c>
      <c r="L351">
        <v>34</v>
      </c>
      <c r="M351">
        <v>23</v>
      </c>
      <c r="N351">
        <v>49</v>
      </c>
      <c r="O351" t="s">
        <v>45</v>
      </c>
      <c r="P351">
        <v>5</v>
      </c>
      <c r="Q351" t="s">
        <v>46</v>
      </c>
      <c r="S351">
        <v>5000</v>
      </c>
      <c r="T351" t="s">
        <v>47</v>
      </c>
      <c r="X351">
        <v>700</v>
      </c>
      <c r="Y351">
        <v>0</v>
      </c>
      <c r="Z351">
        <v>1</v>
      </c>
      <c r="AA351" t="s">
        <v>48</v>
      </c>
      <c r="AB351">
        <v>1</v>
      </c>
      <c r="AC351" s="1" t="s">
        <v>82</v>
      </c>
      <c r="AD351">
        <v>12</v>
      </c>
      <c r="AH351">
        <v>125476</v>
      </c>
      <c r="AI351">
        <v>1</v>
      </c>
      <c r="AO351">
        <v>2.2799999999999998</v>
      </c>
      <c r="AP351" t="s">
        <v>49</v>
      </c>
      <c r="AQ351" t="s">
        <v>45</v>
      </c>
      <c r="AR351" t="str">
        <f>VLOOKUP(AC351,Lookup!$A$1:$G$58,5,FALSE)</f>
        <v>GORST CR     15.0216</v>
      </c>
      <c r="AS351">
        <f>VLOOKUP(AC351,Lookup!$A$1:$H$58,8,FALSE)</f>
        <v>10.712079355643366</v>
      </c>
      <c r="AT351">
        <f t="shared" si="5"/>
        <v>24.423540930866874</v>
      </c>
    </row>
    <row r="352" spans="1:46" x14ac:dyDescent="0.3">
      <c r="A352" t="s">
        <v>43</v>
      </c>
      <c r="B352">
        <v>4.0999999999999996</v>
      </c>
      <c r="C352">
        <v>20160520</v>
      </c>
      <c r="D352" t="s">
        <v>44</v>
      </c>
      <c r="E352" t="s">
        <v>68</v>
      </c>
      <c r="F352">
        <v>2484047</v>
      </c>
      <c r="G352">
        <v>1</v>
      </c>
      <c r="H352">
        <v>2013</v>
      </c>
      <c r="I352">
        <v>20130820</v>
      </c>
      <c r="J352" t="s">
        <v>43</v>
      </c>
      <c r="K352">
        <v>6</v>
      </c>
      <c r="L352">
        <v>34</v>
      </c>
      <c r="M352">
        <v>23</v>
      </c>
      <c r="N352">
        <v>49</v>
      </c>
      <c r="O352" t="s">
        <v>45</v>
      </c>
      <c r="P352">
        <v>5</v>
      </c>
      <c r="Q352" t="s">
        <v>46</v>
      </c>
      <c r="S352">
        <v>5000</v>
      </c>
      <c r="T352" t="s">
        <v>47</v>
      </c>
      <c r="X352">
        <v>800</v>
      </c>
      <c r="Y352">
        <v>0</v>
      </c>
      <c r="Z352">
        <v>1</v>
      </c>
      <c r="AA352" t="s">
        <v>48</v>
      </c>
      <c r="AB352">
        <v>1</v>
      </c>
      <c r="AC352" s="1" t="s">
        <v>82</v>
      </c>
      <c r="AD352">
        <v>12</v>
      </c>
      <c r="AH352">
        <v>125476</v>
      </c>
      <c r="AI352">
        <v>1</v>
      </c>
      <c r="AO352">
        <v>2.2799999999999998</v>
      </c>
      <c r="AP352" t="s">
        <v>49</v>
      </c>
      <c r="AQ352" t="s">
        <v>45</v>
      </c>
      <c r="AR352" t="str">
        <f>VLOOKUP(AC352,Lookup!$A$1:$G$58,5,FALSE)</f>
        <v>GORST CR     15.0216</v>
      </c>
      <c r="AS352">
        <f>VLOOKUP(AC352,Lookup!$A$1:$H$58,8,FALSE)</f>
        <v>10.712079355643366</v>
      </c>
      <c r="AT352">
        <f t="shared" si="5"/>
        <v>24.423540930866874</v>
      </c>
    </row>
    <row r="353" spans="1:46" x14ac:dyDescent="0.3">
      <c r="A353" t="s">
        <v>43</v>
      </c>
      <c r="B353">
        <v>4.0999999999999996</v>
      </c>
      <c r="C353">
        <v>20160520</v>
      </c>
      <c r="D353" t="s">
        <v>44</v>
      </c>
      <c r="E353" t="s">
        <v>68</v>
      </c>
      <c r="F353">
        <v>2484048</v>
      </c>
      <c r="G353">
        <v>1</v>
      </c>
      <c r="H353">
        <v>2013</v>
      </c>
      <c r="I353">
        <v>20130820</v>
      </c>
      <c r="J353" t="s">
        <v>43</v>
      </c>
      <c r="K353">
        <v>6</v>
      </c>
      <c r="L353">
        <v>34</v>
      </c>
      <c r="M353">
        <v>23</v>
      </c>
      <c r="N353">
        <v>49</v>
      </c>
      <c r="O353" t="s">
        <v>45</v>
      </c>
      <c r="P353">
        <v>5</v>
      </c>
      <c r="Q353" t="s">
        <v>46</v>
      </c>
      <c r="S353">
        <v>5000</v>
      </c>
      <c r="T353" t="s">
        <v>47</v>
      </c>
      <c r="X353">
        <v>810</v>
      </c>
      <c r="Y353">
        <v>0</v>
      </c>
      <c r="Z353">
        <v>1</v>
      </c>
      <c r="AA353" t="s">
        <v>48</v>
      </c>
      <c r="AB353">
        <v>1</v>
      </c>
      <c r="AC353" s="1" t="s">
        <v>82</v>
      </c>
      <c r="AD353">
        <v>12</v>
      </c>
      <c r="AH353">
        <v>125476</v>
      </c>
      <c r="AI353">
        <v>1</v>
      </c>
      <c r="AO353">
        <v>2.2799999999999998</v>
      </c>
      <c r="AP353" t="s">
        <v>49</v>
      </c>
      <c r="AQ353" t="s">
        <v>45</v>
      </c>
      <c r="AR353" t="str">
        <f>VLOOKUP(AC353,Lookup!$A$1:$G$58,5,FALSE)</f>
        <v>GORST CR     15.0216</v>
      </c>
      <c r="AS353">
        <f>VLOOKUP(AC353,Lookup!$A$1:$H$58,8,FALSE)</f>
        <v>10.712079355643366</v>
      </c>
      <c r="AT353">
        <f t="shared" si="5"/>
        <v>24.423540930866874</v>
      </c>
    </row>
    <row r="354" spans="1:46" x14ac:dyDescent="0.3">
      <c r="A354" t="s">
        <v>43</v>
      </c>
      <c r="B354">
        <v>4.0999999999999996</v>
      </c>
      <c r="C354">
        <v>20160520</v>
      </c>
      <c r="D354" t="s">
        <v>44</v>
      </c>
      <c r="E354" t="s">
        <v>68</v>
      </c>
      <c r="F354">
        <v>2484062</v>
      </c>
      <c r="G354">
        <v>1</v>
      </c>
      <c r="H354">
        <v>2013</v>
      </c>
      <c r="I354">
        <v>20130820</v>
      </c>
      <c r="J354" t="s">
        <v>43</v>
      </c>
      <c r="K354">
        <v>6</v>
      </c>
      <c r="L354">
        <v>34</v>
      </c>
      <c r="M354">
        <v>23</v>
      </c>
      <c r="N354">
        <v>49</v>
      </c>
      <c r="O354" t="s">
        <v>45</v>
      </c>
      <c r="P354">
        <v>5</v>
      </c>
      <c r="Q354" t="s">
        <v>46</v>
      </c>
      <c r="S354">
        <v>5000</v>
      </c>
      <c r="T354" t="s">
        <v>47</v>
      </c>
      <c r="X354">
        <v>780</v>
      </c>
      <c r="Y354">
        <v>0</v>
      </c>
      <c r="Z354">
        <v>1</v>
      </c>
      <c r="AA354" t="s">
        <v>48</v>
      </c>
      <c r="AB354">
        <v>1</v>
      </c>
      <c r="AC354" s="1" t="s">
        <v>82</v>
      </c>
      <c r="AD354">
        <v>12</v>
      </c>
      <c r="AH354">
        <v>125476</v>
      </c>
      <c r="AI354">
        <v>1</v>
      </c>
      <c r="AO354">
        <v>2.2799999999999998</v>
      </c>
      <c r="AP354" t="s">
        <v>49</v>
      </c>
      <c r="AQ354" t="s">
        <v>45</v>
      </c>
      <c r="AR354" t="str">
        <f>VLOOKUP(AC354,Lookup!$A$1:$G$58,5,FALSE)</f>
        <v>GORST CR     15.0216</v>
      </c>
      <c r="AS354">
        <f>VLOOKUP(AC354,Lookup!$A$1:$H$58,8,FALSE)</f>
        <v>10.712079355643366</v>
      </c>
      <c r="AT354">
        <f t="shared" si="5"/>
        <v>24.423540930866874</v>
      </c>
    </row>
    <row r="355" spans="1:46" x14ac:dyDescent="0.3">
      <c r="A355" t="s">
        <v>43</v>
      </c>
      <c r="B355">
        <v>4.0999999999999996</v>
      </c>
      <c r="C355">
        <v>20160520</v>
      </c>
      <c r="D355" t="s">
        <v>44</v>
      </c>
      <c r="E355" t="s">
        <v>68</v>
      </c>
      <c r="F355">
        <v>2484065</v>
      </c>
      <c r="G355">
        <v>1</v>
      </c>
      <c r="H355">
        <v>2013</v>
      </c>
      <c r="I355">
        <v>20130820</v>
      </c>
      <c r="J355" t="s">
        <v>43</v>
      </c>
      <c r="K355">
        <v>6</v>
      </c>
      <c r="L355">
        <v>34</v>
      </c>
      <c r="M355">
        <v>23</v>
      </c>
      <c r="N355">
        <v>49</v>
      </c>
      <c r="O355" t="s">
        <v>45</v>
      </c>
      <c r="P355">
        <v>5</v>
      </c>
      <c r="Q355" t="s">
        <v>46</v>
      </c>
      <c r="S355">
        <v>5000</v>
      </c>
      <c r="T355" t="s">
        <v>47</v>
      </c>
      <c r="X355">
        <v>920</v>
      </c>
      <c r="Y355">
        <v>0</v>
      </c>
      <c r="Z355">
        <v>1</v>
      </c>
      <c r="AA355" t="s">
        <v>48</v>
      </c>
      <c r="AB355">
        <v>1</v>
      </c>
      <c r="AC355" s="1" t="s">
        <v>83</v>
      </c>
      <c r="AD355">
        <v>12</v>
      </c>
      <c r="AH355">
        <v>125476</v>
      </c>
      <c r="AI355">
        <v>1</v>
      </c>
      <c r="AO355">
        <v>2.2799999999999998</v>
      </c>
      <c r="AP355" t="s">
        <v>49</v>
      </c>
      <c r="AQ355" t="s">
        <v>45</v>
      </c>
      <c r="AR355" t="str">
        <f>VLOOKUP(AC355,Lookup!$A$1:$G$58,5,FALSE)</f>
        <v>GORST CR     15.0216</v>
      </c>
      <c r="AS355">
        <f>VLOOKUP(AC355,Lookup!$A$1:$H$58,8,FALSE)</f>
        <v>12.803707691587473</v>
      </c>
      <c r="AT355">
        <f t="shared" si="5"/>
        <v>29.192453536819436</v>
      </c>
    </row>
    <row r="356" spans="1:46" x14ac:dyDescent="0.3">
      <c r="A356" t="s">
        <v>43</v>
      </c>
      <c r="B356">
        <v>4.0999999999999996</v>
      </c>
      <c r="C356">
        <v>20160520</v>
      </c>
      <c r="D356" t="s">
        <v>44</v>
      </c>
      <c r="E356" t="s">
        <v>68</v>
      </c>
      <c r="F356">
        <v>2484079</v>
      </c>
      <c r="G356">
        <v>1</v>
      </c>
      <c r="H356">
        <v>2013</v>
      </c>
      <c r="I356">
        <v>20130814</v>
      </c>
      <c r="J356" t="s">
        <v>43</v>
      </c>
      <c r="K356">
        <v>6</v>
      </c>
      <c r="L356">
        <v>33</v>
      </c>
      <c r="M356">
        <v>23</v>
      </c>
      <c r="N356">
        <v>49</v>
      </c>
      <c r="O356" t="s">
        <v>45</v>
      </c>
      <c r="P356">
        <v>5</v>
      </c>
      <c r="Q356" t="s">
        <v>46</v>
      </c>
      <c r="S356">
        <v>0</v>
      </c>
      <c r="T356" t="s">
        <v>47</v>
      </c>
      <c r="X356">
        <v>750</v>
      </c>
      <c r="Y356">
        <v>0</v>
      </c>
      <c r="Z356">
        <v>1</v>
      </c>
      <c r="AA356" t="s">
        <v>48</v>
      </c>
      <c r="AB356">
        <v>1</v>
      </c>
      <c r="AC356" s="1" t="s">
        <v>86</v>
      </c>
      <c r="AD356">
        <v>12</v>
      </c>
      <c r="AH356">
        <v>125475</v>
      </c>
      <c r="AI356">
        <v>1</v>
      </c>
      <c r="AO356">
        <v>1.79</v>
      </c>
      <c r="AP356" t="s">
        <v>49</v>
      </c>
      <c r="AQ356" t="s">
        <v>45</v>
      </c>
      <c r="AR356" t="str">
        <f>VLOOKUP(AC356,Lookup!$A$1:$G$58,5,FALSE)</f>
        <v>GROVERS CR HATCHERY</v>
      </c>
      <c r="AS356">
        <f>VLOOKUP(AC356,Lookup!$A$1:$H$58,8,FALSE)</f>
        <v>1.3463035824151961</v>
      </c>
      <c r="AT356">
        <f t="shared" si="5"/>
        <v>2.4098834125232012</v>
      </c>
    </row>
    <row r="357" spans="1:46" x14ac:dyDescent="0.3">
      <c r="A357" t="s">
        <v>43</v>
      </c>
      <c r="B357">
        <v>4.0999999999999996</v>
      </c>
      <c r="C357">
        <v>20160520</v>
      </c>
      <c r="D357" t="s">
        <v>44</v>
      </c>
      <c r="E357" t="s">
        <v>68</v>
      </c>
      <c r="F357">
        <v>2484080</v>
      </c>
      <c r="G357">
        <v>1</v>
      </c>
      <c r="H357">
        <v>2013</v>
      </c>
      <c r="I357">
        <v>20130814</v>
      </c>
      <c r="J357" t="s">
        <v>43</v>
      </c>
      <c r="K357">
        <v>6</v>
      </c>
      <c r="L357">
        <v>33</v>
      </c>
      <c r="M357">
        <v>23</v>
      </c>
      <c r="N357">
        <v>49</v>
      </c>
      <c r="O357" t="s">
        <v>45</v>
      </c>
      <c r="P357">
        <v>5</v>
      </c>
      <c r="Q357" t="s">
        <v>46</v>
      </c>
      <c r="S357">
        <v>5000</v>
      </c>
      <c r="T357" t="s">
        <v>56</v>
      </c>
      <c r="X357">
        <v>750</v>
      </c>
      <c r="Y357">
        <v>0</v>
      </c>
      <c r="Z357">
        <v>1</v>
      </c>
      <c r="AA357" t="s">
        <v>48</v>
      </c>
      <c r="AB357">
        <v>1</v>
      </c>
      <c r="AC357" s="1" t="s">
        <v>83</v>
      </c>
      <c r="AD357">
        <v>12</v>
      </c>
      <c r="AH357">
        <v>125475</v>
      </c>
      <c r="AI357">
        <v>1</v>
      </c>
      <c r="AO357">
        <v>1.79</v>
      </c>
      <c r="AP357" t="s">
        <v>49</v>
      </c>
      <c r="AQ357" t="s">
        <v>45</v>
      </c>
      <c r="AR357" t="str">
        <f>VLOOKUP(AC357,Lookup!$A$1:$G$58,5,FALSE)</f>
        <v>GORST CR     15.0216</v>
      </c>
      <c r="AS357">
        <f>VLOOKUP(AC357,Lookup!$A$1:$H$58,8,FALSE)</f>
        <v>12.803707691587473</v>
      </c>
      <c r="AT357">
        <f t="shared" si="5"/>
        <v>22.918636767941578</v>
      </c>
    </row>
    <row r="358" spans="1:46" x14ac:dyDescent="0.3">
      <c r="A358" t="s">
        <v>43</v>
      </c>
      <c r="B358">
        <v>4.0999999999999996</v>
      </c>
      <c r="C358">
        <v>20160520</v>
      </c>
      <c r="D358" t="s">
        <v>44</v>
      </c>
      <c r="E358" t="s">
        <v>68</v>
      </c>
      <c r="F358">
        <v>2484098</v>
      </c>
      <c r="G358">
        <v>1</v>
      </c>
      <c r="H358">
        <v>2013</v>
      </c>
      <c r="I358">
        <v>20130812</v>
      </c>
      <c r="J358" t="s">
        <v>43</v>
      </c>
      <c r="K358">
        <v>6</v>
      </c>
      <c r="L358">
        <v>33</v>
      </c>
      <c r="M358">
        <v>23</v>
      </c>
      <c r="N358">
        <v>49</v>
      </c>
      <c r="O358" t="s">
        <v>45</v>
      </c>
      <c r="P358">
        <v>5</v>
      </c>
      <c r="Q358" t="s">
        <v>46</v>
      </c>
      <c r="S358">
        <v>5000</v>
      </c>
      <c r="T358" t="s">
        <v>56</v>
      </c>
      <c r="X358">
        <v>680</v>
      </c>
      <c r="Y358">
        <v>0</v>
      </c>
      <c r="Z358">
        <v>1</v>
      </c>
      <c r="AA358" t="s">
        <v>48</v>
      </c>
      <c r="AB358">
        <v>1</v>
      </c>
      <c r="AC358" s="1" t="s">
        <v>88</v>
      </c>
      <c r="AD358">
        <v>12</v>
      </c>
      <c r="AH358">
        <v>125475</v>
      </c>
      <c r="AI358">
        <v>1</v>
      </c>
      <c r="AO358">
        <v>1.79</v>
      </c>
      <c r="AP358" t="s">
        <v>49</v>
      </c>
      <c r="AQ358" t="s">
        <v>45</v>
      </c>
      <c r="AR358" t="str">
        <f>VLOOKUP(AC358,Lookup!$A$1:$G$58,5,FALSE)</f>
        <v>GORST CR     15.0216</v>
      </c>
      <c r="AS358">
        <f>VLOOKUP(AC358,Lookup!$A$1:$H$58,8,FALSE)</f>
        <v>8.7221435634663784</v>
      </c>
      <c r="AT358">
        <f t="shared" si="5"/>
        <v>15.612636978604817</v>
      </c>
    </row>
    <row r="359" spans="1:46" x14ac:dyDescent="0.3">
      <c r="A359" t="s">
        <v>43</v>
      </c>
      <c r="B359">
        <v>4.0999999999999996</v>
      </c>
      <c r="C359">
        <v>20160520</v>
      </c>
      <c r="D359" t="s">
        <v>44</v>
      </c>
      <c r="E359" t="s">
        <v>68</v>
      </c>
      <c r="F359">
        <v>2484112</v>
      </c>
      <c r="G359">
        <v>1</v>
      </c>
      <c r="H359">
        <v>2013</v>
      </c>
      <c r="I359">
        <v>20130903</v>
      </c>
      <c r="J359" t="s">
        <v>43</v>
      </c>
      <c r="K359">
        <v>6</v>
      </c>
      <c r="L359">
        <v>36</v>
      </c>
      <c r="M359">
        <v>23</v>
      </c>
      <c r="N359">
        <v>16</v>
      </c>
      <c r="O359" t="s">
        <v>45</v>
      </c>
      <c r="P359">
        <v>5</v>
      </c>
      <c r="Q359" t="s">
        <v>46</v>
      </c>
      <c r="S359">
        <v>5000</v>
      </c>
      <c r="T359" t="s">
        <v>56</v>
      </c>
      <c r="X359">
        <v>710</v>
      </c>
      <c r="Y359">
        <v>0</v>
      </c>
      <c r="Z359">
        <v>1</v>
      </c>
      <c r="AA359" t="s">
        <v>48</v>
      </c>
      <c r="AB359">
        <v>1</v>
      </c>
      <c r="AC359" s="1" t="s">
        <v>89</v>
      </c>
      <c r="AD359">
        <v>12</v>
      </c>
      <c r="AH359">
        <v>125478</v>
      </c>
      <c r="AI359">
        <v>1</v>
      </c>
      <c r="AO359">
        <v>3.54</v>
      </c>
      <c r="AP359" t="s">
        <v>49</v>
      </c>
      <c r="AQ359" t="s">
        <v>45</v>
      </c>
      <c r="AR359" t="str">
        <f>VLOOKUP(AC359,Lookup!$A$1:$G$58,5,FALSE)</f>
        <v>GORST CR     15.0216</v>
      </c>
      <c r="AS359">
        <f>VLOOKUP(AC359,Lookup!$A$1:$H$58,8,FALSE)</f>
        <v>8.7930918696275064</v>
      </c>
      <c r="AT359">
        <f t="shared" si="5"/>
        <v>31.127545218481373</v>
      </c>
    </row>
    <row r="360" spans="1:46" x14ac:dyDescent="0.3">
      <c r="A360" t="s">
        <v>43</v>
      </c>
      <c r="B360">
        <v>4.0999999999999996</v>
      </c>
      <c r="C360">
        <v>20160520</v>
      </c>
      <c r="D360" t="s">
        <v>44</v>
      </c>
      <c r="E360" t="s">
        <v>68</v>
      </c>
      <c r="F360">
        <v>2484115</v>
      </c>
      <c r="G360">
        <v>1</v>
      </c>
      <c r="H360">
        <v>2013</v>
      </c>
      <c r="I360">
        <v>20130823</v>
      </c>
      <c r="J360" t="s">
        <v>43</v>
      </c>
      <c r="K360">
        <v>6</v>
      </c>
      <c r="L360">
        <v>34</v>
      </c>
      <c r="M360">
        <v>23</v>
      </c>
      <c r="N360">
        <v>16</v>
      </c>
      <c r="O360" t="s">
        <v>45</v>
      </c>
      <c r="P360">
        <v>5</v>
      </c>
      <c r="Q360" t="s">
        <v>46</v>
      </c>
      <c r="S360">
        <v>5000</v>
      </c>
      <c r="T360" t="s">
        <v>56</v>
      </c>
      <c r="X360">
        <v>810</v>
      </c>
      <c r="Y360">
        <v>0</v>
      </c>
      <c r="Z360">
        <v>1</v>
      </c>
      <c r="AA360" t="s">
        <v>48</v>
      </c>
      <c r="AB360">
        <v>1</v>
      </c>
      <c r="AC360" s="1" t="s">
        <v>83</v>
      </c>
      <c r="AD360">
        <v>12</v>
      </c>
      <c r="AH360">
        <v>125476</v>
      </c>
      <c r="AI360">
        <v>1</v>
      </c>
      <c r="AO360">
        <v>2.2799999999999998</v>
      </c>
      <c r="AP360" t="s">
        <v>49</v>
      </c>
      <c r="AQ360" t="s">
        <v>45</v>
      </c>
      <c r="AR360" t="str">
        <f>VLOOKUP(AC360,Lookup!$A$1:$G$58,5,FALSE)</f>
        <v>GORST CR     15.0216</v>
      </c>
      <c r="AS360">
        <f>VLOOKUP(AC360,Lookup!$A$1:$H$58,8,FALSE)</f>
        <v>12.803707691587473</v>
      </c>
      <c r="AT360">
        <f t="shared" si="5"/>
        <v>29.192453536819436</v>
      </c>
    </row>
    <row r="361" spans="1:46" x14ac:dyDescent="0.3">
      <c r="A361" t="s">
        <v>43</v>
      </c>
      <c r="B361">
        <v>4.0999999999999996</v>
      </c>
      <c r="C361">
        <v>20160520</v>
      </c>
      <c r="D361" t="s">
        <v>44</v>
      </c>
      <c r="E361" t="s">
        <v>68</v>
      </c>
      <c r="F361">
        <v>2484130</v>
      </c>
      <c r="G361">
        <v>1</v>
      </c>
      <c r="H361">
        <v>2013</v>
      </c>
      <c r="I361">
        <v>20130823</v>
      </c>
      <c r="J361" t="s">
        <v>43</v>
      </c>
      <c r="K361">
        <v>6</v>
      </c>
      <c r="L361">
        <v>34</v>
      </c>
      <c r="M361">
        <v>23</v>
      </c>
      <c r="N361">
        <v>16</v>
      </c>
      <c r="O361" t="s">
        <v>45</v>
      </c>
      <c r="P361">
        <v>5</v>
      </c>
      <c r="Q361" t="s">
        <v>46</v>
      </c>
      <c r="S361">
        <v>5000</v>
      </c>
      <c r="T361" t="s">
        <v>56</v>
      </c>
      <c r="X361">
        <v>700</v>
      </c>
      <c r="Y361">
        <v>0</v>
      </c>
      <c r="Z361">
        <v>1</v>
      </c>
      <c r="AA361" t="s">
        <v>48</v>
      </c>
      <c r="AB361">
        <v>1</v>
      </c>
      <c r="AC361" s="1" t="s">
        <v>83</v>
      </c>
      <c r="AD361">
        <v>12</v>
      </c>
      <c r="AH361">
        <v>125476</v>
      </c>
      <c r="AI361">
        <v>1</v>
      </c>
      <c r="AO361">
        <v>2.2799999999999998</v>
      </c>
      <c r="AP361" t="s">
        <v>49</v>
      </c>
      <c r="AQ361" t="s">
        <v>45</v>
      </c>
      <c r="AR361" t="str">
        <f>VLOOKUP(AC361,Lookup!$A$1:$G$58,5,FALSE)</f>
        <v>GORST CR     15.0216</v>
      </c>
      <c r="AS361">
        <f>VLOOKUP(AC361,Lookup!$A$1:$H$58,8,FALSE)</f>
        <v>12.803707691587473</v>
      </c>
      <c r="AT361">
        <f t="shared" si="5"/>
        <v>29.192453536819436</v>
      </c>
    </row>
    <row r="362" spans="1:46" x14ac:dyDescent="0.3">
      <c r="A362" t="s">
        <v>43</v>
      </c>
      <c r="B362">
        <v>4.0999999999999996</v>
      </c>
      <c r="C362">
        <v>20160520</v>
      </c>
      <c r="D362" t="s">
        <v>44</v>
      </c>
      <c r="E362" t="s">
        <v>68</v>
      </c>
      <c r="F362">
        <v>2484148</v>
      </c>
      <c r="G362">
        <v>1</v>
      </c>
      <c r="H362">
        <v>2013</v>
      </c>
      <c r="I362">
        <v>20130910</v>
      </c>
      <c r="J362" t="s">
        <v>43</v>
      </c>
      <c r="K362">
        <v>6</v>
      </c>
      <c r="L362">
        <v>37</v>
      </c>
      <c r="M362">
        <v>23</v>
      </c>
      <c r="N362">
        <v>16</v>
      </c>
      <c r="O362" t="s">
        <v>45</v>
      </c>
      <c r="P362">
        <v>5</v>
      </c>
      <c r="Q362" t="s">
        <v>46</v>
      </c>
      <c r="S362">
        <v>5000</v>
      </c>
      <c r="T362" t="s">
        <v>47</v>
      </c>
      <c r="X362">
        <v>700</v>
      </c>
      <c r="Y362">
        <v>0</v>
      </c>
      <c r="Z362">
        <v>1</v>
      </c>
      <c r="AA362" t="s">
        <v>48</v>
      </c>
      <c r="AB362">
        <v>1</v>
      </c>
      <c r="AC362" s="1" t="s">
        <v>89</v>
      </c>
      <c r="AD362">
        <v>12</v>
      </c>
      <c r="AH362">
        <v>125479</v>
      </c>
      <c r="AI362">
        <v>4</v>
      </c>
      <c r="AP362" t="s">
        <v>49</v>
      </c>
      <c r="AQ362" t="s">
        <v>45</v>
      </c>
      <c r="AR362" t="str">
        <f>VLOOKUP(AC362,Lookup!$A$1:$G$58,5,FALSE)</f>
        <v>GORST CR     15.0216</v>
      </c>
      <c r="AS362">
        <f>VLOOKUP(AC362,Lookup!$A$1:$H$58,8,FALSE)</f>
        <v>8.7930918696275064</v>
      </c>
      <c r="AT362">
        <f t="shared" si="5"/>
        <v>0</v>
      </c>
    </row>
    <row r="363" spans="1:46" x14ac:dyDescent="0.3">
      <c r="A363" t="s">
        <v>43</v>
      </c>
      <c r="B363">
        <v>4.0999999999999996</v>
      </c>
      <c r="C363">
        <v>20160520</v>
      </c>
      <c r="D363" t="s">
        <v>44</v>
      </c>
      <c r="E363" t="s">
        <v>68</v>
      </c>
      <c r="F363">
        <v>2484180</v>
      </c>
      <c r="G363">
        <v>1</v>
      </c>
      <c r="H363">
        <v>2013</v>
      </c>
      <c r="I363">
        <v>20130813</v>
      </c>
      <c r="J363" t="s">
        <v>43</v>
      </c>
      <c r="K363">
        <v>6</v>
      </c>
      <c r="L363">
        <v>33</v>
      </c>
      <c r="M363">
        <v>23</v>
      </c>
      <c r="N363">
        <v>49</v>
      </c>
      <c r="O363" t="s">
        <v>45</v>
      </c>
      <c r="P363">
        <v>5</v>
      </c>
      <c r="Q363" t="s">
        <v>46</v>
      </c>
      <c r="S363">
        <v>5000</v>
      </c>
      <c r="T363" t="s">
        <v>56</v>
      </c>
      <c r="X363">
        <v>700</v>
      </c>
      <c r="Y363">
        <v>0</v>
      </c>
      <c r="Z363">
        <v>1</v>
      </c>
      <c r="AA363" t="s">
        <v>48</v>
      </c>
      <c r="AB363">
        <v>1</v>
      </c>
      <c r="AC363" s="1" t="s">
        <v>89</v>
      </c>
      <c r="AD363">
        <v>12</v>
      </c>
      <c r="AH363">
        <v>125475</v>
      </c>
      <c r="AI363">
        <v>1</v>
      </c>
      <c r="AO363">
        <v>1.79</v>
      </c>
      <c r="AP363" t="s">
        <v>49</v>
      </c>
      <c r="AQ363" t="s">
        <v>45</v>
      </c>
      <c r="AR363" t="str">
        <f>VLOOKUP(AC363,Lookup!$A$1:$G$58,5,FALSE)</f>
        <v>GORST CR     15.0216</v>
      </c>
      <c r="AS363">
        <f>VLOOKUP(AC363,Lookup!$A$1:$H$58,8,FALSE)</f>
        <v>8.7930918696275064</v>
      </c>
      <c r="AT363">
        <f t="shared" si="5"/>
        <v>15.739634446633238</v>
      </c>
    </row>
    <row r="364" spans="1:46" x14ac:dyDescent="0.3">
      <c r="A364" t="s">
        <v>43</v>
      </c>
      <c r="B364">
        <v>4.0999999999999996</v>
      </c>
      <c r="C364">
        <v>20160520</v>
      </c>
      <c r="D364" t="s">
        <v>44</v>
      </c>
      <c r="E364" t="s">
        <v>68</v>
      </c>
      <c r="F364">
        <v>2484197</v>
      </c>
      <c r="G364">
        <v>1</v>
      </c>
      <c r="H364">
        <v>2013</v>
      </c>
      <c r="I364">
        <v>20130809</v>
      </c>
      <c r="J364" t="s">
        <v>43</v>
      </c>
      <c r="K364">
        <v>6</v>
      </c>
      <c r="L364">
        <v>32</v>
      </c>
      <c r="M364">
        <v>23</v>
      </c>
      <c r="N364">
        <v>17</v>
      </c>
      <c r="O364" t="s">
        <v>45</v>
      </c>
      <c r="P364">
        <v>5</v>
      </c>
      <c r="Q364" t="s">
        <v>46</v>
      </c>
      <c r="S364">
        <v>5000</v>
      </c>
      <c r="AA364" t="s">
        <v>48</v>
      </c>
      <c r="AB364">
        <v>1</v>
      </c>
      <c r="AC364" s="1" t="s">
        <v>93</v>
      </c>
      <c r="AD364">
        <v>12</v>
      </c>
      <c r="AH364">
        <v>125474</v>
      </c>
      <c r="AI364">
        <v>1</v>
      </c>
      <c r="AO364">
        <v>3.83</v>
      </c>
      <c r="AP364" t="s">
        <v>49</v>
      </c>
      <c r="AQ364" t="s">
        <v>45</v>
      </c>
      <c r="AR364" t="str">
        <f>VLOOKUP(AC364,Lookup!$A$1:$G$58,5,FALSE)</f>
        <v>CLEAR CR    11.0013C</v>
      </c>
      <c r="AS364">
        <f>VLOOKUP(AC364,Lookup!$A$1:$H$58,8,FALSE)</f>
        <v>17.179545398087193</v>
      </c>
      <c r="AT364">
        <f t="shared" si="5"/>
        <v>65.797658874673942</v>
      </c>
    </row>
    <row r="365" spans="1:46" x14ac:dyDescent="0.3">
      <c r="A365" t="s">
        <v>43</v>
      </c>
      <c r="B365">
        <v>4.0999999999999996</v>
      </c>
      <c r="C365">
        <v>20160520</v>
      </c>
      <c r="D365" t="s">
        <v>44</v>
      </c>
      <c r="E365" t="s">
        <v>68</v>
      </c>
      <c r="F365">
        <v>2484198</v>
      </c>
      <c r="G365">
        <v>1</v>
      </c>
      <c r="H365">
        <v>2013</v>
      </c>
      <c r="I365">
        <v>20130809</v>
      </c>
      <c r="J365" t="s">
        <v>43</v>
      </c>
      <c r="K365">
        <v>6</v>
      </c>
      <c r="L365">
        <v>32</v>
      </c>
      <c r="M365">
        <v>23</v>
      </c>
      <c r="N365">
        <v>17</v>
      </c>
      <c r="O365" t="s">
        <v>45</v>
      </c>
      <c r="P365">
        <v>5</v>
      </c>
      <c r="Q365" t="s">
        <v>46</v>
      </c>
      <c r="S365">
        <v>5000</v>
      </c>
      <c r="T365" t="s">
        <v>47</v>
      </c>
      <c r="X365">
        <v>690</v>
      </c>
      <c r="Y365">
        <v>0</v>
      </c>
      <c r="Z365">
        <v>1</v>
      </c>
      <c r="AA365" t="s">
        <v>48</v>
      </c>
      <c r="AB365">
        <v>1</v>
      </c>
      <c r="AC365" s="1" t="s">
        <v>85</v>
      </c>
      <c r="AD365">
        <v>12</v>
      </c>
      <c r="AH365">
        <v>125474</v>
      </c>
      <c r="AI365">
        <v>1</v>
      </c>
      <c r="AO365">
        <v>3.83</v>
      </c>
      <c r="AP365" t="s">
        <v>49</v>
      </c>
      <c r="AQ365" t="s">
        <v>45</v>
      </c>
      <c r="AR365" t="str">
        <f>VLOOKUP(AC365,Lookup!$A$1:$G$58,5,FALSE)</f>
        <v>GROVERS CR HATCHERY</v>
      </c>
      <c r="AS365">
        <f>VLOOKUP(AC365,Lookup!$A$1:$H$58,8,FALSE)</f>
        <v>1.0091203456551132</v>
      </c>
      <c r="AT365">
        <f t="shared" si="5"/>
        <v>3.8649309238590837</v>
      </c>
    </row>
    <row r="366" spans="1:46" x14ac:dyDescent="0.3">
      <c r="A366" t="s">
        <v>43</v>
      </c>
      <c r="B366">
        <v>4.0999999999999996</v>
      </c>
      <c r="C366">
        <v>20160520</v>
      </c>
      <c r="D366" t="s">
        <v>44</v>
      </c>
      <c r="E366" t="s">
        <v>68</v>
      </c>
      <c r="F366">
        <v>2484215</v>
      </c>
      <c r="G366">
        <v>1</v>
      </c>
      <c r="H366">
        <v>2013</v>
      </c>
      <c r="I366">
        <v>20130906</v>
      </c>
      <c r="J366" t="s">
        <v>43</v>
      </c>
      <c r="K366">
        <v>6</v>
      </c>
      <c r="L366">
        <v>36</v>
      </c>
      <c r="M366">
        <v>23</v>
      </c>
      <c r="N366">
        <v>16</v>
      </c>
      <c r="O366" t="s">
        <v>45</v>
      </c>
      <c r="P366">
        <v>5</v>
      </c>
      <c r="Q366" t="s">
        <v>46</v>
      </c>
      <c r="S366">
        <v>5000</v>
      </c>
      <c r="T366" t="s">
        <v>56</v>
      </c>
      <c r="X366">
        <v>770</v>
      </c>
      <c r="Y366">
        <v>0</v>
      </c>
      <c r="Z366">
        <v>1</v>
      </c>
      <c r="AA366" t="s">
        <v>48</v>
      </c>
      <c r="AB366">
        <v>1</v>
      </c>
      <c r="AC366" s="1" t="s">
        <v>89</v>
      </c>
      <c r="AD366">
        <v>12</v>
      </c>
      <c r="AH366">
        <v>125478</v>
      </c>
      <c r="AI366">
        <v>1</v>
      </c>
      <c r="AO366">
        <v>3.54</v>
      </c>
      <c r="AP366" t="s">
        <v>49</v>
      </c>
      <c r="AQ366" t="s">
        <v>45</v>
      </c>
      <c r="AR366" t="str">
        <f>VLOOKUP(AC366,Lookup!$A$1:$G$58,5,FALSE)</f>
        <v>GORST CR     15.0216</v>
      </c>
      <c r="AS366">
        <f>VLOOKUP(AC366,Lookup!$A$1:$H$58,8,FALSE)</f>
        <v>8.7930918696275064</v>
      </c>
      <c r="AT366">
        <f t="shared" si="5"/>
        <v>31.127545218481373</v>
      </c>
    </row>
    <row r="367" spans="1:46" x14ac:dyDescent="0.3">
      <c r="A367" t="s">
        <v>43</v>
      </c>
      <c r="B367">
        <v>4.0999999999999996</v>
      </c>
      <c r="C367">
        <v>20160520</v>
      </c>
      <c r="D367" t="s">
        <v>44</v>
      </c>
      <c r="E367" t="s">
        <v>68</v>
      </c>
      <c r="F367">
        <v>2484216</v>
      </c>
      <c r="G367">
        <v>1</v>
      </c>
      <c r="H367">
        <v>2013</v>
      </c>
      <c r="I367">
        <v>20130906</v>
      </c>
      <c r="J367" t="s">
        <v>43</v>
      </c>
      <c r="K367">
        <v>6</v>
      </c>
      <c r="L367">
        <v>36</v>
      </c>
      <c r="M367">
        <v>23</v>
      </c>
      <c r="N367">
        <v>16</v>
      </c>
      <c r="O367" t="s">
        <v>45</v>
      </c>
      <c r="P367">
        <v>5</v>
      </c>
      <c r="Q367" t="s">
        <v>46</v>
      </c>
      <c r="S367">
        <v>5000</v>
      </c>
      <c r="T367" t="s">
        <v>56</v>
      </c>
      <c r="X367">
        <v>830</v>
      </c>
      <c r="Y367">
        <v>0</v>
      </c>
      <c r="Z367">
        <v>1</v>
      </c>
      <c r="AA367" t="s">
        <v>48</v>
      </c>
      <c r="AB367">
        <v>1</v>
      </c>
      <c r="AC367" s="1" t="s">
        <v>82</v>
      </c>
      <c r="AD367">
        <v>12</v>
      </c>
      <c r="AH367">
        <v>125478</v>
      </c>
      <c r="AI367">
        <v>1</v>
      </c>
      <c r="AO367">
        <v>3.54</v>
      </c>
      <c r="AP367" t="s">
        <v>49</v>
      </c>
      <c r="AQ367" t="s">
        <v>45</v>
      </c>
      <c r="AR367" t="str">
        <f>VLOOKUP(AC367,Lookup!$A$1:$G$58,5,FALSE)</f>
        <v>GORST CR     15.0216</v>
      </c>
      <c r="AS367">
        <f>VLOOKUP(AC367,Lookup!$A$1:$H$58,8,FALSE)</f>
        <v>10.712079355643366</v>
      </c>
      <c r="AT367">
        <f t="shared" si="5"/>
        <v>37.920760918977514</v>
      </c>
    </row>
    <row r="368" spans="1:46" x14ac:dyDescent="0.3">
      <c r="A368" t="s">
        <v>43</v>
      </c>
      <c r="B368">
        <v>4.0999999999999996</v>
      </c>
      <c r="C368">
        <v>20160520</v>
      </c>
      <c r="D368" t="s">
        <v>44</v>
      </c>
      <c r="E368" t="s">
        <v>68</v>
      </c>
      <c r="F368">
        <v>2484229</v>
      </c>
      <c r="G368">
        <v>1</v>
      </c>
      <c r="H368">
        <v>2013</v>
      </c>
      <c r="I368">
        <v>20130906</v>
      </c>
      <c r="J368" t="s">
        <v>43</v>
      </c>
      <c r="K368">
        <v>6</v>
      </c>
      <c r="L368">
        <v>36</v>
      </c>
      <c r="M368">
        <v>23</v>
      </c>
      <c r="N368">
        <v>16</v>
      </c>
      <c r="O368" t="s">
        <v>45</v>
      </c>
      <c r="P368">
        <v>5</v>
      </c>
      <c r="Q368" t="s">
        <v>46</v>
      </c>
      <c r="S368">
        <v>5000</v>
      </c>
      <c r="T368" t="s">
        <v>56</v>
      </c>
      <c r="X368">
        <v>610</v>
      </c>
      <c r="Y368">
        <v>0</v>
      </c>
      <c r="Z368">
        <v>1</v>
      </c>
      <c r="AA368" t="s">
        <v>48</v>
      </c>
      <c r="AB368">
        <v>1</v>
      </c>
      <c r="AC368" s="1" t="s">
        <v>89</v>
      </c>
      <c r="AD368">
        <v>12</v>
      </c>
      <c r="AH368">
        <v>125478</v>
      </c>
      <c r="AI368">
        <v>1</v>
      </c>
      <c r="AO368">
        <v>3.54</v>
      </c>
      <c r="AP368" t="s">
        <v>49</v>
      </c>
      <c r="AQ368" t="s">
        <v>45</v>
      </c>
      <c r="AR368" t="str">
        <f>VLOOKUP(AC368,Lookup!$A$1:$G$58,5,FALSE)</f>
        <v>GORST CR     15.0216</v>
      </c>
      <c r="AS368">
        <f>VLOOKUP(AC368,Lookup!$A$1:$H$58,8,FALSE)</f>
        <v>8.7930918696275064</v>
      </c>
      <c r="AT368">
        <f t="shared" si="5"/>
        <v>31.127545218481373</v>
      </c>
    </row>
    <row r="369" spans="1:46" x14ac:dyDescent="0.3">
      <c r="A369" t="s">
        <v>43</v>
      </c>
      <c r="B369">
        <v>4.0999999999999996</v>
      </c>
      <c r="C369">
        <v>20160520</v>
      </c>
      <c r="D369" t="s">
        <v>44</v>
      </c>
      <c r="E369" t="s">
        <v>68</v>
      </c>
      <c r="F369">
        <v>2484230</v>
      </c>
      <c r="G369">
        <v>1</v>
      </c>
      <c r="H369">
        <v>2013</v>
      </c>
      <c r="I369">
        <v>20130906</v>
      </c>
      <c r="J369" t="s">
        <v>43</v>
      </c>
      <c r="K369">
        <v>6</v>
      </c>
      <c r="L369">
        <v>36</v>
      </c>
      <c r="M369">
        <v>23</v>
      </c>
      <c r="N369">
        <v>16</v>
      </c>
      <c r="O369" t="s">
        <v>45</v>
      </c>
      <c r="P369">
        <v>5</v>
      </c>
      <c r="Q369" t="s">
        <v>46</v>
      </c>
      <c r="S369">
        <v>5000</v>
      </c>
      <c r="T369" t="s">
        <v>56</v>
      </c>
      <c r="X369">
        <v>700</v>
      </c>
      <c r="Y369">
        <v>0</v>
      </c>
      <c r="Z369">
        <v>1</v>
      </c>
      <c r="AA369" t="s">
        <v>48</v>
      </c>
      <c r="AB369">
        <v>1</v>
      </c>
      <c r="AC369" s="1" t="s">
        <v>88</v>
      </c>
      <c r="AD369">
        <v>12</v>
      </c>
      <c r="AH369">
        <v>125478</v>
      </c>
      <c r="AI369">
        <v>1</v>
      </c>
      <c r="AO369">
        <v>3.54</v>
      </c>
      <c r="AP369" t="s">
        <v>49</v>
      </c>
      <c r="AQ369" t="s">
        <v>45</v>
      </c>
      <c r="AR369" t="str">
        <f>VLOOKUP(AC369,Lookup!$A$1:$G$58,5,FALSE)</f>
        <v>GORST CR     15.0216</v>
      </c>
      <c r="AS369">
        <f>VLOOKUP(AC369,Lookup!$A$1:$H$58,8,FALSE)</f>
        <v>8.7221435634663784</v>
      </c>
      <c r="AT369">
        <f t="shared" si="5"/>
        <v>30.876388214670978</v>
      </c>
    </row>
    <row r="370" spans="1:46" x14ac:dyDescent="0.3">
      <c r="A370" t="s">
        <v>43</v>
      </c>
      <c r="B370">
        <v>4.0999999999999996</v>
      </c>
      <c r="C370">
        <v>20160520</v>
      </c>
      <c r="D370" t="s">
        <v>44</v>
      </c>
      <c r="E370" t="s">
        <v>68</v>
      </c>
      <c r="F370">
        <v>2484248</v>
      </c>
      <c r="G370">
        <v>1</v>
      </c>
      <c r="H370">
        <v>2013</v>
      </c>
      <c r="I370">
        <v>20130806</v>
      </c>
      <c r="J370" t="s">
        <v>43</v>
      </c>
      <c r="K370">
        <v>6</v>
      </c>
      <c r="L370">
        <v>32</v>
      </c>
      <c r="M370">
        <v>23</v>
      </c>
      <c r="N370">
        <v>49</v>
      </c>
      <c r="O370" t="s">
        <v>45</v>
      </c>
      <c r="P370">
        <v>5</v>
      </c>
      <c r="Q370" t="s">
        <v>46</v>
      </c>
      <c r="S370">
        <v>5000</v>
      </c>
      <c r="T370" t="s">
        <v>47</v>
      </c>
      <c r="X370">
        <v>720</v>
      </c>
      <c r="Y370">
        <v>0</v>
      </c>
      <c r="Z370">
        <v>1</v>
      </c>
      <c r="AA370" t="s">
        <v>48</v>
      </c>
      <c r="AB370">
        <v>1</v>
      </c>
      <c r="AC370" s="1" t="s">
        <v>85</v>
      </c>
      <c r="AD370">
        <v>12</v>
      </c>
      <c r="AH370">
        <v>125474</v>
      </c>
      <c r="AI370">
        <v>1</v>
      </c>
      <c r="AO370">
        <v>3.83</v>
      </c>
      <c r="AP370" t="s">
        <v>49</v>
      </c>
      <c r="AQ370" t="s">
        <v>45</v>
      </c>
      <c r="AR370" t="str">
        <f>VLOOKUP(AC370,Lookup!$A$1:$G$58,5,FALSE)</f>
        <v>GROVERS CR HATCHERY</v>
      </c>
      <c r="AS370">
        <f>VLOOKUP(AC370,Lookup!$A$1:$H$58,8,FALSE)</f>
        <v>1.0091203456551132</v>
      </c>
      <c r="AT370">
        <f t="shared" si="5"/>
        <v>3.8649309238590837</v>
      </c>
    </row>
    <row r="371" spans="1:46" x14ac:dyDescent="0.3">
      <c r="A371" t="s">
        <v>43</v>
      </c>
      <c r="B371">
        <v>4.0999999999999996</v>
      </c>
      <c r="C371">
        <v>20160520</v>
      </c>
      <c r="D371" t="s">
        <v>44</v>
      </c>
      <c r="E371" t="s">
        <v>68</v>
      </c>
      <c r="F371">
        <v>2484279</v>
      </c>
      <c r="G371">
        <v>1</v>
      </c>
      <c r="H371">
        <v>2013</v>
      </c>
      <c r="I371">
        <v>20130815</v>
      </c>
      <c r="J371" t="s">
        <v>43</v>
      </c>
      <c r="K371">
        <v>6</v>
      </c>
      <c r="L371">
        <v>33</v>
      </c>
      <c r="M371">
        <v>23</v>
      </c>
      <c r="N371">
        <v>49</v>
      </c>
      <c r="O371" t="s">
        <v>45</v>
      </c>
      <c r="P371">
        <v>5</v>
      </c>
      <c r="Q371" t="s">
        <v>46</v>
      </c>
      <c r="S371">
        <v>5000</v>
      </c>
      <c r="T371" t="s">
        <v>47</v>
      </c>
      <c r="X371">
        <v>870</v>
      </c>
      <c r="Y371">
        <v>0</v>
      </c>
      <c r="Z371">
        <v>1</v>
      </c>
      <c r="AA371" t="s">
        <v>48</v>
      </c>
      <c r="AB371">
        <v>1</v>
      </c>
      <c r="AC371" s="1" t="s">
        <v>83</v>
      </c>
      <c r="AD371">
        <v>12</v>
      </c>
      <c r="AH371">
        <v>125475</v>
      </c>
      <c r="AI371">
        <v>1</v>
      </c>
      <c r="AO371">
        <v>1.79</v>
      </c>
      <c r="AP371" t="s">
        <v>49</v>
      </c>
      <c r="AQ371" t="s">
        <v>45</v>
      </c>
      <c r="AR371" t="str">
        <f>VLOOKUP(AC371,Lookup!$A$1:$G$58,5,FALSE)</f>
        <v>GORST CR     15.0216</v>
      </c>
      <c r="AS371">
        <f>VLOOKUP(AC371,Lookup!$A$1:$H$58,8,FALSE)</f>
        <v>12.803707691587473</v>
      </c>
      <c r="AT371">
        <f t="shared" si="5"/>
        <v>22.918636767941578</v>
      </c>
    </row>
    <row r="372" spans="1:46" x14ac:dyDescent="0.3">
      <c r="A372" t="s">
        <v>43</v>
      </c>
      <c r="B372">
        <v>4.0999999999999996</v>
      </c>
      <c r="C372">
        <v>20160520</v>
      </c>
      <c r="D372" t="s">
        <v>44</v>
      </c>
      <c r="E372" t="s">
        <v>68</v>
      </c>
      <c r="F372">
        <v>2484280</v>
      </c>
      <c r="G372">
        <v>1</v>
      </c>
      <c r="H372">
        <v>2013</v>
      </c>
      <c r="I372">
        <v>20130815</v>
      </c>
      <c r="J372" t="s">
        <v>43</v>
      </c>
      <c r="K372">
        <v>6</v>
      </c>
      <c r="L372">
        <v>33</v>
      </c>
      <c r="M372">
        <v>23</v>
      </c>
      <c r="N372">
        <v>49</v>
      </c>
      <c r="O372" t="s">
        <v>45</v>
      </c>
      <c r="P372">
        <v>5</v>
      </c>
      <c r="Q372" t="s">
        <v>46</v>
      </c>
      <c r="S372">
        <v>5000</v>
      </c>
      <c r="T372" t="s">
        <v>56</v>
      </c>
      <c r="X372">
        <v>710</v>
      </c>
      <c r="Y372">
        <v>0</v>
      </c>
      <c r="Z372">
        <v>1</v>
      </c>
      <c r="AA372" t="s">
        <v>48</v>
      </c>
      <c r="AB372">
        <v>1</v>
      </c>
      <c r="AC372" s="1" t="s">
        <v>88</v>
      </c>
      <c r="AD372">
        <v>12</v>
      </c>
      <c r="AH372">
        <v>125475</v>
      </c>
      <c r="AI372">
        <v>1</v>
      </c>
      <c r="AO372">
        <v>1.79</v>
      </c>
      <c r="AP372" t="s">
        <v>49</v>
      </c>
      <c r="AQ372" t="s">
        <v>45</v>
      </c>
      <c r="AR372" t="str">
        <f>VLOOKUP(AC372,Lookup!$A$1:$G$58,5,FALSE)</f>
        <v>GORST CR     15.0216</v>
      </c>
      <c r="AS372">
        <f>VLOOKUP(AC372,Lookup!$A$1:$H$58,8,FALSE)</f>
        <v>8.7221435634663784</v>
      </c>
      <c r="AT372">
        <f t="shared" si="5"/>
        <v>15.612636978604817</v>
      </c>
    </row>
    <row r="373" spans="1:46" x14ac:dyDescent="0.3">
      <c r="A373" t="s">
        <v>43</v>
      </c>
      <c r="B373">
        <v>4.0999999999999996</v>
      </c>
      <c r="C373">
        <v>20160520</v>
      </c>
      <c r="D373" t="s">
        <v>44</v>
      </c>
      <c r="E373" t="s">
        <v>68</v>
      </c>
      <c r="F373">
        <v>2484283</v>
      </c>
      <c r="G373">
        <v>1</v>
      </c>
      <c r="H373">
        <v>2013</v>
      </c>
      <c r="I373">
        <v>20130815</v>
      </c>
      <c r="J373" t="s">
        <v>43</v>
      </c>
      <c r="K373">
        <v>6</v>
      </c>
      <c r="L373">
        <v>33</v>
      </c>
      <c r="M373">
        <v>23</v>
      </c>
      <c r="N373">
        <v>49</v>
      </c>
      <c r="O373" t="s">
        <v>45</v>
      </c>
      <c r="P373">
        <v>5</v>
      </c>
      <c r="Q373" t="s">
        <v>46</v>
      </c>
      <c r="S373">
        <v>5000</v>
      </c>
      <c r="T373" t="s">
        <v>56</v>
      </c>
      <c r="X373">
        <v>700</v>
      </c>
      <c r="Y373">
        <v>0</v>
      </c>
      <c r="Z373">
        <v>1</v>
      </c>
      <c r="AA373" t="s">
        <v>48</v>
      </c>
      <c r="AB373">
        <v>1</v>
      </c>
      <c r="AC373" s="1" t="s">
        <v>89</v>
      </c>
      <c r="AD373">
        <v>12</v>
      </c>
      <c r="AH373">
        <v>125475</v>
      </c>
      <c r="AI373">
        <v>1</v>
      </c>
      <c r="AO373">
        <v>1.79</v>
      </c>
      <c r="AP373" t="s">
        <v>49</v>
      </c>
      <c r="AQ373" t="s">
        <v>45</v>
      </c>
      <c r="AR373" t="str">
        <f>VLOOKUP(AC373,Lookup!$A$1:$G$58,5,FALSE)</f>
        <v>GORST CR     15.0216</v>
      </c>
      <c r="AS373">
        <f>VLOOKUP(AC373,Lookup!$A$1:$H$58,8,FALSE)</f>
        <v>8.7930918696275064</v>
      </c>
      <c r="AT373">
        <f t="shared" si="5"/>
        <v>15.739634446633238</v>
      </c>
    </row>
    <row r="374" spans="1:46" x14ac:dyDescent="0.3">
      <c r="A374" t="s">
        <v>43</v>
      </c>
      <c r="B374">
        <v>4.0999999999999996</v>
      </c>
      <c r="C374">
        <v>20160520</v>
      </c>
      <c r="D374" t="s">
        <v>44</v>
      </c>
      <c r="E374" t="s">
        <v>68</v>
      </c>
      <c r="F374">
        <v>2484297</v>
      </c>
      <c r="G374">
        <v>1</v>
      </c>
      <c r="H374">
        <v>2013</v>
      </c>
      <c r="I374">
        <v>20130815</v>
      </c>
      <c r="J374" t="s">
        <v>43</v>
      </c>
      <c r="K374">
        <v>6</v>
      </c>
      <c r="L374">
        <v>33</v>
      </c>
      <c r="M374">
        <v>23</v>
      </c>
      <c r="N374">
        <v>49</v>
      </c>
      <c r="O374" t="s">
        <v>45</v>
      </c>
      <c r="P374">
        <v>5</v>
      </c>
      <c r="Q374" t="s">
        <v>46</v>
      </c>
      <c r="S374">
        <v>5000</v>
      </c>
      <c r="T374" t="s">
        <v>56</v>
      </c>
      <c r="X374">
        <v>660</v>
      </c>
      <c r="Y374">
        <v>0</v>
      </c>
      <c r="Z374">
        <v>1</v>
      </c>
      <c r="AA374" t="s">
        <v>48</v>
      </c>
      <c r="AB374">
        <v>1</v>
      </c>
      <c r="AC374" s="1" t="s">
        <v>83</v>
      </c>
      <c r="AD374">
        <v>12</v>
      </c>
      <c r="AH374">
        <v>125475</v>
      </c>
      <c r="AI374">
        <v>1</v>
      </c>
      <c r="AO374">
        <v>1.79</v>
      </c>
      <c r="AP374" t="s">
        <v>49</v>
      </c>
      <c r="AQ374" t="s">
        <v>45</v>
      </c>
      <c r="AR374" t="str">
        <f>VLOOKUP(AC374,Lookup!$A$1:$G$58,5,FALSE)</f>
        <v>GORST CR     15.0216</v>
      </c>
      <c r="AS374">
        <f>VLOOKUP(AC374,Lookup!$A$1:$H$58,8,FALSE)</f>
        <v>12.803707691587473</v>
      </c>
      <c r="AT374">
        <f t="shared" si="5"/>
        <v>22.918636767941578</v>
      </c>
    </row>
    <row r="375" spans="1:46" x14ac:dyDescent="0.3">
      <c r="A375" t="s">
        <v>43</v>
      </c>
      <c r="B375">
        <v>4.0999999999999996</v>
      </c>
      <c r="C375">
        <v>20160520</v>
      </c>
      <c r="D375" t="s">
        <v>44</v>
      </c>
      <c r="E375" t="s">
        <v>68</v>
      </c>
      <c r="F375">
        <v>2484315</v>
      </c>
      <c r="G375">
        <v>1</v>
      </c>
      <c r="H375">
        <v>2013</v>
      </c>
      <c r="I375">
        <v>20130829</v>
      </c>
      <c r="J375" t="s">
        <v>43</v>
      </c>
      <c r="K375">
        <v>6</v>
      </c>
      <c r="L375">
        <v>35</v>
      </c>
      <c r="M375">
        <v>23</v>
      </c>
      <c r="N375">
        <v>16</v>
      </c>
      <c r="O375" t="s">
        <v>45</v>
      </c>
      <c r="P375">
        <v>5</v>
      </c>
      <c r="Q375" t="s">
        <v>46</v>
      </c>
      <c r="S375">
        <v>5000</v>
      </c>
      <c r="T375" t="s">
        <v>56</v>
      </c>
      <c r="X375">
        <v>750</v>
      </c>
      <c r="Y375">
        <v>0</v>
      </c>
      <c r="Z375">
        <v>1</v>
      </c>
      <c r="AA375" t="s">
        <v>48</v>
      </c>
      <c r="AB375">
        <v>1</v>
      </c>
      <c r="AC375" s="1" t="s">
        <v>88</v>
      </c>
      <c r="AD375">
        <v>12</v>
      </c>
      <c r="AH375">
        <v>125477</v>
      </c>
      <c r="AI375">
        <v>1</v>
      </c>
      <c r="AO375">
        <v>1.46</v>
      </c>
      <c r="AP375" t="s">
        <v>49</v>
      </c>
      <c r="AQ375" t="s">
        <v>45</v>
      </c>
      <c r="AR375" t="str">
        <f>VLOOKUP(AC375,Lookup!$A$1:$G$58,5,FALSE)</f>
        <v>GORST CR     15.0216</v>
      </c>
      <c r="AS375">
        <f>VLOOKUP(AC375,Lookup!$A$1:$H$58,8,FALSE)</f>
        <v>8.7221435634663784</v>
      </c>
      <c r="AT375">
        <f t="shared" si="5"/>
        <v>12.734329602660912</v>
      </c>
    </row>
    <row r="376" spans="1:46" x14ac:dyDescent="0.3">
      <c r="A376" t="s">
        <v>43</v>
      </c>
      <c r="B376">
        <v>4.0999999999999996</v>
      </c>
      <c r="C376">
        <v>20160520</v>
      </c>
      <c r="D376" t="s">
        <v>44</v>
      </c>
      <c r="E376" t="s">
        <v>68</v>
      </c>
      <c r="F376">
        <v>2484316</v>
      </c>
      <c r="G376">
        <v>1</v>
      </c>
      <c r="H376">
        <v>2013</v>
      </c>
      <c r="I376">
        <v>20130829</v>
      </c>
      <c r="J376" t="s">
        <v>43</v>
      </c>
      <c r="K376">
        <v>6</v>
      </c>
      <c r="L376">
        <v>35</v>
      </c>
      <c r="M376">
        <v>23</v>
      </c>
      <c r="N376">
        <v>16</v>
      </c>
      <c r="O376" t="s">
        <v>45</v>
      </c>
      <c r="P376">
        <v>5</v>
      </c>
      <c r="Q376" t="s">
        <v>46</v>
      </c>
      <c r="S376">
        <v>5000</v>
      </c>
      <c r="T376" t="s">
        <v>56</v>
      </c>
      <c r="X376">
        <v>760</v>
      </c>
      <c r="Y376">
        <v>0</v>
      </c>
      <c r="Z376">
        <v>1</v>
      </c>
      <c r="AA376" t="s">
        <v>48</v>
      </c>
      <c r="AB376">
        <v>1</v>
      </c>
      <c r="AC376" s="1" t="s">
        <v>83</v>
      </c>
      <c r="AD376">
        <v>12</v>
      </c>
      <c r="AH376">
        <v>125477</v>
      </c>
      <c r="AI376">
        <v>1</v>
      </c>
      <c r="AO376">
        <v>1.46</v>
      </c>
      <c r="AP376" t="s">
        <v>49</v>
      </c>
      <c r="AQ376" t="s">
        <v>45</v>
      </c>
      <c r="AR376" t="str">
        <f>VLOOKUP(AC376,Lookup!$A$1:$G$58,5,FALSE)</f>
        <v>GORST CR     15.0216</v>
      </c>
      <c r="AS376">
        <f>VLOOKUP(AC376,Lookup!$A$1:$H$58,8,FALSE)</f>
        <v>12.803707691587473</v>
      </c>
      <c r="AT376">
        <f t="shared" si="5"/>
        <v>18.693413229717709</v>
      </c>
    </row>
    <row r="377" spans="1:46" x14ac:dyDescent="0.3">
      <c r="A377" t="s">
        <v>43</v>
      </c>
      <c r="B377">
        <v>4.0999999999999996</v>
      </c>
      <c r="C377">
        <v>20160520</v>
      </c>
      <c r="D377" t="s">
        <v>44</v>
      </c>
      <c r="E377" t="s">
        <v>68</v>
      </c>
      <c r="F377">
        <v>2484497</v>
      </c>
      <c r="G377">
        <v>1</v>
      </c>
      <c r="H377">
        <v>2013</v>
      </c>
      <c r="I377">
        <v>20130822</v>
      </c>
      <c r="J377" t="s">
        <v>43</v>
      </c>
      <c r="K377">
        <v>6</v>
      </c>
      <c r="L377">
        <v>34</v>
      </c>
      <c r="M377">
        <v>23</v>
      </c>
      <c r="N377">
        <v>49</v>
      </c>
      <c r="O377" t="s">
        <v>45</v>
      </c>
      <c r="P377">
        <v>5</v>
      </c>
      <c r="Q377" t="s">
        <v>46</v>
      </c>
      <c r="S377">
        <v>5000</v>
      </c>
      <c r="T377" t="s">
        <v>56</v>
      </c>
      <c r="X377">
        <v>550</v>
      </c>
      <c r="Y377">
        <v>0</v>
      </c>
      <c r="Z377">
        <v>1</v>
      </c>
      <c r="AA377" t="s">
        <v>48</v>
      </c>
      <c r="AB377">
        <v>1</v>
      </c>
      <c r="AC377" s="1" t="s">
        <v>82</v>
      </c>
      <c r="AD377">
        <v>12</v>
      </c>
      <c r="AH377">
        <v>125476</v>
      </c>
      <c r="AI377">
        <v>1</v>
      </c>
      <c r="AO377">
        <v>2.2799999999999998</v>
      </c>
      <c r="AP377" t="s">
        <v>49</v>
      </c>
      <c r="AQ377" t="s">
        <v>45</v>
      </c>
      <c r="AR377" t="str">
        <f>VLOOKUP(AC377,Lookup!$A$1:$G$58,5,FALSE)</f>
        <v>GORST CR     15.0216</v>
      </c>
      <c r="AS377">
        <f>VLOOKUP(AC377,Lookup!$A$1:$H$58,8,FALSE)</f>
        <v>10.712079355643366</v>
      </c>
      <c r="AT377">
        <f t="shared" si="5"/>
        <v>24.423540930866874</v>
      </c>
    </row>
    <row r="378" spans="1:46" x14ac:dyDescent="0.3">
      <c r="A378" t="s">
        <v>43</v>
      </c>
      <c r="B378">
        <v>4.0999999999999996</v>
      </c>
      <c r="C378">
        <v>20160520</v>
      </c>
      <c r="D378" t="s">
        <v>44</v>
      </c>
      <c r="E378" t="s">
        <v>68</v>
      </c>
      <c r="F378">
        <v>2484498</v>
      </c>
      <c r="G378">
        <v>1</v>
      </c>
      <c r="H378">
        <v>2013</v>
      </c>
      <c r="I378">
        <v>20130822</v>
      </c>
      <c r="J378" t="s">
        <v>43</v>
      </c>
      <c r="K378">
        <v>6</v>
      </c>
      <c r="L378">
        <v>34</v>
      </c>
      <c r="M378">
        <v>23</v>
      </c>
      <c r="N378">
        <v>49</v>
      </c>
      <c r="O378" t="s">
        <v>45</v>
      </c>
      <c r="P378">
        <v>5</v>
      </c>
      <c r="Q378" t="s">
        <v>46</v>
      </c>
      <c r="S378">
        <v>5000</v>
      </c>
      <c r="T378" t="s">
        <v>47</v>
      </c>
      <c r="X378">
        <v>790</v>
      </c>
      <c r="Y378">
        <v>0</v>
      </c>
      <c r="Z378">
        <v>1</v>
      </c>
      <c r="AA378" t="s">
        <v>48</v>
      </c>
      <c r="AB378">
        <v>1</v>
      </c>
      <c r="AC378" s="1" t="s">
        <v>83</v>
      </c>
      <c r="AD378">
        <v>12</v>
      </c>
      <c r="AH378">
        <v>125476</v>
      </c>
      <c r="AI378">
        <v>1</v>
      </c>
      <c r="AO378">
        <v>2.2799999999999998</v>
      </c>
      <c r="AP378" t="s">
        <v>49</v>
      </c>
      <c r="AQ378" t="s">
        <v>45</v>
      </c>
      <c r="AR378" t="str">
        <f>VLOOKUP(AC378,Lookup!$A$1:$G$58,5,FALSE)</f>
        <v>GORST CR     15.0216</v>
      </c>
      <c r="AS378">
        <f>VLOOKUP(AC378,Lookup!$A$1:$H$58,8,FALSE)</f>
        <v>12.803707691587473</v>
      </c>
      <c r="AT378">
        <f t="shared" si="5"/>
        <v>29.192453536819436</v>
      </c>
    </row>
    <row r="379" spans="1:46" x14ac:dyDescent="0.3">
      <c r="A379" t="s">
        <v>43</v>
      </c>
      <c r="B379">
        <v>4.0999999999999996</v>
      </c>
      <c r="C379">
        <v>20160520</v>
      </c>
      <c r="D379" t="s">
        <v>44</v>
      </c>
      <c r="E379" t="s">
        <v>68</v>
      </c>
      <c r="F379">
        <v>2484530</v>
      </c>
      <c r="G379">
        <v>1</v>
      </c>
      <c r="H379">
        <v>2013</v>
      </c>
      <c r="I379">
        <v>20130822</v>
      </c>
      <c r="J379" t="s">
        <v>43</v>
      </c>
      <c r="K379">
        <v>6</v>
      </c>
      <c r="L379">
        <v>34</v>
      </c>
      <c r="M379">
        <v>23</v>
      </c>
      <c r="N379">
        <v>49</v>
      </c>
      <c r="O379" t="s">
        <v>45</v>
      </c>
      <c r="P379">
        <v>5</v>
      </c>
      <c r="Q379" t="s">
        <v>46</v>
      </c>
      <c r="S379">
        <v>0</v>
      </c>
      <c r="T379" t="s">
        <v>47</v>
      </c>
      <c r="X379">
        <v>780</v>
      </c>
      <c r="Y379">
        <v>0</v>
      </c>
      <c r="Z379">
        <v>1</v>
      </c>
      <c r="AA379" t="s">
        <v>48</v>
      </c>
      <c r="AB379">
        <v>1</v>
      </c>
      <c r="AC379" s="1" t="s">
        <v>86</v>
      </c>
      <c r="AD379">
        <v>12</v>
      </c>
      <c r="AH379">
        <v>125476</v>
      </c>
      <c r="AI379">
        <v>1</v>
      </c>
      <c r="AO379">
        <v>2.2799999999999998</v>
      </c>
      <c r="AP379" t="s">
        <v>49</v>
      </c>
      <c r="AQ379" t="s">
        <v>45</v>
      </c>
      <c r="AR379" t="str">
        <f>VLOOKUP(AC379,Lookup!$A$1:$G$58,5,FALSE)</f>
        <v>GROVERS CR HATCHERY</v>
      </c>
      <c r="AS379">
        <f>VLOOKUP(AC379,Lookup!$A$1:$H$58,8,FALSE)</f>
        <v>1.3463035824151961</v>
      </c>
      <c r="AT379">
        <f t="shared" si="5"/>
        <v>3.0695721679066468</v>
      </c>
    </row>
    <row r="380" spans="1:46" x14ac:dyDescent="0.3">
      <c r="A380" t="s">
        <v>43</v>
      </c>
      <c r="B380">
        <v>4.0999999999999996</v>
      </c>
      <c r="C380">
        <v>20160520</v>
      </c>
      <c r="D380" t="s">
        <v>44</v>
      </c>
      <c r="E380" t="s">
        <v>68</v>
      </c>
      <c r="F380">
        <v>2484547</v>
      </c>
      <c r="G380">
        <v>1</v>
      </c>
      <c r="H380">
        <v>2013</v>
      </c>
      <c r="I380">
        <v>20130822</v>
      </c>
      <c r="J380" t="s">
        <v>43</v>
      </c>
      <c r="K380">
        <v>6</v>
      </c>
      <c r="L380">
        <v>34</v>
      </c>
      <c r="M380">
        <v>23</v>
      </c>
      <c r="N380">
        <v>49</v>
      </c>
      <c r="O380" t="s">
        <v>45</v>
      </c>
      <c r="P380">
        <v>5</v>
      </c>
      <c r="Q380" t="s">
        <v>46</v>
      </c>
      <c r="S380">
        <v>5000</v>
      </c>
      <c r="T380" t="s">
        <v>56</v>
      </c>
      <c r="X380">
        <v>750</v>
      </c>
      <c r="Y380">
        <v>0</v>
      </c>
      <c r="Z380">
        <v>1</v>
      </c>
      <c r="AA380" t="s">
        <v>48</v>
      </c>
      <c r="AB380">
        <v>1</v>
      </c>
      <c r="AC380" s="1" t="s">
        <v>88</v>
      </c>
      <c r="AD380">
        <v>12</v>
      </c>
      <c r="AH380">
        <v>125476</v>
      </c>
      <c r="AI380">
        <v>1</v>
      </c>
      <c r="AO380">
        <v>2.2799999999999998</v>
      </c>
      <c r="AP380" t="s">
        <v>49</v>
      </c>
      <c r="AQ380" t="s">
        <v>45</v>
      </c>
      <c r="AR380" t="str">
        <f>VLOOKUP(AC380,Lookup!$A$1:$G$58,5,FALSE)</f>
        <v>GORST CR     15.0216</v>
      </c>
      <c r="AS380">
        <f>VLOOKUP(AC380,Lookup!$A$1:$H$58,8,FALSE)</f>
        <v>8.7221435634663784</v>
      </c>
      <c r="AT380">
        <f t="shared" si="5"/>
        <v>19.886487324703342</v>
      </c>
    </row>
    <row r="381" spans="1:46" x14ac:dyDescent="0.3">
      <c r="A381" t="s">
        <v>43</v>
      </c>
      <c r="B381">
        <v>4.0999999999999996</v>
      </c>
      <c r="C381">
        <v>20160520</v>
      </c>
      <c r="D381" t="s">
        <v>44</v>
      </c>
      <c r="E381" t="s">
        <v>68</v>
      </c>
      <c r="F381">
        <v>2484548</v>
      </c>
      <c r="G381">
        <v>1</v>
      </c>
      <c r="H381">
        <v>2013</v>
      </c>
      <c r="I381">
        <v>20130822</v>
      </c>
      <c r="J381" t="s">
        <v>43</v>
      </c>
      <c r="K381">
        <v>6</v>
      </c>
      <c r="L381">
        <v>34</v>
      </c>
      <c r="M381">
        <v>23</v>
      </c>
      <c r="N381">
        <v>49</v>
      </c>
      <c r="O381" t="s">
        <v>45</v>
      </c>
      <c r="P381">
        <v>5</v>
      </c>
      <c r="Q381" t="s">
        <v>46</v>
      </c>
      <c r="S381">
        <v>5000</v>
      </c>
      <c r="T381" t="s">
        <v>56</v>
      </c>
      <c r="X381">
        <v>600</v>
      </c>
      <c r="Y381">
        <v>0</v>
      </c>
      <c r="Z381">
        <v>1</v>
      </c>
      <c r="AA381" t="s">
        <v>48</v>
      </c>
      <c r="AB381">
        <v>1</v>
      </c>
      <c r="AC381" s="1" t="s">
        <v>88</v>
      </c>
      <c r="AD381">
        <v>12</v>
      </c>
      <c r="AH381">
        <v>125476</v>
      </c>
      <c r="AI381">
        <v>1</v>
      </c>
      <c r="AO381">
        <v>2.2799999999999998</v>
      </c>
      <c r="AP381" t="s">
        <v>49</v>
      </c>
      <c r="AQ381" t="s">
        <v>45</v>
      </c>
      <c r="AR381" t="str">
        <f>VLOOKUP(AC381,Lookup!$A$1:$G$58,5,FALSE)</f>
        <v>GORST CR     15.0216</v>
      </c>
      <c r="AS381">
        <f>VLOOKUP(AC381,Lookup!$A$1:$H$58,8,FALSE)</f>
        <v>8.7221435634663784</v>
      </c>
      <c r="AT381">
        <f t="shared" si="5"/>
        <v>19.886487324703342</v>
      </c>
    </row>
    <row r="382" spans="1:46" x14ac:dyDescent="0.3">
      <c r="A382" t="s">
        <v>43</v>
      </c>
      <c r="B382">
        <v>4.0999999999999996</v>
      </c>
      <c r="C382">
        <v>20160520</v>
      </c>
      <c r="D382" t="s">
        <v>44</v>
      </c>
      <c r="E382" t="s">
        <v>68</v>
      </c>
      <c r="F382">
        <v>2484566</v>
      </c>
      <c r="G382">
        <v>1</v>
      </c>
      <c r="H382">
        <v>2013</v>
      </c>
      <c r="I382">
        <v>20130827</v>
      </c>
      <c r="J382" t="s">
        <v>43</v>
      </c>
      <c r="K382">
        <v>6</v>
      </c>
      <c r="L382">
        <v>35</v>
      </c>
      <c r="M382">
        <v>23</v>
      </c>
      <c r="N382">
        <v>12</v>
      </c>
      <c r="O382" t="s">
        <v>45</v>
      </c>
      <c r="P382">
        <v>5</v>
      </c>
      <c r="Q382" t="s">
        <v>46</v>
      </c>
      <c r="S382">
        <v>5000</v>
      </c>
      <c r="T382" t="s">
        <v>56</v>
      </c>
      <c r="X382">
        <v>740</v>
      </c>
      <c r="Y382">
        <v>0</v>
      </c>
      <c r="Z382">
        <v>1</v>
      </c>
      <c r="AA382" t="s">
        <v>48</v>
      </c>
      <c r="AB382">
        <v>1</v>
      </c>
      <c r="AC382" s="1" t="s">
        <v>88</v>
      </c>
      <c r="AD382">
        <v>12</v>
      </c>
      <c r="AH382">
        <v>125477</v>
      </c>
      <c r="AI382">
        <v>1</v>
      </c>
      <c r="AO382">
        <v>1.46</v>
      </c>
      <c r="AP382" t="s">
        <v>49</v>
      </c>
      <c r="AQ382" t="s">
        <v>45</v>
      </c>
      <c r="AR382" t="str">
        <f>VLOOKUP(AC382,Lookup!$A$1:$G$58,5,FALSE)</f>
        <v>GORST CR     15.0216</v>
      </c>
      <c r="AS382">
        <f>VLOOKUP(AC382,Lookup!$A$1:$H$58,8,FALSE)</f>
        <v>8.7221435634663784</v>
      </c>
      <c r="AT382">
        <f t="shared" si="5"/>
        <v>12.734329602660912</v>
      </c>
    </row>
    <row r="383" spans="1:46" x14ac:dyDescent="0.3">
      <c r="A383" t="s">
        <v>43</v>
      </c>
      <c r="B383">
        <v>4.0999999999999996</v>
      </c>
      <c r="C383">
        <v>20160520</v>
      </c>
      <c r="D383" t="s">
        <v>44</v>
      </c>
      <c r="E383" t="s">
        <v>68</v>
      </c>
      <c r="F383">
        <v>2484580</v>
      </c>
      <c r="G383">
        <v>1</v>
      </c>
      <c r="H383">
        <v>2013</v>
      </c>
      <c r="I383">
        <v>20130827</v>
      </c>
      <c r="J383" t="s">
        <v>43</v>
      </c>
      <c r="K383">
        <v>6</v>
      </c>
      <c r="L383">
        <v>35</v>
      </c>
      <c r="M383">
        <v>23</v>
      </c>
      <c r="N383">
        <v>12</v>
      </c>
      <c r="O383" t="s">
        <v>45</v>
      </c>
      <c r="P383">
        <v>5</v>
      </c>
      <c r="Q383" t="s">
        <v>46</v>
      </c>
      <c r="S383">
        <v>5000</v>
      </c>
      <c r="T383" t="s">
        <v>47</v>
      </c>
      <c r="X383">
        <v>790</v>
      </c>
      <c r="Y383">
        <v>0</v>
      </c>
      <c r="Z383">
        <v>1</v>
      </c>
      <c r="AA383" t="s">
        <v>48</v>
      </c>
      <c r="AB383">
        <v>1</v>
      </c>
      <c r="AC383" s="1" t="s">
        <v>88</v>
      </c>
      <c r="AD383">
        <v>12</v>
      </c>
      <c r="AH383">
        <v>125477</v>
      </c>
      <c r="AI383">
        <v>1</v>
      </c>
      <c r="AO383">
        <v>1.46</v>
      </c>
      <c r="AP383" t="s">
        <v>49</v>
      </c>
      <c r="AQ383" t="s">
        <v>45</v>
      </c>
      <c r="AR383" t="str">
        <f>VLOOKUP(AC383,Lookup!$A$1:$G$58,5,FALSE)</f>
        <v>GORST CR     15.0216</v>
      </c>
      <c r="AS383">
        <f>VLOOKUP(AC383,Lookup!$A$1:$H$58,8,FALSE)</f>
        <v>8.7221435634663784</v>
      </c>
      <c r="AT383">
        <f t="shared" si="5"/>
        <v>12.734329602660912</v>
      </c>
    </row>
    <row r="384" spans="1:46" x14ac:dyDescent="0.3">
      <c r="A384" t="s">
        <v>43</v>
      </c>
      <c r="B384">
        <v>4.0999999999999996</v>
      </c>
      <c r="C384">
        <v>20160520</v>
      </c>
      <c r="D384" t="s">
        <v>44</v>
      </c>
      <c r="E384" t="s">
        <v>68</v>
      </c>
      <c r="F384">
        <v>2484597</v>
      </c>
      <c r="G384">
        <v>1</v>
      </c>
      <c r="H384">
        <v>2013</v>
      </c>
      <c r="I384">
        <v>20130827</v>
      </c>
      <c r="J384" t="s">
        <v>43</v>
      </c>
      <c r="K384">
        <v>6</v>
      </c>
      <c r="L384">
        <v>35</v>
      </c>
      <c r="M384">
        <v>23</v>
      </c>
      <c r="N384">
        <v>12</v>
      </c>
      <c r="O384" t="s">
        <v>45</v>
      </c>
      <c r="P384">
        <v>5</v>
      </c>
      <c r="Q384" t="s">
        <v>46</v>
      </c>
      <c r="S384">
        <v>5000</v>
      </c>
      <c r="T384" t="s">
        <v>56</v>
      </c>
      <c r="X384">
        <v>670</v>
      </c>
      <c r="Y384">
        <v>0</v>
      </c>
      <c r="Z384">
        <v>1</v>
      </c>
      <c r="AA384" t="s">
        <v>48</v>
      </c>
      <c r="AB384">
        <v>1</v>
      </c>
      <c r="AC384" s="1" t="s">
        <v>89</v>
      </c>
      <c r="AD384">
        <v>12</v>
      </c>
      <c r="AH384">
        <v>125477</v>
      </c>
      <c r="AI384">
        <v>1</v>
      </c>
      <c r="AO384">
        <v>1.46</v>
      </c>
      <c r="AP384" t="s">
        <v>49</v>
      </c>
      <c r="AQ384" t="s">
        <v>45</v>
      </c>
      <c r="AR384" t="str">
        <f>VLOOKUP(AC384,Lookup!$A$1:$G$58,5,FALSE)</f>
        <v>GORST CR     15.0216</v>
      </c>
      <c r="AS384">
        <f>VLOOKUP(AC384,Lookup!$A$1:$H$58,8,FALSE)</f>
        <v>8.7930918696275064</v>
      </c>
      <c r="AT384">
        <f t="shared" si="5"/>
        <v>12.837914129656159</v>
      </c>
    </row>
    <row r="385" spans="1:46" x14ac:dyDescent="0.3">
      <c r="A385" t="s">
        <v>43</v>
      </c>
      <c r="B385">
        <v>4.0999999999999996</v>
      </c>
      <c r="C385">
        <v>20160520</v>
      </c>
      <c r="D385" t="s">
        <v>44</v>
      </c>
      <c r="E385" t="s">
        <v>68</v>
      </c>
      <c r="F385">
        <v>2484616</v>
      </c>
      <c r="G385">
        <v>1</v>
      </c>
      <c r="H385">
        <v>2013</v>
      </c>
      <c r="I385">
        <v>20130827</v>
      </c>
      <c r="J385" t="s">
        <v>43</v>
      </c>
      <c r="K385">
        <v>6</v>
      </c>
      <c r="L385">
        <v>35</v>
      </c>
      <c r="M385">
        <v>23</v>
      </c>
      <c r="N385">
        <v>12</v>
      </c>
      <c r="O385" t="s">
        <v>45</v>
      </c>
      <c r="P385">
        <v>5</v>
      </c>
      <c r="Q385" t="s">
        <v>46</v>
      </c>
      <c r="S385">
        <v>5000</v>
      </c>
      <c r="T385" t="s">
        <v>56</v>
      </c>
      <c r="X385">
        <v>650</v>
      </c>
      <c r="Y385">
        <v>0</v>
      </c>
      <c r="Z385">
        <v>1</v>
      </c>
      <c r="AA385" t="s">
        <v>48</v>
      </c>
      <c r="AB385">
        <v>1</v>
      </c>
      <c r="AC385" s="1" t="s">
        <v>89</v>
      </c>
      <c r="AD385">
        <v>12</v>
      </c>
      <c r="AH385">
        <v>125477</v>
      </c>
      <c r="AI385">
        <v>1</v>
      </c>
      <c r="AO385">
        <v>1.46</v>
      </c>
      <c r="AP385" t="s">
        <v>49</v>
      </c>
      <c r="AQ385" t="s">
        <v>45</v>
      </c>
      <c r="AR385" t="str">
        <f>VLOOKUP(AC385,Lookup!$A$1:$G$58,5,FALSE)</f>
        <v>GORST CR     15.0216</v>
      </c>
      <c r="AS385">
        <f>VLOOKUP(AC385,Lookup!$A$1:$H$58,8,FALSE)</f>
        <v>8.7930918696275064</v>
      </c>
      <c r="AT385">
        <f t="shared" si="5"/>
        <v>12.837914129656159</v>
      </c>
    </row>
    <row r="386" spans="1:46" x14ac:dyDescent="0.3">
      <c r="A386" t="s">
        <v>43</v>
      </c>
      <c r="B386">
        <v>4.0999999999999996</v>
      </c>
      <c r="C386">
        <v>20160520</v>
      </c>
      <c r="D386" t="s">
        <v>44</v>
      </c>
      <c r="E386" t="s">
        <v>68</v>
      </c>
      <c r="F386">
        <v>2484633</v>
      </c>
      <c r="G386">
        <v>1</v>
      </c>
      <c r="H386">
        <v>2013</v>
      </c>
      <c r="I386">
        <v>20130827</v>
      </c>
      <c r="J386" t="s">
        <v>43</v>
      </c>
      <c r="K386">
        <v>6</v>
      </c>
      <c r="L386">
        <v>35</v>
      </c>
      <c r="M386">
        <v>23</v>
      </c>
      <c r="N386">
        <v>12</v>
      </c>
      <c r="O386" t="s">
        <v>45</v>
      </c>
      <c r="P386">
        <v>5</v>
      </c>
      <c r="Q386" t="s">
        <v>46</v>
      </c>
      <c r="S386">
        <v>5000</v>
      </c>
      <c r="T386" t="s">
        <v>56</v>
      </c>
      <c r="X386">
        <v>790</v>
      </c>
      <c r="Y386">
        <v>0</v>
      </c>
      <c r="Z386">
        <v>1</v>
      </c>
      <c r="AA386" t="s">
        <v>48</v>
      </c>
      <c r="AB386">
        <v>1</v>
      </c>
      <c r="AC386" s="1" t="s">
        <v>82</v>
      </c>
      <c r="AD386">
        <v>12</v>
      </c>
      <c r="AH386">
        <v>125477</v>
      </c>
      <c r="AI386">
        <v>1</v>
      </c>
      <c r="AO386">
        <v>1.46</v>
      </c>
      <c r="AP386" t="s">
        <v>49</v>
      </c>
      <c r="AQ386" t="s">
        <v>45</v>
      </c>
      <c r="AR386" t="str">
        <f>VLOOKUP(AC386,Lookup!$A$1:$G$58,5,FALSE)</f>
        <v>GORST CR     15.0216</v>
      </c>
      <c r="AS386">
        <f>VLOOKUP(AC386,Lookup!$A$1:$H$58,8,FALSE)</f>
        <v>10.712079355643366</v>
      </c>
      <c r="AT386">
        <f t="shared" si="5"/>
        <v>15.639635859239315</v>
      </c>
    </row>
    <row r="387" spans="1:46" x14ac:dyDescent="0.3">
      <c r="A387" t="s">
        <v>43</v>
      </c>
      <c r="B387">
        <v>4.0999999999999996</v>
      </c>
      <c r="C387">
        <v>20160520</v>
      </c>
      <c r="D387" t="s">
        <v>44</v>
      </c>
      <c r="E387" t="s">
        <v>68</v>
      </c>
      <c r="F387">
        <v>2484634</v>
      </c>
      <c r="G387">
        <v>1</v>
      </c>
      <c r="H387">
        <v>2013</v>
      </c>
      <c r="I387">
        <v>20130827</v>
      </c>
      <c r="J387" t="s">
        <v>43</v>
      </c>
      <c r="K387">
        <v>6</v>
      </c>
      <c r="L387">
        <v>35</v>
      </c>
      <c r="M387">
        <v>23</v>
      </c>
      <c r="N387">
        <v>12</v>
      </c>
      <c r="O387" t="s">
        <v>45</v>
      </c>
      <c r="P387">
        <v>5</v>
      </c>
      <c r="Q387" t="s">
        <v>46</v>
      </c>
      <c r="S387">
        <v>5000</v>
      </c>
      <c r="T387" t="s">
        <v>56</v>
      </c>
      <c r="X387">
        <v>660</v>
      </c>
      <c r="Y387">
        <v>0</v>
      </c>
      <c r="Z387">
        <v>1</v>
      </c>
      <c r="AA387" t="s">
        <v>48</v>
      </c>
      <c r="AB387">
        <v>1</v>
      </c>
      <c r="AC387" s="1" t="s">
        <v>88</v>
      </c>
      <c r="AD387">
        <v>12</v>
      </c>
      <c r="AH387">
        <v>125477</v>
      </c>
      <c r="AI387">
        <v>1</v>
      </c>
      <c r="AO387">
        <v>1.46</v>
      </c>
      <c r="AP387" t="s">
        <v>49</v>
      </c>
      <c r="AQ387" t="s">
        <v>45</v>
      </c>
      <c r="AR387" t="str">
        <f>VLOOKUP(AC387,Lookup!$A$1:$G$58,5,FALSE)</f>
        <v>GORST CR     15.0216</v>
      </c>
      <c r="AS387">
        <f>VLOOKUP(AC387,Lookup!$A$1:$H$58,8,FALSE)</f>
        <v>8.7221435634663784</v>
      </c>
      <c r="AT387">
        <f t="shared" ref="AT387:AT450" si="6">AS387*AO387</f>
        <v>12.734329602660912</v>
      </c>
    </row>
    <row r="388" spans="1:46" x14ac:dyDescent="0.3">
      <c r="A388" t="s">
        <v>43</v>
      </c>
      <c r="B388">
        <v>4.0999999999999996</v>
      </c>
      <c r="C388">
        <v>20160520</v>
      </c>
      <c r="D388" t="s">
        <v>44</v>
      </c>
      <c r="E388" t="s">
        <v>68</v>
      </c>
      <c r="F388">
        <v>2484665</v>
      </c>
      <c r="G388">
        <v>1</v>
      </c>
      <c r="H388">
        <v>2013</v>
      </c>
      <c r="I388">
        <v>20130828</v>
      </c>
      <c r="J388" t="s">
        <v>43</v>
      </c>
      <c r="K388">
        <v>6</v>
      </c>
      <c r="L388">
        <v>35</v>
      </c>
      <c r="M388">
        <v>23</v>
      </c>
      <c r="N388">
        <v>49</v>
      </c>
      <c r="O388" t="s">
        <v>45</v>
      </c>
      <c r="P388">
        <v>5</v>
      </c>
      <c r="Q388" t="s">
        <v>46</v>
      </c>
      <c r="S388">
        <v>5000</v>
      </c>
      <c r="T388" t="s">
        <v>56</v>
      </c>
      <c r="X388">
        <v>680</v>
      </c>
      <c r="Y388">
        <v>0</v>
      </c>
      <c r="Z388">
        <v>1</v>
      </c>
      <c r="AA388" t="s">
        <v>48</v>
      </c>
      <c r="AB388">
        <v>1</v>
      </c>
      <c r="AC388" s="1" t="s">
        <v>89</v>
      </c>
      <c r="AD388">
        <v>12</v>
      </c>
      <c r="AH388">
        <v>125477</v>
      </c>
      <c r="AI388">
        <v>1</v>
      </c>
      <c r="AO388">
        <v>1.46</v>
      </c>
      <c r="AP388" t="s">
        <v>49</v>
      </c>
      <c r="AQ388" t="s">
        <v>45</v>
      </c>
      <c r="AR388" t="str">
        <f>VLOOKUP(AC388,Lookup!$A$1:$G$58,5,FALSE)</f>
        <v>GORST CR     15.0216</v>
      </c>
      <c r="AS388">
        <f>VLOOKUP(AC388,Lookup!$A$1:$H$58,8,FALSE)</f>
        <v>8.7930918696275064</v>
      </c>
      <c r="AT388">
        <f t="shared" si="6"/>
        <v>12.837914129656159</v>
      </c>
    </row>
    <row r="389" spans="1:46" x14ac:dyDescent="0.3">
      <c r="A389" t="s">
        <v>43</v>
      </c>
      <c r="B389">
        <v>4.0999999999999996</v>
      </c>
      <c r="C389">
        <v>20160520</v>
      </c>
      <c r="D389" t="s">
        <v>44</v>
      </c>
      <c r="E389" t="s">
        <v>68</v>
      </c>
      <c r="F389">
        <v>2484697</v>
      </c>
      <c r="G389">
        <v>1</v>
      </c>
      <c r="H389">
        <v>2013</v>
      </c>
      <c r="I389">
        <v>20130828</v>
      </c>
      <c r="J389" t="s">
        <v>43</v>
      </c>
      <c r="K389">
        <v>6</v>
      </c>
      <c r="L389">
        <v>35</v>
      </c>
      <c r="M389">
        <v>23</v>
      </c>
      <c r="N389">
        <v>49</v>
      </c>
      <c r="O389" t="s">
        <v>45</v>
      </c>
      <c r="P389">
        <v>5</v>
      </c>
      <c r="Q389" t="s">
        <v>46</v>
      </c>
      <c r="S389">
        <v>5000</v>
      </c>
      <c r="T389" t="s">
        <v>56</v>
      </c>
      <c r="X389">
        <v>690</v>
      </c>
      <c r="Y389">
        <v>0</v>
      </c>
      <c r="Z389">
        <v>1</v>
      </c>
      <c r="AA389" t="s">
        <v>48</v>
      </c>
      <c r="AB389">
        <v>1</v>
      </c>
      <c r="AC389" s="1" t="s">
        <v>88</v>
      </c>
      <c r="AD389">
        <v>12</v>
      </c>
      <c r="AH389">
        <v>125477</v>
      </c>
      <c r="AI389">
        <v>1</v>
      </c>
      <c r="AO389">
        <v>1.46</v>
      </c>
      <c r="AP389" t="s">
        <v>49</v>
      </c>
      <c r="AQ389" t="s">
        <v>45</v>
      </c>
      <c r="AR389" t="str">
        <f>VLOOKUP(AC389,Lookup!$A$1:$G$58,5,FALSE)</f>
        <v>GORST CR     15.0216</v>
      </c>
      <c r="AS389">
        <f>VLOOKUP(AC389,Lookup!$A$1:$H$58,8,FALSE)</f>
        <v>8.7221435634663784</v>
      </c>
      <c r="AT389">
        <f t="shared" si="6"/>
        <v>12.734329602660912</v>
      </c>
    </row>
    <row r="390" spans="1:46" x14ac:dyDescent="0.3">
      <c r="A390" t="s">
        <v>43</v>
      </c>
      <c r="B390">
        <v>4.0999999999999996</v>
      </c>
      <c r="C390">
        <v>20160520</v>
      </c>
      <c r="D390" t="s">
        <v>44</v>
      </c>
      <c r="E390" t="s">
        <v>68</v>
      </c>
      <c r="F390">
        <v>2484715</v>
      </c>
      <c r="G390">
        <v>1</v>
      </c>
      <c r="H390">
        <v>2013</v>
      </c>
      <c r="I390">
        <v>20130826</v>
      </c>
      <c r="J390" t="s">
        <v>43</v>
      </c>
      <c r="K390">
        <v>6</v>
      </c>
      <c r="L390">
        <v>35</v>
      </c>
      <c r="M390">
        <v>23</v>
      </c>
      <c r="N390">
        <v>52</v>
      </c>
      <c r="O390" t="s">
        <v>45</v>
      </c>
      <c r="P390">
        <v>5</v>
      </c>
      <c r="Q390" t="s">
        <v>46</v>
      </c>
      <c r="S390">
        <v>5000</v>
      </c>
      <c r="T390" t="s">
        <v>56</v>
      </c>
      <c r="X390">
        <v>690</v>
      </c>
      <c r="Y390">
        <v>0</v>
      </c>
      <c r="Z390">
        <v>1</v>
      </c>
      <c r="AA390" t="s">
        <v>48</v>
      </c>
      <c r="AB390">
        <v>1</v>
      </c>
      <c r="AC390" s="1" t="s">
        <v>89</v>
      </c>
      <c r="AD390">
        <v>12</v>
      </c>
      <c r="AH390">
        <v>125477</v>
      </c>
      <c r="AI390">
        <v>1</v>
      </c>
      <c r="AO390">
        <v>1.46</v>
      </c>
      <c r="AP390" t="s">
        <v>49</v>
      </c>
      <c r="AQ390" t="s">
        <v>45</v>
      </c>
      <c r="AR390" t="str">
        <f>VLOOKUP(AC390,Lookup!$A$1:$G$58,5,FALSE)</f>
        <v>GORST CR     15.0216</v>
      </c>
      <c r="AS390">
        <f>VLOOKUP(AC390,Lookup!$A$1:$H$58,8,FALSE)</f>
        <v>8.7930918696275064</v>
      </c>
      <c r="AT390">
        <f t="shared" si="6"/>
        <v>12.837914129656159</v>
      </c>
    </row>
    <row r="391" spans="1:46" x14ac:dyDescent="0.3">
      <c r="A391" t="s">
        <v>43</v>
      </c>
      <c r="B391">
        <v>4.0999999999999996</v>
      </c>
      <c r="C391">
        <v>20160520</v>
      </c>
      <c r="D391" t="s">
        <v>44</v>
      </c>
      <c r="E391" t="s">
        <v>68</v>
      </c>
      <c r="F391">
        <v>2484751</v>
      </c>
      <c r="G391">
        <v>1</v>
      </c>
      <c r="H391">
        <v>2013</v>
      </c>
      <c r="I391">
        <v>20130826</v>
      </c>
      <c r="J391" t="s">
        <v>43</v>
      </c>
      <c r="K391">
        <v>6</v>
      </c>
      <c r="L391">
        <v>35</v>
      </c>
      <c r="M391">
        <v>23</v>
      </c>
      <c r="N391">
        <v>52</v>
      </c>
      <c r="O391" t="s">
        <v>45</v>
      </c>
      <c r="P391">
        <v>5</v>
      </c>
      <c r="Q391" t="s">
        <v>46</v>
      </c>
      <c r="S391">
        <v>5000</v>
      </c>
      <c r="T391" t="s">
        <v>56</v>
      </c>
      <c r="X391">
        <v>790</v>
      </c>
      <c r="Y391">
        <v>0</v>
      </c>
      <c r="Z391">
        <v>1</v>
      </c>
      <c r="AA391" t="s">
        <v>48</v>
      </c>
      <c r="AB391">
        <v>1</v>
      </c>
      <c r="AC391" s="1" t="s">
        <v>89</v>
      </c>
      <c r="AD391">
        <v>12</v>
      </c>
      <c r="AH391">
        <v>125477</v>
      </c>
      <c r="AI391">
        <v>1</v>
      </c>
      <c r="AO391">
        <v>1.46</v>
      </c>
      <c r="AP391" t="s">
        <v>49</v>
      </c>
      <c r="AQ391" t="s">
        <v>45</v>
      </c>
      <c r="AR391" t="str">
        <f>VLOOKUP(AC391,Lookup!$A$1:$G$58,5,FALSE)</f>
        <v>GORST CR     15.0216</v>
      </c>
      <c r="AS391">
        <f>VLOOKUP(AC391,Lookup!$A$1:$H$58,8,FALSE)</f>
        <v>8.7930918696275064</v>
      </c>
      <c r="AT391">
        <f t="shared" si="6"/>
        <v>12.837914129656159</v>
      </c>
    </row>
    <row r="392" spans="1:46" x14ac:dyDescent="0.3">
      <c r="A392" t="s">
        <v>43</v>
      </c>
      <c r="B392">
        <v>4.0999999999999996</v>
      </c>
      <c r="C392">
        <v>20160520</v>
      </c>
      <c r="D392" t="s">
        <v>44</v>
      </c>
      <c r="E392" t="s">
        <v>68</v>
      </c>
      <c r="F392">
        <v>2484766</v>
      </c>
      <c r="G392">
        <v>1</v>
      </c>
      <c r="H392">
        <v>2013</v>
      </c>
      <c r="I392">
        <v>20130826</v>
      </c>
      <c r="J392" t="s">
        <v>43</v>
      </c>
      <c r="K392">
        <v>6</v>
      </c>
      <c r="L392">
        <v>35</v>
      </c>
      <c r="M392">
        <v>23</v>
      </c>
      <c r="N392">
        <v>52</v>
      </c>
      <c r="O392" t="s">
        <v>45</v>
      </c>
      <c r="P392">
        <v>5</v>
      </c>
      <c r="Q392" t="s">
        <v>46</v>
      </c>
      <c r="S392">
        <v>5000</v>
      </c>
      <c r="T392" t="s">
        <v>56</v>
      </c>
      <c r="X392">
        <v>600</v>
      </c>
      <c r="Y392">
        <v>0</v>
      </c>
      <c r="Z392">
        <v>1</v>
      </c>
      <c r="AA392" t="s">
        <v>48</v>
      </c>
      <c r="AB392">
        <v>1</v>
      </c>
      <c r="AC392" s="1" t="s">
        <v>88</v>
      </c>
      <c r="AD392">
        <v>12</v>
      </c>
      <c r="AH392">
        <v>125477</v>
      </c>
      <c r="AI392">
        <v>1</v>
      </c>
      <c r="AO392">
        <v>1.46</v>
      </c>
      <c r="AP392" t="s">
        <v>49</v>
      </c>
      <c r="AQ392" t="s">
        <v>45</v>
      </c>
      <c r="AR392" t="str">
        <f>VLOOKUP(AC392,Lookup!$A$1:$G$58,5,FALSE)</f>
        <v>GORST CR     15.0216</v>
      </c>
      <c r="AS392">
        <f>VLOOKUP(AC392,Lookup!$A$1:$H$58,8,FALSE)</f>
        <v>8.7221435634663784</v>
      </c>
      <c r="AT392">
        <f t="shared" si="6"/>
        <v>12.734329602660912</v>
      </c>
    </row>
    <row r="393" spans="1:46" x14ac:dyDescent="0.3">
      <c r="A393" t="s">
        <v>43</v>
      </c>
      <c r="B393">
        <v>4.0999999999999996</v>
      </c>
      <c r="C393">
        <v>20160520</v>
      </c>
      <c r="D393" t="s">
        <v>44</v>
      </c>
      <c r="E393" t="s">
        <v>68</v>
      </c>
      <c r="F393">
        <v>2484784</v>
      </c>
      <c r="G393">
        <v>1</v>
      </c>
      <c r="H393">
        <v>2013</v>
      </c>
      <c r="I393">
        <v>20130826</v>
      </c>
      <c r="J393" t="s">
        <v>43</v>
      </c>
      <c r="K393">
        <v>6</v>
      </c>
      <c r="L393">
        <v>35</v>
      </c>
      <c r="M393">
        <v>23</v>
      </c>
      <c r="N393">
        <v>52</v>
      </c>
      <c r="O393" t="s">
        <v>45</v>
      </c>
      <c r="P393">
        <v>5</v>
      </c>
      <c r="Q393" t="s">
        <v>46</v>
      </c>
      <c r="S393">
        <v>5000</v>
      </c>
      <c r="T393" t="s">
        <v>47</v>
      </c>
      <c r="X393">
        <v>820</v>
      </c>
      <c r="Y393">
        <v>0</v>
      </c>
      <c r="Z393">
        <v>1</v>
      </c>
      <c r="AA393" t="s">
        <v>48</v>
      </c>
      <c r="AB393">
        <v>1</v>
      </c>
      <c r="AC393" s="1" t="s">
        <v>82</v>
      </c>
      <c r="AD393">
        <v>12</v>
      </c>
      <c r="AH393">
        <v>125477</v>
      </c>
      <c r="AI393">
        <v>1</v>
      </c>
      <c r="AO393">
        <v>1.46</v>
      </c>
      <c r="AP393" t="s">
        <v>49</v>
      </c>
      <c r="AQ393" t="s">
        <v>45</v>
      </c>
      <c r="AR393" t="str">
        <f>VLOOKUP(AC393,Lookup!$A$1:$G$58,5,FALSE)</f>
        <v>GORST CR     15.0216</v>
      </c>
      <c r="AS393">
        <f>VLOOKUP(AC393,Lookup!$A$1:$H$58,8,FALSE)</f>
        <v>10.712079355643366</v>
      </c>
      <c r="AT393">
        <f t="shared" si="6"/>
        <v>15.639635859239315</v>
      </c>
    </row>
    <row r="394" spans="1:46" x14ac:dyDescent="0.3">
      <c r="A394" t="s">
        <v>43</v>
      </c>
      <c r="B394">
        <v>4.0999999999999996</v>
      </c>
      <c r="C394">
        <v>20160520</v>
      </c>
      <c r="D394" t="s">
        <v>44</v>
      </c>
      <c r="E394" t="s">
        <v>68</v>
      </c>
      <c r="F394">
        <v>2484815</v>
      </c>
      <c r="G394">
        <v>1</v>
      </c>
      <c r="H394">
        <v>2013</v>
      </c>
      <c r="I394">
        <v>20130826</v>
      </c>
      <c r="J394" t="s">
        <v>43</v>
      </c>
      <c r="K394">
        <v>6</v>
      </c>
      <c r="L394">
        <v>35</v>
      </c>
      <c r="M394">
        <v>23</v>
      </c>
      <c r="N394">
        <v>52</v>
      </c>
      <c r="O394" t="s">
        <v>45</v>
      </c>
      <c r="P394">
        <v>5</v>
      </c>
      <c r="Q394" t="s">
        <v>46</v>
      </c>
      <c r="S394">
        <v>5000</v>
      </c>
      <c r="T394" t="s">
        <v>47</v>
      </c>
      <c r="X394">
        <v>790</v>
      </c>
      <c r="Y394">
        <v>0</v>
      </c>
      <c r="Z394">
        <v>1</v>
      </c>
      <c r="AA394" t="s">
        <v>48</v>
      </c>
      <c r="AB394">
        <v>1</v>
      </c>
      <c r="AC394" s="1" t="s">
        <v>83</v>
      </c>
      <c r="AD394">
        <v>12</v>
      </c>
      <c r="AH394">
        <v>125477</v>
      </c>
      <c r="AI394">
        <v>1</v>
      </c>
      <c r="AO394">
        <v>1.46</v>
      </c>
      <c r="AP394" t="s">
        <v>49</v>
      </c>
      <c r="AQ394" t="s">
        <v>45</v>
      </c>
      <c r="AR394" t="str">
        <f>VLOOKUP(AC394,Lookup!$A$1:$G$58,5,FALSE)</f>
        <v>GORST CR     15.0216</v>
      </c>
      <c r="AS394">
        <f>VLOOKUP(AC394,Lookup!$A$1:$H$58,8,FALSE)</f>
        <v>12.803707691587473</v>
      </c>
      <c r="AT394">
        <f t="shared" si="6"/>
        <v>18.693413229717709</v>
      </c>
    </row>
    <row r="395" spans="1:46" x14ac:dyDescent="0.3">
      <c r="A395" t="s">
        <v>43</v>
      </c>
      <c r="B395">
        <v>4.0999999999999996</v>
      </c>
      <c r="C395">
        <v>20160520</v>
      </c>
      <c r="D395" t="s">
        <v>44</v>
      </c>
      <c r="E395" t="s">
        <v>68</v>
      </c>
      <c r="F395">
        <v>2484816</v>
      </c>
      <c r="G395">
        <v>1</v>
      </c>
      <c r="H395">
        <v>2013</v>
      </c>
      <c r="I395">
        <v>20130826</v>
      </c>
      <c r="J395" t="s">
        <v>43</v>
      </c>
      <c r="K395">
        <v>6</v>
      </c>
      <c r="L395">
        <v>35</v>
      </c>
      <c r="M395">
        <v>23</v>
      </c>
      <c r="N395">
        <v>52</v>
      </c>
      <c r="O395" t="s">
        <v>45</v>
      </c>
      <c r="P395">
        <v>5</v>
      </c>
      <c r="Q395" t="s">
        <v>46</v>
      </c>
      <c r="S395">
        <v>5000</v>
      </c>
      <c r="T395" t="s">
        <v>56</v>
      </c>
      <c r="X395">
        <v>720</v>
      </c>
      <c r="Y395">
        <v>0</v>
      </c>
      <c r="Z395">
        <v>1</v>
      </c>
      <c r="AA395" t="s">
        <v>48</v>
      </c>
      <c r="AB395">
        <v>1</v>
      </c>
      <c r="AC395" s="1" t="s">
        <v>89</v>
      </c>
      <c r="AD395">
        <v>12</v>
      </c>
      <c r="AH395">
        <v>125477</v>
      </c>
      <c r="AI395">
        <v>1</v>
      </c>
      <c r="AO395">
        <v>1.46</v>
      </c>
      <c r="AP395" t="s">
        <v>49</v>
      </c>
      <c r="AQ395" t="s">
        <v>45</v>
      </c>
      <c r="AR395" t="str">
        <f>VLOOKUP(AC395,Lookup!$A$1:$G$58,5,FALSE)</f>
        <v>GORST CR     15.0216</v>
      </c>
      <c r="AS395">
        <f>VLOOKUP(AC395,Lookup!$A$1:$H$58,8,FALSE)</f>
        <v>8.7930918696275064</v>
      </c>
      <c r="AT395">
        <f t="shared" si="6"/>
        <v>12.837914129656159</v>
      </c>
    </row>
    <row r="396" spans="1:46" x14ac:dyDescent="0.3">
      <c r="A396" t="s">
        <v>43</v>
      </c>
      <c r="B396">
        <v>4.0999999999999996</v>
      </c>
      <c r="C396">
        <v>20160520</v>
      </c>
      <c r="D396" t="s">
        <v>44</v>
      </c>
      <c r="E396" t="s">
        <v>68</v>
      </c>
      <c r="F396">
        <v>2484833</v>
      </c>
      <c r="G396">
        <v>1</v>
      </c>
      <c r="H396">
        <v>2013</v>
      </c>
      <c r="I396">
        <v>20130826</v>
      </c>
      <c r="J396" t="s">
        <v>43</v>
      </c>
      <c r="K396">
        <v>6</v>
      </c>
      <c r="L396">
        <v>35</v>
      </c>
      <c r="M396">
        <v>23</v>
      </c>
      <c r="N396">
        <v>52</v>
      </c>
      <c r="O396" t="s">
        <v>45</v>
      </c>
      <c r="P396">
        <v>5</v>
      </c>
      <c r="Q396" t="s">
        <v>46</v>
      </c>
      <c r="S396">
        <v>5000</v>
      </c>
      <c r="T396" t="s">
        <v>47</v>
      </c>
      <c r="X396">
        <v>850</v>
      </c>
      <c r="Y396">
        <v>0</v>
      </c>
      <c r="Z396">
        <v>1</v>
      </c>
      <c r="AA396" t="s">
        <v>48</v>
      </c>
      <c r="AB396">
        <v>1</v>
      </c>
      <c r="AC396" s="1" t="s">
        <v>82</v>
      </c>
      <c r="AD396">
        <v>12</v>
      </c>
      <c r="AH396">
        <v>125477</v>
      </c>
      <c r="AI396">
        <v>1</v>
      </c>
      <c r="AO396">
        <v>1.46</v>
      </c>
      <c r="AP396" t="s">
        <v>49</v>
      </c>
      <c r="AQ396" t="s">
        <v>45</v>
      </c>
      <c r="AR396" t="str">
        <f>VLOOKUP(AC396,Lookup!$A$1:$G$58,5,FALSE)</f>
        <v>GORST CR     15.0216</v>
      </c>
      <c r="AS396">
        <f>VLOOKUP(AC396,Lookup!$A$1:$H$58,8,FALSE)</f>
        <v>10.712079355643366</v>
      </c>
      <c r="AT396">
        <f t="shared" si="6"/>
        <v>15.639635859239315</v>
      </c>
    </row>
    <row r="397" spans="1:46" x14ac:dyDescent="0.3">
      <c r="A397" t="s">
        <v>43</v>
      </c>
      <c r="B397">
        <v>4.0999999999999996</v>
      </c>
      <c r="C397">
        <v>20160520</v>
      </c>
      <c r="D397" t="s">
        <v>44</v>
      </c>
      <c r="E397" t="s">
        <v>68</v>
      </c>
      <c r="F397">
        <v>2484865</v>
      </c>
      <c r="G397">
        <v>1</v>
      </c>
      <c r="H397">
        <v>2013</v>
      </c>
      <c r="I397">
        <v>20130826</v>
      </c>
      <c r="J397" t="s">
        <v>43</v>
      </c>
      <c r="K397">
        <v>6</v>
      </c>
      <c r="L397">
        <v>35</v>
      </c>
      <c r="M397">
        <v>23</v>
      </c>
      <c r="N397">
        <v>52</v>
      </c>
      <c r="O397" t="s">
        <v>45</v>
      </c>
      <c r="P397">
        <v>5</v>
      </c>
      <c r="Q397" t="s">
        <v>46</v>
      </c>
      <c r="S397">
        <v>5000</v>
      </c>
      <c r="T397" t="s">
        <v>56</v>
      </c>
      <c r="X397">
        <v>880</v>
      </c>
      <c r="Y397">
        <v>0</v>
      </c>
      <c r="Z397">
        <v>1</v>
      </c>
      <c r="AA397" t="s">
        <v>48</v>
      </c>
      <c r="AB397">
        <v>1</v>
      </c>
      <c r="AC397" s="1" t="s">
        <v>83</v>
      </c>
      <c r="AD397">
        <v>12</v>
      </c>
      <c r="AH397">
        <v>125477</v>
      </c>
      <c r="AI397">
        <v>1</v>
      </c>
      <c r="AO397">
        <v>1.46</v>
      </c>
      <c r="AP397" t="s">
        <v>49</v>
      </c>
      <c r="AQ397" t="s">
        <v>45</v>
      </c>
      <c r="AR397" t="str">
        <f>VLOOKUP(AC397,Lookup!$A$1:$G$58,5,FALSE)</f>
        <v>GORST CR     15.0216</v>
      </c>
      <c r="AS397">
        <f>VLOOKUP(AC397,Lookup!$A$1:$H$58,8,FALSE)</f>
        <v>12.803707691587473</v>
      </c>
      <c r="AT397">
        <f t="shared" si="6"/>
        <v>18.693413229717709</v>
      </c>
    </row>
    <row r="398" spans="1:46" x14ac:dyDescent="0.3">
      <c r="A398" t="s">
        <v>43</v>
      </c>
      <c r="B398">
        <v>4.0999999999999996</v>
      </c>
      <c r="C398">
        <v>20160520</v>
      </c>
      <c r="D398" t="s">
        <v>44</v>
      </c>
      <c r="E398" t="s">
        <v>68</v>
      </c>
      <c r="F398">
        <v>2484884</v>
      </c>
      <c r="G398">
        <v>1</v>
      </c>
      <c r="H398">
        <v>2013</v>
      </c>
      <c r="I398">
        <v>20130826</v>
      </c>
      <c r="J398" t="s">
        <v>43</v>
      </c>
      <c r="K398">
        <v>6</v>
      </c>
      <c r="L398">
        <v>35</v>
      </c>
      <c r="M398">
        <v>23</v>
      </c>
      <c r="N398">
        <v>52</v>
      </c>
      <c r="O398" t="s">
        <v>45</v>
      </c>
      <c r="P398">
        <v>5</v>
      </c>
      <c r="Q398" t="s">
        <v>46</v>
      </c>
      <c r="S398">
        <v>5000</v>
      </c>
      <c r="T398" t="s">
        <v>56</v>
      </c>
      <c r="X398">
        <v>680</v>
      </c>
      <c r="Y398">
        <v>0</v>
      </c>
      <c r="Z398">
        <v>1</v>
      </c>
      <c r="AA398" t="s">
        <v>48</v>
      </c>
      <c r="AB398">
        <v>1</v>
      </c>
      <c r="AC398" s="1" t="s">
        <v>91</v>
      </c>
      <c r="AD398">
        <v>12</v>
      </c>
      <c r="AH398">
        <v>125477</v>
      </c>
      <c r="AI398">
        <v>1</v>
      </c>
      <c r="AO398">
        <v>1.46</v>
      </c>
      <c r="AP398" t="s">
        <v>49</v>
      </c>
      <c r="AQ398" t="s">
        <v>45</v>
      </c>
      <c r="AR398" t="str">
        <f>VLOOKUP(AC398,Lookup!$A$1:$G$58,5,FALSE)</f>
        <v>GROVERS CR HATCHERY</v>
      </c>
      <c r="AS398">
        <f>VLOOKUP(AC398,Lookup!$A$1:$H$58,8,FALSE)</f>
        <v>1.0101020799289879</v>
      </c>
      <c r="AT398">
        <f t="shared" si="6"/>
        <v>1.4747490366963223</v>
      </c>
    </row>
    <row r="399" spans="1:46" x14ac:dyDescent="0.3">
      <c r="A399" t="s">
        <v>43</v>
      </c>
      <c r="B399">
        <v>4.0999999999999996</v>
      </c>
      <c r="C399">
        <v>20160520</v>
      </c>
      <c r="D399" t="s">
        <v>44</v>
      </c>
      <c r="E399" t="s">
        <v>68</v>
      </c>
      <c r="F399">
        <v>2484009</v>
      </c>
      <c r="G399">
        <v>1</v>
      </c>
      <c r="H399">
        <v>2013</v>
      </c>
      <c r="I399">
        <v>20130820</v>
      </c>
      <c r="J399" t="s">
        <v>43</v>
      </c>
      <c r="K399">
        <v>6</v>
      </c>
      <c r="L399">
        <v>34</v>
      </c>
      <c r="M399">
        <v>23</v>
      </c>
      <c r="N399">
        <v>49</v>
      </c>
      <c r="O399" t="s">
        <v>45</v>
      </c>
      <c r="P399">
        <v>5</v>
      </c>
      <c r="Q399" t="s">
        <v>46</v>
      </c>
      <c r="S399">
        <v>5000</v>
      </c>
      <c r="T399" t="s">
        <v>56</v>
      </c>
      <c r="X399">
        <v>710</v>
      </c>
      <c r="Y399">
        <v>0</v>
      </c>
      <c r="Z399">
        <v>1</v>
      </c>
      <c r="AA399" t="s">
        <v>48</v>
      </c>
      <c r="AB399">
        <v>1</v>
      </c>
      <c r="AC399" s="1" t="s">
        <v>82</v>
      </c>
      <c r="AD399">
        <v>12</v>
      </c>
      <c r="AH399">
        <v>125476</v>
      </c>
      <c r="AI399">
        <v>1</v>
      </c>
      <c r="AO399">
        <v>2.2799999999999998</v>
      </c>
      <c r="AP399" t="s">
        <v>49</v>
      </c>
      <c r="AQ399" t="s">
        <v>45</v>
      </c>
      <c r="AR399" t="str">
        <f>VLOOKUP(AC399,Lookup!$A$1:$G$58,5,FALSE)</f>
        <v>GORST CR     15.0216</v>
      </c>
      <c r="AS399">
        <f>VLOOKUP(AC399,Lookup!$A$1:$H$58,8,FALSE)</f>
        <v>10.712079355643366</v>
      </c>
      <c r="AT399">
        <f t="shared" si="6"/>
        <v>24.423540930866874</v>
      </c>
    </row>
    <row r="400" spans="1:46" x14ac:dyDescent="0.3">
      <c r="A400" t="s">
        <v>43</v>
      </c>
      <c r="B400">
        <v>4.0999999999999996</v>
      </c>
      <c r="C400">
        <v>20160520</v>
      </c>
      <c r="D400" t="s">
        <v>44</v>
      </c>
      <c r="E400" t="s">
        <v>68</v>
      </c>
      <c r="F400">
        <v>2484043</v>
      </c>
      <c r="G400">
        <v>1</v>
      </c>
      <c r="H400">
        <v>2013</v>
      </c>
      <c r="I400">
        <v>20130820</v>
      </c>
      <c r="J400" t="s">
        <v>43</v>
      </c>
      <c r="K400">
        <v>6</v>
      </c>
      <c r="L400">
        <v>34</v>
      </c>
      <c r="M400">
        <v>23</v>
      </c>
      <c r="N400">
        <v>49</v>
      </c>
      <c r="O400" t="s">
        <v>45</v>
      </c>
      <c r="P400">
        <v>5</v>
      </c>
      <c r="Q400" t="s">
        <v>46</v>
      </c>
      <c r="S400">
        <v>5000</v>
      </c>
      <c r="T400" t="s">
        <v>47</v>
      </c>
      <c r="X400">
        <v>740</v>
      </c>
      <c r="Y400">
        <v>0</v>
      </c>
      <c r="Z400">
        <v>1</v>
      </c>
      <c r="AA400" t="s">
        <v>48</v>
      </c>
      <c r="AB400">
        <v>1</v>
      </c>
      <c r="AC400" s="1" t="s">
        <v>88</v>
      </c>
      <c r="AD400">
        <v>12</v>
      </c>
      <c r="AH400">
        <v>125476</v>
      </c>
      <c r="AI400">
        <v>1</v>
      </c>
      <c r="AO400">
        <v>2.2799999999999998</v>
      </c>
      <c r="AP400" t="s">
        <v>49</v>
      </c>
      <c r="AQ400" t="s">
        <v>45</v>
      </c>
      <c r="AR400" t="str">
        <f>VLOOKUP(AC400,Lookup!$A$1:$G$58,5,FALSE)</f>
        <v>GORST CR     15.0216</v>
      </c>
      <c r="AS400">
        <f>VLOOKUP(AC400,Lookup!$A$1:$H$58,8,FALSE)</f>
        <v>8.7221435634663784</v>
      </c>
      <c r="AT400">
        <f t="shared" si="6"/>
        <v>19.886487324703342</v>
      </c>
    </row>
    <row r="401" spans="1:46" x14ac:dyDescent="0.3">
      <c r="A401" t="s">
        <v>43</v>
      </c>
      <c r="B401">
        <v>4.0999999999999996</v>
      </c>
      <c r="C401">
        <v>20160520</v>
      </c>
      <c r="D401" t="s">
        <v>44</v>
      </c>
      <c r="E401" t="s">
        <v>68</v>
      </c>
      <c r="F401">
        <v>2484077</v>
      </c>
      <c r="G401">
        <v>1</v>
      </c>
      <c r="H401">
        <v>2013</v>
      </c>
      <c r="I401">
        <v>20130814</v>
      </c>
      <c r="J401" t="s">
        <v>43</v>
      </c>
      <c r="K401">
        <v>6</v>
      </c>
      <c r="L401">
        <v>33</v>
      </c>
      <c r="M401">
        <v>23</v>
      </c>
      <c r="N401">
        <v>49</v>
      </c>
      <c r="O401" t="s">
        <v>45</v>
      </c>
      <c r="P401">
        <v>5</v>
      </c>
      <c r="Q401" t="s">
        <v>46</v>
      </c>
      <c r="S401">
        <v>5000</v>
      </c>
      <c r="T401" t="s">
        <v>56</v>
      </c>
      <c r="X401">
        <v>730</v>
      </c>
      <c r="Y401">
        <v>0</v>
      </c>
      <c r="Z401">
        <v>1</v>
      </c>
      <c r="AA401" t="s">
        <v>48</v>
      </c>
      <c r="AB401">
        <v>1</v>
      </c>
      <c r="AC401" s="1" t="s">
        <v>83</v>
      </c>
      <c r="AD401">
        <v>12</v>
      </c>
      <c r="AH401">
        <v>125475</v>
      </c>
      <c r="AI401">
        <v>1</v>
      </c>
      <c r="AO401">
        <v>1.79</v>
      </c>
      <c r="AP401" t="s">
        <v>49</v>
      </c>
      <c r="AQ401" t="s">
        <v>45</v>
      </c>
      <c r="AR401" t="str">
        <f>VLOOKUP(AC401,Lookup!$A$1:$G$58,5,FALSE)</f>
        <v>GORST CR     15.0216</v>
      </c>
      <c r="AS401">
        <f>VLOOKUP(AC401,Lookup!$A$1:$H$58,8,FALSE)</f>
        <v>12.803707691587473</v>
      </c>
      <c r="AT401">
        <f t="shared" si="6"/>
        <v>22.918636767941578</v>
      </c>
    </row>
    <row r="402" spans="1:46" x14ac:dyDescent="0.3">
      <c r="A402" t="s">
        <v>43</v>
      </c>
      <c r="B402">
        <v>4.0999999999999996</v>
      </c>
      <c r="C402">
        <v>20160520</v>
      </c>
      <c r="D402" t="s">
        <v>44</v>
      </c>
      <c r="E402" t="s">
        <v>68</v>
      </c>
      <c r="F402">
        <v>2484084</v>
      </c>
      <c r="G402">
        <v>1</v>
      </c>
      <c r="H402">
        <v>2013</v>
      </c>
      <c r="I402">
        <v>20130814</v>
      </c>
      <c r="J402" t="s">
        <v>43</v>
      </c>
      <c r="K402">
        <v>6</v>
      </c>
      <c r="L402">
        <v>33</v>
      </c>
      <c r="M402">
        <v>23</v>
      </c>
      <c r="N402">
        <v>49</v>
      </c>
      <c r="O402" t="s">
        <v>45</v>
      </c>
      <c r="P402">
        <v>5</v>
      </c>
      <c r="Q402" t="s">
        <v>46</v>
      </c>
      <c r="S402">
        <v>5000</v>
      </c>
      <c r="T402" t="s">
        <v>47</v>
      </c>
      <c r="X402">
        <v>710</v>
      </c>
      <c r="Y402">
        <v>0</v>
      </c>
      <c r="Z402">
        <v>1</v>
      </c>
      <c r="AA402" t="s">
        <v>48</v>
      </c>
      <c r="AB402">
        <v>1</v>
      </c>
      <c r="AC402" s="1" t="s">
        <v>83</v>
      </c>
      <c r="AD402">
        <v>12</v>
      </c>
      <c r="AH402">
        <v>125475</v>
      </c>
      <c r="AI402">
        <v>1</v>
      </c>
      <c r="AO402">
        <v>1.79</v>
      </c>
      <c r="AP402" t="s">
        <v>49</v>
      </c>
      <c r="AQ402" t="s">
        <v>45</v>
      </c>
      <c r="AR402" t="str">
        <f>VLOOKUP(AC402,Lookup!$A$1:$G$58,5,FALSE)</f>
        <v>GORST CR     15.0216</v>
      </c>
      <c r="AS402">
        <f>VLOOKUP(AC402,Lookup!$A$1:$H$58,8,FALSE)</f>
        <v>12.803707691587473</v>
      </c>
      <c r="AT402">
        <f t="shared" si="6"/>
        <v>22.918636767941578</v>
      </c>
    </row>
    <row r="403" spans="1:46" x14ac:dyDescent="0.3">
      <c r="A403" t="s">
        <v>43</v>
      </c>
      <c r="B403">
        <v>4.0999999999999996</v>
      </c>
      <c r="C403">
        <v>20160520</v>
      </c>
      <c r="D403" t="s">
        <v>44</v>
      </c>
      <c r="E403" t="s">
        <v>68</v>
      </c>
      <c r="F403">
        <v>2484086</v>
      </c>
      <c r="G403">
        <v>1</v>
      </c>
      <c r="H403">
        <v>2013</v>
      </c>
      <c r="I403">
        <v>20130814</v>
      </c>
      <c r="J403" t="s">
        <v>43</v>
      </c>
      <c r="K403">
        <v>6</v>
      </c>
      <c r="L403">
        <v>33</v>
      </c>
      <c r="M403">
        <v>23</v>
      </c>
      <c r="N403">
        <v>49</v>
      </c>
      <c r="O403" t="s">
        <v>45</v>
      </c>
      <c r="P403">
        <v>5</v>
      </c>
      <c r="Q403" t="s">
        <v>46</v>
      </c>
      <c r="S403">
        <v>5000</v>
      </c>
      <c r="T403" t="s">
        <v>56</v>
      </c>
      <c r="X403">
        <v>750</v>
      </c>
      <c r="Y403">
        <v>0</v>
      </c>
      <c r="Z403">
        <v>1</v>
      </c>
      <c r="AA403" t="s">
        <v>48</v>
      </c>
      <c r="AB403">
        <v>1</v>
      </c>
      <c r="AC403" s="1" t="s">
        <v>88</v>
      </c>
      <c r="AD403">
        <v>12</v>
      </c>
      <c r="AH403">
        <v>125475</v>
      </c>
      <c r="AI403">
        <v>1</v>
      </c>
      <c r="AO403">
        <v>1.79</v>
      </c>
      <c r="AP403" t="s">
        <v>49</v>
      </c>
      <c r="AQ403" t="s">
        <v>45</v>
      </c>
      <c r="AR403" t="str">
        <f>VLOOKUP(AC403,Lookup!$A$1:$G$58,5,FALSE)</f>
        <v>GORST CR     15.0216</v>
      </c>
      <c r="AS403">
        <f>VLOOKUP(AC403,Lookup!$A$1:$H$58,8,FALSE)</f>
        <v>8.7221435634663784</v>
      </c>
      <c r="AT403">
        <f t="shared" si="6"/>
        <v>15.612636978604817</v>
      </c>
    </row>
    <row r="404" spans="1:46" x14ac:dyDescent="0.3">
      <c r="A404" t="s">
        <v>43</v>
      </c>
      <c r="B404">
        <v>4.0999999999999996</v>
      </c>
      <c r="C404">
        <v>20160520</v>
      </c>
      <c r="D404" t="s">
        <v>44</v>
      </c>
      <c r="E404" t="s">
        <v>68</v>
      </c>
      <c r="F404">
        <v>2484111</v>
      </c>
      <c r="G404">
        <v>1</v>
      </c>
      <c r="H404">
        <v>2013</v>
      </c>
      <c r="I404">
        <v>20130903</v>
      </c>
      <c r="J404" t="s">
        <v>43</v>
      </c>
      <c r="K404">
        <v>6</v>
      </c>
      <c r="L404">
        <v>36</v>
      </c>
      <c r="M404">
        <v>23</v>
      </c>
      <c r="N404">
        <v>16</v>
      </c>
      <c r="O404" t="s">
        <v>45</v>
      </c>
      <c r="P404">
        <v>5</v>
      </c>
      <c r="Q404" t="s">
        <v>46</v>
      </c>
      <c r="S404">
        <v>5000</v>
      </c>
      <c r="T404" t="s">
        <v>56</v>
      </c>
      <c r="X404">
        <v>670</v>
      </c>
      <c r="Y404">
        <v>0</v>
      </c>
      <c r="Z404">
        <v>1</v>
      </c>
      <c r="AA404" t="s">
        <v>48</v>
      </c>
      <c r="AB404">
        <v>1</v>
      </c>
      <c r="AC404" s="1" t="s">
        <v>89</v>
      </c>
      <c r="AD404">
        <v>12</v>
      </c>
      <c r="AH404">
        <v>125478</v>
      </c>
      <c r="AI404">
        <v>1</v>
      </c>
      <c r="AO404">
        <v>3.54</v>
      </c>
      <c r="AP404" t="s">
        <v>49</v>
      </c>
      <c r="AQ404" t="s">
        <v>45</v>
      </c>
      <c r="AR404" t="str">
        <f>VLOOKUP(AC404,Lookup!$A$1:$G$58,5,FALSE)</f>
        <v>GORST CR     15.0216</v>
      </c>
      <c r="AS404">
        <f>VLOOKUP(AC404,Lookup!$A$1:$H$58,8,FALSE)</f>
        <v>8.7930918696275064</v>
      </c>
      <c r="AT404">
        <f t="shared" si="6"/>
        <v>31.127545218481373</v>
      </c>
    </row>
    <row r="405" spans="1:46" x14ac:dyDescent="0.3">
      <c r="A405" t="s">
        <v>43</v>
      </c>
      <c r="B405">
        <v>4.0999999999999996</v>
      </c>
      <c r="C405">
        <v>20160520</v>
      </c>
      <c r="D405" t="s">
        <v>44</v>
      </c>
      <c r="E405" t="s">
        <v>68</v>
      </c>
      <c r="F405">
        <v>2484118</v>
      </c>
      <c r="G405">
        <v>1</v>
      </c>
      <c r="H405">
        <v>2013</v>
      </c>
      <c r="I405">
        <v>20130823</v>
      </c>
      <c r="J405" t="s">
        <v>43</v>
      </c>
      <c r="K405">
        <v>6</v>
      </c>
      <c r="L405">
        <v>34</v>
      </c>
      <c r="M405">
        <v>23</v>
      </c>
      <c r="N405">
        <v>16</v>
      </c>
      <c r="O405" t="s">
        <v>45</v>
      </c>
      <c r="P405">
        <v>5</v>
      </c>
      <c r="Q405" t="s">
        <v>46</v>
      </c>
      <c r="S405">
        <v>5000</v>
      </c>
      <c r="T405" t="s">
        <v>47</v>
      </c>
      <c r="X405">
        <v>800</v>
      </c>
      <c r="Y405">
        <v>0</v>
      </c>
      <c r="Z405">
        <v>1</v>
      </c>
      <c r="AA405" t="s">
        <v>48</v>
      </c>
      <c r="AB405">
        <v>1</v>
      </c>
      <c r="AC405" s="1" t="s">
        <v>83</v>
      </c>
      <c r="AD405">
        <v>12</v>
      </c>
      <c r="AH405">
        <v>125476</v>
      </c>
      <c r="AI405">
        <v>1</v>
      </c>
      <c r="AO405">
        <v>2.2799999999999998</v>
      </c>
      <c r="AP405" t="s">
        <v>49</v>
      </c>
      <c r="AQ405" t="s">
        <v>45</v>
      </c>
      <c r="AR405" t="str">
        <f>VLOOKUP(AC405,Lookup!$A$1:$G$58,5,FALSE)</f>
        <v>GORST CR     15.0216</v>
      </c>
      <c r="AS405">
        <f>VLOOKUP(AC405,Lookup!$A$1:$H$58,8,FALSE)</f>
        <v>12.803707691587473</v>
      </c>
      <c r="AT405">
        <f t="shared" si="6"/>
        <v>29.192453536819436</v>
      </c>
    </row>
    <row r="406" spans="1:46" x14ac:dyDescent="0.3">
      <c r="A406" t="s">
        <v>43</v>
      </c>
      <c r="B406">
        <v>4.0999999999999996</v>
      </c>
      <c r="C406">
        <v>20160520</v>
      </c>
      <c r="D406" t="s">
        <v>44</v>
      </c>
      <c r="E406" t="s">
        <v>68</v>
      </c>
      <c r="F406">
        <v>2484177</v>
      </c>
      <c r="G406">
        <v>1</v>
      </c>
      <c r="H406">
        <v>2013</v>
      </c>
      <c r="I406">
        <v>20130813</v>
      </c>
      <c r="J406" t="s">
        <v>43</v>
      </c>
      <c r="K406">
        <v>6</v>
      </c>
      <c r="L406">
        <v>33</v>
      </c>
      <c r="M406">
        <v>23</v>
      </c>
      <c r="N406">
        <v>49</v>
      </c>
      <c r="O406" t="s">
        <v>45</v>
      </c>
      <c r="P406">
        <v>5</v>
      </c>
      <c r="Q406" t="s">
        <v>46</v>
      </c>
      <c r="S406">
        <v>5000</v>
      </c>
      <c r="T406" t="s">
        <v>56</v>
      </c>
      <c r="X406">
        <v>720</v>
      </c>
      <c r="Y406">
        <v>0</v>
      </c>
      <c r="Z406">
        <v>1</v>
      </c>
      <c r="AA406" t="s">
        <v>48</v>
      </c>
      <c r="AB406">
        <v>1</v>
      </c>
      <c r="AC406" s="1" t="s">
        <v>83</v>
      </c>
      <c r="AD406">
        <v>12</v>
      </c>
      <c r="AH406">
        <v>125475</v>
      </c>
      <c r="AI406">
        <v>1</v>
      </c>
      <c r="AO406">
        <v>1.79</v>
      </c>
      <c r="AP406" t="s">
        <v>49</v>
      </c>
      <c r="AQ406" t="s">
        <v>45</v>
      </c>
      <c r="AR406" t="str">
        <f>VLOOKUP(AC406,Lookup!$A$1:$G$58,5,FALSE)</f>
        <v>GORST CR     15.0216</v>
      </c>
      <c r="AS406">
        <f>VLOOKUP(AC406,Lookup!$A$1:$H$58,8,FALSE)</f>
        <v>12.803707691587473</v>
      </c>
      <c r="AT406">
        <f t="shared" si="6"/>
        <v>22.918636767941578</v>
      </c>
    </row>
    <row r="407" spans="1:46" x14ac:dyDescent="0.3">
      <c r="A407" t="s">
        <v>43</v>
      </c>
      <c r="B407">
        <v>4.0999999999999996</v>
      </c>
      <c r="C407">
        <v>20160520</v>
      </c>
      <c r="D407" t="s">
        <v>44</v>
      </c>
      <c r="E407" t="s">
        <v>68</v>
      </c>
      <c r="F407">
        <v>2484184</v>
      </c>
      <c r="G407">
        <v>1</v>
      </c>
      <c r="H407">
        <v>2013</v>
      </c>
      <c r="I407">
        <v>20130813</v>
      </c>
      <c r="J407" t="s">
        <v>43</v>
      </c>
      <c r="K407">
        <v>6</v>
      </c>
      <c r="L407">
        <v>33</v>
      </c>
      <c r="M407">
        <v>23</v>
      </c>
      <c r="N407">
        <v>49</v>
      </c>
      <c r="O407" t="s">
        <v>45</v>
      </c>
      <c r="P407">
        <v>5</v>
      </c>
      <c r="Q407" t="s">
        <v>46</v>
      </c>
      <c r="S407">
        <v>5000</v>
      </c>
      <c r="T407" t="s">
        <v>47</v>
      </c>
      <c r="X407">
        <v>730</v>
      </c>
      <c r="Y407">
        <v>0</v>
      </c>
      <c r="Z407">
        <v>1</v>
      </c>
      <c r="AA407" t="s">
        <v>48</v>
      </c>
      <c r="AB407">
        <v>1</v>
      </c>
      <c r="AC407" s="1" t="s">
        <v>83</v>
      </c>
      <c r="AD407">
        <v>12</v>
      </c>
      <c r="AH407">
        <v>125475</v>
      </c>
      <c r="AI407">
        <v>1</v>
      </c>
      <c r="AO407">
        <v>1.79</v>
      </c>
      <c r="AP407" t="s">
        <v>49</v>
      </c>
      <c r="AQ407" t="s">
        <v>45</v>
      </c>
      <c r="AR407" t="str">
        <f>VLOOKUP(AC407,Lookup!$A$1:$G$58,5,FALSE)</f>
        <v>GORST CR     15.0216</v>
      </c>
      <c r="AS407">
        <f>VLOOKUP(AC407,Lookup!$A$1:$H$58,8,FALSE)</f>
        <v>12.803707691587473</v>
      </c>
      <c r="AT407">
        <f t="shared" si="6"/>
        <v>22.918636767941578</v>
      </c>
    </row>
    <row r="408" spans="1:46" x14ac:dyDescent="0.3">
      <c r="A408" t="s">
        <v>43</v>
      </c>
      <c r="B408">
        <v>4.0999999999999996</v>
      </c>
      <c r="C408">
        <v>20160520</v>
      </c>
      <c r="D408" t="s">
        <v>44</v>
      </c>
      <c r="E408" t="s">
        <v>68</v>
      </c>
      <c r="F408">
        <v>2484186</v>
      </c>
      <c r="G408">
        <v>1</v>
      </c>
      <c r="H408">
        <v>2013</v>
      </c>
      <c r="I408">
        <v>20130813</v>
      </c>
      <c r="J408" t="s">
        <v>43</v>
      </c>
      <c r="K408">
        <v>6</v>
      </c>
      <c r="L408">
        <v>33</v>
      </c>
      <c r="M408">
        <v>23</v>
      </c>
      <c r="N408">
        <v>49</v>
      </c>
      <c r="O408" t="s">
        <v>45</v>
      </c>
      <c r="P408">
        <v>5</v>
      </c>
      <c r="Q408" t="s">
        <v>46</v>
      </c>
      <c r="S408">
        <v>5000</v>
      </c>
      <c r="T408" t="s">
        <v>47</v>
      </c>
      <c r="X408">
        <v>720</v>
      </c>
      <c r="Y408">
        <v>0</v>
      </c>
      <c r="Z408">
        <v>1</v>
      </c>
      <c r="AA408" t="s">
        <v>48</v>
      </c>
      <c r="AB408">
        <v>1</v>
      </c>
      <c r="AC408" s="1" t="s">
        <v>83</v>
      </c>
      <c r="AD408">
        <v>12</v>
      </c>
      <c r="AH408">
        <v>125475</v>
      </c>
      <c r="AI408">
        <v>1</v>
      </c>
      <c r="AO408">
        <v>1.79</v>
      </c>
      <c r="AP408" t="s">
        <v>49</v>
      </c>
      <c r="AQ408" t="s">
        <v>45</v>
      </c>
      <c r="AR408" t="str">
        <f>VLOOKUP(AC408,Lookup!$A$1:$G$58,5,FALSE)</f>
        <v>GORST CR     15.0216</v>
      </c>
      <c r="AS408">
        <f>VLOOKUP(AC408,Lookup!$A$1:$H$58,8,FALSE)</f>
        <v>12.803707691587473</v>
      </c>
      <c r="AT408">
        <f t="shared" si="6"/>
        <v>22.918636767941578</v>
      </c>
    </row>
    <row r="409" spans="1:46" x14ac:dyDescent="0.3">
      <c r="A409" t="s">
        <v>43</v>
      </c>
      <c r="B409">
        <v>4.0999999999999996</v>
      </c>
      <c r="C409">
        <v>20160520</v>
      </c>
      <c r="D409" t="s">
        <v>44</v>
      </c>
      <c r="E409" t="s">
        <v>68</v>
      </c>
      <c r="F409">
        <v>2484211</v>
      </c>
      <c r="G409">
        <v>1</v>
      </c>
      <c r="H409">
        <v>2013</v>
      </c>
      <c r="I409">
        <v>20130906</v>
      </c>
      <c r="J409" t="s">
        <v>43</v>
      </c>
      <c r="K409">
        <v>6</v>
      </c>
      <c r="L409">
        <v>36</v>
      </c>
      <c r="M409">
        <v>23</v>
      </c>
      <c r="N409">
        <v>16</v>
      </c>
      <c r="O409" t="s">
        <v>45</v>
      </c>
      <c r="P409">
        <v>5</v>
      </c>
      <c r="Q409" t="s">
        <v>46</v>
      </c>
      <c r="S409">
        <v>5000</v>
      </c>
      <c r="T409" t="s">
        <v>56</v>
      </c>
      <c r="X409">
        <v>800</v>
      </c>
      <c r="Y409">
        <v>0</v>
      </c>
      <c r="Z409">
        <v>1</v>
      </c>
      <c r="AA409" t="s">
        <v>48</v>
      </c>
      <c r="AB409">
        <v>1</v>
      </c>
      <c r="AC409" s="1" t="s">
        <v>82</v>
      </c>
      <c r="AD409">
        <v>12</v>
      </c>
      <c r="AH409">
        <v>125478</v>
      </c>
      <c r="AI409">
        <v>1</v>
      </c>
      <c r="AO409">
        <v>3.54</v>
      </c>
      <c r="AP409" t="s">
        <v>49</v>
      </c>
      <c r="AQ409" t="s">
        <v>45</v>
      </c>
      <c r="AR409" t="str">
        <f>VLOOKUP(AC409,Lookup!$A$1:$G$58,5,FALSE)</f>
        <v>GORST CR     15.0216</v>
      </c>
      <c r="AS409">
        <f>VLOOKUP(AC409,Lookup!$A$1:$H$58,8,FALSE)</f>
        <v>10.712079355643366</v>
      </c>
      <c r="AT409">
        <f t="shared" si="6"/>
        <v>37.920760918977514</v>
      </c>
    </row>
    <row r="410" spans="1:46" x14ac:dyDescent="0.3">
      <c r="A410" t="s">
        <v>43</v>
      </c>
      <c r="B410">
        <v>4.0999999999999996</v>
      </c>
      <c r="C410">
        <v>20160520</v>
      </c>
      <c r="D410" t="s">
        <v>44</v>
      </c>
      <c r="E410" t="s">
        <v>68</v>
      </c>
      <c r="F410">
        <v>2484218</v>
      </c>
      <c r="G410">
        <v>1</v>
      </c>
      <c r="H410">
        <v>2013</v>
      </c>
      <c r="I410">
        <v>20130906</v>
      </c>
      <c r="J410" t="s">
        <v>43</v>
      </c>
      <c r="K410">
        <v>6</v>
      </c>
      <c r="L410">
        <v>36</v>
      </c>
      <c r="M410">
        <v>23</v>
      </c>
      <c r="N410">
        <v>16</v>
      </c>
      <c r="O410" t="s">
        <v>45</v>
      </c>
      <c r="P410">
        <v>5</v>
      </c>
      <c r="Q410" t="s">
        <v>46</v>
      </c>
      <c r="S410">
        <v>5000</v>
      </c>
      <c r="T410" t="s">
        <v>56</v>
      </c>
      <c r="X410">
        <v>780</v>
      </c>
      <c r="Y410">
        <v>0</v>
      </c>
      <c r="Z410">
        <v>1</v>
      </c>
      <c r="AA410" t="s">
        <v>48</v>
      </c>
      <c r="AB410">
        <v>1</v>
      </c>
      <c r="AC410" s="1" t="s">
        <v>82</v>
      </c>
      <c r="AD410">
        <v>12</v>
      </c>
      <c r="AH410">
        <v>125478</v>
      </c>
      <c r="AI410">
        <v>1</v>
      </c>
      <c r="AO410">
        <v>3.54</v>
      </c>
      <c r="AP410" t="s">
        <v>49</v>
      </c>
      <c r="AQ410" t="s">
        <v>45</v>
      </c>
      <c r="AR410" t="str">
        <f>VLOOKUP(AC410,Lookup!$A$1:$G$58,5,FALSE)</f>
        <v>GORST CR     15.0216</v>
      </c>
      <c r="AS410">
        <f>VLOOKUP(AC410,Lookup!$A$1:$H$58,8,FALSE)</f>
        <v>10.712079355643366</v>
      </c>
      <c r="AT410">
        <f t="shared" si="6"/>
        <v>37.920760918977514</v>
      </c>
    </row>
    <row r="411" spans="1:46" x14ac:dyDescent="0.3">
      <c r="A411" t="s">
        <v>43</v>
      </c>
      <c r="B411">
        <v>4.0999999999999996</v>
      </c>
      <c r="C411">
        <v>20160520</v>
      </c>
      <c r="D411" t="s">
        <v>44</v>
      </c>
      <c r="E411" t="s">
        <v>68</v>
      </c>
      <c r="F411">
        <v>2484220</v>
      </c>
      <c r="G411">
        <v>1</v>
      </c>
      <c r="H411">
        <v>2013</v>
      </c>
      <c r="I411">
        <v>20130906</v>
      </c>
      <c r="J411" t="s">
        <v>43</v>
      </c>
      <c r="K411">
        <v>6</v>
      </c>
      <c r="L411">
        <v>36</v>
      </c>
      <c r="M411">
        <v>23</v>
      </c>
      <c r="N411">
        <v>16</v>
      </c>
      <c r="O411" t="s">
        <v>45</v>
      </c>
      <c r="P411">
        <v>5</v>
      </c>
      <c r="Q411" t="s">
        <v>46</v>
      </c>
      <c r="S411">
        <v>5000</v>
      </c>
      <c r="T411" t="s">
        <v>56</v>
      </c>
      <c r="X411">
        <v>710</v>
      </c>
      <c r="Y411">
        <v>0</v>
      </c>
      <c r="Z411">
        <v>1</v>
      </c>
      <c r="AA411" t="s">
        <v>48</v>
      </c>
      <c r="AB411">
        <v>1</v>
      </c>
      <c r="AC411" s="1" t="s">
        <v>89</v>
      </c>
      <c r="AD411">
        <v>12</v>
      </c>
      <c r="AH411">
        <v>125478</v>
      </c>
      <c r="AI411">
        <v>1</v>
      </c>
      <c r="AO411">
        <v>3.54</v>
      </c>
      <c r="AP411" t="s">
        <v>49</v>
      </c>
      <c r="AQ411" t="s">
        <v>45</v>
      </c>
      <c r="AR411" t="str">
        <f>VLOOKUP(AC411,Lookup!$A$1:$G$58,5,FALSE)</f>
        <v>GORST CR     15.0216</v>
      </c>
      <c r="AS411">
        <f>VLOOKUP(AC411,Lookup!$A$1:$H$58,8,FALSE)</f>
        <v>8.7930918696275064</v>
      </c>
      <c r="AT411">
        <f t="shared" si="6"/>
        <v>31.127545218481373</v>
      </c>
    </row>
    <row r="412" spans="1:46" x14ac:dyDescent="0.3">
      <c r="A412" t="s">
        <v>43</v>
      </c>
      <c r="B412">
        <v>4.0999999999999996</v>
      </c>
      <c r="C412">
        <v>20160520</v>
      </c>
      <c r="D412" t="s">
        <v>44</v>
      </c>
      <c r="E412" t="s">
        <v>68</v>
      </c>
      <c r="F412">
        <v>2484245</v>
      </c>
      <c r="G412">
        <v>1</v>
      </c>
      <c r="H412">
        <v>2013</v>
      </c>
      <c r="I412">
        <v>20130806</v>
      </c>
      <c r="J412" t="s">
        <v>43</v>
      </c>
      <c r="K412">
        <v>6</v>
      </c>
      <c r="L412">
        <v>32</v>
      </c>
      <c r="M412">
        <v>23</v>
      </c>
      <c r="N412">
        <v>49</v>
      </c>
      <c r="O412" t="s">
        <v>45</v>
      </c>
      <c r="P412">
        <v>5</v>
      </c>
      <c r="Q412" t="s">
        <v>46</v>
      </c>
      <c r="S412">
        <v>5000</v>
      </c>
      <c r="T412" t="s">
        <v>56</v>
      </c>
      <c r="X412">
        <v>770</v>
      </c>
      <c r="Y412">
        <v>0</v>
      </c>
      <c r="Z412">
        <v>1</v>
      </c>
      <c r="AA412" t="s">
        <v>48</v>
      </c>
      <c r="AB412">
        <v>1</v>
      </c>
      <c r="AC412" s="1" t="s">
        <v>83</v>
      </c>
      <c r="AD412">
        <v>12</v>
      </c>
      <c r="AH412">
        <v>125474</v>
      </c>
      <c r="AI412">
        <v>1</v>
      </c>
      <c r="AO412">
        <v>3.83</v>
      </c>
      <c r="AP412" t="s">
        <v>49</v>
      </c>
      <c r="AQ412" t="s">
        <v>45</v>
      </c>
      <c r="AR412" t="str">
        <f>VLOOKUP(AC412,Lookup!$A$1:$G$58,5,FALSE)</f>
        <v>GORST CR     15.0216</v>
      </c>
      <c r="AS412">
        <f>VLOOKUP(AC412,Lookup!$A$1:$H$58,8,FALSE)</f>
        <v>12.803707691587473</v>
      </c>
      <c r="AT412">
        <f t="shared" si="6"/>
        <v>49.038200458780018</v>
      </c>
    </row>
    <row r="413" spans="1:46" x14ac:dyDescent="0.3">
      <c r="A413" t="s">
        <v>43</v>
      </c>
      <c r="B413">
        <v>4.0999999999999996</v>
      </c>
      <c r="C413">
        <v>20160520</v>
      </c>
      <c r="D413" t="s">
        <v>44</v>
      </c>
      <c r="E413" t="s">
        <v>68</v>
      </c>
      <c r="F413">
        <v>2484252</v>
      </c>
      <c r="G413">
        <v>1</v>
      </c>
      <c r="H413">
        <v>2013</v>
      </c>
      <c r="I413">
        <v>20130821</v>
      </c>
      <c r="J413" t="s">
        <v>43</v>
      </c>
      <c r="K413">
        <v>6</v>
      </c>
      <c r="L413">
        <v>34</v>
      </c>
      <c r="M413">
        <v>23</v>
      </c>
      <c r="N413">
        <v>16</v>
      </c>
      <c r="O413" t="s">
        <v>45</v>
      </c>
      <c r="P413">
        <v>5</v>
      </c>
      <c r="Q413" t="s">
        <v>46</v>
      </c>
      <c r="S413">
        <v>5000</v>
      </c>
      <c r="T413" t="s">
        <v>47</v>
      </c>
      <c r="X413">
        <v>780</v>
      </c>
      <c r="Y413">
        <v>0</v>
      </c>
      <c r="Z413">
        <v>1</v>
      </c>
      <c r="AA413" t="s">
        <v>48</v>
      </c>
      <c r="AB413">
        <v>1</v>
      </c>
      <c r="AC413" s="1" t="s">
        <v>82</v>
      </c>
      <c r="AD413">
        <v>12</v>
      </c>
      <c r="AH413">
        <v>125476</v>
      </c>
      <c r="AI413">
        <v>1</v>
      </c>
      <c r="AO413">
        <v>2.2799999999999998</v>
      </c>
      <c r="AP413" t="s">
        <v>49</v>
      </c>
      <c r="AQ413" t="s">
        <v>45</v>
      </c>
      <c r="AR413" t="str">
        <f>VLOOKUP(AC413,Lookup!$A$1:$G$58,5,FALSE)</f>
        <v>GORST CR     15.0216</v>
      </c>
      <c r="AS413">
        <f>VLOOKUP(AC413,Lookup!$A$1:$H$58,8,FALSE)</f>
        <v>10.712079355643366</v>
      </c>
      <c r="AT413">
        <f t="shared" si="6"/>
        <v>24.423540930866874</v>
      </c>
    </row>
    <row r="414" spans="1:46" x14ac:dyDescent="0.3">
      <c r="A414" t="s">
        <v>43</v>
      </c>
      <c r="B414">
        <v>4.0999999999999996</v>
      </c>
      <c r="C414">
        <v>20160520</v>
      </c>
      <c r="D414" t="s">
        <v>44</v>
      </c>
      <c r="E414" t="s">
        <v>68</v>
      </c>
      <c r="F414">
        <v>2484275</v>
      </c>
      <c r="G414">
        <v>1</v>
      </c>
      <c r="H414">
        <v>2013</v>
      </c>
      <c r="I414">
        <v>20130815</v>
      </c>
      <c r="J414" t="s">
        <v>43</v>
      </c>
      <c r="K414">
        <v>6</v>
      </c>
      <c r="L414">
        <v>33</v>
      </c>
      <c r="M414">
        <v>23</v>
      </c>
      <c r="N414">
        <v>49</v>
      </c>
      <c r="O414" t="s">
        <v>45</v>
      </c>
      <c r="P414">
        <v>5</v>
      </c>
      <c r="Q414" t="s">
        <v>46</v>
      </c>
      <c r="S414">
        <v>5000</v>
      </c>
      <c r="T414" t="s">
        <v>56</v>
      </c>
      <c r="X414">
        <v>810</v>
      </c>
      <c r="Y414">
        <v>0</v>
      </c>
      <c r="Z414">
        <v>1</v>
      </c>
      <c r="AA414" t="s">
        <v>48</v>
      </c>
      <c r="AB414">
        <v>1</v>
      </c>
      <c r="AC414" s="1" t="s">
        <v>82</v>
      </c>
      <c r="AD414">
        <v>12</v>
      </c>
      <c r="AH414">
        <v>125475</v>
      </c>
      <c r="AI414">
        <v>1</v>
      </c>
      <c r="AO414">
        <v>1.79</v>
      </c>
      <c r="AP414" t="s">
        <v>49</v>
      </c>
      <c r="AQ414" t="s">
        <v>45</v>
      </c>
      <c r="AR414" t="str">
        <f>VLOOKUP(AC414,Lookup!$A$1:$G$58,5,FALSE)</f>
        <v>GORST CR     15.0216</v>
      </c>
      <c r="AS414">
        <f>VLOOKUP(AC414,Lookup!$A$1:$H$58,8,FALSE)</f>
        <v>10.712079355643366</v>
      </c>
      <c r="AT414">
        <f t="shared" si="6"/>
        <v>19.174622046601627</v>
      </c>
    </row>
    <row r="415" spans="1:46" x14ac:dyDescent="0.3">
      <c r="A415" t="s">
        <v>43</v>
      </c>
      <c r="B415">
        <v>4.0999999999999996</v>
      </c>
      <c r="C415">
        <v>20160520</v>
      </c>
      <c r="D415" t="s">
        <v>44</v>
      </c>
      <c r="E415" t="s">
        <v>68</v>
      </c>
      <c r="F415">
        <v>2484284</v>
      </c>
      <c r="G415">
        <v>1</v>
      </c>
      <c r="H415">
        <v>2013</v>
      </c>
      <c r="I415">
        <v>20130815</v>
      </c>
      <c r="J415" t="s">
        <v>43</v>
      </c>
      <c r="K415">
        <v>6</v>
      </c>
      <c r="L415">
        <v>33</v>
      </c>
      <c r="M415">
        <v>23</v>
      </c>
      <c r="N415">
        <v>49</v>
      </c>
      <c r="O415" t="s">
        <v>45</v>
      </c>
      <c r="P415">
        <v>5</v>
      </c>
      <c r="Q415" t="s">
        <v>46</v>
      </c>
      <c r="S415">
        <v>5000</v>
      </c>
      <c r="T415" t="s">
        <v>56</v>
      </c>
      <c r="X415">
        <v>790</v>
      </c>
      <c r="Y415">
        <v>0</v>
      </c>
      <c r="Z415">
        <v>1</v>
      </c>
      <c r="AA415" t="s">
        <v>48</v>
      </c>
      <c r="AB415">
        <v>1</v>
      </c>
      <c r="AC415" s="1" t="s">
        <v>101</v>
      </c>
      <c r="AD415">
        <v>12</v>
      </c>
      <c r="AH415">
        <v>125475</v>
      </c>
      <c r="AI415">
        <v>1</v>
      </c>
      <c r="AO415">
        <v>1.79</v>
      </c>
      <c r="AP415" t="s">
        <v>49</v>
      </c>
      <c r="AQ415" t="s">
        <v>45</v>
      </c>
      <c r="AR415" t="str">
        <f>VLOOKUP(AC415,Lookup!$A$1:$G$58,5,FALSE)</f>
        <v>KALAMA CR    11.0017</v>
      </c>
      <c r="AS415">
        <f>VLOOKUP(AC415,Lookup!$A$1:$H$58,8,FALSE)</f>
        <v>11.216158940397351</v>
      </c>
      <c r="AT415">
        <f t="shared" si="6"/>
        <v>20.076924503311258</v>
      </c>
    </row>
    <row r="416" spans="1:46" x14ac:dyDescent="0.3">
      <c r="A416" t="s">
        <v>43</v>
      </c>
      <c r="B416">
        <v>4.0999999999999996</v>
      </c>
      <c r="C416">
        <v>20160520</v>
      </c>
      <c r="D416" t="s">
        <v>44</v>
      </c>
      <c r="E416" t="s">
        <v>68</v>
      </c>
      <c r="F416">
        <v>2484286</v>
      </c>
      <c r="G416">
        <v>1</v>
      </c>
      <c r="H416">
        <v>2013</v>
      </c>
      <c r="I416">
        <v>20130815</v>
      </c>
      <c r="J416" t="s">
        <v>43</v>
      </c>
      <c r="K416">
        <v>6</v>
      </c>
      <c r="L416">
        <v>33</v>
      </c>
      <c r="M416">
        <v>23</v>
      </c>
      <c r="N416">
        <v>49</v>
      </c>
      <c r="O416" t="s">
        <v>45</v>
      </c>
      <c r="P416">
        <v>5</v>
      </c>
      <c r="Q416" t="s">
        <v>46</v>
      </c>
      <c r="S416">
        <v>5000</v>
      </c>
      <c r="T416" t="s">
        <v>56</v>
      </c>
      <c r="X416">
        <v>700</v>
      </c>
      <c r="Y416">
        <v>0</v>
      </c>
      <c r="Z416">
        <v>1</v>
      </c>
      <c r="AA416" t="s">
        <v>48</v>
      </c>
      <c r="AB416">
        <v>1</v>
      </c>
      <c r="AC416" s="1" t="s">
        <v>88</v>
      </c>
      <c r="AD416">
        <v>12</v>
      </c>
      <c r="AH416">
        <v>125475</v>
      </c>
      <c r="AI416">
        <v>1</v>
      </c>
      <c r="AO416">
        <v>1.79</v>
      </c>
      <c r="AP416" t="s">
        <v>49</v>
      </c>
      <c r="AQ416" t="s">
        <v>45</v>
      </c>
      <c r="AR416" t="str">
        <f>VLOOKUP(AC416,Lookup!$A$1:$G$58,5,FALSE)</f>
        <v>GORST CR     15.0216</v>
      </c>
      <c r="AS416">
        <f>VLOOKUP(AC416,Lookup!$A$1:$H$58,8,FALSE)</f>
        <v>8.7221435634663784</v>
      </c>
      <c r="AT416">
        <f t="shared" si="6"/>
        <v>15.612636978604817</v>
      </c>
    </row>
    <row r="417" spans="1:46" x14ac:dyDescent="0.3">
      <c r="A417" t="s">
        <v>43</v>
      </c>
      <c r="B417">
        <v>4.0999999999999996</v>
      </c>
      <c r="C417">
        <v>20160520</v>
      </c>
      <c r="D417" t="s">
        <v>44</v>
      </c>
      <c r="E417" t="s">
        <v>68</v>
      </c>
      <c r="F417">
        <v>2484311</v>
      </c>
      <c r="G417">
        <v>1</v>
      </c>
      <c r="H417">
        <v>2013</v>
      </c>
      <c r="I417">
        <v>20130829</v>
      </c>
      <c r="J417" t="s">
        <v>43</v>
      </c>
      <c r="K417">
        <v>6</v>
      </c>
      <c r="L417">
        <v>35</v>
      </c>
      <c r="M417">
        <v>23</v>
      </c>
      <c r="N417">
        <v>16</v>
      </c>
      <c r="O417" t="s">
        <v>45</v>
      </c>
      <c r="P417">
        <v>5</v>
      </c>
      <c r="Q417" t="s">
        <v>46</v>
      </c>
      <c r="S417">
        <v>5000</v>
      </c>
      <c r="T417" t="s">
        <v>56</v>
      </c>
      <c r="X417">
        <v>800</v>
      </c>
      <c r="Y417">
        <v>0</v>
      </c>
      <c r="Z417">
        <v>1</v>
      </c>
      <c r="AA417" t="s">
        <v>48</v>
      </c>
      <c r="AB417">
        <v>1</v>
      </c>
      <c r="AC417" s="1" t="s">
        <v>83</v>
      </c>
      <c r="AD417">
        <v>12</v>
      </c>
      <c r="AH417">
        <v>125477</v>
      </c>
      <c r="AI417">
        <v>1</v>
      </c>
      <c r="AO417">
        <v>1.46</v>
      </c>
      <c r="AP417" t="s">
        <v>49</v>
      </c>
      <c r="AQ417" t="s">
        <v>45</v>
      </c>
      <c r="AR417" t="str">
        <f>VLOOKUP(AC417,Lookup!$A$1:$G$58,5,FALSE)</f>
        <v>GORST CR     15.0216</v>
      </c>
      <c r="AS417">
        <f>VLOOKUP(AC417,Lookup!$A$1:$H$58,8,FALSE)</f>
        <v>12.803707691587473</v>
      </c>
      <c r="AT417">
        <f t="shared" si="6"/>
        <v>18.693413229717709</v>
      </c>
    </row>
    <row r="418" spans="1:46" x14ac:dyDescent="0.3">
      <c r="A418" t="s">
        <v>43</v>
      </c>
      <c r="B418">
        <v>4.0999999999999996</v>
      </c>
      <c r="C418">
        <v>20160520</v>
      </c>
      <c r="D418" t="s">
        <v>44</v>
      </c>
      <c r="E418" t="s">
        <v>68</v>
      </c>
      <c r="F418">
        <v>2484318</v>
      </c>
      <c r="G418">
        <v>1</v>
      </c>
      <c r="H418">
        <v>2013</v>
      </c>
      <c r="I418">
        <v>20130829</v>
      </c>
      <c r="J418" t="s">
        <v>43</v>
      </c>
      <c r="K418">
        <v>6</v>
      </c>
      <c r="L418">
        <v>35</v>
      </c>
      <c r="M418">
        <v>23</v>
      </c>
      <c r="N418">
        <v>16</v>
      </c>
      <c r="O418" t="s">
        <v>45</v>
      </c>
      <c r="P418">
        <v>5</v>
      </c>
      <c r="Q418" t="s">
        <v>46</v>
      </c>
      <c r="S418">
        <v>5000</v>
      </c>
      <c r="T418" t="s">
        <v>56</v>
      </c>
      <c r="X418">
        <v>800</v>
      </c>
      <c r="Y418">
        <v>0</v>
      </c>
      <c r="Z418">
        <v>1</v>
      </c>
      <c r="AA418" t="s">
        <v>48</v>
      </c>
      <c r="AB418">
        <v>1</v>
      </c>
      <c r="AC418" s="1" t="s">
        <v>89</v>
      </c>
      <c r="AD418">
        <v>12</v>
      </c>
      <c r="AH418">
        <v>125477</v>
      </c>
      <c r="AI418">
        <v>1</v>
      </c>
      <c r="AO418">
        <v>1.46</v>
      </c>
      <c r="AP418" t="s">
        <v>49</v>
      </c>
      <c r="AQ418" t="s">
        <v>45</v>
      </c>
      <c r="AR418" t="str">
        <f>VLOOKUP(AC418,Lookup!$A$1:$G$58,5,FALSE)</f>
        <v>GORST CR     15.0216</v>
      </c>
      <c r="AS418">
        <f>VLOOKUP(AC418,Lookup!$A$1:$H$58,8,FALSE)</f>
        <v>8.7930918696275064</v>
      </c>
      <c r="AT418">
        <f t="shared" si="6"/>
        <v>12.837914129656159</v>
      </c>
    </row>
    <row r="419" spans="1:46" x14ac:dyDescent="0.3">
      <c r="A419" t="s">
        <v>43</v>
      </c>
      <c r="B419">
        <v>4.0999999999999996</v>
      </c>
      <c r="C419">
        <v>20160520</v>
      </c>
      <c r="D419" t="s">
        <v>44</v>
      </c>
      <c r="E419" t="s">
        <v>68</v>
      </c>
      <c r="F419">
        <v>2484484</v>
      </c>
      <c r="G419">
        <v>1</v>
      </c>
      <c r="H419">
        <v>2013</v>
      </c>
      <c r="I419">
        <v>20130822</v>
      </c>
      <c r="J419" t="s">
        <v>43</v>
      </c>
      <c r="K419">
        <v>6</v>
      </c>
      <c r="L419">
        <v>34</v>
      </c>
      <c r="M419">
        <v>23</v>
      </c>
      <c r="N419">
        <v>49</v>
      </c>
      <c r="O419" t="s">
        <v>45</v>
      </c>
      <c r="P419">
        <v>5</v>
      </c>
      <c r="Q419" t="s">
        <v>46</v>
      </c>
      <c r="S419">
        <v>0</v>
      </c>
      <c r="T419" t="s">
        <v>47</v>
      </c>
      <c r="X419">
        <v>720</v>
      </c>
      <c r="Y419">
        <v>0</v>
      </c>
      <c r="Z419">
        <v>1</v>
      </c>
      <c r="AA419" t="s">
        <v>48</v>
      </c>
      <c r="AB419">
        <v>1</v>
      </c>
      <c r="AC419" s="1" t="s">
        <v>92</v>
      </c>
      <c r="AD419">
        <v>12</v>
      </c>
      <c r="AH419">
        <v>125476</v>
      </c>
      <c r="AI419">
        <v>1</v>
      </c>
      <c r="AO419">
        <v>2.2799999999999998</v>
      </c>
      <c r="AP419" t="s">
        <v>49</v>
      </c>
      <c r="AQ419" t="s">
        <v>45</v>
      </c>
      <c r="AR419" t="str">
        <f>VLOOKUP(AC419,Lookup!$A$1:$G$58,5,FALSE)</f>
        <v>ELWHA R      18.0272</v>
      </c>
      <c r="AS419">
        <f>VLOOKUP(AC419,Lookup!$A$1:$H$58,8,FALSE)</f>
        <v>1.0100977098924886</v>
      </c>
      <c r="AT419">
        <f t="shared" si="6"/>
        <v>2.3030227785548738</v>
      </c>
    </row>
    <row r="420" spans="1:46" x14ac:dyDescent="0.3">
      <c r="A420" t="s">
        <v>43</v>
      </c>
      <c r="B420">
        <v>4.0999999999999996</v>
      </c>
      <c r="C420">
        <v>20160520</v>
      </c>
      <c r="D420" t="s">
        <v>44</v>
      </c>
      <c r="E420" t="s">
        <v>68</v>
      </c>
      <c r="F420">
        <v>2484511</v>
      </c>
      <c r="G420">
        <v>1</v>
      </c>
      <c r="H420">
        <v>2013</v>
      </c>
      <c r="I420">
        <v>20130822</v>
      </c>
      <c r="J420" t="s">
        <v>43</v>
      </c>
      <c r="K420">
        <v>6</v>
      </c>
      <c r="L420">
        <v>34</v>
      </c>
      <c r="M420">
        <v>23</v>
      </c>
      <c r="N420">
        <v>49</v>
      </c>
      <c r="O420" t="s">
        <v>45</v>
      </c>
      <c r="P420">
        <v>5</v>
      </c>
      <c r="Q420" t="s">
        <v>46</v>
      </c>
      <c r="S420">
        <v>5000</v>
      </c>
      <c r="T420" t="s">
        <v>56</v>
      </c>
      <c r="X420">
        <v>740</v>
      </c>
      <c r="Y420">
        <v>0</v>
      </c>
      <c r="Z420">
        <v>1</v>
      </c>
      <c r="AA420" t="s">
        <v>48</v>
      </c>
      <c r="AB420">
        <v>1</v>
      </c>
      <c r="AC420" s="1" t="s">
        <v>83</v>
      </c>
      <c r="AD420">
        <v>12</v>
      </c>
      <c r="AH420">
        <v>125476</v>
      </c>
      <c r="AI420">
        <v>1</v>
      </c>
      <c r="AO420">
        <v>2.2799999999999998</v>
      </c>
      <c r="AP420" t="s">
        <v>49</v>
      </c>
      <c r="AQ420" t="s">
        <v>45</v>
      </c>
      <c r="AR420" t="str">
        <f>VLOOKUP(AC420,Lookup!$A$1:$G$58,5,FALSE)</f>
        <v>GORST CR     15.0216</v>
      </c>
      <c r="AS420">
        <f>VLOOKUP(AC420,Lookup!$A$1:$H$58,8,FALSE)</f>
        <v>12.803707691587473</v>
      </c>
      <c r="AT420">
        <f t="shared" si="6"/>
        <v>29.192453536819436</v>
      </c>
    </row>
    <row r="421" spans="1:46" x14ac:dyDescent="0.3">
      <c r="A421" t="s">
        <v>43</v>
      </c>
      <c r="B421">
        <v>4.0999999999999996</v>
      </c>
      <c r="C421">
        <v>20160520</v>
      </c>
      <c r="D421" t="s">
        <v>44</v>
      </c>
      <c r="E421" t="s">
        <v>68</v>
      </c>
      <c r="F421">
        <v>2484552</v>
      </c>
      <c r="G421">
        <v>1</v>
      </c>
      <c r="H421">
        <v>2013</v>
      </c>
      <c r="I421">
        <v>20130822</v>
      </c>
      <c r="J421" t="s">
        <v>43</v>
      </c>
      <c r="K421">
        <v>6</v>
      </c>
      <c r="L421">
        <v>34</v>
      </c>
      <c r="M421">
        <v>23</v>
      </c>
      <c r="N421">
        <v>49</v>
      </c>
      <c r="O421" t="s">
        <v>45</v>
      </c>
      <c r="P421">
        <v>5</v>
      </c>
      <c r="Q421" t="s">
        <v>46</v>
      </c>
      <c r="S421">
        <v>5000</v>
      </c>
      <c r="T421" t="s">
        <v>56</v>
      </c>
      <c r="X421">
        <v>560</v>
      </c>
      <c r="Y421">
        <v>0</v>
      </c>
      <c r="Z421">
        <v>1</v>
      </c>
      <c r="AA421" t="s">
        <v>48</v>
      </c>
      <c r="AB421">
        <v>1</v>
      </c>
      <c r="AC421" s="1" t="s">
        <v>89</v>
      </c>
      <c r="AD421">
        <v>12</v>
      </c>
      <c r="AH421">
        <v>125476</v>
      </c>
      <c r="AI421">
        <v>1</v>
      </c>
      <c r="AO421">
        <v>2.2799999999999998</v>
      </c>
      <c r="AP421" t="s">
        <v>49</v>
      </c>
      <c r="AQ421" t="s">
        <v>45</v>
      </c>
      <c r="AR421" t="str">
        <f>VLOOKUP(AC421,Lookup!$A$1:$G$58,5,FALSE)</f>
        <v>GORST CR     15.0216</v>
      </c>
      <c r="AS421">
        <f>VLOOKUP(AC421,Lookup!$A$1:$H$58,8,FALSE)</f>
        <v>8.7930918696275064</v>
      </c>
      <c r="AT421">
        <f t="shared" si="6"/>
        <v>20.048249462750714</v>
      </c>
    </row>
    <row r="422" spans="1:46" x14ac:dyDescent="0.3">
      <c r="A422" t="s">
        <v>43</v>
      </c>
      <c r="B422">
        <v>4.0999999999999996</v>
      </c>
      <c r="C422">
        <v>20160520</v>
      </c>
      <c r="D422" t="s">
        <v>44</v>
      </c>
      <c r="E422" t="s">
        <v>68</v>
      </c>
      <c r="F422">
        <v>2484577</v>
      </c>
      <c r="G422">
        <v>1</v>
      </c>
      <c r="H422">
        <v>2013</v>
      </c>
      <c r="I422">
        <v>20130827</v>
      </c>
      <c r="J422" t="s">
        <v>43</v>
      </c>
      <c r="K422">
        <v>6</v>
      </c>
      <c r="L422">
        <v>35</v>
      </c>
      <c r="M422">
        <v>23</v>
      </c>
      <c r="N422">
        <v>12</v>
      </c>
      <c r="O422" t="s">
        <v>45</v>
      </c>
      <c r="P422">
        <v>5</v>
      </c>
      <c r="Q422" t="s">
        <v>46</v>
      </c>
      <c r="S422">
        <v>5000</v>
      </c>
      <c r="T422" t="s">
        <v>56</v>
      </c>
      <c r="X422">
        <v>940</v>
      </c>
      <c r="Y422">
        <v>0</v>
      </c>
      <c r="Z422">
        <v>1</v>
      </c>
      <c r="AA422" t="s">
        <v>48</v>
      </c>
      <c r="AB422">
        <v>1</v>
      </c>
      <c r="AC422" s="1" t="s">
        <v>83</v>
      </c>
      <c r="AD422">
        <v>12</v>
      </c>
      <c r="AH422">
        <v>125477</v>
      </c>
      <c r="AI422">
        <v>1</v>
      </c>
      <c r="AO422">
        <v>1.46</v>
      </c>
      <c r="AP422" t="s">
        <v>49</v>
      </c>
      <c r="AQ422" t="s">
        <v>45</v>
      </c>
      <c r="AR422" t="str">
        <f>VLOOKUP(AC422,Lookup!$A$1:$G$58,5,FALSE)</f>
        <v>GORST CR     15.0216</v>
      </c>
      <c r="AS422">
        <f>VLOOKUP(AC422,Lookup!$A$1:$H$58,8,FALSE)</f>
        <v>12.803707691587473</v>
      </c>
      <c r="AT422">
        <f t="shared" si="6"/>
        <v>18.693413229717709</v>
      </c>
    </row>
    <row r="423" spans="1:46" x14ac:dyDescent="0.3">
      <c r="A423" t="s">
        <v>43</v>
      </c>
      <c r="B423">
        <v>4.0999999999999996</v>
      </c>
      <c r="C423">
        <v>20160520</v>
      </c>
      <c r="D423" t="s">
        <v>44</v>
      </c>
      <c r="E423" t="s">
        <v>68</v>
      </c>
      <c r="F423">
        <v>2484579</v>
      </c>
      <c r="G423">
        <v>1</v>
      </c>
      <c r="H423">
        <v>2013</v>
      </c>
      <c r="I423">
        <v>20130827</v>
      </c>
      <c r="J423" t="s">
        <v>43</v>
      </c>
      <c r="K423">
        <v>6</v>
      </c>
      <c r="L423">
        <v>35</v>
      </c>
      <c r="M423">
        <v>23</v>
      </c>
      <c r="N423">
        <v>12</v>
      </c>
      <c r="O423" t="s">
        <v>45</v>
      </c>
      <c r="P423">
        <v>5</v>
      </c>
      <c r="Q423" t="s">
        <v>46</v>
      </c>
      <c r="S423">
        <v>5000</v>
      </c>
      <c r="T423" t="s">
        <v>47</v>
      </c>
      <c r="X423">
        <v>760</v>
      </c>
      <c r="Y423">
        <v>0</v>
      </c>
      <c r="Z423">
        <v>1</v>
      </c>
      <c r="AA423" t="s">
        <v>48</v>
      </c>
      <c r="AB423">
        <v>1</v>
      </c>
      <c r="AC423" s="1" t="s">
        <v>83</v>
      </c>
      <c r="AD423">
        <v>12</v>
      </c>
      <c r="AH423">
        <v>125477</v>
      </c>
      <c r="AI423">
        <v>1</v>
      </c>
      <c r="AO423">
        <v>1.46</v>
      </c>
      <c r="AP423" t="s">
        <v>49</v>
      </c>
      <c r="AQ423" t="s">
        <v>45</v>
      </c>
      <c r="AR423" t="str">
        <f>VLOOKUP(AC423,Lookup!$A$1:$G$58,5,FALSE)</f>
        <v>GORST CR     15.0216</v>
      </c>
      <c r="AS423">
        <f>VLOOKUP(AC423,Lookup!$A$1:$H$58,8,FALSE)</f>
        <v>12.803707691587473</v>
      </c>
      <c r="AT423">
        <f t="shared" si="6"/>
        <v>18.693413229717709</v>
      </c>
    </row>
    <row r="424" spans="1:46" x14ac:dyDescent="0.3">
      <c r="A424" t="s">
        <v>43</v>
      </c>
      <c r="B424">
        <v>4.0999999999999996</v>
      </c>
      <c r="C424">
        <v>20160520</v>
      </c>
      <c r="D424" t="s">
        <v>44</v>
      </c>
      <c r="E424" t="s">
        <v>68</v>
      </c>
      <c r="F424">
        <v>2484584</v>
      </c>
      <c r="G424">
        <v>1</v>
      </c>
      <c r="H424">
        <v>2013</v>
      </c>
      <c r="I424">
        <v>20130827</v>
      </c>
      <c r="J424" t="s">
        <v>43</v>
      </c>
      <c r="K424">
        <v>6</v>
      </c>
      <c r="L424">
        <v>35</v>
      </c>
      <c r="M424">
        <v>23</v>
      </c>
      <c r="N424">
        <v>12</v>
      </c>
      <c r="O424" t="s">
        <v>45</v>
      </c>
      <c r="P424">
        <v>5</v>
      </c>
      <c r="Q424" t="s">
        <v>46</v>
      </c>
      <c r="S424">
        <v>5000</v>
      </c>
      <c r="T424" t="s">
        <v>47</v>
      </c>
      <c r="X424">
        <v>770</v>
      </c>
      <c r="Y424">
        <v>0</v>
      </c>
      <c r="Z424">
        <v>1</v>
      </c>
      <c r="AA424" t="s">
        <v>48</v>
      </c>
      <c r="AB424">
        <v>1</v>
      </c>
      <c r="AC424" s="1" t="s">
        <v>83</v>
      </c>
      <c r="AD424">
        <v>12</v>
      </c>
      <c r="AH424">
        <v>125477</v>
      </c>
      <c r="AI424">
        <v>1</v>
      </c>
      <c r="AO424">
        <v>1.46</v>
      </c>
      <c r="AP424" t="s">
        <v>49</v>
      </c>
      <c r="AQ424" t="s">
        <v>45</v>
      </c>
      <c r="AR424" t="str">
        <f>VLOOKUP(AC424,Lookup!$A$1:$G$58,5,FALSE)</f>
        <v>GORST CR     15.0216</v>
      </c>
      <c r="AS424">
        <f>VLOOKUP(AC424,Lookup!$A$1:$H$58,8,FALSE)</f>
        <v>12.803707691587473</v>
      </c>
      <c r="AT424">
        <f t="shared" si="6"/>
        <v>18.693413229717709</v>
      </c>
    </row>
    <row r="425" spans="1:46" x14ac:dyDescent="0.3">
      <c r="A425" t="s">
        <v>43</v>
      </c>
      <c r="B425">
        <v>4.0999999999999996</v>
      </c>
      <c r="C425">
        <v>20160520</v>
      </c>
      <c r="D425" t="s">
        <v>44</v>
      </c>
      <c r="E425" t="s">
        <v>68</v>
      </c>
      <c r="F425">
        <v>2484588</v>
      </c>
      <c r="G425">
        <v>1</v>
      </c>
      <c r="H425">
        <v>2013</v>
      </c>
      <c r="I425">
        <v>20130827</v>
      </c>
      <c r="J425" t="s">
        <v>43</v>
      </c>
      <c r="K425">
        <v>6</v>
      </c>
      <c r="L425">
        <v>35</v>
      </c>
      <c r="M425">
        <v>23</v>
      </c>
      <c r="N425">
        <v>12</v>
      </c>
      <c r="O425" t="s">
        <v>45</v>
      </c>
      <c r="P425">
        <v>5</v>
      </c>
      <c r="Q425" t="s">
        <v>46</v>
      </c>
      <c r="S425">
        <v>5000</v>
      </c>
      <c r="T425" t="s">
        <v>56</v>
      </c>
      <c r="X425">
        <v>580</v>
      </c>
      <c r="Y425">
        <v>0</v>
      </c>
      <c r="Z425">
        <v>1</v>
      </c>
      <c r="AA425" t="s">
        <v>48</v>
      </c>
      <c r="AB425">
        <v>1</v>
      </c>
      <c r="AC425" s="1" t="s">
        <v>89</v>
      </c>
      <c r="AD425">
        <v>12</v>
      </c>
      <c r="AH425">
        <v>125477</v>
      </c>
      <c r="AI425">
        <v>1</v>
      </c>
      <c r="AO425">
        <v>1.46</v>
      </c>
      <c r="AP425" t="s">
        <v>49</v>
      </c>
      <c r="AQ425" t="s">
        <v>45</v>
      </c>
      <c r="AR425" t="str">
        <f>VLOOKUP(AC425,Lookup!$A$1:$G$58,5,FALSE)</f>
        <v>GORST CR     15.0216</v>
      </c>
      <c r="AS425">
        <f>VLOOKUP(AC425,Lookup!$A$1:$H$58,8,FALSE)</f>
        <v>8.7930918696275064</v>
      </c>
      <c r="AT425">
        <f t="shared" si="6"/>
        <v>12.837914129656159</v>
      </c>
    </row>
    <row r="426" spans="1:46" x14ac:dyDescent="0.3">
      <c r="A426" t="s">
        <v>43</v>
      </c>
      <c r="B426">
        <v>4.0999999999999996</v>
      </c>
      <c r="C426">
        <v>20160520</v>
      </c>
      <c r="D426" t="s">
        <v>44</v>
      </c>
      <c r="E426" t="s">
        <v>68</v>
      </c>
      <c r="F426">
        <v>2484620</v>
      </c>
      <c r="G426">
        <v>1</v>
      </c>
      <c r="H426">
        <v>2013</v>
      </c>
      <c r="I426">
        <v>20130827</v>
      </c>
      <c r="J426" t="s">
        <v>43</v>
      </c>
      <c r="K426">
        <v>6</v>
      </c>
      <c r="L426">
        <v>35</v>
      </c>
      <c r="M426">
        <v>23</v>
      </c>
      <c r="N426">
        <v>12</v>
      </c>
      <c r="O426" t="s">
        <v>45</v>
      </c>
      <c r="P426">
        <v>5</v>
      </c>
      <c r="Q426" t="s">
        <v>46</v>
      </c>
      <c r="S426">
        <v>5000</v>
      </c>
      <c r="T426" t="s">
        <v>56</v>
      </c>
      <c r="X426">
        <v>760</v>
      </c>
      <c r="Y426">
        <v>0</v>
      </c>
      <c r="Z426">
        <v>1</v>
      </c>
      <c r="AA426" t="s">
        <v>48</v>
      </c>
      <c r="AB426">
        <v>1</v>
      </c>
      <c r="AC426" s="1" t="s">
        <v>88</v>
      </c>
      <c r="AD426">
        <v>12</v>
      </c>
      <c r="AH426">
        <v>125477</v>
      </c>
      <c r="AI426">
        <v>1</v>
      </c>
      <c r="AO426">
        <v>1.46</v>
      </c>
      <c r="AP426" t="s">
        <v>49</v>
      </c>
      <c r="AQ426" t="s">
        <v>45</v>
      </c>
      <c r="AR426" t="str">
        <f>VLOOKUP(AC426,Lookup!$A$1:$G$58,5,FALSE)</f>
        <v>GORST CR     15.0216</v>
      </c>
      <c r="AS426">
        <f>VLOOKUP(AC426,Lookup!$A$1:$H$58,8,FALSE)</f>
        <v>8.7221435634663784</v>
      </c>
      <c r="AT426">
        <f t="shared" si="6"/>
        <v>12.734329602660912</v>
      </c>
    </row>
    <row r="427" spans="1:46" x14ac:dyDescent="0.3">
      <c r="A427" t="s">
        <v>43</v>
      </c>
      <c r="B427">
        <v>4.0999999999999996</v>
      </c>
      <c r="C427">
        <v>20160520</v>
      </c>
      <c r="D427" t="s">
        <v>44</v>
      </c>
      <c r="E427" t="s">
        <v>68</v>
      </c>
      <c r="F427">
        <v>2484645</v>
      </c>
      <c r="G427">
        <v>1</v>
      </c>
      <c r="H427">
        <v>2013</v>
      </c>
      <c r="I427">
        <v>20130827</v>
      </c>
      <c r="J427" t="s">
        <v>43</v>
      </c>
      <c r="K427">
        <v>6</v>
      </c>
      <c r="L427">
        <v>35</v>
      </c>
      <c r="M427">
        <v>23</v>
      </c>
      <c r="N427">
        <v>12</v>
      </c>
      <c r="O427" t="s">
        <v>45</v>
      </c>
      <c r="P427">
        <v>5</v>
      </c>
      <c r="Q427" t="s">
        <v>46</v>
      </c>
      <c r="S427">
        <v>5000</v>
      </c>
      <c r="T427" t="s">
        <v>56</v>
      </c>
      <c r="X427">
        <v>780</v>
      </c>
      <c r="Y427">
        <v>0</v>
      </c>
      <c r="Z427">
        <v>1</v>
      </c>
      <c r="AA427" t="s">
        <v>48</v>
      </c>
      <c r="AB427">
        <v>1</v>
      </c>
      <c r="AC427" s="1" t="s">
        <v>83</v>
      </c>
      <c r="AD427">
        <v>12</v>
      </c>
      <c r="AH427">
        <v>125477</v>
      </c>
      <c r="AI427">
        <v>1</v>
      </c>
      <c r="AO427">
        <v>1.46</v>
      </c>
      <c r="AP427" t="s">
        <v>49</v>
      </c>
      <c r="AQ427" t="s">
        <v>45</v>
      </c>
      <c r="AR427" t="str">
        <f>VLOOKUP(AC427,Lookup!$A$1:$G$58,5,FALSE)</f>
        <v>GORST CR     15.0216</v>
      </c>
      <c r="AS427">
        <f>VLOOKUP(AC427,Lookup!$A$1:$H$58,8,FALSE)</f>
        <v>12.803707691587473</v>
      </c>
      <c r="AT427">
        <f t="shared" si="6"/>
        <v>18.693413229717709</v>
      </c>
    </row>
    <row r="428" spans="1:46" x14ac:dyDescent="0.3">
      <c r="A428" t="s">
        <v>43</v>
      </c>
      <c r="B428">
        <v>4.0999999999999996</v>
      </c>
      <c r="C428">
        <v>20160520</v>
      </c>
      <c r="D428" t="s">
        <v>44</v>
      </c>
      <c r="E428" t="s">
        <v>68</v>
      </c>
      <c r="F428">
        <v>2484652</v>
      </c>
      <c r="G428">
        <v>1</v>
      </c>
      <c r="H428">
        <v>2013</v>
      </c>
      <c r="I428">
        <v>20130828</v>
      </c>
      <c r="J428" t="s">
        <v>43</v>
      </c>
      <c r="K428">
        <v>6</v>
      </c>
      <c r="L428">
        <v>35</v>
      </c>
      <c r="M428">
        <v>23</v>
      </c>
      <c r="N428">
        <v>49</v>
      </c>
      <c r="O428" t="s">
        <v>45</v>
      </c>
      <c r="P428">
        <v>5</v>
      </c>
      <c r="Q428" t="s">
        <v>46</v>
      </c>
      <c r="S428">
        <v>5000</v>
      </c>
      <c r="T428" t="s">
        <v>47</v>
      </c>
      <c r="X428">
        <v>780</v>
      </c>
      <c r="Y428">
        <v>0</v>
      </c>
      <c r="Z428">
        <v>1</v>
      </c>
      <c r="AA428" t="s">
        <v>48</v>
      </c>
      <c r="AB428">
        <v>1</v>
      </c>
      <c r="AC428" s="1" t="s">
        <v>82</v>
      </c>
      <c r="AD428">
        <v>12</v>
      </c>
      <c r="AH428">
        <v>125477</v>
      </c>
      <c r="AI428">
        <v>1</v>
      </c>
      <c r="AO428">
        <v>1.46</v>
      </c>
      <c r="AP428" t="s">
        <v>49</v>
      </c>
      <c r="AQ428" t="s">
        <v>45</v>
      </c>
      <c r="AR428" t="str">
        <f>VLOOKUP(AC428,Lookup!$A$1:$G$58,5,FALSE)</f>
        <v>GORST CR     15.0216</v>
      </c>
      <c r="AS428">
        <f>VLOOKUP(AC428,Lookup!$A$1:$H$58,8,FALSE)</f>
        <v>10.712079355643366</v>
      </c>
      <c r="AT428">
        <f t="shared" si="6"/>
        <v>15.639635859239315</v>
      </c>
    </row>
    <row r="429" spans="1:46" x14ac:dyDescent="0.3">
      <c r="A429" t="s">
        <v>43</v>
      </c>
      <c r="B429">
        <v>4.0999999999999996</v>
      </c>
      <c r="C429">
        <v>20160520</v>
      </c>
      <c r="D429" t="s">
        <v>44</v>
      </c>
      <c r="E429" t="s">
        <v>68</v>
      </c>
      <c r="F429">
        <v>2484677</v>
      </c>
      <c r="G429">
        <v>1</v>
      </c>
      <c r="H429">
        <v>2013</v>
      </c>
      <c r="I429">
        <v>20130828</v>
      </c>
      <c r="J429" t="s">
        <v>43</v>
      </c>
      <c r="K429">
        <v>6</v>
      </c>
      <c r="L429">
        <v>35</v>
      </c>
      <c r="M429">
        <v>23</v>
      </c>
      <c r="N429">
        <v>49</v>
      </c>
      <c r="O429" t="s">
        <v>45</v>
      </c>
      <c r="P429">
        <v>5</v>
      </c>
      <c r="Q429" t="s">
        <v>46</v>
      </c>
      <c r="S429">
        <v>5000</v>
      </c>
      <c r="T429" t="s">
        <v>56</v>
      </c>
      <c r="X429">
        <v>690</v>
      </c>
      <c r="Y429">
        <v>0</v>
      </c>
      <c r="Z429">
        <v>1</v>
      </c>
      <c r="AA429" t="s">
        <v>48</v>
      </c>
      <c r="AB429">
        <v>1</v>
      </c>
      <c r="AC429" s="1" t="s">
        <v>89</v>
      </c>
      <c r="AD429">
        <v>12</v>
      </c>
      <c r="AH429">
        <v>125477</v>
      </c>
      <c r="AI429">
        <v>1</v>
      </c>
      <c r="AO429">
        <v>1.46</v>
      </c>
      <c r="AP429" t="s">
        <v>49</v>
      </c>
      <c r="AQ429" t="s">
        <v>45</v>
      </c>
      <c r="AR429" t="str">
        <f>VLOOKUP(AC429,Lookup!$A$1:$G$58,5,FALSE)</f>
        <v>GORST CR     15.0216</v>
      </c>
      <c r="AS429">
        <f>VLOOKUP(AC429,Lookup!$A$1:$H$58,8,FALSE)</f>
        <v>8.7930918696275064</v>
      </c>
      <c r="AT429">
        <f t="shared" si="6"/>
        <v>12.837914129656159</v>
      </c>
    </row>
    <row r="430" spans="1:46" x14ac:dyDescent="0.3">
      <c r="A430" t="s">
        <v>43</v>
      </c>
      <c r="B430">
        <v>4.0999999999999996</v>
      </c>
      <c r="C430">
        <v>20160520</v>
      </c>
      <c r="D430" t="s">
        <v>44</v>
      </c>
      <c r="E430" t="s">
        <v>68</v>
      </c>
      <c r="F430">
        <v>2484679</v>
      </c>
      <c r="G430">
        <v>1</v>
      </c>
      <c r="H430">
        <v>2013</v>
      </c>
      <c r="I430">
        <v>20130828</v>
      </c>
      <c r="J430" t="s">
        <v>43</v>
      </c>
      <c r="K430">
        <v>6</v>
      </c>
      <c r="L430">
        <v>35</v>
      </c>
      <c r="M430">
        <v>23</v>
      </c>
      <c r="N430">
        <v>49</v>
      </c>
      <c r="O430" t="s">
        <v>45</v>
      </c>
      <c r="P430">
        <v>5</v>
      </c>
      <c r="Q430" t="s">
        <v>46</v>
      </c>
      <c r="S430">
        <v>5000</v>
      </c>
      <c r="T430" t="s">
        <v>56</v>
      </c>
      <c r="X430">
        <v>680</v>
      </c>
      <c r="Y430">
        <v>0</v>
      </c>
      <c r="Z430">
        <v>1</v>
      </c>
      <c r="AA430" t="s">
        <v>48</v>
      </c>
      <c r="AB430">
        <v>1</v>
      </c>
      <c r="AC430" s="1" t="s">
        <v>89</v>
      </c>
      <c r="AD430">
        <v>12</v>
      </c>
      <c r="AH430">
        <v>125477</v>
      </c>
      <c r="AI430">
        <v>1</v>
      </c>
      <c r="AO430">
        <v>1.46</v>
      </c>
      <c r="AP430" t="s">
        <v>49</v>
      </c>
      <c r="AQ430" t="s">
        <v>45</v>
      </c>
      <c r="AR430" t="str">
        <f>VLOOKUP(AC430,Lookup!$A$1:$G$58,5,FALSE)</f>
        <v>GORST CR     15.0216</v>
      </c>
      <c r="AS430">
        <f>VLOOKUP(AC430,Lookup!$A$1:$H$58,8,FALSE)</f>
        <v>8.7930918696275064</v>
      </c>
      <c r="AT430">
        <f t="shared" si="6"/>
        <v>12.837914129656159</v>
      </c>
    </row>
    <row r="431" spans="1:46" x14ac:dyDescent="0.3">
      <c r="A431" t="s">
        <v>43</v>
      </c>
      <c r="B431">
        <v>4.0999999999999996</v>
      </c>
      <c r="C431">
        <v>20160520</v>
      </c>
      <c r="D431" t="s">
        <v>44</v>
      </c>
      <c r="E431" t="s">
        <v>68</v>
      </c>
      <c r="F431">
        <v>2484688</v>
      </c>
      <c r="G431">
        <v>1</v>
      </c>
      <c r="H431">
        <v>2013</v>
      </c>
      <c r="I431">
        <v>20130828</v>
      </c>
      <c r="J431" t="s">
        <v>43</v>
      </c>
      <c r="K431">
        <v>6</v>
      </c>
      <c r="L431">
        <v>35</v>
      </c>
      <c r="M431">
        <v>23</v>
      </c>
      <c r="N431">
        <v>49</v>
      </c>
      <c r="O431" t="s">
        <v>45</v>
      </c>
      <c r="P431">
        <v>5</v>
      </c>
      <c r="Q431" t="s">
        <v>46</v>
      </c>
      <c r="S431">
        <v>5000</v>
      </c>
      <c r="T431" t="s">
        <v>56</v>
      </c>
      <c r="X431">
        <v>660</v>
      </c>
      <c r="Y431">
        <v>0</v>
      </c>
      <c r="Z431">
        <v>1</v>
      </c>
      <c r="AA431" t="s">
        <v>48</v>
      </c>
      <c r="AB431">
        <v>1</v>
      </c>
      <c r="AC431" s="1" t="s">
        <v>89</v>
      </c>
      <c r="AD431">
        <v>12</v>
      </c>
      <c r="AH431">
        <v>125477</v>
      </c>
      <c r="AI431">
        <v>1</v>
      </c>
      <c r="AO431">
        <v>1.46</v>
      </c>
      <c r="AP431" t="s">
        <v>49</v>
      </c>
      <c r="AQ431" t="s">
        <v>45</v>
      </c>
      <c r="AR431" t="str">
        <f>VLOOKUP(AC431,Lookup!$A$1:$G$58,5,FALSE)</f>
        <v>GORST CR     15.0216</v>
      </c>
      <c r="AS431">
        <f>VLOOKUP(AC431,Lookup!$A$1:$H$58,8,FALSE)</f>
        <v>8.7930918696275064</v>
      </c>
      <c r="AT431">
        <f t="shared" si="6"/>
        <v>12.837914129656159</v>
      </c>
    </row>
    <row r="432" spans="1:46" x14ac:dyDescent="0.3">
      <c r="A432" t="s">
        <v>43</v>
      </c>
      <c r="B432">
        <v>4.0999999999999996</v>
      </c>
      <c r="C432">
        <v>20160520</v>
      </c>
      <c r="D432" t="s">
        <v>44</v>
      </c>
      <c r="E432" t="s">
        <v>68</v>
      </c>
      <c r="F432">
        <v>2484743</v>
      </c>
      <c r="G432">
        <v>1</v>
      </c>
      <c r="H432">
        <v>2013</v>
      </c>
      <c r="I432">
        <v>20130826</v>
      </c>
      <c r="J432" t="s">
        <v>43</v>
      </c>
      <c r="K432">
        <v>6</v>
      </c>
      <c r="L432">
        <v>35</v>
      </c>
      <c r="M432">
        <v>23</v>
      </c>
      <c r="N432">
        <v>52</v>
      </c>
      <c r="O432" t="s">
        <v>45</v>
      </c>
      <c r="P432">
        <v>5</v>
      </c>
      <c r="Q432" t="s">
        <v>46</v>
      </c>
      <c r="S432">
        <v>5000</v>
      </c>
      <c r="T432" t="s">
        <v>56</v>
      </c>
      <c r="X432">
        <v>770</v>
      </c>
      <c r="Y432">
        <v>0</v>
      </c>
      <c r="Z432">
        <v>1</v>
      </c>
      <c r="AA432" t="s">
        <v>48</v>
      </c>
      <c r="AB432">
        <v>1</v>
      </c>
      <c r="AC432" s="1" t="s">
        <v>82</v>
      </c>
      <c r="AD432">
        <v>12</v>
      </c>
      <c r="AH432">
        <v>125477</v>
      </c>
      <c r="AI432">
        <v>1</v>
      </c>
      <c r="AO432">
        <v>1.46</v>
      </c>
      <c r="AP432" t="s">
        <v>49</v>
      </c>
      <c r="AQ432" t="s">
        <v>45</v>
      </c>
      <c r="AR432" t="str">
        <f>VLOOKUP(AC432,Lookup!$A$1:$G$58,5,FALSE)</f>
        <v>GORST CR     15.0216</v>
      </c>
      <c r="AS432">
        <f>VLOOKUP(AC432,Lookup!$A$1:$H$58,8,FALSE)</f>
        <v>10.712079355643366</v>
      </c>
      <c r="AT432">
        <f t="shared" si="6"/>
        <v>15.639635859239315</v>
      </c>
    </row>
    <row r="433" spans="1:46" x14ac:dyDescent="0.3">
      <c r="A433" t="s">
        <v>43</v>
      </c>
      <c r="B433">
        <v>4.0999999999999996</v>
      </c>
      <c r="C433">
        <v>20160520</v>
      </c>
      <c r="D433" t="s">
        <v>44</v>
      </c>
      <c r="E433" t="s">
        <v>68</v>
      </c>
      <c r="F433">
        <v>2484745</v>
      </c>
      <c r="G433">
        <v>1</v>
      </c>
      <c r="H433">
        <v>2013</v>
      </c>
      <c r="I433">
        <v>20130826</v>
      </c>
      <c r="J433" t="s">
        <v>43</v>
      </c>
      <c r="K433">
        <v>6</v>
      </c>
      <c r="L433">
        <v>35</v>
      </c>
      <c r="M433">
        <v>23</v>
      </c>
      <c r="N433">
        <v>52</v>
      </c>
      <c r="O433" t="s">
        <v>45</v>
      </c>
      <c r="P433">
        <v>5</v>
      </c>
      <c r="Q433" t="s">
        <v>46</v>
      </c>
      <c r="S433">
        <v>5000</v>
      </c>
      <c r="T433" t="s">
        <v>47</v>
      </c>
      <c r="X433">
        <v>690</v>
      </c>
      <c r="Y433">
        <v>0</v>
      </c>
      <c r="Z433">
        <v>1</v>
      </c>
      <c r="AA433" t="s">
        <v>48</v>
      </c>
      <c r="AB433">
        <v>1</v>
      </c>
      <c r="AC433" s="1" t="s">
        <v>89</v>
      </c>
      <c r="AD433">
        <v>12</v>
      </c>
      <c r="AH433">
        <v>125477</v>
      </c>
      <c r="AI433">
        <v>1</v>
      </c>
      <c r="AO433">
        <v>1.46</v>
      </c>
      <c r="AP433" t="s">
        <v>49</v>
      </c>
      <c r="AQ433" t="s">
        <v>45</v>
      </c>
      <c r="AR433" t="str">
        <f>VLOOKUP(AC433,Lookup!$A$1:$G$58,5,FALSE)</f>
        <v>GORST CR     15.0216</v>
      </c>
      <c r="AS433">
        <f>VLOOKUP(AC433,Lookup!$A$1:$H$58,8,FALSE)</f>
        <v>8.7930918696275064</v>
      </c>
      <c r="AT433">
        <f t="shared" si="6"/>
        <v>12.837914129656159</v>
      </c>
    </row>
    <row r="434" spans="1:46" x14ac:dyDescent="0.3">
      <c r="A434" t="s">
        <v>43</v>
      </c>
      <c r="B434">
        <v>4.0999999999999996</v>
      </c>
      <c r="C434">
        <v>20160520</v>
      </c>
      <c r="D434" t="s">
        <v>44</v>
      </c>
      <c r="E434" t="s">
        <v>68</v>
      </c>
      <c r="F434">
        <v>2484777</v>
      </c>
      <c r="G434">
        <v>1</v>
      </c>
      <c r="H434">
        <v>2013</v>
      </c>
      <c r="I434">
        <v>20130826</v>
      </c>
      <c r="J434" t="s">
        <v>43</v>
      </c>
      <c r="K434">
        <v>6</v>
      </c>
      <c r="L434">
        <v>35</v>
      </c>
      <c r="M434">
        <v>23</v>
      </c>
      <c r="N434">
        <v>52</v>
      </c>
      <c r="O434" t="s">
        <v>45</v>
      </c>
      <c r="P434">
        <v>5</v>
      </c>
      <c r="Q434" t="s">
        <v>46</v>
      </c>
      <c r="S434">
        <v>5000</v>
      </c>
      <c r="T434" t="s">
        <v>56</v>
      </c>
      <c r="X434">
        <v>770</v>
      </c>
      <c r="Y434">
        <v>0</v>
      </c>
      <c r="Z434">
        <v>1</v>
      </c>
      <c r="AA434" t="s">
        <v>48</v>
      </c>
      <c r="AB434">
        <v>1</v>
      </c>
      <c r="AC434" s="1" t="s">
        <v>83</v>
      </c>
      <c r="AD434">
        <v>12</v>
      </c>
      <c r="AH434">
        <v>125477</v>
      </c>
      <c r="AI434">
        <v>1</v>
      </c>
      <c r="AO434">
        <v>1.46</v>
      </c>
      <c r="AP434" t="s">
        <v>49</v>
      </c>
      <c r="AQ434" t="s">
        <v>45</v>
      </c>
      <c r="AR434" t="str">
        <f>VLOOKUP(AC434,Lookup!$A$1:$G$58,5,FALSE)</f>
        <v>GORST CR     15.0216</v>
      </c>
      <c r="AS434">
        <f>VLOOKUP(AC434,Lookup!$A$1:$H$58,8,FALSE)</f>
        <v>12.803707691587473</v>
      </c>
      <c r="AT434">
        <f t="shared" si="6"/>
        <v>18.693413229717709</v>
      </c>
    </row>
    <row r="435" spans="1:46" x14ac:dyDescent="0.3">
      <c r="A435" t="s">
        <v>43</v>
      </c>
      <c r="B435">
        <v>4.0999999999999996</v>
      </c>
      <c r="C435">
        <v>20160520</v>
      </c>
      <c r="D435" t="s">
        <v>44</v>
      </c>
      <c r="E435" t="s">
        <v>68</v>
      </c>
      <c r="F435">
        <v>2484786</v>
      </c>
      <c r="G435">
        <v>1</v>
      </c>
      <c r="H435">
        <v>2013</v>
      </c>
      <c r="I435">
        <v>20130826</v>
      </c>
      <c r="J435" t="s">
        <v>43</v>
      </c>
      <c r="K435">
        <v>6</v>
      </c>
      <c r="L435">
        <v>35</v>
      </c>
      <c r="M435">
        <v>23</v>
      </c>
      <c r="N435">
        <v>52</v>
      </c>
      <c r="O435" t="s">
        <v>45</v>
      </c>
      <c r="P435">
        <v>5</v>
      </c>
      <c r="Q435" t="s">
        <v>46</v>
      </c>
      <c r="S435">
        <v>5000</v>
      </c>
      <c r="T435" t="s">
        <v>47</v>
      </c>
      <c r="X435">
        <v>800</v>
      </c>
      <c r="Y435">
        <v>0</v>
      </c>
      <c r="Z435">
        <v>1</v>
      </c>
      <c r="AA435" t="s">
        <v>48</v>
      </c>
      <c r="AB435">
        <v>1</v>
      </c>
      <c r="AC435" s="1" t="s">
        <v>83</v>
      </c>
      <c r="AD435">
        <v>12</v>
      </c>
      <c r="AH435">
        <v>125477</v>
      </c>
      <c r="AI435">
        <v>1</v>
      </c>
      <c r="AO435">
        <v>1.46</v>
      </c>
      <c r="AP435" t="s">
        <v>49</v>
      </c>
      <c r="AQ435" t="s">
        <v>45</v>
      </c>
      <c r="AR435" t="str">
        <f>VLOOKUP(AC435,Lookup!$A$1:$G$58,5,FALSE)</f>
        <v>GORST CR     15.0216</v>
      </c>
      <c r="AS435">
        <f>VLOOKUP(AC435,Lookup!$A$1:$H$58,8,FALSE)</f>
        <v>12.803707691587473</v>
      </c>
      <c r="AT435">
        <f t="shared" si="6"/>
        <v>18.693413229717709</v>
      </c>
    </row>
    <row r="436" spans="1:46" x14ac:dyDescent="0.3">
      <c r="A436" t="s">
        <v>43</v>
      </c>
      <c r="B436">
        <v>4.0999999999999996</v>
      </c>
      <c r="C436">
        <v>20160520</v>
      </c>
      <c r="D436" t="s">
        <v>44</v>
      </c>
      <c r="E436" t="s">
        <v>68</v>
      </c>
      <c r="F436">
        <v>2484818</v>
      </c>
      <c r="G436">
        <v>1</v>
      </c>
      <c r="H436">
        <v>2013</v>
      </c>
      <c r="I436">
        <v>20130826</v>
      </c>
      <c r="J436" t="s">
        <v>43</v>
      </c>
      <c r="K436">
        <v>6</v>
      </c>
      <c r="L436">
        <v>35</v>
      </c>
      <c r="M436">
        <v>23</v>
      </c>
      <c r="N436">
        <v>52</v>
      </c>
      <c r="O436" t="s">
        <v>45</v>
      </c>
      <c r="P436">
        <v>5</v>
      </c>
      <c r="Q436" t="s">
        <v>46</v>
      </c>
      <c r="S436">
        <v>5000</v>
      </c>
      <c r="T436" t="s">
        <v>56</v>
      </c>
      <c r="X436">
        <v>750</v>
      </c>
      <c r="Y436">
        <v>0</v>
      </c>
      <c r="Z436">
        <v>1</v>
      </c>
      <c r="AA436" t="s">
        <v>48</v>
      </c>
      <c r="AB436">
        <v>1</v>
      </c>
      <c r="AC436" s="1" t="s">
        <v>82</v>
      </c>
      <c r="AD436">
        <v>12</v>
      </c>
      <c r="AH436">
        <v>125477</v>
      </c>
      <c r="AI436">
        <v>1</v>
      </c>
      <c r="AO436">
        <v>1.46</v>
      </c>
      <c r="AP436" t="s">
        <v>49</v>
      </c>
      <c r="AQ436" t="s">
        <v>45</v>
      </c>
      <c r="AR436" t="str">
        <f>VLOOKUP(AC436,Lookup!$A$1:$G$58,5,FALSE)</f>
        <v>GORST CR     15.0216</v>
      </c>
      <c r="AS436">
        <f>VLOOKUP(AC436,Lookup!$A$1:$H$58,8,FALSE)</f>
        <v>10.712079355643366</v>
      </c>
      <c r="AT436">
        <f t="shared" si="6"/>
        <v>15.639635859239315</v>
      </c>
    </row>
    <row r="437" spans="1:46" x14ac:dyDescent="0.3">
      <c r="A437" t="s">
        <v>43</v>
      </c>
      <c r="B437">
        <v>4.0999999999999996</v>
      </c>
      <c r="C437">
        <v>20160520</v>
      </c>
      <c r="D437" t="s">
        <v>44</v>
      </c>
      <c r="E437" t="s">
        <v>68</v>
      </c>
      <c r="F437">
        <v>2484886</v>
      </c>
      <c r="G437">
        <v>1</v>
      </c>
      <c r="H437">
        <v>2013</v>
      </c>
      <c r="I437">
        <v>20130826</v>
      </c>
      <c r="J437" t="s">
        <v>43</v>
      </c>
      <c r="K437">
        <v>6</v>
      </c>
      <c r="L437">
        <v>35</v>
      </c>
      <c r="M437">
        <v>23</v>
      </c>
      <c r="N437">
        <v>52</v>
      </c>
      <c r="O437" t="s">
        <v>45</v>
      </c>
      <c r="P437">
        <v>5</v>
      </c>
      <c r="Q437" t="s">
        <v>46</v>
      </c>
      <c r="S437">
        <v>5000</v>
      </c>
      <c r="T437" t="s">
        <v>56</v>
      </c>
      <c r="X437">
        <v>680</v>
      </c>
      <c r="Y437">
        <v>0</v>
      </c>
      <c r="Z437">
        <v>1</v>
      </c>
      <c r="AA437" t="s">
        <v>48</v>
      </c>
      <c r="AB437">
        <v>1</v>
      </c>
      <c r="AC437" s="1" t="s">
        <v>83</v>
      </c>
      <c r="AD437">
        <v>12</v>
      </c>
      <c r="AH437">
        <v>125477</v>
      </c>
      <c r="AI437">
        <v>1</v>
      </c>
      <c r="AO437">
        <v>1.46</v>
      </c>
      <c r="AP437" t="s">
        <v>49</v>
      </c>
      <c r="AQ437" t="s">
        <v>45</v>
      </c>
      <c r="AR437" t="str">
        <f>VLOOKUP(AC437,Lookup!$A$1:$G$58,5,FALSE)</f>
        <v>GORST CR     15.0216</v>
      </c>
      <c r="AS437">
        <f>VLOOKUP(AC437,Lookup!$A$1:$H$58,8,FALSE)</f>
        <v>12.803707691587473</v>
      </c>
      <c r="AT437">
        <f t="shared" si="6"/>
        <v>18.693413229717709</v>
      </c>
    </row>
    <row r="438" spans="1:46" x14ac:dyDescent="0.3">
      <c r="A438" t="s">
        <v>43</v>
      </c>
      <c r="B438">
        <v>4.0999999999999996</v>
      </c>
      <c r="C438">
        <v>20160520</v>
      </c>
      <c r="D438" t="s">
        <v>44</v>
      </c>
      <c r="E438" t="s">
        <v>68</v>
      </c>
      <c r="F438">
        <v>2484010</v>
      </c>
      <c r="G438">
        <v>1</v>
      </c>
      <c r="H438">
        <v>2013</v>
      </c>
      <c r="I438">
        <v>20130820</v>
      </c>
      <c r="J438" t="s">
        <v>43</v>
      </c>
      <c r="K438">
        <v>6</v>
      </c>
      <c r="L438">
        <v>34</v>
      </c>
      <c r="M438">
        <v>23</v>
      </c>
      <c r="N438">
        <v>49</v>
      </c>
      <c r="O438" t="s">
        <v>45</v>
      </c>
      <c r="P438">
        <v>5</v>
      </c>
      <c r="Q438" t="s">
        <v>46</v>
      </c>
      <c r="S438">
        <v>5000</v>
      </c>
      <c r="T438" t="s">
        <v>56</v>
      </c>
      <c r="X438">
        <v>630</v>
      </c>
      <c r="Y438">
        <v>0</v>
      </c>
      <c r="Z438">
        <v>1</v>
      </c>
      <c r="AA438" t="s">
        <v>48</v>
      </c>
      <c r="AB438">
        <v>1</v>
      </c>
      <c r="AC438" s="1" t="s">
        <v>88</v>
      </c>
      <c r="AD438">
        <v>12</v>
      </c>
      <c r="AH438">
        <v>125476</v>
      </c>
      <c r="AI438">
        <v>1</v>
      </c>
      <c r="AO438">
        <v>2.2799999999999998</v>
      </c>
      <c r="AP438" t="s">
        <v>49</v>
      </c>
      <c r="AQ438" t="s">
        <v>45</v>
      </c>
      <c r="AR438" t="str">
        <f>VLOOKUP(AC438,Lookup!$A$1:$G$58,5,FALSE)</f>
        <v>GORST CR     15.0216</v>
      </c>
      <c r="AS438">
        <f>VLOOKUP(AC438,Lookup!$A$1:$H$58,8,FALSE)</f>
        <v>8.7221435634663784</v>
      </c>
      <c r="AT438">
        <f t="shared" si="6"/>
        <v>19.886487324703342</v>
      </c>
    </row>
    <row r="439" spans="1:46" x14ac:dyDescent="0.3">
      <c r="A439" t="s">
        <v>43</v>
      </c>
      <c r="B439">
        <v>4.0999999999999996</v>
      </c>
      <c r="C439">
        <v>20160520</v>
      </c>
      <c r="D439" t="s">
        <v>44</v>
      </c>
      <c r="E439" t="s">
        <v>68</v>
      </c>
      <c r="F439">
        <v>2484035</v>
      </c>
      <c r="G439">
        <v>1</v>
      </c>
      <c r="H439">
        <v>2013</v>
      </c>
      <c r="I439">
        <v>20130820</v>
      </c>
      <c r="J439" t="s">
        <v>43</v>
      </c>
      <c r="K439">
        <v>6</v>
      </c>
      <c r="L439">
        <v>34</v>
      </c>
      <c r="M439">
        <v>23</v>
      </c>
      <c r="N439">
        <v>49</v>
      </c>
      <c r="O439" t="s">
        <v>45</v>
      </c>
      <c r="P439">
        <v>5</v>
      </c>
      <c r="Q439" t="s">
        <v>46</v>
      </c>
      <c r="S439">
        <v>5000</v>
      </c>
      <c r="T439" t="s">
        <v>56</v>
      </c>
      <c r="X439">
        <v>810</v>
      </c>
      <c r="Y439">
        <v>0</v>
      </c>
      <c r="Z439">
        <v>1</v>
      </c>
      <c r="AA439" t="s">
        <v>48</v>
      </c>
      <c r="AB439">
        <v>1</v>
      </c>
      <c r="AC439" s="1" t="s">
        <v>88</v>
      </c>
      <c r="AD439">
        <v>12</v>
      </c>
      <c r="AH439">
        <v>125476</v>
      </c>
      <c r="AI439">
        <v>1</v>
      </c>
      <c r="AO439">
        <v>2.2799999999999998</v>
      </c>
      <c r="AP439" t="s">
        <v>49</v>
      </c>
      <c r="AQ439" t="s">
        <v>45</v>
      </c>
      <c r="AR439" t="str">
        <f>VLOOKUP(AC439,Lookup!$A$1:$G$58,5,FALSE)</f>
        <v>GORST CR     15.0216</v>
      </c>
      <c r="AS439">
        <f>VLOOKUP(AC439,Lookup!$A$1:$H$58,8,FALSE)</f>
        <v>8.7221435634663784</v>
      </c>
      <c r="AT439">
        <f t="shared" si="6"/>
        <v>19.886487324703342</v>
      </c>
    </row>
    <row r="440" spans="1:46" x14ac:dyDescent="0.3">
      <c r="A440" t="s">
        <v>43</v>
      </c>
      <c r="B440">
        <v>4.0999999999999996</v>
      </c>
      <c r="C440">
        <v>20160520</v>
      </c>
      <c r="D440" t="s">
        <v>44</v>
      </c>
      <c r="E440" t="s">
        <v>68</v>
      </c>
      <c r="F440">
        <v>2484053</v>
      </c>
      <c r="G440">
        <v>1</v>
      </c>
      <c r="H440">
        <v>2013</v>
      </c>
      <c r="I440">
        <v>20130820</v>
      </c>
      <c r="J440" t="s">
        <v>43</v>
      </c>
      <c r="K440">
        <v>6</v>
      </c>
      <c r="L440">
        <v>34</v>
      </c>
      <c r="M440">
        <v>23</v>
      </c>
      <c r="N440">
        <v>49</v>
      </c>
      <c r="O440" t="s">
        <v>45</v>
      </c>
      <c r="P440">
        <v>5</v>
      </c>
      <c r="Q440" t="s">
        <v>46</v>
      </c>
      <c r="S440">
        <v>5000</v>
      </c>
      <c r="T440" t="s">
        <v>56</v>
      </c>
      <c r="X440">
        <v>830</v>
      </c>
      <c r="Y440">
        <v>0</v>
      </c>
      <c r="Z440">
        <v>1</v>
      </c>
      <c r="AA440" t="s">
        <v>48</v>
      </c>
      <c r="AB440">
        <v>1</v>
      </c>
      <c r="AC440" s="1" t="s">
        <v>82</v>
      </c>
      <c r="AD440">
        <v>12</v>
      </c>
      <c r="AH440">
        <v>125476</v>
      </c>
      <c r="AI440">
        <v>1</v>
      </c>
      <c r="AO440">
        <v>2.2799999999999998</v>
      </c>
      <c r="AP440" t="s">
        <v>49</v>
      </c>
      <c r="AQ440" t="s">
        <v>45</v>
      </c>
      <c r="AR440" t="str">
        <f>VLOOKUP(AC440,Lookup!$A$1:$G$58,5,FALSE)</f>
        <v>GORST CR     15.0216</v>
      </c>
      <c r="AS440">
        <f>VLOOKUP(AC440,Lookup!$A$1:$H$58,8,FALSE)</f>
        <v>10.712079355643366</v>
      </c>
      <c r="AT440">
        <f t="shared" si="6"/>
        <v>24.423540930866874</v>
      </c>
    </row>
    <row r="441" spans="1:46" x14ac:dyDescent="0.3">
      <c r="A441" t="s">
        <v>43</v>
      </c>
      <c r="B441">
        <v>4.0999999999999996</v>
      </c>
      <c r="C441">
        <v>20160520</v>
      </c>
      <c r="D441" t="s">
        <v>44</v>
      </c>
      <c r="E441" t="s">
        <v>68</v>
      </c>
      <c r="F441">
        <v>2484067</v>
      </c>
      <c r="G441">
        <v>1</v>
      </c>
      <c r="H441">
        <v>2013</v>
      </c>
      <c r="I441">
        <v>20130820</v>
      </c>
      <c r="J441" t="s">
        <v>43</v>
      </c>
      <c r="K441">
        <v>6</v>
      </c>
      <c r="L441">
        <v>34</v>
      </c>
      <c r="M441">
        <v>23</v>
      </c>
      <c r="N441">
        <v>49</v>
      </c>
      <c r="O441" t="s">
        <v>45</v>
      </c>
      <c r="P441">
        <v>5</v>
      </c>
      <c r="Q441" t="s">
        <v>46</v>
      </c>
      <c r="S441">
        <v>5000</v>
      </c>
      <c r="T441" t="s">
        <v>56</v>
      </c>
      <c r="X441">
        <v>720</v>
      </c>
      <c r="Y441">
        <v>0</v>
      </c>
      <c r="Z441">
        <v>1</v>
      </c>
      <c r="AA441" t="s">
        <v>48</v>
      </c>
      <c r="AB441">
        <v>1</v>
      </c>
      <c r="AC441" s="1" t="s">
        <v>89</v>
      </c>
      <c r="AD441">
        <v>12</v>
      </c>
      <c r="AH441">
        <v>125476</v>
      </c>
      <c r="AI441">
        <v>1</v>
      </c>
      <c r="AO441">
        <v>2.2799999999999998</v>
      </c>
      <c r="AP441" t="s">
        <v>49</v>
      </c>
      <c r="AQ441" t="s">
        <v>45</v>
      </c>
      <c r="AR441" t="str">
        <f>VLOOKUP(AC441,Lookup!$A$1:$G$58,5,FALSE)</f>
        <v>GORST CR     15.0216</v>
      </c>
      <c r="AS441">
        <f>VLOOKUP(AC441,Lookup!$A$1:$H$58,8,FALSE)</f>
        <v>8.7930918696275064</v>
      </c>
      <c r="AT441">
        <f t="shared" si="6"/>
        <v>20.048249462750714</v>
      </c>
    </row>
    <row r="442" spans="1:46" x14ac:dyDescent="0.3">
      <c r="A442" t="s">
        <v>43</v>
      </c>
      <c r="B442">
        <v>4.0999999999999996</v>
      </c>
      <c r="C442">
        <v>20160520</v>
      </c>
      <c r="D442" t="s">
        <v>44</v>
      </c>
      <c r="E442" t="s">
        <v>68</v>
      </c>
      <c r="F442">
        <v>2484078</v>
      </c>
      <c r="G442">
        <v>1</v>
      </c>
      <c r="H442">
        <v>2013</v>
      </c>
      <c r="I442">
        <v>20130814</v>
      </c>
      <c r="J442" t="s">
        <v>43</v>
      </c>
      <c r="K442">
        <v>6</v>
      </c>
      <c r="L442">
        <v>33</v>
      </c>
      <c r="M442">
        <v>23</v>
      </c>
      <c r="N442">
        <v>49</v>
      </c>
      <c r="O442" t="s">
        <v>45</v>
      </c>
      <c r="P442">
        <v>5</v>
      </c>
      <c r="Q442" t="s">
        <v>46</v>
      </c>
      <c r="S442">
        <v>5000</v>
      </c>
      <c r="T442" t="s">
        <v>56</v>
      </c>
      <c r="X442">
        <v>730</v>
      </c>
      <c r="Y442">
        <v>0</v>
      </c>
      <c r="Z442">
        <v>1</v>
      </c>
      <c r="AA442" t="s">
        <v>48</v>
      </c>
      <c r="AB442">
        <v>1</v>
      </c>
      <c r="AC442" s="1" t="s">
        <v>82</v>
      </c>
      <c r="AD442">
        <v>12</v>
      </c>
      <c r="AH442">
        <v>125475</v>
      </c>
      <c r="AI442">
        <v>1</v>
      </c>
      <c r="AO442">
        <v>1.79</v>
      </c>
      <c r="AP442" t="s">
        <v>49</v>
      </c>
      <c r="AQ442" t="s">
        <v>45</v>
      </c>
      <c r="AR442" t="str">
        <f>VLOOKUP(AC442,Lookup!$A$1:$G$58,5,FALSE)</f>
        <v>GORST CR     15.0216</v>
      </c>
      <c r="AS442">
        <f>VLOOKUP(AC442,Lookup!$A$1:$H$58,8,FALSE)</f>
        <v>10.712079355643366</v>
      </c>
      <c r="AT442">
        <f t="shared" si="6"/>
        <v>19.174622046601627</v>
      </c>
    </row>
    <row r="443" spans="1:46" x14ac:dyDescent="0.3">
      <c r="A443" t="s">
        <v>43</v>
      </c>
      <c r="B443">
        <v>4.0999999999999996</v>
      </c>
      <c r="C443">
        <v>20160520</v>
      </c>
      <c r="D443" t="s">
        <v>44</v>
      </c>
      <c r="E443" t="s">
        <v>68</v>
      </c>
      <c r="F443">
        <v>2484117</v>
      </c>
      <c r="G443">
        <v>1</v>
      </c>
      <c r="H443">
        <v>2013</v>
      </c>
      <c r="I443">
        <v>20130823</v>
      </c>
      <c r="J443" t="s">
        <v>43</v>
      </c>
      <c r="K443">
        <v>6</v>
      </c>
      <c r="L443">
        <v>34</v>
      </c>
      <c r="M443">
        <v>23</v>
      </c>
      <c r="N443">
        <v>16</v>
      </c>
      <c r="O443" t="s">
        <v>45</v>
      </c>
      <c r="P443">
        <v>5</v>
      </c>
      <c r="Q443" t="s">
        <v>46</v>
      </c>
      <c r="S443">
        <v>5000</v>
      </c>
      <c r="T443" t="s">
        <v>56</v>
      </c>
      <c r="X443">
        <v>850</v>
      </c>
      <c r="Y443">
        <v>0</v>
      </c>
      <c r="Z443">
        <v>1</v>
      </c>
      <c r="AA443" t="s">
        <v>48</v>
      </c>
      <c r="AB443">
        <v>1</v>
      </c>
      <c r="AC443" s="1" t="s">
        <v>82</v>
      </c>
      <c r="AD443">
        <v>12</v>
      </c>
      <c r="AH443">
        <v>125476</v>
      </c>
      <c r="AI443">
        <v>1</v>
      </c>
      <c r="AO443">
        <v>2.2799999999999998</v>
      </c>
      <c r="AP443" t="s">
        <v>49</v>
      </c>
      <c r="AQ443" t="s">
        <v>45</v>
      </c>
      <c r="AR443" t="str">
        <f>VLOOKUP(AC443,Lookup!$A$1:$G$58,5,FALSE)</f>
        <v>GORST CR     15.0216</v>
      </c>
      <c r="AS443">
        <f>VLOOKUP(AC443,Lookup!$A$1:$H$58,8,FALSE)</f>
        <v>10.712079355643366</v>
      </c>
      <c r="AT443">
        <f t="shared" si="6"/>
        <v>24.423540930866874</v>
      </c>
    </row>
    <row r="444" spans="1:46" x14ac:dyDescent="0.3">
      <c r="A444" t="s">
        <v>43</v>
      </c>
      <c r="B444">
        <v>4.0999999999999996</v>
      </c>
      <c r="C444">
        <v>20160520</v>
      </c>
      <c r="D444" t="s">
        <v>44</v>
      </c>
      <c r="E444" t="s">
        <v>68</v>
      </c>
      <c r="F444">
        <v>2484178</v>
      </c>
      <c r="G444">
        <v>1</v>
      </c>
      <c r="H444">
        <v>2013</v>
      </c>
      <c r="I444">
        <v>20130813</v>
      </c>
      <c r="J444" t="s">
        <v>43</v>
      </c>
      <c r="K444">
        <v>6</v>
      </c>
      <c r="L444">
        <v>33</v>
      </c>
      <c r="M444">
        <v>23</v>
      </c>
      <c r="N444">
        <v>49</v>
      </c>
      <c r="O444" t="s">
        <v>45</v>
      </c>
      <c r="P444">
        <v>5</v>
      </c>
      <c r="Q444" t="s">
        <v>46</v>
      </c>
      <c r="S444">
        <v>5000</v>
      </c>
      <c r="T444" t="s">
        <v>47</v>
      </c>
      <c r="X444">
        <v>800</v>
      </c>
      <c r="Y444">
        <v>0</v>
      </c>
      <c r="Z444">
        <v>1</v>
      </c>
      <c r="AA444" t="s">
        <v>48</v>
      </c>
      <c r="AB444">
        <v>1</v>
      </c>
      <c r="AC444" s="1" t="s">
        <v>83</v>
      </c>
      <c r="AD444">
        <v>12</v>
      </c>
      <c r="AH444">
        <v>125475</v>
      </c>
      <c r="AI444">
        <v>1</v>
      </c>
      <c r="AO444">
        <v>1.79</v>
      </c>
      <c r="AP444" t="s">
        <v>49</v>
      </c>
      <c r="AQ444" t="s">
        <v>45</v>
      </c>
      <c r="AR444" t="str">
        <f>VLOOKUP(AC444,Lookup!$A$1:$G$58,5,FALSE)</f>
        <v>GORST CR     15.0216</v>
      </c>
      <c r="AS444">
        <f>VLOOKUP(AC444,Lookup!$A$1:$H$58,8,FALSE)</f>
        <v>12.803707691587473</v>
      </c>
      <c r="AT444">
        <f t="shared" si="6"/>
        <v>22.918636767941578</v>
      </c>
    </row>
    <row r="445" spans="1:46" x14ac:dyDescent="0.3">
      <c r="A445" t="s">
        <v>43</v>
      </c>
      <c r="B445">
        <v>4.0999999999999996</v>
      </c>
      <c r="C445">
        <v>20160520</v>
      </c>
      <c r="D445" t="s">
        <v>44</v>
      </c>
      <c r="E445" t="s">
        <v>68</v>
      </c>
      <c r="F445">
        <v>2484185</v>
      </c>
      <c r="G445">
        <v>1</v>
      </c>
      <c r="H445">
        <v>2013</v>
      </c>
      <c r="I445">
        <v>20130813</v>
      </c>
      <c r="J445" t="s">
        <v>43</v>
      </c>
      <c r="K445">
        <v>6</v>
      </c>
      <c r="L445">
        <v>33</v>
      </c>
      <c r="M445">
        <v>23</v>
      </c>
      <c r="N445">
        <v>49</v>
      </c>
      <c r="O445" t="s">
        <v>45</v>
      </c>
      <c r="P445">
        <v>5</v>
      </c>
      <c r="Q445" t="s">
        <v>46</v>
      </c>
      <c r="S445">
        <v>5000</v>
      </c>
      <c r="T445" t="s">
        <v>56</v>
      </c>
      <c r="X445">
        <v>590</v>
      </c>
      <c r="Y445">
        <v>0</v>
      </c>
      <c r="Z445">
        <v>1</v>
      </c>
      <c r="AA445" t="s">
        <v>48</v>
      </c>
      <c r="AB445">
        <v>1</v>
      </c>
      <c r="AC445" s="1" t="s">
        <v>89</v>
      </c>
      <c r="AD445">
        <v>12</v>
      </c>
      <c r="AH445">
        <v>125475</v>
      </c>
      <c r="AI445">
        <v>1</v>
      </c>
      <c r="AO445">
        <v>1.79</v>
      </c>
      <c r="AP445" t="s">
        <v>49</v>
      </c>
      <c r="AQ445" t="s">
        <v>45</v>
      </c>
      <c r="AR445" t="str">
        <f>VLOOKUP(AC445,Lookup!$A$1:$G$58,5,FALSE)</f>
        <v>GORST CR     15.0216</v>
      </c>
      <c r="AS445">
        <f>VLOOKUP(AC445,Lookup!$A$1:$H$58,8,FALSE)</f>
        <v>8.7930918696275064</v>
      </c>
      <c r="AT445">
        <f t="shared" si="6"/>
        <v>15.739634446633238</v>
      </c>
    </row>
    <row r="446" spans="1:46" x14ac:dyDescent="0.3">
      <c r="A446" t="s">
        <v>43</v>
      </c>
      <c r="B446">
        <v>4.0999999999999996</v>
      </c>
      <c r="C446">
        <v>20160520</v>
      </c>
      <c r="D446" t="s">
        <v>44</v>
      </c>
      <c r="E446" t="s">
        <v>68</v>
      </c>
      <c r="F446">
        <v>2484203</v>
      </c>
      <c r="G446">
        <v>1</v>
      </c>
      <c r="H446">
        <v>2013</v>
      </c>
      <c r="I446">
        <v>20130809</v>
      </c>
      <c r="J446" t="s">
        <v>43</v>
      </c>
      <c r="K446">
        <v>6</v>
      </c>
      <c r="L446">
        <v>32</v>
      </c>
      <c r="M446">
        <v>23</v>
      </c>
      <c r="N446">
        <v>17</v>
      </c>
      <c r="O446" t="s">
        <v>45</v>
      </c>
      <c r="P446">
        <v>5</v>
      </c>
      <c r="Q446" t="s">
        <v>46</v>
      </c>
      <c r="S446">
        <v>5000</v>
      </c>
      <c r="T446" t="s">
        <v>47</v>
      </c>
      <c r="X446">
        <v>630</v>
      </c>
      <c r="Y446">
        <v>0</v>
      </c>
      <c r="Z446">
        <v>1</v>
      </c>
      <c r="AA446" t="s">
        <v>48</v>
      </c>
      <c r="AB446">
        <v>1</v>
      </c>
      <c r="AC446" s="1" t="s">
        <v>88</v>
      </c>
      <c r="AD446">
        <v>12</v>
      </c>
      <c r="AH446">
        <v>125474</v>
      </c>
      <c r="AI446">
        <v>1</v>
      </c>
      <c r="AO446">
        <v>3.83</v>
      </c>
      <c r="AP446" t="s">
        <v>49</v>
      </c>
      <c r="AQ446" t="s">
        <v>45</v>
      </c>
      <c r="AR446" t="str">
        <f>VLOOKUP(AC446,Lookup!$A$1:$G$58,5,FALSE)</f>
        <v>GORST CR     15.0216</v>
      </c>
      <c r="AS446">
        <f>VLOOKUP(AC446,Lookup!$A$1:$H$58,8,FALSE)</f>
        <v>8.7221435634663784</v>
      </c>
      <c r="AT446">
        <f t="shared" si="6"/>
        <v>33.405809848076231</v>
      </c>
    </row>
    <row r="447" spans="1:46" x14ac:dyDescent="0.3">
      <c r="A447" t="s">
        <v>43</v>
      </c>
      <c r="B447">
        <v>4.0999999999999996</v>
      </c>
      <c r="C447">
        <v>20160520</v>
      </c>
      <c r="D447" t="s">
        <v>44</v>
      </c>
      <c r="E447" t="s">
        <v>68</v>
      </c>
      <c r="F447">
        <v>2484210</v>
      </c>
      <c r="G447">
        <v>1</v>
      </c>
      <c r="H447">
        <v>2013</v>
      </c>
      <c r="I447">
        <v>20130906</v>
      </c>
      <c r="J447" t="s">
        <v>43</v>
      </c>
      <c r="K447">
        <v>6</v>
      </c>
      <c r="L447">
        <v>36</v>
      </c>
      <c r="M447">
        <v>23</v>
      </c>
      <c r="N447">
        <v>16</v>
      </c>
      <c r="O447" t="s">
        <v>45</v>
      </c>
      <c r="P447">
        <v>5</v>
      </c>
      <c r="Q447" t="s">
        <v>46</v>
      </c>
      <c r="S447">
        <v>5000</v>
      </c>
      <c r="T447" t="s">
        <v>56</v>
      </c>
      <c r="X447">
        <v>770</v>
      </c>
      <c r="Y447">
        <v>0</v>
      </c>
      <c r="Z447">
        <v>1</v>
      </c>
      <c r="AA447" t="s">
        <v>48</v>
      </c>
      <c r="AB447">
        <v>1</v>
      </c>
      <c r="AC447" s="1" t="s">
        <v>82</v>
      </c>
      <c r="AD447">
        <v>12</v>
      </c>
      <c r="AH447">
        <v>125478</v>
      </c>
      <c r="AI447">
        <v>1</v>
      </c>
      <c r="AO447">
        <v>3.54</v>
      </c>
      <c r="AP447" t="s">
        <v>49</v>
      </c>
      <c r="AQ447" t="s">
        <v>45</v>
      </c>
      <c r="AR447" t="str">
        <f>VLOOKUP(AC447,Lookup!$A$1:$G$58,5,FALSE)</f>
        <v>GORST CR     15.0216</v>
      </c>
      <c r="AS447">
        <f>VLOOKUP(AC447,Lookup!$A$1:$H$58,8,FALSE)</f>
        <v>10.712079355643366</v>
      </c>
      <c r="AT447">
        <f t="shared" si="6"/>
        <v>37.920760918977514</v>
      </c>
    </row>
    <row r="448" spans="1:46" x14ac:dyDescent="0.3">
      <c r="A448" t="s">
        <v>43</v>
      </c>
      <c r="B448">
        <v>4.0999999999999996</v>
      </c>
      <c r="C448">
        <v>20160520</v>
      </c>
      <c r="D448" t="s">
        <v>44</v>
      </c>
      <c r="E448" t="s">
        <v>68</v>
      </c>
      <c r="F448">
        <v>2484228</v>
      </c>
      <c r="G448">
        <v>1</v>
      </c>
      <c r="H448">
        <v>2013</v>
      </c>
      <c r="I448">
        <v>20130906</v>
      </c>
      <c r="J448" t="s">
        <v>43</v>
      </c>
      <c r="K448">
        <v>6</v>
      </c>
      <c r="L448">
        <v>36</v>
      </c>
      <c r="M448">
        <v>23</v>
      </c>
      <c r="N448">
        <v>16</v>
      </c>
      <c r="O448" t="s">
        <v>45</v>
      </c>
      <c r="P448">
        <v>5</v>
      </c>
      <c r="Q448" t="s">
        <v>46</v>
      </c>
      <c r="S448">
        <v>5000</v>
      </c>
      <c r="T448" t="s">
        <v>56</v>
      </c>
      <c r="X448">
        <v>740</v>
      </c>
      <c r="Y448">
        <v>0</v>
      </c>
      <c r="Z448">
        <v>1</v>
      </c>
      <c r="AA448" t="s">
        <v>48</v>
      </c>
      <c r="AB448">
        <v>1</v>
      </c>
      <c r="AC448" s="1" t="s">
        <v>89</v>
      </c>
      <c r="AD448">
        <v>12</v>
      </c>
      <c r="AH448">
        <v>125478</v>
      </c>
      <c r="AI448">
        <v>1</v>
      </c>
      <c r="AO448">
        <v>3.54</v>
      </c>
      <c r="AP448" t="s">
        <v>49</v>
      </c>
      <c r="AQ448" t="s">
        <v>45</v>
      </c>
      <c r="AR448" t="str">
        <f>VLOOKUP(AC448,Lookup!$A$1:$G$58,5,FALSE)</f>
        <v>GORST CR     15.0216</v>
      </c>
      <c r="AS448">
        <f>VLOOKUP(AC448,Lookup!$A$1:$H$58,8,FALSE)</f>
        <v>8.7930918696275064</v>
      </c>
      <c r="AT448">
        <f t="shared" si="6"/>
        <v>31.127545218481373</v>
      </c>
    </row>
    <row r="449" spans="1:46" x14ac:dyDescent="0.3">
      <c r="A449" t="s">
        <v>43</v>
      </c>
      <c r="B449">
        <v>4.0999999999999996</v>
      </c>
      <c r="C449">
        <v>20160520</v>
      </c>
      <c r="D449" t="s">
        <v>44</v>
      </c>
      <c r="E449" t="s">
        <v>68</v>
      </c>
      <c r="F449">
        <v>2484242</v>
      </c>
      <c r="G449">
        <v>1</v>
      </c>
      <c r="H449">
        <v>2013</v>
      </c>
      <c r="I449">
        <v>20130806</v>
      </c>
      <c r="J449" t="s">
        <v>43</v>
      </c>
      <c r="K449">
        <v>6</v>
      </c>
      <c r="L449">
        <v>32</v>
      </c>
      <c r="M449">
        <v>23</v>
      </c>
      <c r="N449">
        <v>49</v>
      </c>
      <c r="O449" t="s">
        <v>45</v>
      </c>
      <c r="P449">
        <v>5</v>
      </c>
      <c r="Q449" t="s">
        <v>46</v>
      </c>
      <c r="S449">
        <v>5000</v>
      </c>
      <c r="T449" t="s">
        <v>56</v>
      </c>
      <c r="X449">
        <v>740</v>
      </c>
      <c r="Y449">
        <v>0</v>
      </c>
      <c r="Z449">
        <v>1</v>
      </c>
      <c r="AA449" t="s">
        <v>48</v>
      </c>
      <c r="AB449">
        <v>1</v>
      </c>
      <c r="AC449" s="1" t="s">
        <v>82</v>
      </c>
      <c r="AD449">
        <v>12</v>
      </c>
      <c r="AH449">
        <v>125474</v>
      </c>
      <c r="AI449">
        <v>1</v>
      </c>
      <c r="AO449">
        <v>3.83</v>
      </c>
      <c r="AP449" t="s">
        <v>49</v>
      </c>
      <c r="AQ449" t="s">
        <v>45</v>
      </c>
      <c r="AR449" t="str">
        <f>VLOOKUP(AC449,Lookup!$A$1:$G$58,5,FALSE)</f>
        <v>GORST CR     15.0216</v>
      </c>
      <c r="AS449">
        <f>VLOOKUP(AC449,Lookup!$A$1:$H$58,8,FALSE)</f>
        <v>10.712079355643366</v>
      </c>
      <c r="AT449">
        <f t="shared" si="6"/>
        <v>41.027263932114096</v>
      </c>
    </row>
    <row r="450" spans="1:46" x14ac:dyDescent="0.3">
      <c r="A450" t="s">
        <v>43</v>
      </c>
      <c r="B450">
        <v>4.0999999999999996</v>
      </c>
      <c r="C450">
        <v>20160520</v>
      </c>
      <c r="D450" t="s">
        <v>44</v>
      </c>
      <c r="E450" t="s">
        <v>68</v>
      </c>
      <c r="F450">
        <v>2484253</v>
      </c>
      <c r="G450">
        <v>1</v>
      </c>
      <c r="H450">
        <v>2013</v>
      </c>
      <c r="I450">
        <v>20130821</v>
      </c>
      <c r="J450" t="s">
        <v>43</v>
      </c>
      <c r="K450">
        <v>6</v>
      </c>
      <c r="L450">
        <v>34</v>
      </c>
      <c r="M450">
        <v>23</v>
      </c>
      <c r="N450">
        <v>16</v>
      </c>
      <c r="O450" t="s">
        <v>45</v>
      </c>
      <c r="P450">
        <v>5</v>
      </c>
      <c r="Q450" t="s">
        <v>46</v>
      </c>
      <c r="S450">
        <v>5000</v>
      </c>
      <c r="T450" t="s">
        <v>56</v>
      </c>
      <c r="X450">
        <v>660</v>
      </c>
      <c r="Y450">
        <v>0</v>
      </c>
      <c r="Z450">
        <v>1</v>
      </c>
      <c r="AA450" t="s">
        <v>48</v>
      </c>
      <c r="AB450">
        <v>1</v>
      </c>
      <c r="AC450" s="1" t="s">
        <v>88</v>
      </c>
      <c r="AD450">
        <v>12</v>
      </c>
      <c r="AH450">
        <v>125476</v>
      </c>
      <c r="AI450">
        <v>1</v>
      </c>
      <c r="AO450">
        <v>2.2799999999999998</v>
      </c>
      <c r="AP450" t="s">
        <v>49</v>
      </c>
      <c r="AQ450" t="s">
        <v>45</v>
      </c>
      <c r="AR450" t="str">
        <f>VLOOKUP(AC450,Lookup!$A$1:$G$58,5,FALSE)</f>
        <v>GORST CR     15.0216</v>
      </c>
      <c r="AS450">
        <f>VLOOKUP(AC450,Lookup!$A$1:$H$58,8,FALSE)</f>
        <v>8.7221435634663784</v>
      </c>
      <c r="AT450">
        <f t="shared" si="6"/>
        <v>19.886487324703342</v>
      </c>
    </row>
    <row r="451" spans="1:46" x14ac:dyDescent="0.3">
      <c r="A451" t="s">
        <v>43</v>
      </c>
      <c r="B451">
        <v>4.0999999999999996</v>
      </c>
      <c r="C451">
        <v>20160520</v>
      </c>
      <c r="D451" t="s">
        <v>44</v>
      </c>
      <c r="E451" t="s">
        <v>68</v>
      </c>
      <c r="F451">
        <v>2484260</v>
      </c>
      <c r="G451">
        <v>1</v>
      </c>
      <c r="H451">
        <v>2013</v>
      </c>
      <c r="I451">
        <v>20130815</v>
      </c>
      <c r="J451" t="s">
        <v>43</v>
      </c>
      <c r="K451">
        <v>6</v>
      </c>
      <c r="L451">
        <v>33</v>
      </c>
      <c r="M451">
        <v>23</v>
      </c>
      <c r="N451">
        <v>49</v>
      </c>
      <c r="O451" t="s">
        <v>45</v>
      </c>
      <c r="P451">
        <v>5</v>
      </c>
      <c r="Q451" t="s">
        <v>46</v>
      </c>
      <c r="S451">
        <v>5000</v>
      </c>
      <c r="T451" t="s">
        <v>56</v>
      </c>
      <c r="X451">
        <v>940</v>
      </c>
      <c r="Y451">
        <v>0</v>
      </c>
      <c r="Z451">
        <v>1</v>
      </c>
      <c r="AA451" t="s">
        <v>48</v>
      </c>
      <c r="AB451">
        <v>1</v>
      </c>
      <c r="AC451" s="1" t="s">
        <v>82</v>
      </c>
      <c r="AD451">
        <v>12</v>
      </c>
      <c r="AH451">
        <v>125475</v>
      </c>
      <c r="AI451">
        <v>1</v>
      </c>
      <c r="AO451">
        <v>1.79</v>
      </c>
      <c r="AP451" t="s">
        <v>49</v>
      </c>
      <c r="AQ451" t="s">
        <v>45</v>
      </c>
      <c r="AR451" t="str">
        <f>VLOOKUP(AC451,Lookup!$A$1:$G$58,5,FALSE)</f>
        <v>GORST CR     15.0216</v>
      </c>
      <c r="AS451">
        <f>VLOOKUP(AC451,Lookup!$A$1:$H$58,8,FALSE)</f>
        <v>10.712079355643366</v>
      </c>
      <c r="AT451">
        <f t="shared" ref="AT451:AT514" si="7">AS451*AO451</f>
        <v>19.174622046601627</v>
      </c>
    </row>
    <row r="452" spans="1:46" x14ac:dyDescent="0.3">
      <c r="A452" t="s">
        <v>43</v>
      </c>
      <c r="B452">
        <v>4.0999999999999996</v>
      </c>
      <c r="C452">
        <v>20160520</v>
      </c>
      <c r="D452" t="s">
        <v>44</v>
      </c>
      <c r="E452" t="s">
        <v>68</v>
      </c>
      <c r="F452">
        <v>2484278</v>
      </c>
      <c r="G452">
        <v>1</v>
      </c>
      <c r="H452">
        <v>2013</v>
      </c>
      <c r="I452">
        <v>20130815</v>
      </c>
      <c r="J452" t="s">
        <v>43</v>
      </c>
      <c r="K452">
        <v>6</v>
      </c>
      <c r="L452">
        <v>33</v>
      </c>
      <c r="M452">
        <v>23</v>
      </c>
      <c r="N452">
        <v>49</v>
      </c>
      <c r="O452" t="s">
        <v>45</v>
      </c>
      <c r="P452">
        <v>5</v>
      </c>
      <c r="Q452" t="s">
        <v>46</v>
      </c>
      <c r="S452">
        <v>5000</v>
      </c>
      <c r="T452" t="s">
        <v>47</v>
      </c>
      <c r="X452">
        <v>770</v>
      </c>
      <c r="Y452">
        <v>0</v>
      </c>
      <c r="Z452">
        <v>1</v>
      </c>
      <c r="AA452" t="s">
        <v>48</v>
      </c>
      <c r="AB452">
        <v>1</v>
      </c>
      <c r="AC452" s="1" t="s">
        <v>83</v>
      </c>
      <c r="AD452">
        <v>12</v>
      </c>
      <c r="AH452">
        <v>125475</v>
      </c>
      <c r="AI452">
        <v>1</v>
      </c>
      <c r="AO452">
        <v>1.79</v>
      </c>
      <c r="AP452" t="s">
        <v>49</v>
      </c>
      <c r="AQ452" t="s">
        <v>45</v>
      </c>
      <c r="AR452" t="str">
        <f>VLOOKUP(AC452,Lookup!$A$1:$G$58,5,FALSE)</f>
        <v>GORST CR     15.0216</v>
      </c>
      <c r="AS452">
        <f>VLOOKUP(AC452,Lookup!$A$1:$H$58,8,FALSE)</f>
        <v>12.803707691587473</v>
      </c>
      <c r="AT452">
        <f t="shared" si="7"/>
        <v>22.918636767941578</v>
      </c>
    </row>
    <row r="453" spans="1:46" x14ac:dyDescent="0.3">
      <c r="A453" t="s">
        <v>43</v>
      </c>
      <c r="B453">
        <v>4.0999999999999996</v>
      </c>
      <c r="C453">
        <v>20160520</v>
      </c>
      <c r="D453" t="s">
        <v>44</v>
      </c>
      <c r="E453" t="s">
        <v>68</v>
      </c>
      <c r="F453">
        <v>2484285</v>
      </c>
      <c r="G453">
        <v>1</v>
      </c>
      <c r="H453">
        <v>2013</v>
      </c>
      <c r="I453">
        <v>20130815</v>
      </c>
      <c r="J453" t="s">
        <v>43</v>
      </c>
      <c r="K453">
        <v>6</v>
      </c>
      <c r="L453">
        <v>33</v>
      </c>
      <c r="M453">
        <v>23</v>
      </c>
      <c r="N453">
        <v>49</v>
      </c>
      <c r="O453" t="s">
        <v>45</v>
      </c>
      <c r="P453">
        <v>5</v>
      </c>
      <c r="Q453" t="s">
        <v>46</v>
      </c>
      <c r="S453">
        <v>5000</v>
      </c>
      <c r="T453" t="s">
        <v>47</v>
      </c>
      <c r="X453">
        <v>760</v>
      </c>
      <c r="Y453">
        <v>0</v>
      </c>
      <c r="Z453">
        <v>1</v>
      </c>
      <c r="AA453" t="s">
        <v>48</v>
      </c>
      <c r="AB453">
        <v>1</v>
      </c>
      <c r="AC453" s="1" t="s">
        <v>88</v>
      </c>
      <c r="AD453">
        <v>12</v>
      </c>
      <c r="AH453">
        <v>125475</v>
      </c>
      <c r="AI453">
        <v>1</v>
      </c>
      <c r="AO453">
        <v>1.79</v>
      </c>
      <c r="AP453" t="s">
        <v>49</v>
      </c>
      <c r="AQ453" t="s">
        <v>45</v>
      </c>
      <c r="AR453" t="str">
        <f>VLOOKUP(AC453,Lookup!$A$1:$G$58,5,FALSE)</f>
        <v>GORST CR     15.0216</v>
      </c>
      <c r="AS453">
        <f>VLOOKUP(AC453,Lookup!$A$1:$H$58,8,FALSE)</f>
        <v>8.7221435634663784</v>
      </c>
      <c r="AT453">
        <f t="shared" si="7"/>
        <v>15.612636978604817</v>
      </c>
    </row>
    <row r="454" spans="1:46" x14ac:dyDescent="0.3">
      <c r="A454" t="s">
        <v>43</v>
      </c>
      <c r="B454">
        <v>4.0999999999999996</v>
      </c>
      <c r="C454">
        <v>20160520</v>
      </c>
      <c r="D454" t="s">
        <v>44</v>
      </c>
      <c r="E454" t="s">
        <v>68</v>
      </c>
      <c r="F454">
        <v>2484292</v>
      </c>
      <c r="G454">
        <v>1</v>
      </c>
      <c r="H454">
        <v>2013</v>
      </c>
      <c r="I454">
        <v>20130815</v>
      </c>
      <c r="J454" t="s">
        <v>43</v>
      </c>
      <c r="K454">
        <v>6</v>
      </c>
      <c r="L454">
        <v>33</v>
      </c>
      <c r="M454">
        <v>23</v>
      </c>
      <c r="N454">
        <v>49</v>
      </c>
      <c r="O454" t="s">
        <v>45</v>
      </c>
      <c r="P454">
        <v>5</v>
      </c>
      <c r="Q454" t="s">
        <v>46</v>
      </c>
      <c r="S454">
        <v>5000</v>
      </c>
      <c r="T454" t="s">
        <v>56</v>
      </c>
      <c r="X454">
        <v>710</v>
      </c>
      <c r="Y454">
        <v>0</v>
      </c>
      <c r="Z454">
        <v>1</v>
      </c>
      <c r="AA454" t="s">
        <v>48</v>
      </c>
      <c r="AB454">
        <v>1</v>
      </c>
      <c r="AC454" s="1" t="s">
        <v>89</v>
      </c>
      <c r="AD454">
        <v>12</v>
      </c>
      <c r="AH454">
        <v>125475</v>
      </c>
      <c r="AI454">
        <v>1</v>
      </c>
      <c r="AO454">
        <v>1.79</v>
      </c>
      <c r="AP454" t="s">
        <v>49</v>
      </c>
      <c r="AQ454" t="s">
        <v>45</v>
      </c>
      <c r="AR454" t="str">
        <f>VLOOKUP(AC454,Lookup!$A$1:$G$58,5,FALSE)</f>
        <v>GORST CR     15.0216</v>
      </c>
      <c r="AS454">
        <f>VLOOKUP(AC454,Lookup!$A$1:$H$58,8,FALSE)</f>
        <v>8.7930918696275064</v>
      </c>
      <c r="AT454">
        <f t="shared" si="7"/>
        <v>15.739634446633238</v>
      </c>
    </row>
    <row r="455" spans="1:46" x14ac:dyDescent="0.3">
      <c r="A455" t="s">
        <v>43</v>
      </c>
      <c r="B455">
        <v>4.0999999999999996</v>
      </c>
      <c r="C455">
        <v>20160520</v>
      </c>
      <c r="D455" t="s">
        <v>44</v>
      </c>
      <c r="E455" t="s">
        <v>68</v>
      </c>
      <c r="F455">
        <v>2484303</v>
      </c>
      <c r="G455">
        <v>1</v>
      </c>
      <c r="H455">
        <v>2013</v>
      </c>
      <c r="I455">
        <v>20130815</v>
      </c>
      <c r="J455" t="s">
        <v>43</v>
      </c>
      <c r="K455">
        <v>6</v>
      </c>
      <c r="L455">
        <v>33</v>
      </c>
      <c r="M455">
        <v>23</v>
      </c>
      <c r="N455">
        <v>49</v>
      </c>
      <c r="O455" t="s">
        <v>45</v>
      </c>
      <c r="P455">
        <v>5</v>
      </c>
      <c r="Q455" t="s">
        <v>46</v>
      </c>
      <c r="S455">
        <v>5000</v>
      </c>
      <c r="T455" t="s">
        <v>47</v>
      </c>
      <c r="X455">
        <v>750</v>
      </c>
      <c r="Y455">
        <v>0</v>
      </c>
      <c r="Z455">
        <v>1</v>
      </c>
      <c r="AA455" t="s">
        <v>48</v>
      </c>
      <c r="AB455">
        <v>1</v>
      </c>
      <c r="AC455" s="1" t="s">
        <v>89</v>
      </c>
      <c r="AD455">
        <v>12</v>
      </c>
      <c r="AH455">
        <v>125475</v>
      </c>
      <c r="AI455">
        <v>1</v>
      </c>
      <c r="AO455">
        <v>1.79</v>
      </c>
      <c r="AP455" t="s">
        <v>49</v>
      </c>
      <c r="AQ455" t="s">
        <v>45</v>
      </c>
      <c r="AR455" t="str">
        <f>VLOOKUP(AC455,Lookup!$A$1:$G$58,5,FALSE)</f>
        <v>GORST CR     15.0216</v>
      </c>
      <c r="AS455">
        <f>VLOOKUP(AC455,Lookup!$A$1:$H$58,8,FALSE)</f>
        <v>8.7930918696275064</v>
      </c>
      <c r="AT455">
        <f t="shared" si="7"/>
        <v>15.739634446633238</v>
      </c>
    </row>
    <row r="456" spans="1:46" x14ac:dyDescent="0.3">
      <c r="A456" t="s">
        <v>43</v>
      </c>
      <c r="B456">
        <v>4.0999999999999996</v>
      </c>
      <c r="C456">
        <v>20160520</v>
      </c>
      <c r="D456" t="s">
        <v>44</v>
      </c>
      <c r="E456" t="s">
        <v>68</v>
      </c>
      <c r="F456">
        <v>2484317</v>
      </c>
      <c r="G456">
        <v>1</v>
      </c>
      <c r="H456">
        <v>2013</v>
      </c>
      <c r="I456">
        <v>20130829</v>
      </c>
      <c r="J456" t="s">
        <v>43</v>
      </c>
      <c r="K456">
        <v>6</v>
      </c>
      <c r="L456">
        <v>35</v>
      </c>
      <c r="M456">
        <v>23</v>
      </c>
      <c r="N456">
        <v>16</v>
      </c>
      <c r="O456" t="s">
        <v>45</v>
      </c>
      <c r="P456">
        <v>5</v>
      </c>
      <c r="Q456" t="s">
        <v>46</v>
      </c>
      <c r="S456">
        <v>5000</v>
      </c>
      <c r="T456" t="s">
        <v>47</v>
      </c>
      <c r="X456">
        <v>860</v>
      </c>
      <c r="Y456">
        <v>0</v>
      </c>
      <c r="Z456">
        <v>1</v>
      </c>
      <c r="AA456" t="s">
        <v>48</v>
      </c>
      <c r="AB456">
        <v>1</v>
      </c>
      <c r="AC456" s="1" t="s">
        <v>83</v>
      </c>
      <c r="AD456">
        <v>12</v>
      </c>
      <c r="AH456">
        <v>125477</v>
      </c>
      <c r="AI456">
        <v>1</v>
      </c>
      <c r="AO456">
        <v>1.46</v>
      </c>
      <c r="AP456" t="s">
        <v>49</v>
      </c>
      <c r="AQ456" t="s">
        <v>45</v>
      </c>
      <c r="AR456" t="str">
        <f>VLOOKUP(AC456,Lookup!$A$1:$G$58,5,FALSE)</f>
        <v>GORST CR     15.0216</v>
      </c>
      <c r="AS456">
        <f>VLOOKUP(AC456,Lookup!$A$1:$H$58,8,FALSE)</f>
        <v>12.803707691587473</v>
      </c>
      <c r="AT456">
        <f t="shared" si="7"/>
        <v>18.693413229717709</v>
      </c>
    </row>
    <row r="457" spans="1:46" x14ac:dyDescent="0.3">
      <c r="A457" t="s">
        <v>43</v>
      </c>
      <c r="B457">
        <v>4.0999999999999996</v>
      </c>
      <c r="C457">
        <v>20160520</v>
      </c>
      <c r="D457" t="s">
        <v>44</v>
      </c>
      <c r="E457" t="s">
        <v>68</v>
      </c>
      <c r="F457">
        <v>2484478</v>
      </c>
      <c r="G457">
        <v>1</v>
      </c>
      <c r="H457">
        <v>2013</v>
      </c>
      <c r="I457">
        <v>20130822</v>
      </c>
      <c r="J457" t="s">
        <v>43</v>
      </c>
      <c r="K457">
        <v>6</v>
      </c>
      <c r="L457">
        <v>34</v>
      </c>
      <c r="M457">
        <v>23</v>
      </c>
      <c r="N457">
        <v>49</v>
      </c>
      <c r="O457" t="s">
        <v>45</v>
      </c>
      <c r="P457">
        <v>5</v>
      </c>
      <c r="Q457" t="s">
        <v>46</v>
      </c>
      <c r="S457">
        <v>5000</v>
      </c>
      <c r="T457" t="s">
        <v>56</v>
      </c>
      <c r="X457">
        <v>720</v>
      </c>
      <c r="Y457">
        <v>0</v>
      </c>
      <c r="Z457">
        <v>1</v>
      </c>
      <c r="AA457" t="s">
        <v>48</v>
      </c>
      <c r="AB457">
        <v>1</v>
      </c>
      <c r="AC457" s="1" t="s">
        <v>88</v>
      </c>
      <c r="AD457">
        <v>12</v>
      </c>
      <c r="AH457">
        <v>125476</v>
      </c>
      <c r="AI457">
        <v>1</v>
      </c>
      <c r="AO457">
        <v>2.2799999999999998</v>
      </c>
      <c r="AP457" t="s">
        <v>49</v>
      </c>
      <c r="AQ457" t="s">
        <v>45</v>
      </c>
      <c r="AR457" t="str">
        <f>VLOOKUP(AC457,Lookup!$A$1:$G$58,5,FALSE)</f>
        <v>GORST CR     15.0216</v>
      </c>
      <c r="AS457">
        <f>VLOOKUP(AC457,Lookup!$A$1:$H$58,8,FALSE)</f>
        <v>8.7221435634663784</v>
      </c>
      <c r="AT457">
        <f t="shared" si="7"/>
        <v>19.886487324703342</v>
      </c>
    </row>
    <row r="458" spans="1:46" x14ac:dyDescent="0.3">
      <c r="A458" t="s">
        <v>43</v>
      </c>
      <c r="B458">
        <v>4.0999999999999996</v>
      </c>
      <c r="C458">
        <v>20160520</v>
      </c>
      <c r="D458" t="s">
        <v>44</v>
      </c>
      <c r="E458" t="s">
        <v>68</v>
      </c>
      <c r="F458">
        <v>2484496</v>
      </c>
      <c r="G458">
        <v>1</v>
      </c>
      <c r="H458">
        <v>2013</v>
      </c>
      <c r="I458">
        <v>20130822</v>
      </c>
      <c r="J458" t="s">
        <v>43</v>
      </c>
      <c r="K458">
        <v>6</v>
      </c>
      <c r="L458">
        <v>34</v>
      </c>
      <c r="M458">
        <v>23</v>
      </c>
      <c r="N458">
        <v>49</v>
      </c>
      <c r="O458" t="s">
        <v>45</v>
      </c>
      <c r="P458">
        <v>5</v>
      </c>
      <c r="Q458" t="s">
        <v>46</v>
      </c>
      <c r="S458">
        <v>5000</v>
      </c>
      <c r="T458" t="s">
        <v>56</v>
      </c>
      <c r="X458">
        <v>840</v>
      </c>
      <c r="Y458">
        <v>0</v>
      </c>
      <c r="Z458">
        <v>1</v>
      </c>
      <c r="AA458" t="s">
        <v>48</v>
      </c>
      <c r="AB458">
        <v>1</v>
      </c>
      <c r="AC458" s="1" t="s">
        <v>83</v>
      </c>
      <c r="AD458">
        <v>12</v>
      </c>
      <c r="AH458">
        <v>125476</v>
      </c>
      <c r="AI458">
        <v>1</v>
      </c>
      <c r="AO458">
        <v>2.2799999999999998</v>
      </c>
      <c r="AP458" t="s">
        <v>49</v>
      </c>
      <c r="AQ458" t="s">
        <v>45</v>
      </c>
      <c r="AR458" t="str">
        <f>VLOOKUP(AC458,Lookup!$A$1:$G$58,5,FALSE)</f>
        <v>GORST CR     15.0216</v>
      </c>
      <c r="AS458">
        <f>VLOOKUP(AC458,Lookup!$A$1:$H$58,8,FALSE)</f>
        <v>12.803707691587473</v>
      </c>
      <c r="AT458">
        <f t="shared" si="7"/>
        <v>29.192453536819436</v>
      </c>
    </row>
    <row r="459" spans="1:46" x14ac:dyDescent="0.3">
      <c r="A459" t="s">
        <v>43</v>
      </c>
      <c r="B459">
        <v>4.0999999999999996</v>
      </c>
      <c r="C459">
        <v>20160520</v>
      </c>
      <c r="D459" t="s">
        <v>44</v>
      </c>
      <c r="E459" t="s">
        <v>68</v>
      </c>
      <c r="F459">
        <v>2484503</v>
      </c>
      <c r="G459">
        <v>1</v>
      </c>
      <c r="H459">
        <v>2013</v>
      </c>
      <c r="I459">
        <v>20130822</v>
      </c>
      <c r="J459" t="s">
        <v>43</v>
      </c>
      <c r="K459">
        <v>6</v>
      </c>
      <c r="L459">
        <v>34</v>
      </c>
      <c r="M459">
        <v>23</v>
      </c>
      <c r="N459">
        <v>49</v>
      </c>
      <c r="O459" t="s">
        <v>45</v>
      </c>
      <c r="P459">
        <v>5</v>
      </c>
      <c r="Q459" t="s">
        <v>46</v>
      </c>
      <c r="S459">
        <v>5000</v>
      </c>
      <c r="T459" t="s">
        <v>56</v>
      </c>
      <c r="X459">
        <v>710</v>
      </c>
      <c r="Y459">
        <v>0</v>
      </c>
      <c r="Z459">
        <v>1</v>
      </c>
      <c r="AA459" t="s">
        <v>48</v>
      </c>
      <c r="AB459">
        <v>1</v>
      </c>
      <c r="AC459" s="1" t="s">
        <v>86</v>
      </c>
      <c r="AD459">
        <v>12</v>
      </c>
      <c r="AH459">
        <v>125476</v>
      </c>
      <c r="AI459">
        <v>1</v>
      </c>
      <c r="AO459">
        <v>2.2799999999999998</v>
      </c>
      <c r="AP459" t="s">
        <v>49</v>
      </c>
      <c r="AQ459" t="s">
        <v>45</v>
      </c>
      <c r="AR459" t="str">
        <f>VLOOKUP(AC459,Lookup!$A$1:$G$58,5,FALSE)</f>
        <v>GROVERS CR HATCHERY</v>
      </c>
      <c r="AS459">
        <f>VLOOKUP(AC459,Lookup!$A$1:$H$58,8,FALSE)</f>
        <v>1.3463035824151961</v>
      </c>
      <c r="AT459">
        <f t="shared" si="7"/>
        <v>3.0695721679066468</v>
      </c>
    </row>
    <row r="460" spans="1:46" x14ac:dyDescent="0.3">
      <c r="A460" t="s">
        <v>43</v>
      </c>
      <c r="B460">
        <v>4.0999999999999996</v>
      </c>
      <c r="C460">
        <v>20160520</v>
      </c>
      <c r="D460" t="s">
        <v>44</v>
      </c>
      <c r="E460" t="s">
        <v>68</v>
      </c>
      <c r="F460">
        <v>2484510</v>
      </c>
      <c r="G460">
        <v>1</v>
      </c>
      <c r="H460">
        <v>2013</v>
      </c>
      <c r="I460">
        <v>20130822</v>
      </c>
      <c r="J460" t="s">
        <v>43</v>
      </c>
      <c r="K460">
        <v>6</v>
      </c>
      <c r="L460">
        <v>34</v>
      </c>
      <c r="M460">
        <v>23</v>
      </c>
      <c r="N460">
        <v>49</v>
      </c>
      <c r="O460" t="s">
        <v>45</v>
      </c>
      <c r="P460">
        <v>5</v>
      </c>
      <c r="Q460" t="s">
        <v>46</v>
      </c>
      <c r="S460">
        <v>5000</v>
      </c>
      <c r="T460" t="s">
        <v>47</v>
      </c>
      <c r="X460">
        <v>670</v>
      </c>
      <c r="Y460">
        <v>0</v>
      </c>
      <c r="Z460">
        <v>1</v>
      </c>
      <c r="AA460" t="s">
        <v>48</v>
      </c>
      <c r="AB460">
        <v>1</v>
      </c>
      <c r="AC460" s="1" t="s">
        <v>88</v>
      </c>
      <c r="AD460">
        <v>12</v>
      </c>
      <c r="AH460">
        <v>125476</v>
      </c>
      <c r="AI460">
        <v>1</v>
      </c>
      <c r="AO460">
        <v>2.2799999999999998</v>
      </c>
      <c r="AP460" t="s">
        <v>49</v>
      </c>
      <c r="AQ460" t="s">
        <v>45</v>
      </c>
      <c r="AR460" t="str">
        <f>VLOOKUP(AC460,Lookup!$A$1:$G$58,5,FALSE)</f>
        <v>GORST CR     15.0216</v>
      </c>
      <c r="AS460">
        <f>VLOOKUP(AC460,Lookup!$A$1:$H$58,8,FALSE)</f>
        <v>8.7221435634663784</v>
      </c>
      <c r="AT460">
        <f t="shared" si="7"/>
        <v>19.886487324703342</v>
      </c>
    </row>
    <row r="461" spans="1:46" x14ac:dyDescent="0.3">
      <c r="A461" t="s">
        <v>43</v>
      </c>
      <c r="B461">
        <v>4.0999999999999996</v>
      </c>
      <c r="C461">
        <v>20160520</v>
      </c>
      <c r="D461" t="s">
        <v>44</v>
      </c>
      <c r="E461" t="s">
        <v>68</v>
      </c>
      <c r="F461">
        <v>2484535</v>
      </c>
      <c r="G461">
        <v>1</v>
      </c>
      <c r="H461">
        <v>2013</v>
      </c>
      <c r="I461">
        <v>20130822</v>
      </c>
      <c r="J461" t="s">
        <v>43</v>
      </c>
      <c r="K461">
        <v>6</v>
      </c>
      <c r="L461">
        <v>34</v>
      </c>
      <c r="M461">
        <v>23</v>
      </c>
      <c r="N461">
        <v>49</v>
      </c>
      <c r="O461" t="s">
        <v>45</v>
      </c>
      <c r="P461">
        <v>5</v>
      </c>
      <c r="Q461" t="s">
        <v>46</v>
      </c>
      <c r="S461">
        <v>5000</v>
      </c>
      <c r="T461" t="s">
        <v>56</v>
      </c>
      <c r="X461">
        <v>910</v>
      </c>
      <c r="Y461">
        <v>0</v>
      </c>
      <c r="Z461">
        <v>1</v>
      </c>
      <c r="AA461" t="s">
        <v>48</v>
      </c>
      <c r="AB461">
        <v>1</v>
      </c>
      <c r="AC461" s="1" t="s">
        <v>82</v>
      </c>
      <c r="AD461">
        <v>12</v>
      </c>
      <c r="AH461">
        <v>125476</v>
      </c>
      <c r="AI461">
        <v>1</v>
      </c>
      <c r="AO461">
        <v>2.2799999999999998</v>
      </c>
      <c r="AP461" t="s">
        <v>49</v>
      </c>
      <c r="AQ461" t="s">
        <v>45</v>
      </c>
      <c r="AR461" t="str">
        <f>VLOOKUP(AC461,Lookup!$A$1:$G$58,5,FALSE)</f>
        <v>GORST CR     15.0216</v>
      </c>
      <c r="AS461">
        <f>VLOOKUP(AC461,Lookup!$A$1:$H$58,8,FALSE)</f>
        <v>10.712079355643366</v>
      </c>
      <c r="AT461">
        <f t="shared" si="7"/>
        <v>24.423540930866874</v>
      </c>
    </row>
    <row r="462" spans="1:46" x14ac:dyDescent="0.3">
      <c r="A462" t="s">
        <v>43</v>
      </c>
      <c r="B462">
        <v>4.0999999999999996</v>
      </c>
      <c r="C462">
        <v>20160520</v>
      </c>
      <c r="D462" t="s">
        <v>44</v>
      </c>
      <c r="E462" t="s">
        <v>68</v>
      </c>
      <c r="F462">
        <v>2484571</v>
      </c>
      <c r="G462">
        <v>1</v>
      </c>
      <c r="H462">
        <v>2013</v>
      </c>
      <c r="I462">
        <v>20130827</v>
      </c>
      <c r="J462" t="s">
        <v>43</v>
      </c>
      <c r="K462">
        <v>6</v>
      </c>
      <c r="L462">
        <v>35</v>
      </c>
      <c r="M462">
        <v>23</v>
      </c>
      <c r="N462">
        <v>12</v>
      </c>
      <c r="O462" t="s">
        <v>45</v>
      </c>
      <c r="P462">
        <v>5</v>
      </c>
      <c r="Q462" t="s">
        <v>46</v>
      </c>
      <c r="S462">
        <v>5000</v>
      </c>
      <c r="T462" t="s">
        <v>56</v>
      </c>
      <c r="X462">
        <v>820</v>
      </c>
      <c r="Y462">
        <v>0</v>
      </c>
      <c r="Z462">
        <v>1</v>
      </c>
      <c r="AA462" t="s">
        <v>48</v>
      </c>
      <c r="AB462">
        <v>1</v>
      </c>
      <c r="AC462" s="1" t="s">
        <v>89</v>
      </c>
      <c r="AD462">
        <v>12</v>
      </c>
      <c r="AH462">
        <v>125477</v>
      </c>
      <c r="AI462">
        <v>1</v>
      </c>
      <c r="AO462">
        <v>1.46</v>
      </c>
      <c r="AP462" t="s">
        <v>49</v>
      </c>
      <c r="AQ462" t="s">
        <v>45</v>
      </c>
      <c r="AR462" t="str">
        <f>VLOOKUP(AC462,Lookup!$A$1:$G$58,5,FALSE)</f>
        <v>GORST CR     15.0216</v>
      </c>
      <c r="AS462">
        <f>VLOOKUP(AC462,Lookup!$A$1:$H$58,8,FALSE)</f>
        <v>8.7930918696275064</v>
      </c>
      <c r="AT462">
        <f t="shared" si="7"/>
        <v>12.837914129656159</v>
      </c>
    </row>
    <row r="463" spans="1:46" x14ac:dyDescent="0.3">
      <c r="A463" t="s">
        <v>43</v>
      </c>
      <c r="B463">
        <v>4.0999999999999996</v>
      </c>
      <c r="C463">
        <v>20160520</v>
      </c>
      <c r="D463" t="s">
        <v>44</v>
      </c>
      <c r="E463" t="s">
        <v>68</v>
      </c>
      <c r="F463">
        <v>2484585</v>
      </c>
      <c r="G463">
        <v>1</v>
      </c>
      <c r="H463">
        <v>2013</v>
      </c>
      <c r="I463">
        <v>20130827</v>
      </c>
      <c r="J463" t="s">
        <v>43</v>
      </c>
      <c r="K463">
        <v>6</v>
      </c>
      <c r="L463">
        <v>35</v>
      </c>
      <c r="M463">
        <v>23</v>
      </c>
      <c r="N463">
        <v>12</v>
      </c>
      <c r="O463" t="s">
        <v>45</v>
      </c>
      <c r="P463">
        <v>5</v>
      </c>
      <c r="Q463" t="s">
        <v>46</v>
      </c>
      <c r="S463">
        <v>5000</v>
      </c>
      <c r="T463" t="s">
        <v>47</v>
      </c>
      <c r="X463">
        <v>840</v>
      </c>
      <c r="Y463">
        <v>0</v>
      </c>
      <c r="Z463">
        <v>1</v>
      </c>
      <c r="AA463" t="s">
        <v>48</v>
      </c>
      <c r="AB463">
        <v>1</v>
      </c>
      <c r="AC463" s="1" t="s">
        <v>82</v>
      </c>
      <c r="AD463">
        <v>12</v>
      </c>
      <c r="AH463">
        <v>125477</v>
      </c>
      <c r="AI463">
        <v>1</v>
      </c>
      <c r="AO463">
        <v>1.46</v>
      </c>
      <c r="AP463" t="s">
        <v>49</v>
      </c>
      <c r="AQ463" t="s">
        <v>45</v>
      </c>
      <c r="AR463" t="str">
        <f>VLOOKUP(AC463,Lookup!$A$1:$G$58,5,FALSE)</f>
        <v>GORST CR     15.0216</v>
      </c>
      <c r="AS463">
        <f>VLOOKUP(AC463,Lookup!$A$1:$H$58,8,FALSE)</f>
        <v>10.712079355643366</v>
      </c>
      <c r="AT463">
        <f t="shared" si="7"/>
        <v>15.639635859239315</v>
      </c>
    </row>
    <row r="464" spans="1:46" x14ac:dyDescent="0.3">
      <c r="A464" t="s">
        <v>43</v>
      </c>
      <c r="B464">
        <v>4.0999999999999996</v>
      </c>
      <c r="C464">
        <v>20160520</v>
      </c>
      <c r="D464" t="s">
        <v>44</v>
      </c>
      <c r="E464" t="s">
        <v>68</v>
      </c>
      <c r="F464">
        <v>2484596</v>
      </c>
      <c r="G464">
        <v>1</v>
      </c>
      <c r="H464">
        <v>2013</v>
      </c>
      <c r="I464">
        <v>20130827</v>
      </c>
      <c r="J464" t="s">
        <v>43</v>
      </c>
      <c r="K464">
        <v>6</v>
      </c>
      <c r="L464">
        <v>35</v>
      </c>
      <c r="M464">
        <v>23</v>
      </c>
      <c r="N464">
        <v>12</v>
      </c>
      <c r="O464" t="s">
        <v>45</v>
      </c>
      <c r="P464">
        <v>5</v>
      </c>
      <c r="Q464" t="s">
        <v>46</v>
      </c>
      <c r="S464">
        <v>5000</v>
      </c>
      <c r="T464" t="s">
        <v>56</v>
      </c>
      <c r="X464">
        <v>680</v>
      </c>
      <c r="Y464">
        <v>0</v>
      </c>
      <c r="Z464">
        <v>1</v>
      </c>
      <c r="AA464" t="s">
        <v>48</v>
      </c>
      <c r="AB464">
        <v>1</v>
      </c>
      <c r="AC464" s="1" t="s">
        <v>89</v>
      </c>
      <c r="AD464">
        <v>12</v>
      </c>
      <c r="AH464">
        <v>125477</v>
      </c>
      <c r="AI464">
        <v>1</v>
      </c>
      <c r="AO464">
        <v>1.46</v>
      </c>
      <c r="AP464" t="s">
        <v>49</v>
      </c>
      <c r="AQ464" t="s">
        <v>45</v>
      </c>
      <c r="AR464" t="str">
        <f>VLOOKUP(AC464,Lookup!$A$1:$G$58,5,FALSE)</f>
        <v>GORST CR     15.0216</v>
      </c>
      <c r="AS464">
        <f>VLOOKUP(AC464,Lookup!$A$1:$H$58,8,FALSE)</f>
        <v>8.7930918696275064</v>
      </c>
      <c r="AT464">
        <f t="shared" si="7"/>
        <v>12.837914129656159</v>
      </c>
    </row>
    <row r="465" spans="1:46" x14ac:dyDescent="0.3">
      <c r="A465" t="s">
        <v>43</v>
      </c>
      <c r="B465">
        <v>4.0999999999999996</v>
      </c>
      <c r="C465">
        <v>20160520</v>
      </c>
      <c r="D465" t="s">
        <v>44</v>
      </c>
      <c r="E465" t="s">
        <v>68</v>
      </c>
      <c r="F465">
        <v>2484610</v>
      </c>
      <c r="G465">
        <v>1</v>
      </c>
      <c r="H465">
        <v>2013</v>
      </c>
      <c r="I465">
        <v>20130827</v>
      </c>
      <c r="J465" t="s">
        <v>43</v>
      </c>
      <c r="K465">
        <v>6</v>
      </c>
      <c r="L465">
        <v>35</v>
      </c>
      <c r="M465">
        <v>23</v>
      </c>
      <c r="N465">
        <v>12</v>
      </c>
      <c r="O465" t="s">
        <v>45</v>
      </c>
      <c r="P465">
        <v>5</v>
      </c>
      <c r="Q465" t="s">
        <v>46</v>
      </c>
      <c r="S465">
        <v>5000</v>
      </c>
      <c r="T465" t="s">
        <v>47</v>
      </c>
      <c r="X465">
        <v>730</v>
      </c>
      <c r="Y465">
        <v>0</v>
      </c>
      <c r="Z465">
        <v>1</v>
      </c>
      <c r="AA465" t="s">
        <v>48</v>
      </c>
      <c r="AB465">
        <v>1</v>
      </c>
      <c r="AC465" s="1" t="s">
        <v>82</v>
      </c>
      <c r="AD465">
        <v>12</v>
      </c>
      <c r="AH465">
        <v>125477</v>
      </c>
      <c r="AI465">
        <v>1</v>
      </c>
      <c r="AO465">
        <v>1.46</v>
      </c>
      <c r="AP465" t="s">
        <v>49</v>
      </c>
      <c r="AQ465" t="s">
        <v>45</v>
      </c>
      <c r="AR465" t="str">
        <f>VLOOKUP(AC465,Lookup!$A$1:$G$58,5,FALSE)</f>
        <v>GORST CR     15.0216</v>
      </c>
      <c r="AS465">
        <f>VLOOKUP(AC465,Lookup!$A$1:$H$58,8,FALSE)</f>
        <v>10.712079355643366</v>
      </c>
      <c r="AT465">
        <f t="shared" si="7"/>
        <v>15.639635859239315</v>
      </c>
    </row>
    <row r="466" spans="1:46" x14ac:dyDescent="0.3">
      <c r="A466" t="s">
        <v>43</v>
      </c>
      <c r="B466">
        <v>4.0999999999999996</v>
      </c>
      <c r="C466">
        <v>20160520</v>
      </c>
      <c r="D466" t="s">
        <v>44</v>
      </c>
      <c r="E466" t="s">
        <v>68</v>
      </c>
      <c r="F466">
        <v>2484653</v>
      </c>
      <c r="G466">
        <v>1</v>
      </c>
      <c r="H466">
        <v>2013</v>
      </c>
      <c r="I466">
        <v>20130828</v>
      </c>
      <c r="J466" t="s">
        <v>43</v>
      </c>
      <c r="K466">
        <v>6</v>
      </c>
      <c r="L466">
        <v>35</v>
      </c>
      <c r="M466">
        <v>23</v>
      </c>
      <c r="N466">
        <v>49</v>
      </c>
      <c r="O466" t="s">
        <v>45</v>
      </c>
      <c r="P466">
        <v>5</v>
      </c>
      <c r="Q466" t="s">
        <v>46</v>
      </c>
      <c r="S466">
        <v>5000</v>
      </c>
      <c r="T466" t="s">
        <v>56</v>
      </c>
      <c r="X466">
        <v>670</v>
      </c>
      <c r="Y466">
        <v>0</v>
      </c>
      <c r="Z466">
        <v>1</v>
      </c>
      <c r="AA466" t="s">
        <v>48</v>
      </c>
      <c r="AB466">
        <v>1</v>
      </c>
      <c r="AC466" s="1" t="s">
        <v>83</v>
      </c>
      <c r="AD466">
        <v>12</v>
      </c>
      <c r="AH466">
        <v>125477</v>
      </c>
      <c r="AI466">
        <v>1</v>
      </c>
      <c r="AO466">
        <v>1.46</v>
      </c>
      <c r="AP466" t="s">
        <v>49</v>
      </c>
      <c r="AQ466" t="s">
        <v>45</v>
      </c>
      <c r="AR466" t="str">
        <f>VLOOKUP(AC466,Lookup!$A$1:$G$58,5,FALSE)</f>
        <v>GORST CR     15.0216</v>
      </c>
      <c r="AS466">
        <f>VLOOKUP(AC466,Lookup!$A$1:$H$58,8,FALSE)</f>
        <v>12.803707691587473</v>
      </c>
      <c r="AT466">
        <f t="shared" si="7"/>
        <v>18.693413229717709</v>
      </c>
    </row>
    <row r="467" spans="1:46" x14ac:dyDescent="0.3">
      <c r="A467" t="s">
        <v>43</v>
      </c>
      <c r="B467">
        <v>4.0999999999999996</v>
      </c>
      <c r="C467">
        <v>20160520</v>
      </c>
      <c r="D467" t="s">
        <v>44</v>
      </c>
      <c r="E467" t="s">
        <v>68</v>
      </c>
      <c r="F467">
        <v>2484671</v>
      </c>
      <c r="G467">
        <v>1</v>
      </c>
      <c r="H467">
        <v>2013</v>
      </c>
      <c r="I467">
        <v>20130828</v>
      </c>
      <c r="J467" t="s">
        <v>43</v>
      </c>
      <c r="K467">
        <v>6</v>
      </c>
      <c r="L467">
        <v>35</v>
      </c>
      <c r="M467">
        <v>23</v>
      </c>
      <c r="N467">
        <v>49</v>
      </c>
      <c r="O467" t="s">
        <v>45</v>
      </c>
      <c r="P467">
        <v>5</v>
      </c>
      <c r="Q467" t="s">
        <v>46</v>
      </c>
      <c r="S467">
        <v>5000</v>
      </c>
      <c r="T467" t="s">
        <v>56</v>
      </c>
      <c r="X467">
        <v>670</v>
      </c>
      <c r="Y467">
        <v>0</v>
      </c>
      <c r="Z467">
        <v>1</v>
      </c>
      <c r="AA467" t="s">
        <v>48</v>
      </c>
      <c r="AB467">
        <v>1</v>
      </c>
      <c r="AC467" s="1" t="s">
        <v>89</v>
      </c>
      <c r="AD467">
        <v>12</v>
      </c>
      <c r="AH467">
        <v>125477</v>
      </c>
      <c r="AI467">
        <v>1</v>
      </c>
      <c r="AO467">
        <v>1.46</v>
      </c>
      <c r="AP467" t="s">
        <v>49</v>
      </c>
      <c r="AQ467" t="s">
        <v>45</v>
      </c>
      <c r="AR467" t="str">
        <f>VLOOKUP(AC467,Lookup!$A$1:$G$58,5,FALSE)</f>
        <v>GORST CR     15.0216</v>
      </c>
      <c r="AS467">
        <f>VLOOKUP(AC467,Lookup!$A$1:$H$58,8,FALSE)</f>
        <v>8.7930918696275064</v>
      </c>
      <c r="AT467">
        <f t="shared" si="7"/>
        <v>12.837914129656159</v>
      </c>
    </row>
    <row r="468" spans="1:46" x14ac:dyDescent="0.3">
      <c r="A468" t="s">
        <v>43</v>
      </c>
      <c r="B468">
        <v>4.0999999999999996</v>
      </c>
      <c r="C468">
        <v>20160520</v>
      </c>
      <c r="D468" t="s">
        <v>44</v>
      </c>
      <c r="E468" t="s">
        <v>68</v>
      </c>
      <c r="F468">
        <v>2484685</v>
      </c>
      <c r="G468">
        <v>1</v>
      </c>
      <c r="H468">
        <v>2013</v>
      </c>
      <c r="I468">
        <v>20130828</v>
      </c>
      <c r="J468" t="s">
        <v>43</v>
      </c>
      <c r="K468">
        <v>6</v>
      </c>
      <c r="L468">
        <v>35</v>
      </c>
      <c r="M468">
        <v>23</v>
      </c>
      <c r="N468">
        <v>49</v>
      </c>
      <c r="O468" t="s">
        <v>45</v>
      </c>
      <c r="P468">
        <v>5</v>
      </c>
      <c r="Q468" t="s">
        <v>46</v>
      </c>
      <c r="S468">
        <v>5000</v>
      </c>
      <c r="T468" t="s">
        <v>56</v>
      </c>
      <c r="X468">
        <v>600</v>
      </c>
      <c r="Y468">
        <v>0</v>
      </c>
      <c r="Z468">
        <v>1</v>
      </c>
      <c r="AA468" t="s">
        <v>48</v>
      </c>
      <c r="AB468">
        <v>1</v>
      </c>
      <c r="AC468" s="1" t="s">
        <v>83</v>
      </c>
      <c r="AD468">
        <v>12</v>
      </c>
      <c r="AH468">
        <v>125477</v>
      </c>
      <c r="AI468">
        <v>1</v>
      </c>
      <c r="AO468">
        <v>1.46</v>
      </c>
      <c r="AP468" t="s">
        <v>49</v>
      </c>
      <c r="AQ468" t="s">
        <v>45</v>
      </c>
      <c r="AR468" t="str">
        <f>VLOOKUP(AC468,Lookup!$A$1:$G$58,5,FALSE)</f>
        <v>GORST CR     15.0216</v>
      </c>
      <c r="AS468">
        <f>VLOOKUP(AC468,Lookup!$A$1:$H$58,8,FALSE)</f>
        <v>12.803707691587473</v>
      </c>
      <c r="AT468">
        <f t="shared" si="7"/>
        <v>18.693413229717709</v>
      </c>
    </row>
    <row r="469" spans="1:46" x14ac:dyDescent="0.3">
      <c r="A469" t="s">
        <v>43</v>
      </c>
      <c r="B469">
        <v>4.0999999999999996</v>
      </c>
      <c r="C469">
        <v>20160520</v>
      </c>
      <c r="D469" t="s">
        <v>44</v>
      </c>
      <c r="E469" t="s">
        <v>68</v>
      </c>
      <c r="F469">
        <v>2484696</v>
      </c>
      <c r="G469">
        <v>1</v>
      </c>
      <c r="H469">
        <v>2013</v>
      </c>
      <c r="I469">
        <v>20130828</v>
      </c>
      <c r="J469" t="s">
        <v>43</v>
      </c>
      <c r="K469">
        <v>6</v>
      </c>
      <c r="L469">
        <v>35</v>
      </c>
      <c r="M469">
        <v>23</v>
      </c>
      <c r="N469">
        <v>49</v>
      </c>
      <c r="O469" t="s">
        <v>45</v>
      </c>
      <c r="P469">
        <v>5</v>
      </c>
      <c r="Q469" t="s">
        <v>46</v>
      </c>
      <c r="S469">
        <v>5000</v>
      </c>
      <c r="T469" t="s">
        <v>47</v>
      </c>
      <c r="X469">
        <v>800</v>
      </c>
      <c r="Y469">
        <v>0</v>
      </c>
      <c r="Z469">
        <v>1</v>
      </c>
      <c r="AA469" t="s">
        <v>48</v>
      </c>
      <c r="AB469">
        <v>1</v>
      </c>
      <c r="AC469" s="1" t="s">
        <v>83</v>
      </c>
      <c r="AD469">
        <v>12</v>
      </c>
      <c r="AH469">
        <v>125477</v>
      </c>
      <c r="AI469">
        <v>1</v>
      </c>
      <c r="AO469">
        <v>1.46</v>
      </c>
      <c r="AP469" t="s">
        <v>49</v>
      </c>
      <c r="AQ469" t="s">
        <v>45</v>
      </c>
      <c r="AR469" t="str">
        <f>VLOOKUP(AC469,Lookup!$A$1:$G$58,5,FALSE)</f>
        <v>GORST CR     15.0216</v>
      </c>
      <c r="AS469">
        <f>VLOOKUP(AC469,Lookup!$A$1:$H$58,8,FALSE)</f>
        <v>12.803707691587473</v>
      </c>
      <c r="AT469">
        <f t="shared" si="7"/>
        <v>18.693413229717709</v>
      </c>
    </row>
    <row r="470" spans="1:46" x14ac:dyDescent="0.3">
      <c r="A470" t="s">
        <v>43</v>
      </c>
      <c r="B470">
        <v>4.0999999999999996</v>
      </c>
      <c r="C470">
        <v>20160520</v>
      </c>
      <c r="D470" t="s">
        <v>44</v>
      </c>
      <c r="E470" t="s">
        <v>68</v>
      </c>
      <c r="F470">
        <v>2484703</v>
      </c>
      <c r="G470">
        <v>1</v>
      </c>
      <c r="H470">
        <v>2013</v>
      </c>
      <c r="I470">
        <v>20130826</v>
      </c>
      <c r="J470" t="s">
        <v>43</v>
      </c>
      <c r="K470">
        <v>6</v>
      </c>
      <c r="L470">
        <v>35</v>
      </c>
      <c r="M470">
        <v>23</v>
      </c>
      <c r="N470">
        <v>52</v>
      </c>
      <c r="O470" t="s">
        <v>45</v>
      </c>
      <c r="P470">
        <v>5</v>
      </c>
      <c r="Q470" t="s">
        <v>46</v>
      </c>
      <c r="S470">
        <v>5000</v>
      </c>
      <c r="T470" t="s">
        <v>56</v>
      </c>
      <c r="X470">
        <v>660</v>
      </c>
      <c r="Y470">
        <v>0</v>
      </c>
      <c r="Z470">
        <v>1</v>
      </c>
      <c r="AA470" t="s">
        <v>48</v>
      </c>
      <c r="AB470">
        <v>1</v>
      </c>
      <c r="AC470" s="1" t="s">
        <v>89</v>
      </c>
      <c r="AD470">
        <v>12</v>
      </c>
      <c r="AH470">
        <v>125477</v>
      </c>
      <c r="AI470">
        <v>1</v>
      </c>
      <c r="AO470">
        <v>1.46</v>
      </c>
      <c r="AP470" t="s">
        <v>49</v>
      </c>
      <c r="AQ470" t="s">
        <v>45</v>
      </c>
      <c r="AR470" t="str">
        <f>VLOOKUP(AC470,Lookup!$A$1:$G$58,5,FALSE)</f>
        <v>GORST CR     15.0216</v>
      </c>
      <c r="AS470">
        <f>VLOOKUP(AC470,Lookup!$A$1:$H$58,8,FALSE)</f>
        <v>8.7930918696275064</v>
      </c>
      <c r="AT470">
        <f t="shared" si="7"/>
        <v>12.837914129656159</v>
      </c>
    </row>
    <row r="471" spans="1:46" x14ac:dyDescent="0.3">
      <c r="A471" t="s">
        <v>43</v>
      </c>
      <c r="B471">
        <v>4.0999999999999996</v>
      </c>
      <c r="C471">
        <v>20160520</v>
      </c>
      <c r="D471" t="s">
        <v>44</v>
      </c>
      <c r="E471" t="s">
        <v>68</v>
      </c>
      <c r="F471">
        <v>2484728</v>
      </c>
      <c r="G471">
        <v>1</v>
      </c>
      <c r="H471">
        <v>2013</v>
      </c>
      <c r="I471">
        <v>20130826</v>
      </c>
      <c r="J471" t="s">
        <v>43</v>
      </c>
      <c r="K471">
        <v>6</v>
      </c>
      <c r="L471">
        <v>35</v>
      </c>
      <c r="M471">
        <v>23</v>
      </c>
      <c r="N471">
        <v>52</v>
      </c>
      <c r="O471" t="s">
        <v>45</v>
      </c>
      <c r="P471">
        <v>5</v>
      </c>
      <c r="Q471" t="s">
        <v>46</v>
      </c>
      <c r="S471">
        <v>5000</v>
      </c>
      <c r="T471" t="s">
        <v>56</v>
      </c>
      <c r="X471">
        <v>650</v>
      </c>
      <c r="Y471">
        <v>0</v>
      </c>
      <c r="Z471">
        <v>1</v>
      </c>
      <c r="AA471" t="s">
        <v>48</v>
      </c>
      <c r="AB471">
        <v>1</v>
      </c>
      <c r="AC471" s="1" t="s">
        <v>88</v>
      </c>
      <c r="AD471">
        <v>12</v>
      </c>
      <c r="AH471">
        <v>125477</v>
      </c>
      <c r="AI471">
        <v>1</v>
      </c>
      <c r="AO471">
        <v>1.46</v>
      </c>
      <c r="AP471" t="s">
        <v>49</v>
      </c>
      <c r="AQ471" t="s">
        <v>45</v>
      </c>
      <c r="AR471" t="str">
        <f>VLOOKUP(AC471,Lookup!$A$1:$G$58,5,FALSE)</f>
        <v>GORST CR     15.0216</v>
      </c>
      <c r="AS471">
        <f>VLOOKUP(AC471,Lookup!$A$1:$H$58,8,FALSE)</f>
        <v>8.7221435634663784</v>
      </c>
      <c r="AT471">
        <f t="shared" si="7"/>
        <v>12.734329602660912</v>
      </c>
    </row>
    <row r="472" spans="1:46" x14ac:dyDescent="0.3">
      <c r="A472" t="s">
        <v>43</v>
      </c>
      <c r="B472">
        <v>4.0999999999999996</v>
      </c>
      <c r="C472">
        <v>20160520</v>
      </c>
      <c r="D472" t="s">
        <v>44</v>
      </c>
      <c r="E472" t="s">
        <v>68</v>
      </c>
      <c r="F472">
        <v>2484735</v>
      </c>
      <c r="G472">
        <v>1</v>
      </c>
      <c r="H472">
        <v>2013</v>
      </c>
      <c r="I472">
        <v>20130826</v>
      </c>
      <c r="J472" t="s">
        <v>43</v>
      </c>
      <c r="K472">
        <v>6</v>
      </c>
      <c r="L472">
        <v>35</v>
      </c>
      <c r="M472">
        <v>23</v>
      </c>
      <c r="N472">
        <v>52</v>
      </c>
      <c r="O472" t="s">
        <v>45</v>
      </c>
      <c r="P472">
        <v>5</v>
      </c>
      <c r="Q472" t="s">
        <v>46</v>
      </c>
      <c r="S472">
        <v>5000</v>
      </c>
      <c r="T472" t="s">
        <v>47</v>
      </c>
      <c r="X472">
        <v>720</v>
      </c>
      <c r="Y472">
        <v>0</v>
      </c>
      <c r="Z472">
        <v>1</v>
      </c>
      <c r="AA472" t="s">
        <v>48</v>
      </c>
      <c r="AB472">
        <v>1</v>
      </c>
      <c r="AC472" s="1" t="s">
        <v>83</v>
      </c>
      <c r="AD472">
        <v>12</v>
      </c>
      <c r="AH472">
        <v>125477</v>
      </c>
      <c r="AI472">
        <v>1</v>
      </c>
      <c r="AO472">
        <v>1.46</v>
      </c>
      <c r="AP472" t="s">
        <v>49</v>
      </c>
      <c r="AQ472" t="s">
        <v>45</v>
      </c>
      <c r="AR472" t="str">
        <f>VLOOKUP(AC472,Lookup!$A$1:$G$58,5,FALSE)</f>
        <v>GORST CR     15.0216</v>
      </c>
      <c r="AS472">
        <f>VLOOKUP(AC472,Lookup!$A$1:$H$58,8,FALSE)</f>
        <v>12.803707691587473</v>
      </c>
      <c r="AT472">
        <f t="shared" si="7"/>
        <v>18.693413229717709</v>
      </c>
    </row>
    <row r="473" spans="1:46" x14ac:dyDescent="0.3">
      <c r="A473" t="s">
        <v>43</v>
      </c>
      <c r="B473">
        <v>4.0999999999999996</v>
      </c>
      <c r="C473">
        <v>20160520</v>
      </c>
      <c r="D473" t="s">
        <v>44</v>
      </c>
      <c r="E473" t="s">
        <v>68</v>
      </c>
      <c r="F473">
        <v>2484746</v>
      </c>
      <c r="G473">
        <v>1</v>
      </c>
      <c r="H473">
        <v>2013</v>
      </c>
      <c r="I473">
        <v>20130826</v>
      </c>
      <c r="J473" t="s">
        <v>43</v>
      </c>
      <c r="K473">
        <v>6</v>
      </c>
      <c r="L473">
        <v>35</v>
      </c>
      <c r="M473">
        <v>23</v>
      </c>
      <c r="N473">
        <v>52</v>
      </c>
      <c r="O473" t="s">
        <v>45</v>
      </c>
      <c r="P473">
        <v>5</v>
      </c>
      <c r="Q473" t="s">
        <v>46</v>
      </c>
      <c r="S473">
        <v>5000</v>
      </c>
      <c r="T473" t="s">
        <v>56</v>
      </c>
      <c r="X473">
        <v>700</v>
      </c>
      <c r="Y473">
        <v>0</v>
      </c>
      <c r="Z473">
        <v>1</v>
      </c>
      <c r="AA473" t="s">
        <v>48</v>
      </c>
      <c r="AB473">
        <v>1</v>
      </c>
      <c r="AC473" s="1" t="s">
        <v>83</v>
      </c>
      <c r="AD473">
        <v>12</v>
      </c>
      <c r="AH473">
        <v>125477</v>
      </c>
      <c r="AI473">
        <v>1</v>
      </c>
      <c r="AO473">
        <v>1.46</v>
      </c>
      <c r="AP473" t="s">
        <v>49</v>
      </c>
      <c r="AQ473" t="s">
        <v>45</v>
      </c>
      <c r="AR473" t="str">
        <f>VLOOKUP(AC473,Lookup!$A$1:$G$58,5,FALSE)</f>
        <v>GORST CR     15.0216</v>
      </c>
      <c r="AS473">
        <f>VLOOKUP(AC473,Lookup!$A$1:$H$58,8,FALSE)</f>
        <v>12.803707691587473</v>
      </c>
      <c r="AT473">
        <f t="shared" si="7"/>
        <v>18.693413229717709</v>
      </c>
    </row>
    <row r="474" spans="1:46" x14ac:dyDescent="0.3">
      <c r="A474" t="s">
        <v>43</v>
      </c>
      <c r="B474">
        <v>4.0999999999999996</v>
      </c>
      <c r="C474">
        <v>20160520</v>
      </c>
      <c r="D474" t="s">
        <v>44</v>
      </c>
      <c r="E474" t="s">
        <v>68</v>
      </c>
      <c r="F474">
        <v>2484753</v>
      </c>
      <c r="G474">
        <v>1</v>
      </c>
      <c r="H474">
        <v>2013</v>
      </c>
      <c r="I474">
        <v>20130826</v>
      </c>
      <c r="J474" t="s">
        <v>43</v>
      </c>
      <c r="K474">
        <v>6</v>
      </c>
      <c r="L474">
        <v>35</v>
      </c>
      <c r="M474">
        <v>23</v>
      </c>
      <c r="N474">
        <v>52</v>
      </c>
      <c r="O474" t="s">
        <v>45</v>
      </c>
      <c r="P474">
        <v>5</v>
      </c>
      <c r="Q474" t="s">
        <v>46</v>
      </c>
      <c r="S474">
        <v>5000</v>
      </c>
      <c r="T474" t="s">
        <v>47</v>
      </c>
      <c r="X474">
        <v>820</v>
      </c>
      <c r="Y474">
        <v>0</v>
      </c>
      <c r="Z474">
        <v>1</v>
      </c>
      <c r="AA474" t="s">
        <v>48</v>
      </c>
      <c r="AB474">
        <v>1</v>
      </c>
      <c r="AC474" s="1" t="s">
        <v>83</v>
      </c>
      <c r="AD474">
        <v>12</v>
      </c>
      <c r="AH474">
        <v>125477</v>
      </c>
      <c r="AI474">
        <v>1</v>
      </c>
      <c r="AO474">
        <v>1.46</v>
      </c>
      <c r="AP474" t="s">
        <v>49</v>
      </c>
      <c r="AQ474" t="s">
        <v>45</v>
      </c>
      <c r="AR474" t="str">
        <f>VLOOKUP(AC474,Lookup!$A$1:$G$58,5,FALSE)</f>
        <v>GORST CR     15.0216</v>
      </c>
      <c r="AS474">
        <f>VLOOKUP(AC474,Lookup!$A$1:$H$58,8,FALSE)</f>
        <v>12.803707691587473</v>
      </c>
      <c r="AT474">
        <f t="shared" si="7"/>
        <v>18.693413229717709</v>
      </c>
    </row>
    <row r="475" spans="1:46" x14ac:dyDescent="0.3">
      <c r="A475" t="s">
        <v>43</v>
      </c>
      <c r="B475">
        <v>4.0999999999999996</v>
      </c>
      <c r="C475">
        <v>20160520</v>
      </c>
      <c r="D475" t="s">
        <v>44</v>
      </c>
      <c r="E475" t="s">
        <v>68</v>
      </c>
      <c r="F475">
        <v>2484778</v>
      </c>
      <c r="G475">
        <v>1</v>
      </c>
      <c r="H475">
        <v>2013</v>
      </c>
      <c r="I475">
        <v>20130826</v>
      </c>
      <c r="J475" t="s">
        <v>43</v>
      </c>
      <c r="K475">
        <v>6</v>
      </c>
      <c r="L475">
        <v>35</v>
      </c>
      <c r="M475">
        <v>23</v>
      </c>
      <c r="N475">
        <v>52</v>
      </c>
      <c r="O475" t="s">
        <v>45</v>
      </c>
      <c r="P475">
        <v>5</v>
      </c>
      <c r="Q475" t="s">
        <v>46</v>
      </c>
      <c r="S475">
        <v>5000</v>
      </c>
      <c r="T475" t="s">
        <v>56</v>
      </c>
      <c r="X475">
        <v>750</v>
      </c>
      <c r="Y475">
        <v>0</v>
      </c>
      <c r="Z475">
        <v>1</v>
      </c>
      <c r="AA475" t="s">
        <v>48</v>
      </c>
      <c r="AB475">
        <v>1</v>
      </c>
      <c r="AC475" s="1" t="s">
        <v>83</v>
      </c>
      <c r="AD475">
        <v>12</v>
      </c>
      <c r="AH475">
        <v>125477</v>
      </c>
      <c r="AI475">
        <v>1</v>
      </c>
      <c r="AO475">
        <v>1.46</v>
      </c>
      <c r="AP475" t="s">
        <v>49</v>
      </c>
      <c r="AQ475" t="s">
        <v>45</v>
      </c>
      <c r="AR475" t="str">
        <f>VLOOKUP(AC475,Lookup!$A$1:$G$58,5,FALSE)</f>
        <v>GORST CR     15.0216</v>
      </c>
      <c r="AS475">
        <f>VLOOKUP(AC475,Lookup!$A$1:$H$58,8,FALSE)</f>
        <v>12.803707691587473</v>
      </c>
      <c r="AT475">
        <f t="shared" si="7"/>
        <v>18.693413229717709</v>
      </c>
    </row>
    <row r="476" spans="1:46" x14ac:dyDescent="0.3">
      <c r="A476" t="s">
        <v>43</v>
      </c>
      <c r="B476">
        <v>4.0999999999999996</v>
      </c>
      <c r="C476">
        <v>20160520</v>
      </c>
      <c r="D476" t="s">
        <v>44</v>
      </c>
      <c r="E476" t="s">
        <v>68</v>
      </c>
      <c r="F476">
        <v>2484835</v>
      </c>
      <c r="G476">
        <v>1</v>
      </c>
      <c r="H476">
        <v>2013</v>
      </c>
      <c r="I476">
        <v>20130826</v>
      </c>
      <c r="J476" t="s">
        <v>43</v>
      </c>
      <c r="K476">
        <v>6</v>
      </c>
      <c r="L476">
        <v>35</v>
      </c>
      <c r="M476">
        <v>23</v>
      </c>
      <c r="N476">
        <v>52</v>
      </c>
      <c r="O476" t="s">
        <v>45</v>
      </c>
      <c r="P476">
        <v>5</v>
      </c>
      <c r="Q476" t="s">
        <v>46</v>
      </c>
      <c r="S476">
        <v>5000</v>
      </c>
      <c r="T476" t="s">
        <v>47</v>
      </c>
      <c r="X476">
        <v>810</v>
      </c>
      <c r="Y476">
        <v>0</v>
      </c>
      <c r="Z476">
        <v>1</v>
      </c>
      <c r="AA476" t="s">
        <v>48</v>
      </c>
      <c r="AB476">
        <v>1</v>
      </c>
      <c r="AC476" s="1" t="s">
        <v>83</v>
      </c>
      <c r="AD476">
        <v>12</v>
      </c>
      <c r="AH476">
        <v>125477</v>
      </c>
      <c r="AI476">
        <v>1</v>
      </c>
      <c r="AO476">
        <v>1.46</v>
      </c>
      <c r="AP476" t="s">
        <v>49</v>
      </c>
      <c r="AQ476" t="s">
        <v>45</v>
      </c>
      <c r="AR476" t="str">
        <f>VLOOKUP(AC476,Lookup!$A$1:$G$58,5,FALSE)</f>
        <v>GORST CR     15.0216</v>
      </c>
      <c r="AS476">
        <f>VLOOKUP(AC476,Lookup!$A$1:$H$58,8,FALSE)</f>
        <v>12.803707691587473</v>
      </c>
      <c r="AT476">
        <f t="shared" si="7"/>
        <v>18.693413229717709</v>
      </c>
    </row>
    <row r="477" spans="1:46" x14ac:dyDescent="0.3">
      <c r="A477" t="s">
        <v>43</v>
      </c>
      <c r="B477">
        <v>4.0999999999999996</v>
      </c>
      <c r="C477">
        <v>20160520</v>
      </c>
      <c r="D477" t="s">
        <v>44</v>
      </c>
      <c r="E477" t="s">
        <v>68</v>
      </c>
      <c r="F477">
        <v>2484860</v>
      </c>
      <c r="G477">
        <v>1</v>
      </c>
      <c r="H477">
        <v>2013</v>
      </c>
      <c r="I477">
        <v>20130826</v>
      </c>
      <c r="J477" t="s">
        <v>43</v>
      </c>
      <c r="K477">
        <v>6</v>
      </c>
      <c r="L477">
        <v>35</v>
      </c>
      <c r="M477">
        <v>23</v>
      </c>
      <c r="N477">
        <v>52</v>
      </c>
      <c r="O477" t="s">
        <v>45</v>
      </c>
      <c r="P477">
        <v>5</v>
      </c>
      <c r="Q477" t="s">
        <v>46</v>
      </c>
      <c r="S477">
        <v>5000</v>
      </c>
      <c r="T477" t="s">
        <v>47</v>
      </c>
      <c r="X477">
        <v>700</v>
      </c>
      <c r="Y477">
        <v>0</v>
      </c>
      <c r="Z477">
        <v>1</v>
      </c>
      <c r="AA477" t="s">
        <v>48</v>
      </c>
      <c r="AB477">
        <v>1</v>
      </c>
      <c r="AC477" s="1" t="s">
        <v>83</v>
      </c>
      <c r="AD477">
        <v>12</v>
      </c>
      <c r="AH477">
        <v>125477</v>
      </c>
      <c r="AI477">
        <v>1</v>
      </c>
      <c r="AO477">
        <v>1.46</v>
      </c>
      <c r="AP477" t="s">
        <v>49</v>
      </c>
      <c r="AQ477" t="s">
        <v>45</v>
      </c>
      <c r="AR477" t="str">
        <f>VLOOKUP(AC477,Lookup!$A$1:$G$58,5,FALSE)</f>
        <v>GORST CR     15.0216</v>
      </c>
      <c r="AS477">
        <f>VLOOKUP(AC477,Lookup!$A$1:$H$58,8,FALSE)</f>
        <v>12.803707691587473</v>
      </c>
      <c r="AT477">
        <f t="shared" si="7"/>
        <v>18.693413229717709</v>
      </c>
    </row>
    <row r="478" spans="1:46" x14ac:dyDescent="0.3">
      <c r="A478" t="s">
        <v>43</v>
      </c>
      <c r="B478">
        <v>4.0999999999999996</v>
      </c>
      <c r="C478">
        <v>20160520</v>
      </c>
      <c r="D478" t="s">
        <v>44</v>
      </c>
      <c r="E478" t="s">
        <v>68</v>
      </c>
      <c r="F478">
        <v>2484871</v>
      </c>
      <c r="G478">
        <v>1</v>
      </c>
      <c r="H478">
        <v>2013</v>
      </c>
      <c r="I478">
        <v>20130826</v>
      </c>
      <c r="J478" t="s">
        <v>43</v>
      </c>
      <c r="K478">
        <v>6</v>
      </c>
      <c r="L478">
        <v>35</v>
      </c>
      <c r="M478">
        <v>23</v>
      </c>
      <c r="N478">
        <v>52</v>
      </c>
      <c r="O478" t="s">
        <v>45</v>
      </c>
      <c r="P478">
        <v>5</v>
      </c>
      <c r="Q478" t="s">
        <v>46</v>
      </c>
      <c r="S478">
        <v>5000</v>
      </c>
      <c r="T478" t="s">
        <v>47</v>
      </c>
      <c r="X478">
        <v>890</v>
      </c>
      <c r="Y478">
        <v>0</v>
      </c>
      <c r="Z478">
        <v>1</v>
      </c>
      <c r="AA478" t="s">
        <v>48</v>
      </c>
      <c r="AB478">
        <v>1</v>
      </c>
      <c r="AC478" s="1" t="s">
        <v>83</v>
      </c>
      <c r="AD478">
        <v>12</v>
      </c>
      <c r="AH478">
        <v>125477</v>
      </c>
      <c r="AI478">
        <v>1</v>
      </c>
      <c r="AO478">
        <v>1.46</v>
      </c>
      <c r="AP478" t="s">
        <v>49</v>
      </c>
      <c r="AQ478" t="s">
        <v>45</v>
      </c>
      <c r="AR478" t="str">
        <f>VLOOKUP(AC478,Lookup!$A$1:$G$58,5,FALSE)</f>
        <v>GORST CR     15.0216</v>
      </c>
      <c r="AS478">
        <f>VLOOKUP(AC478,Lookup!$A$1:$H$58,8,FALSE)</f>
        <v>12.803707691587473</v>
      </c>
      <c r="AT478">
        <f t="shared" si="7"/>
        <v>18.693413229717709</v>
      </c>
    </row>
    <row r="479" spans="1:46" x14ac:dyDescent="0.3">
      <c r="A479" t="s">
        <v>43</v>
      </c>
      <c r="B479">
        <v>4.0999999999999996</v>
      </c>
      <c r="C479">
        <v>20160520</v>
      </c>
      <c r="D479" t="s">
        <v>44</v>
      </c>
      <c r="E479" t="s">
        <v>68</v>
      </c>
      <c r="F479">
        <v>2484600</v>
      </c>
      <c r="G479">
        <v>1</v>
      </c>
      <c r="H479">
        <v>2013</v>
      </c>
      <c r="I479">
        <v>20130827</v>
      </c>
      <c r="J479" t="s">
        <v>43</v>
      </c>
      <c r="K479">
        <v>6</v>
      </c>
      <c r="L479">
        <v>35</v>
      </c>
      <c r="M479">
        <v>23</v>
      </c>
      <c r="N479">
        <v>12</v>
      </c>
      <c r="O479" t="s">
        <v>45</v>
      </c>
      <c r="P479">
        <v>5</v>
      </c>
      <c r="Q479" t="s">
        <v>46</v>
      </c>
      <c r="S479">
        <v>5000</v>
      </c>
      <c r="T479" t="s">
        <v>56</v>
      </c>
      <c r="X479">
        <v>720</v>
      </c>
      <c r="Y479">
        <v>0</v>
      </c>
      <c r="Z479">
        <v>1</v>
      </c>
      <c r="AA479" t="s">
        <v>48</v>
      </c>
      <c r="AB479">
        <v>3</v>
      </c>
      <c r="AH479">
        <v>125477</v>
      </c>
      <c r="AI479">
        <v>1</v>
      </c>
      <c r="AP479" t="s">
        <v>49</v>
      </c>
      <c r="AQ479" t="s">
        <v>45</v>
      </c>
      <c r="AR479" t="e">
        <f>VLOOKUP(AC479,Lookup!$A$1:$G$58,5,FALSE)</f>
        <v>#N/A</v>
      </c>
    </row>
    <row r="480" spans="1:46" x14ac:dyDescent="0.3">
      <c r="A480" t="s">
        <v>43</v>
      </c>
      <c r="B480">
        <v>4.0999999999999996</v>
      </c>
      <c r="C480">
        <v>20160520</v>
      </c>
      <c r="D480" t="s">
        <v>44</v>
      </c>
      <c r="E480" t="s">
        <v>68</v>
      </c>
      <c r="F480">
        <v>2484237</v>
      </c>
      <c r="G480">
        <v>1</v>
      </c>
      <c r="H480">
        <v>2013</v>
      </c>
      <c r="I480">
        <v>20130806</v>
      </c>
      <c r="J480" t="s">
        <v>43</v>
      </c>
      <c r="K480">
        <v>6</v>
      </c>
      <c r="L480">
        <v>32</v>
      </c>
      <c r="M480">
        <v>23</v>
      </c>
      <c r="N480">
        <v>49</v>
      </c>
      <c r="O480" t="s">
        <v>45</v>
      </c>
      <c r="P480">
        <v>5</v>
      </c>
      <c r="Q480" t="s">
        <v>46</v>
      </c>
      <c r="S480">
        <v>5000</v>
      </c>
      <c r="T480" t="s">
        <v>56</v>
      </c>
      <c r="X480">
        <v>600</v>
      </c>
      <c r="Y480">
        <v>0</v>
      </c>
      <c r="Z480">
        <v>1</v>
      </c>
      <c r="AA480" t="s">
        <v>48</v>
      </c>
      <c r="AB480">
        <v>3</v>
      </c>
      <c r="AH480">
        <v>125474</v>
      </c>
      <c r="AI480">
        <v>1</v>
      </c>
      <c r="AP480" t="s">
        <v>49</v>
      </c>
      <c r="AQ480" t="s">
        <v>45</v>
      </c>
      <c r="AR480" t="e">
        <f>VLOOKUP(AC480,Lookup!$A$1:$G$58,5,FALSE)</f>
        <v>#N/A</v>
      </c>
    </row>
    <row r="481" spans="1:46" x14ac:dyDescent="0.3">
      <c r="A481" t="s">
        <v>43</v>
      </c>
      <c r="B481">
        <v>4.0999999999999996</v>
      </c>
      <c r="C481">
        <v>20160520</v>
      </c>
      <c r="D481" t="s">
        <v>44</v>
      </c>
      <c r="E481" t="s">
        <v>68</v>
      </c>
      <c r="F481">
        <v>2484655</v>
      </c>
      <c r="G481">
        <v>1</v>
      </c>
      <c r="H481">
        <v>2013</v>
      </c>
      <c r="I481">
        <v>20130828</v>
      </c>
      <c r="J481" t="s">
        <v>43</v>
      </c>
      <c r="K481">
        <v>6</v>
      </c>
      <c r="L481">
        <v>35</v>
      </c>
      <c r="M481">
        <v>23</v>
      </c>
      <c r="N481">
        <v>49</v>
      </c>
      <c r="O481" t="s">
        <v>45</v>
      </c>
      <c r="P481">
        <v>5</v>
      </c>
      <c r="Q481" t="s">
        <v>46</v>
      </c>
      <c r="S481">
        <v>5000</v>
      </c>
      <c r="T481" t="s">
        <v>56</v>
      </c>
      <c r="X481">
        <v>670</v>
      </c>
      <c r="Y481">
        <v>0</v>
      </c>
      <c r="Z481">
        <v>1</v>
      </c>
      <c r="AA481" t="s">
        <v>48</v>
      </c>
      <c r="AB481">
        <v>3</v>
      </c>
      <c r="AH481">
        <v>125477</v>
      </c>
      <c r="AI481">
        <v>1</v>
      </c>
      <c r="AP481" t="s">
        <v>49</v>
      </c>
      <c r="AQ481" t="s">
        <v>45</v>
      </c>
      <c r="AR481" t="e">
        <f>VLOOKUP(AC481,Lookup!$A$1:$G$58,5,FALSE)</f>
        <v>#N/A</v>
      </c>
    </row>
    <row r="482" spans="1:46" x14ac:dyDescent="0.3">
      <c r="A482" t="s">
        <v>43</v>
      </c>
      <c r="B482">
        <v>4.0999999999999996</v>
      </c>
      <c r="C482">
        <v>20160520</v>
      </c>
      <c r="D482" t="s">
        <v>44</v>
      </c>
      <c r="E482" t="s">
        <v>68</v>
      </c>
      <c r="F482">
        <v>2484698</v>
      </c>
      <c r="G482">
        <v>1</v>
      </c>
      <c r="H482">
        <v>2013</v>
      </c>
      <c r="I482">
        <v>20130828</v>
      </c>
      <c r="J482" t="s">
        <v>43</v>
      </c>
      <c r="K482">
        <v>6</v>
      </c>
      <c r="L482">
        <v>35</v>
      </c>
      <c r="M482">
        <v>23</v>
      </c>
      <c r="N482">
        <v>49</v>
      </c>
      <c r="O482" t="s">
        <v>45</v>
      </c>
      <c r="P482">
        <v>5</v>
      </c>
      <c r="Q482" t="s">
        <v>46</v>
      </c>
      <c r="S482">
        <v>5000</v>
      </c>
      <c r="T482" t="s">
        <v>56</v>
      </c>
      <c r="X482">
        <v>620</v>
      </c>
      <c r="Y482">
        <v>0</v>
      </c>
      <c r="Z482">
        <v>1</v>
      </c>
      <c r="AA482" t="s">
        <v>48</v>
      </c>
      <c r="AB482">
        <v>2</v>
      </c>
      <c r="AH482">
        <v>125477</v>
      </c>
      <c r="AI482">
        <v>1</v>
      </c>
      <c r="AP482" t="s">
        <v>49</v>
      </c>
      <c r="AQ482" t="s">
        <v>45</v>
      </c>
      <c r="AR482" t="e">
        <f>VLOOKUP(AC482,Lookup!$A$1:$G$58,5,FALSE)</f>
        <v>#N/A</v>
      </c>
    </row>
    <row r="483" spans="1:46" x14ac:dyDescent="0.3">
      <c r="A483" t="s">
        <v>43</v>
      </c>
      <c r="B483">
        <v>4.0999999999999996</v>
      </c>
      <c r="C483">
        <v>20160520</v>
      </c>
      <c r="D483" t="s">
        <v>44</v>
      </c>
      <c r="E483" t="s">
        <v>68</v>
      </c>
      <c r="F483">
        <v>2484644</v>
      </c>
      <c r="G483">
        <v>1</v>
      </c>
      <c r="H483">
        <v>2013</v>
      </c>
      <c r="I483">
        <v>20130827</v>
      </c>
      <c r="J483" t="s">
        <v>43</v>
      </c>
      <c r="K483">
        <v>6</v>
      </c>
      <c r="L483">
        <v>35</v>
      </c>
      <c r="M483">
        <v>23</v>
      </c>
      <c r="N483">
        <v>12</v>
      </c>
      <c r="O483" t="s">
        <v>45</v>
      </c>
      <c r="P483">
        <v>5</v>
      </c>
      <c r="Q483" t="s">
        <v>46</v>
      </c>
      <c r="S483">
        <v>5000</v>
      </c>
      <c r="T483" t="s">
        <v>47</v>
      </c>
      <c r="X483">
        <v>780</v>
      </c>
      <c r="Y483">
        <v>0</v>
      </c>
      <c r="Z483">
        <v>1</v>
      </c>
      <c r="AA483" t="s">
        <v>48</v>
      </c>
      <c r="AB483">
        <v>3</v>
      </c>
      <c r="AH483">
        <v>125477</v>
      </c>
      <c r="AI483">
        <v>1</v>
      </c>
      <c r="AP483" t="s">
        <v>49</v>
      </c>
      <c r="AQ483" t="s">
        <v>45</v>
      </c>
      <c r="AR483" t="e">
        <f>VLOOKUP(AC483,Lookup!$A$1:$G$58,5,FALSE)</f>
        <v>#N/A</v>
      </c>
    </row>
    <row r="484" spans="1:46" x14ac:dyDescent="0.3">
      <c r="A484" t="s">
        <v>43</v>
      </c>
      <c r="B484">
        <v>4.0999999999999996</v>
      </c>
      <c r="C484">
        <v>20160520</v>
      </c>
      <c r="D484" t="s">
        <v>44</v>
      </c>
      <c r="E484" t="s">
        <v>68</v>
      </c>
      <c r="F484">
        <v>2484223</v>
      </c>
      <c r="G484">
        <v>1</v>
      </c>
      <c r="H484">
        <v>2013</v>
      </c>
      <c r="I484">
        <v>20130906</v>
      </c>
      <c r="J484" t="s">
        <v>43</v>
      </c>
      <c r="K484">
        <v>6</v>
      </c>
      <c r="L484">
        <v>36</v>
      </c>
      <c r="M484">
        <v>23</v>
      </c>
      <c r="N484">
        <v>16</v>
      </c>
      <c r="O484" t="s">
        <v>45</v>
      </c>
      <c r="P484">
        <v>5</v>
      </c>
      <c r="Q484" t="s">
        <v>46</v>
      </c>
      <c r="S484">
        <v>5000</v>
      </c>
      <c r="T484" t="s">
        <v>56</v>
      </c>
      <c r="X484">
        <v>730</v>
      </c>
      <c r="Y484">
        <v>0</v>
      </c>
      <c r="Z484">
        <v>1</v>
      </c>
      <c r="AA484" t="s">
        <v>48</v>
      </c>
      <c r="AB484">
        <v>2</v>
      </c>
      <c r="AH484">
        <v>125478</v>
      </c>
      <c r="AI484">
        <v>1</v>
      </c>
      <c r="AP484" t="s">
        <v>49</v>
      </c>
      <c r="AQ484" t="s">
        <v>45</v>
      </c>
      <c r="AR484" t="e">
        <f>VLOOKUP(AC484,Lookup!$A$1:$G$58,5,FALSE)</f>
        <v>#N/A</v>
      </c>
    </row>
    <row r="485" spans="1:46" x14ac:dyDescent="0.3">
      <c r="A485" t="s">
        <v>43</v>
      </c>
      <c r="B485">
        <v>4.0999999999999996</v>
      </c>
      <c r="C485">
        <v>20160520</v>
      </c>
      <c r="D485" t="s">
        <v>44</v>
      </c>
      <c r="E485" t="s">
        <v>68</v>
      </c>
      <c r="F485">
        <v>2484066</v>
      </c>
      <c r="G485">
        <v>1</v>
      </c>
      <c r="H485">
        <v>2013</v>
      </c>
      <c r="I485">
        <v>20130820</v>
      </c>
      <c r="J485" t="s">
        <v>43</v>
      </c>
      <c r="K485">
        <v>6</v>
      </c>
      <c r="L485">
        <v>34</v>
      </c>
      <c r="M485">
        <v>23</v>
      </c>
      <c r="N485">
        <v>49</v>
      </c>
      <c r="O485" t="s">
        <v>45</v>
      </c>
      <c r="P485">
        <v>5</v>
      </c>
      <c r="Q485" t="s">
        <v>46</v>
      </c>
      <c r="S485">
        <v>5000</v>
      </c>
      <c r="T485" t="s">
        <v>56</v>
      </c>
      <c r="X485">
        <v>820</v>
      </c>
      <c r="Y485">
        <v>0</v>
      </c>
      <c r="Z485">
        <v>1</v>
      </c>
      <c r="AA485" t="s">
        <v>48</v>
      </c>
      <c r="AB485">
        <v>3</v>
      </c>
      <c r="AH485">
        <v>125476</v>
      </c>
      <c r="AI485">
        <v>1</v>
      </c>
      <c r="AP485" t="s">
        <v>49</v>
      </c>
      <c r="AQ485" t="s">
        <v>45</v>
      </c>
      <c r="AR485" t="e">
        <f>VLOOKUP(AC485,Lookup!$A$1:$G$58,5,FALSE)</f>
        <v>#N/A</v>
      </c>
    </row>
    <row r="486" spans="1:46" x14ac:dyDescent="0.3">
      <c r="A486" t="s">
        <v>43</v>
      </c>
      <c r="B486">
        <v>4.0999999999999996</v>
      </c>
      <c r="C486">
        <v>20160520</v>
      </c>
      <c r="D486" t="s">
        <v>44</v>
      </c>
      <c r="E486" t="s">
        <v>68</v>
      </c>
      <c r="F486">
        <v>2484770</v>
      </c>
      <c r="G486">
        <v>1</v>
      </c>
      <c r="H486">
        <v>2013</v>
      </c>
      <c r="I486">
        <v>20130826</v>
      </c>
      <c r="J486" t="s">
        <v>43</v>
      </c>
      <c r="K486">
        <v>6</v>
      </c>
      <c r="L486">
        <v>35</v>
      </c>
      <c r="M486">
        <v>23</v>
      </c>
      <c r="N486">
        <v>52</v>
      </c>
      <c r="O486" t="s">
        <v>45</v>
      </c>
      <c r="P486">
        <v>5</v>
      </c>
      <c r="Q486" t="s">
        <v>46</v>
      </c>
      <c r="S486">
        <v>5000</v>
      </c>
      <c r="T486" t="s">
        <v>56</v>
      </c>
      <c r="X486">
        <v>700</v>
      </c>
      <c r="Y486">
        <v>0</v>
      </c>
      <c r="Z486">
        <v>1</v>
      </c>
      <c r="AA486" t="s">
        <v>48</v>
      </c>
      <c r="AB486">
        <v>3</v>
      </c>
      <c r="AH486">
        <v>125477</v>
      </c>
      <c r="AI486">
        <v>1</v>
      </c>
      <c r="AP486" t="s">
        <v>49</v>
      </c>
      <c r="AQ486" t="s">
        <v>45</v>
      </c>
      <c r="AR486" t="e">
        <f>VLOOKUP(AC486,Lookup!$A$1:$G$58,5,FALSE)</f>
        <v>#N/A</v>
      </c>
    </row>
    <row r="487" spans="1:46" x14ac:dyDescent="0.3">
      <c r="A487" t="s">
        <v>43</v>
      </c>
      <c r="B487">
        <v>4.0999999999999996</v>
      </c>
      <c r="C487">
        <v>20160520</v>
      </c>
      <c r="D487" t="s">
        <v>44</v>
      </c>
      <c r="E487" t="s">
        <v>68</v>
      </c>
      <c r="F487">
        <v>2484238</v>
      </c>
      <c r="G487">
        <v>1</v>
      </c>
      <c r="H487">
        <v>2013</v>
      </c>
      <c r="I487">
        <v>20130806</v>
      </c>
      <c r="J487" t="s">
        <v>43</v>
      </c>
      <c r="K487">
        <v>6</v>
      </c>
      <c r="L487">
        <v>32</v>
      </c>
      <c r="M487">
        <v>23</v>
      </c>
      <c r="N487">
        <v>49</v>
      </c>
      <c r="O487" t="s">
        <v>45</v>
      </c>
      <c r="P487">
        <v>5</v>
      </c>
      <c r="Q487" t="s">
        <v>46</v>
      </c>
      <c r="S487">
        <v>5000</v>
      </c>
      <c r="T487" t="s">
        <v>47</v>
      </c>
      <c r="X487">
        <v>780</v>
      </c>
      <c r="Y487">
        <v>0</v>
      </c>
      <c r="Z487">
        <v>1</v>
      </c>
      <c r="AA487" t="s">
        <v>48</v>
      </c>
      <c r="AB487">
        <v>3</v>
      </c>
      <c r="AH487">
        <v>125474</v>
      </c>
      <c r="AI487">
        <v>1</v>
      </c>
      <c r="AP487" t="s">
        <v>49</v>
      </c>
      <c r="AQ487" t="s">
        <v>45</v>
      </c>
      <c r="AR487" t="e">
        <f>VLOOKUP(AC487,Lookup!$A$1:$G$58,5,FALSE)</f>
        <v>#N/A</v>
      </c>
    </row>
    <row r="488" spans="1:46" x14ac:dyDescent="0.3">
      <c r="A488" t="s">
        <v>43</v>
      </c>
      <c r="B488">
        <v>4.0999999999999996</v>
      </c>
      <c r="C488">
        <v>20160520</v>
      </c>
      <c r="D488" t="s">
        <v>44</v>
      </c>
      <c r="E488" t="s">
        <v>68</v>
      </c>
      <c r="F488">
        <v>2484725</v>
      </c>
      <c r="G488">
        <v>1</v>
      </c>
      <c r="H488">
        <v>2013</v>
      </c>
      <c r="I488">
        <v>20130826</v>
      </c>
      <c r="J488" t="s">
        <v>43</v>
      </c>
      <c r="K488">
        <v>6</v>
      </c>
      <c r="L488">
        <v>35</v>
      </c>
      <c r="M488">
        <v>23</v>
      </c>
      <c r="N488">
        <v>52</v>
      </c>
      <c r="O488" t="s">
        <v>45</v>
      </c>
      <c r="P488">
        <v>5</v>
      </c>
      <c r="Q488" t="s">
        <v>46</v>
      </c>
      <c r="S488">
        <v>5000</v>
      </c>
      <c r="T488" t="s">
        <v>56</v>
      </c>
      <c r="X488">
        <v>640</v>
      </c>
      <c r="Y488">
        <v>0</v>
      </c>
      <c r="Z488">
        <v>1</v>
      </c>
      <c r="AA488" t="s">
        <v>48</v>
      </c>
      <c r="AB488">
        <v>3</v>
      </c>
      <c r="AH488">
        <v>125477</v>
      </c>
      <c r="AI488">
        <v>1</v>
      </c>
      <c r="AP488" t="s">
        <v>49</v>
      </c>
      <c r="AQ488" t="s">
        <v>45</v>
      </c>
      <c r="AR488" t="e">
        <f>VLOOKUP(AC488,Lookup!$A$1:$G$58,5,FALSE)</f>
        <v>#N/A</v>
      </c>
    </row>
    <row r="489" spans="1:46" x14ac:dyDescent="0.3">
      <c r="A489" t="s">
        <v>43</v>
      </c>
      <c r="B489">
        <v>4.0999999999999996</v>
      </c>
      <c r="C489">
        <v>20160520</v>
      </c>
      <c r="D489" t="s">
        <v>44</v>
      </c>
      <c r="E489" t="s">
        <v>68</v>
      </c>
      <c r="F489">
        <v>2484657</v>
      </c>
      <c r="G489">
        <v>1</v>
      </c>
      <c r="H489">
        <v>2013</v>
      </c>
      <c r="I489">
        <v>20130828</v>
      </c>
      <c r="J489" t="s">
        <v>43</v>
      </c>
      <c r="K489">
        <v>6</v>
      </c>
      <c r="L489">
        <v>35</v>
      </c>
      <c r="M489">
        <v>23</v>
      </c>
      <c r="N489">
        <v>49</v>
      </c>
      <c r="O489" t="s">
        <v>45</v>
      </c>
      <c r="P489">
        <v>5</v>
      </c>
      <c r="Q489" t="s">
        <v>46</v>
      </c>
      <c r="S489">
        <v>5000</v>
      </c>
      <c r="T489" t="s">
        <v>56</v>
      </c>
      <c r="X489">
        <v>680</v>
      </c>
      <c r="Y489">
        <v>0</v>
      </c>
      <c r="Z489">
        <v>1</v>
      </c>
      <c r="AA489" t="s">
        <v>48</v>
      </c>
      <c r="AB489">
        <v>3</v>
      </c>
      <c r="AH489">
        <v>125477</v>
      </c>
      <c r="AI489">
        <v>1</v>
      </c>
      <c r="AP489" t="s">
        <v>49</v>
      </c>
      <c r="AQ489" t="s">
        <v>45</v>
      </c>
      <c r="AR489" t="e">
        <f>VLOOKUP(AC489,Lookup!$A$1:$G$58,5,FALSE)</f>
        <v>#N/A</v>
      </c>
    </row>
    <row r="490" spans="1:46" x14ac:dyDescent="0.3">
      <c r="A490" t="s">
        <v>43</v>
      </c>
      <c r="B490">
        <v>4.0999999999999996</v>
      </c>
      <c r="C490">
        <v>20160520</v>
      </c>
      <c r="D490" t="s">
        <v>44</v>
      </c>
      <c r="E490" t="s">
        <v>68</v>
      </c>
      <c r="F490">
        <v>2484683</v>
      </c>
      <c r="G490">
        <v>1</v>
      </c>
      <c r="H490">
        <v>2013</v>
      </c>
      <c r="I490">
        <v>20130828</v>
      </c>
      <c r="J490" t="s">
        <v>43</v>
      </c>
      <c r="K490">
        <v>6</v>
      </c>
      <c r="L490">
        <v>35</v>
      </c>
      <c r="M490">
        <v>23</v>
      </c>
      <c r="N490">
        <v>49</v>
      </c>
      <c r="O490" t="s">
        <v>45</v>
      </c>
      <c r="P490">
        <v>5</v>
      </c>
      <c r="Q490" t="s">
        <v>46</v>
      </c>
      <c r="S490">
        <v>5000</v>
      </c>
      <c r="T490" t="s">
        <v>56</v>
      </c>
      <c r="X490">
        <v>750</v>
      </c>
      <c r="Y490">
        <v>0</v>
      </c>
      <c r="Z490">
        <v>1</v>
      </c>
      <c r="AA490" t="s">
        <v>48</v>
      </c>
      <c r="AB490">
        <v>3</v>
      </c>
      <c r="AH490">
        <v>125477</v>
      </c>
      <c r="AI490">
        <v>1</v>
      </c>
      <c r="AP490" t="s">
        <v>49</v>
      </c>
      <c r="AQ490" t="s">
        <v>45</v>
      </c>
      <c r="AR490" t="e">
        <f>VLOOKUP(AC490,Lookup!$A$1:$G$58,5,FALSE)</f>
        <v>#N/A</v>
      </c>
    </row>
    <row r="491" spans="1:46" x14ac:dyDescent="0.3">
      <c r="A491" t="s">
        <v>43</v>
      </c>
      <c r="B491">
        <v>4.0999999999999996</v>
      </c>
      <c r="C491">
        <v>20160520</v>
      </c>
      <c r="D491" t="s">
        <v>44</v>
      </c>
      <c r="E491" t="s">
        <v>68</v>
      </c>
      <c r="F491">
        <v>2484618</v>
      </c>
      <c r="G491">
        <v>1</v>
      </c>
      <c r="H491">
        <v>2013</v>
      </c>
      <c r="I491">
        <v>20130827</v>
      </c>
      <c r="J491" t="s">
        <v>43</v>
      </c>
      <c r="K491">
        <v>6</v>
      </c>
      <c r="L491">
        <v>35</v>
      </c>
      <c r="M491">
        <v>23</v>
      </c>
      <c r="N491">
        <v>12</v>
      </c>
      <c r="O491" t="s">
        <v>45</v>
      </c>
      <c r="P491">
        <v>5</v>
      </c>
      <c r="Q491" t="s">
        <v>46</v>
      </c>
      <c r="S491">
        <v>5000</v>
      </c>
      <c r="T491" t="s">
        <v>47</v>
      </c>
      <c r="X491">
        <v>770</v>
      </c>
      <c r="Y491">
        <v>0</v>
      </c>
      <c r="Z491">
        <v>1</v>
      </c>
      <c r="AA491" t="s">
        <v>48</v>
      </c>
      <c r="AB491">
        <v>3</v>
      </c>
      <c r="AH491">
        <v>125477</v>
      </c>
      <c r="AI491">
        <v>1</v>
      </c>
      <c r="AP491" t="s">
        <v>49</v>
      </c>
      <c r="AQ491" t="s">
        <v>45</v>
      </c>
      <c r="AR491" t="e">
        <f>VLOOKUP(AC491,Lookup!$A$1:$G$58,5,FALSE)</f>
        <v>#N/A</v>
      </c>
    </row>
    <row r="492" spans="1:46" x14ac:dyDescent="0.3">
      <c r="A492" t="s">
        <v>43</v>
      </c>
      <c r="B492">
        <v>4.0999999999999996</v>
      </c>
      <c r="C492">
        <v>20160520</v>
      </c>
      <c r="D492" t="s">
        <v>44</v>
      </c>
      <c r="E492" t="s">
        <v>68</v>
      </c>
      <c r="F492">
        <v>2484779</v>
      </c>
      <c r="G492">
        <v>1</v>
      </c>
      <c r="H492">
        <v>2013</v>
      </c>
      <c r="I492">
        <v>20130826</v>
      </c>
      <c r="J492" t="s">
        <v>43</v>
      </c>
      <c r="K492">
        <v>6</v>
      </c>
      <c r="L492">
        <v>35</v>
      </c>
      <c r="M492">
        <v>23</v>
      </c>
      <c r="N492">
        <v>52</v>
      </c>
      <c r="O492" t="s">
        <v>45</v>
      </c>
      <c r="P492">
        <v>5</v>
      </c>
      <c r="Q492" t="s">
        <v>46</v>
      </c>
      <c r="S492">
        <v>5000</v>
      </c>
      <c r="T492" t="s">
        <v>47</v>
      </c>
      <c r="X492">
        <v>620</v>
      </c>
      <c r="Y492">
        <v>0</v>
      </c>
      <c r="Z492">
        <v>1</v>
      </c>
      <c r="AA492" t="s">
        <v>48</v>
      </c>
      <c r="AB492">
        <v>2</v>
      </c>
      <c r="AH492">
        <v>125477</v>
      </c>
      <c r="AI492">
        <v>1</v>
      </c>
      <c r="AP492" t="s">
        <v>49</v>
      </c>
      <c r="AQ492" t="s">
        <v>45</v>
      </c>
      <c r="AR492" t="e">
        <f>VLOOKUP(AC492,Lookup!$A$1:$G$58,5,FALSE)</f>
        <v>#N/A</v>
      </c>
    </row>
    <row r="493" spans="1:46" x14ac:dyDescent="0.3">
      <c r="A493" t="s">
        <v>43</v>
      </c>
      <c r="B493">
        <v>4.0999999999999996</v>
      </c>
      <c r="C493">
        <v>20160520</v>
      </c>
      <c r="D493" t="s">
        <v>44</v>
      </c>
      <c r="E493" t="s">
        <v>68</v>
      </c>
      <c r="F493">
        <v>2484041</v>
      </c>
      <c r="G493">
        <v>1</v>
      </c>
      <c r="H493">
        <v>2013</v>
      </c>
      <c r="I493">
        <v>20130820</v>
      </c>
      <c r="J493" t="s">
        <v>43</v>
      </c>
      <c r="K493">
        <v>6</v>
      </c>
      <c r="L493">
        <v>34</v>
      </c>
      <c r="M493">
        <v>23</v>
      </c>
      <c r="N493">
        <v>49</v>
      </c>
      <c r="O493" t="s">
        <v>45</v>
      </c>
      <c r="P493">
        <v>5</v>
      </c>
      <c r="Q493" t="s">
        <v>46</v>
      </c>
      <c r="S493">
        <v>5000</v>
      </c>
      <c r="T493" t="s">
        <v>56</v>
      </c>
      <c r="X493">
        <v>610</v>
      </c>
      <c r="Y493">
        <v>0</v>
      </c>
      <c r="Z493">
        <v>1</v>
      </c>
      <c r="AA493" t="s">
        <v>48</v>
      </c>
      <c r="AB493">
        <v>3</v>
      </c>
      <c r="AH493">
        <v>125476</v>
      </c>
      <c r="AI493">
        <v>1</v>
      </c>
      <c r="AP493" t="s">
        <v>49</v>
      </c>
      <c r="AQ493" t="s">
        <v>45</v>
      </c>
      <c r="AR493" t="e">
        <f>VLOOKUP(AC493,Lookup!$A$1:$G$58,5,FALSE)</f>
        <v>#N/A</v>
      </c>
    </row>
    <row r="494" spans="1:46" x14ac:dyDescent="0.3">
      <c r="A494" t="s">
        <v>43</v>
      </c>
      <c r="B494">
        <v>4.0999999999999996</v>
      </c>
      <c r="C494">
        <v>20160412</v>
      </c>
      <c r="D494" t="s">
        <v>44</v>
      </c>
      <c r="E494" t="s">
        <v>68</v>
      </c>
      <c r="F494">
        <v>2596246</v>
      </c>
      <c r="G494">
        <v>1</v>
      </c>
      <c r="H494">
        <v>2014</v>
      </c>
      <c r="I494">
        <v>20140828</v>
      </c>
      <c r="J494" t="s">
        <v>43</v>
      </c>
      <c r="K494">
        <v>6</v>
      </c>
      <c r="L494">
        <v>35</v>
      </c>
      <c r="M494">
        <v>23</v>
      </c>
      <c r="N494">
        <v>16</v>
      </c>
      <c r="O494" t="s">
        <v>45</v>
      </c>
      <c r="P494">
        <v>5</v>
      </c>
      <c r="Q494" t="s">
        <v>46</v>
      </c>
      <c r="S494">
        <v>0</v>
      </c>
      <c r="T494" t="s">
        <v>56</v>
      </c>
      <c r="X494">
        <v>620</v>
      </c>
      <c r="Y494">
        <v>0</v>
      </c>
      <c r="Z494">
        <v>1</v>
      </c>
      <c r="AA494" t="s">
        <v>48</v>
      </c>
      <c r="AB494">
        <v>1</v>
      </c>
      <c r="AC494" s="1" t="s">
        <v>102</v>
      </c>
      <c r="AD494">
        <v>12</v>
      </c>
      <c r="AH494">
        <v>131270</v>
      </c>
      <c r="AI494">
        <v>1</v>
      </c>
      <c r="AO494">
        <v>2.02</v>
      </c>
      <c r="AP494" t="s">
        <v>49</v>
      </c>
      <c r="AQ494" t="s">
        <v>45</v>
      </c>
      <c r="AR494" t="str">
        <f>VLOOKUP(AC494,Lookup!$A$1:$G$58,5,FALSE)</f>
        <v>GROVERS CR HATCHERY</v>
      </c>
      <c r="AS494">
        <f>VLOOKUP(AC494,Lookup!$A$1:$H$58,8,FALSE)</f>
        <v>1</v>
      </c>
      <c r="AT494">
        <f t="shared" si="7"/>
        <v>2.02</v>
      </c>
    </row>
    <row r="495" spans="1:46" x14ac:dyDescent="0.3">
      <c r="A495" t="s">
        <v>43</v>
      </c>
      <c r="B495">
        <v>4.0999999999999996</v>
      </c>
      <c r="C495">
        <v>20160412</v>
      </c>
      <c r="D495" t="s">
        <v>44</v>
      </c>
      <c r="E495" t="s">
        <v>68</v>
      </c>
      <c r="F495">
        <v>2596248</v>
      </c>
      <c r="G495">
        <v>1</v>
      </c>
      <c r="H495">
        <v>2014</v>
      </c>
      <c r="I495">
        <v>20140828</v>
      </c>
      <c r="J495" t="s">
        <v>43</v>
      </c>
      <c r="K495">
        <v>6</v>
      </c>
      <c r="L495">
        <v>35</v>
      </c>
      <c r="M495">
        <v>23</v>
      </c>
      <c r="N495">
        <v>16</v>
      </c>
      <c r="O495" t="s">
        <v>45</v>
      </c>
      <c r="P495">
        <v>5</v>
      </c>
      <c r="Q495" t="s">
        <v>46</v>
      </c>
      <c r="S495">
        <v>5000</v>
      </c>
      <c r="T495" t="s">
        <v>56</v>
      </c>
      <c r="X495">
        <v>580</v>
      </c>
      <c r="Y495">
        <v>0</v>
      </c>
      <c r="Z495">
        <v>1</v>
      </c>
      <c r="AA495" t="s">
        <v>48</v>
      </c>
      <c r="AB495">
        <v>1</v>
      </c>
      <c r="AC495" s="1" t="s">
        <v>96</v>
      </c>
      <c r="AD495">
        <v>12</v>
      </c>
      <c r="AH495">
        <v>131270</v>
      </c>
      <c r="AI495">
        <v>1</v>
      </c>
      <c r="AO495">
        <v>2.02</v>
      </c>
      <c r="AP495" t="s">
        <v>49</v>
      </c>
      <c r="AQ495" t="s">
        <v>45</v>
      </c>
      <c r="AR495" t="str">
        <f>VLOOKUP(AC495,Lookup!$A$1:$G$58,5,FALSE)</f>
        <v>GORST CR     15.0216</v>
      </c>
      <c r="AS495">
        <f>VLOOKUP(AC495,Lookup!$A$1:$H$58,8,FALSE)</f>
        <v>9.2676267293887928</v>
      </c>
      <c r="AT495">
        <f t="shared" si="7"/>
        <v>18.720605993365361</v>
      </c>
    </row>
    <row r="496" spans="1:46" x14ac:dyDescent="0.3">
      <c r="A496" t="s">
        <v>43</v>
      </c>
      <c r="B496">
        <v>4.0999999999999996</v>
      </c>
      <c r="C496">
        <v>20160412</v>
      </c>
      <c r="D496" t="s">
        <v>44</v>
      </c>
      <c r="E496" t="s">
        <v>68</v>
      </c>
      <c r="F496">
        <v>2596261</v>
      </c>
      <c r="G496">
        <v>1</v>
      </c>
      <c r="H496">
        <v>2014</v>
      </c>
      <c r="I496">
        <v>20140813</v>
      </c>
      <c r="J496" t="s">
        <v>43</v>
      </c>
      <c r="K496">
        <v>6</v>
      </c>
      <c r="L496">
        <v>33</v>
      </c>
      <c r="M496">
        <v>23</v>
      </c>
      <c r="N496">
        <v>17</v>
      </c>
      <c r="O496" t="s">
        <v>45</v>
      </c>
      <c r="P496">
        <v>5</v>
      </c>
      <c r="Q496" t="s">
        <v>46</v>
      </c>
      <c r="S496">
        <v>0</v>
      </c>
      <c r="T496" t="s">
        <v>56</v>
      </c>
      <c r="X496">
        <v>710</v>
      </c>
      <c r="Y496">
        <v>0</v>
      </c>
      <c r="Z496">
        <v>1</v>
      </c>
      <c r="AA496" t="s">
        <v>48</v>
      </c>
      <c r="AB496">
        <v>1</v>
      </c>
      <c r="AC496" s="1" t="s">
        <v>102</v>
      </c>
      <c r="AD496">
        <v>12</v>
      </c>
      <c r="AH496">
        <v>131268</v>
      </c>
      <c r="AI496">
        <v>1</v>
      </c>
      <c r="AO496">
        <v>2.35</v>
      </c>
      <c r="AP496" t="s">
        <v>49</v>
      </c>
      <c r="AQ496" t="s">
        <v>45</v>
      </c>
      <c r="AR496" t="str">
        <f>VLOOKUP(AC496,Lookup!$A$1:$G$58,5,FALSE)</f>
        <v>GROVERS CR HATCHERY</v>
      </c>
      <c r="AS496">
        <f>VLOOKUP(AC496,Lookup!$A$1:$H$58,8,FALSE)</f>
        <v>1</v>
      </c>
      <c r="AT496">
        <f t="shared" si="7"/>
        <v>2.35</v>
      </c>
    </row>
    <row r="497" spans="1:46" x14ac:dyDescent="0.3">
      <c r="A497" t="s">
        <v>43</v>
      </c>
      <c r="B497">
        <v>4.0999999999999996</v>
      </c>
      <c r="C497">
        <v>20160412</v>
      </c>
      <c r="D497" t="s">
        <v>44</v>
      </c>
      <c r="E497" t="s">
        <v>68</v>
      </c>
      <c r="F497">
        <v>2596263</v>
      </c>
      <c r="G497">
        <v>1</v>
      </c>
      <c r="H497">
        <v>2014</v>
      </c>
      <c r="I497">
        <v>20140813</v>
      </c>
      <c r="J497" t="s">
        <v>43</v>
      </c>
      <c r="K497">
        <v>6</v>
      </c>
      <c r="L497">
        <v>33</v>
      </c>
      <c r="M497">
        <v>23</v>
      </c>
      <c r="N497">
        <v>17</v>
      </c>
      <c r="O497" t="s">
        <v>45</v>
      </c>
      <c r="P497">
        <v>5</v>
      </c>
      <c r="Q497" t="s">
        <v>46</v>
      </c>
      <c r="S497">
        <v>5000</v>
      </c>
      <c r="T497" t="s">
        <v>56</v>
      </c>
      <c r="X497">
        <v>640</v>
      </c>
      <c r="Y497">
        <v>0</v>
      </c>
      <c r="Z497">
        <v>1</v>
      </c>
      <c r="AA497" t="s">
        <v>48</v>
      </c>
      <c r="AB497">
        <v>1</v>
      </c>
      <c r="AC497" s="1" t="s">
        <v>96</v>
      </c>
      <c r="AD497">
        <v>12</v>
      </c>
      <c r="AH497">
        <v>131268</v>
      </c>
      <c r="AI497">
        <v>1</v>
      </c>
      <c r="AO497">
        <v>2.35</v>
      </c>
      <c r="AP497" t="s">
        <v>49</v>
      </c>
      <c r="AQ497" t="s">
        <v>45</v>
      </c>
      <c r="AR497" t="str">
        <f>VLOOKUP(AC497,Lookup!$A$1:$G$58,5,FALSE)</f>
        <v>GORST CR     15.0216</v>
      </c>
      <c r="AS497">
        <f>VLOOKUP(AC497,Lookup!$A$1:$H$58,8,FALSE)</f>
        <v>9.2676267293887928</v>
      </c>
      <c r="AT497">
        <f t="shared" si="7"/>
        <v>21.778922814063662</v>
      </c>
    </row>
    <row r="498" spans="1:46" x14ac:dyDescent="0.3">
      <c r="A498" t="s">
        <v>43</v>
      </c>
      <c r="B498">
        <v>4.0999999999999996</v>
      </c>
      <c r="C498">
        <v>20160412</v>
      </c>
      <c r="D498" t="s">
        <v>44</v>
      </c>
      <c r="E498" t="s">
        <v>68</v>
      </c>
      <c r="F498">
        <v>2596265</v>
      </c>
      <c r="G498">
        <v>1</v>
      </c>
      <c r="H498">
        <v>2014</v>
      </c>
      <c r="I498">
        <v>20140813</v>
      </c>
      <c r="J498" t="s">
        <v>43</v>
      </c>
      <c r="K498">
        <v>6</v>
      </c>
      <c r="L498">
        <v>33</v>
      </c>
      <c r="M498">
        <v>23</v>
      </c>
      <c r="N498">
        <v>17</v>
      </c>
      <c r="O498" t="s">
        <v>45</v>
      </c>
      <c r="P498">
        <v>5</v>
      </c>
      <c r="Q498" t="s">
        <v>46</v>
      </c>
      <c r="S498">
        <v>5000</v>
      </c>
      <c r="T498" t="s">
        <v>56</v>
      </c>
      <c r="X498">
        <v>740</v>
      </c>
      <c r="Y498">
        <v>0</v>
      </c>
      <c r="Z498">
        <v>1</v>
      </c>
      <c r="AA498" t="s">
        <v>48</v>
      </c>
      <c r="AB498">
        <v>1</v>
      </c>
      <c r="AC498" s="1" t="s">
        <v>96</v>
      </c>
      <c r="AD498">
        <v>12</v>
      </c>
      <c r="AH498">
        <v>131268</v>
      </c>
      <c r="AI498">
        <v>1</v>
      </c>
      <c r="AO498">
        <v>2.35</v>
      </c>
      <c r="AP498" t="s">
        <v>49</v>
      </c>
      <c r="AQ498" t="s">
        <v>45</v>
      </c>
      <c r="AR498" t="str">
        <f>VLOOKUP(AC498,Lookup!$A$1:$G$58,5,FALSE)</f>
        <v>GORST CR     15.0216</v>
      </c>
      <c r="AS498">
        <f>VLOOKUP(AC498,Lookup!$A$1:$H$58,8,FALSE)</f>
        <v>9.2676267293887928</v>
      </c>
      <c r="AT498">
        <f t="shared" si="7"/>
        <v>21.778922814063662</v>
      </c>
    </row>
    <row r="499" spans="1:46" x14ac:dyDescent="0.3">
      <c r="A499" t="s">
        <v>43</v>
      </c>
      <c r="B499">
        <v>4.0999999999999996</v>
      </c>
      <c r="C499">
        <v>20160412</v>
      </c>
      <c r="D499" t="s">
        <v>44</v>
      </c>
      <c r="E499" t="s">
        <v>68</v>
      </c>
      <c r="F499">
        <v>2596278</v>
      </c>
      <c r="G499">
        <v>1</v>
      </c>
      <c r="H499">
        <v>2014</v>
      </c>
      <c r="I499">
        <v>20140813</v>
      </c>
      <c r="J499" t="s">
        <v>43</v>
      </c>
      <c r="K499">
        <v>6</v>
      </c>
      <c r="L499">
        <v>33</v>
      </c>
      <c r="M499">
        <v>23</v>
      </c>
      <c r="N499">
        <v>17</v>
      </c>
      <c r="O499" t="s">
        <v>45</v>
      </c>
      <c r="P499">
        <v>5</v>
      </c>
      <c r="Q499" t="s">
        <v>46</v>
      </c>
      <c r="S499">
        <v>5000</v>
      </c>
      <c r="T499" t="s">
        <v>56</v>
      </c>
      <c r="X499">
        <v>620</v>
      </c>
      <c r="Y499">
        <v>0</v>
      </c>
      <c r="Z499">
        <v>1</v>
      </c>
      <c r="AA499" t="s">
        <v>48</v>
      </c>
      <c r="AB499">
        <v>1</v>
      </c>
      <c r="AC499" s="1" t="s">
        <v>96</v>
      </c>
      <c r="AD499">
        <v>12</v>
      </c>
      <c r="AH499">
        <v>131268</v>
      </c>
      <c r="AI499">
        <v>1</v>
      </c>
      <c r="AO499">
        <v>2.35</v>
      </c>
      <c r="AP499" t="s">
        <v>49</v>
      </c>
      <c r="AQ499" t="s">
        <v>45</v>
      </c>
      <c r="AR499" t="str">
        <f>VLOOKUP(AC499,Lookup!$A$1:$G$58,5,FALSE)</f>
        <v>GORST CR     15.0216</v>
      </c>
      <c r="AS499">
        <f>VLOOKUP(AC499,Lookup!$A$1:$H$58,8,FALSE)</f>
        <v>9.2676267293887928</v>
      </c>
      <c r="AT499">
        <f t="shared" si="7"/>
        <v>21.778922814063662</v>
      </c>
    </row>
    <row r="500" spans="1:46" x14ac:dyDescent="0.3">
      <c r="A500" t="s">
        <v>43</v>
      </c>
      <c r="B500">
        <v>4.0999999999999996</v>
      </c>
      <c r="C500">
        <v>20160412</v>
      </c>
      <c r="D500" t="s">
        <v>44</v>
      </c>
      <c r="E500" t="s">
        <v>68</v>
      </c>
      <c r="F500">
        <v>2596280</v>
      </c>
      <c r="G500">
        <v>1</v>
      </c>
      <c r="H500">
        <v>2014</v>
      </c>
      <c r="I500">
        <v>20140813</v>
      </c>
      <c r="J500" t="s">
        <v>43</v>
      </c>
      <c r="K500">
        <v>6</v>
      </c>
      <c r="L500">
        <v>33</v>
      </c>
      <c r="M500">
        <v>23</v>
      </c>
      <c r="N500">
        <v>17</v>
      </c>
      <c r="O500" t="s">
        <v>45</v>
      </c>
      <c r="P500">
        <v>5</v>
      </c>
      <c r="Q500" t="s">
        <v>46</v>
      </c>
      <c r="S500">
        <v>5000</v>
      </c>
      <c r="T500" t="s">
        <v>47</v>
      </c>
      <c r="X500">
        <v>810</v>
      </c>
      <c r="Y500">
        <v>0</v>
      </c>
      <c r="Z500">
        <v>1</v>
      </c>
      <c r="AA500" t="s">
        <v>48</v>
      </c>
      <c r="AB500">
        <v>1</v>
      </c>
      <c r="AC500" s="1" t="s">
        <v>89</v>
      </c>
      <c r="AD500">
        <v>12</v>
      </c>
      <c r="AH500">
        <v>131268</v>
      </c>
      <c r="AI500">
        <v>1</v>
      </c>
      <c r="AO500">
        <v>2.35</v>
      </c>
      <c r="AP500" t="s">
        <v>49</v>
      </c>
      <c r="AQ500" t="s">
        <v>45</v>
      </c>
      <c r="AR500" t="str">
        <f>VLOOKUP(AC500,Lookup!$A$1:$G$58,5,FALSE)</f>
        <v>GORST CR     15.0216</v>
      </c>
      <c r="AS500">
        <f>VLOOKUP(AC500,Lookup!$A$1:$H$58,8,FALSE)</f>
        <v>8.7930918696275064</v>
      </c>
      <c r="AT500">
        <f t="shared" si="7"/>
        <v>20.663765893624642</v>
      </c>
    </row>
    <row r="501" spans="1:46" x14ac:dyDescent="0.3">
      <c r="A501" t="s">
        <v>43</v>
      </c>
      <c r="B501">
        <v>4.0999999999999996</v>
      </c>
      <c r="C501">
        <v>20160412</v>
      </c>
      <c r="D501" t="s">
        <v>44</v>
      </c>
      <c r="E501" t="s">
        <v>68</v>
      </c>
      <c r="F501">
        <v>2596243</v>
      </c>
      <c r="G501">
        <v>1</v>
      </c>
      <c r="H501">
        <v>2014</v>
      </c>
      <c r="I501">
        <v>20140828</v>
      </c>
      <c r="J501" t="s">
        <v>43</v>
      </c>
      <c r="K501">
        <v>6</v>
      </c>
      <c r="L501">
        <v>35</v>
      </c>
      <c r="M501">
        <v>23</v>
      </c>
      <c r="N501">
        <v>16</v>
      </c>
      <c r="O501" t="s">
        <v>45</v>
      </c>
      <c r="P501">
        <v>5</v>
      </c>
      <c r="Q501" t="s">
        <v>46</v>
      </c>
      <c r="S501">
        <v>5000</v>
      </c>
      <c r="T501" t="s">
        <v>47</v>
      </c>
      <c r="X501">
        <v>700</v>
      </c>
      <c r="Y501">
        <v>0</v>
      </c>
      <c r="Z501">
        <v>1</v>
      </c>
      <c r="AA501" t="s">
        <v>48</v>
      </c>
      <c r="AB501">
        <v>1</v>
      </c>
      <c r="AC501" s="1" t="s">
        <v>94</v>
      </c>
      <c r="AD501">
        <v>12</v>
      </c>
      <c r="AH501">
        <v>131270</v>
      </c>
      <c r="AI501">
        <v>1</v>
      </c>
      <c r="AO501">
        <v>2.02</v>
      </c>
      <c r="AP501" t="s">
        <v>49</v>
      </c>
      <c r="AQ501" t="s">
        <v>45</v>
      </c>
      <c r="AR501" t="str">
        <f>VLOOKUP(AC501,Lookup!$A$1:$G$58,5,FALSE)</f>
        <v>GORST CR     15.0216</v>
      </c>
      <c r="AS501">
        <f>VLOOKUP(AC501,Lookup!$A$1:$H$58,8,FALSE)</f>
        <v>8.7732919254658377</v>
      </c>
      <c r="AT501">
        <f t="shared" si="7"/>
        <v>17.722049689440993</v>
      </c>
    </row>
    <row r="502" spans="1:46" x14ac:dyDescent="0.3">
      <c r="A502" t="s">
        <v>43</v>
      </c>
      <c r="B502">
        <v>4.0999999999999996</v>
      </c>
      <c r="C502">
        <v>20160412</v>
      </c>
      <c r="D502" t="s">
        <v>44</v>
      </c>
      <c r="E502" t="s">
        <v>68</v>
      </c>
      <c r="F502">
        <v>2596250</v>
      </c>
      <c r="G502">
        <v>1</v>
      </c>
      <c r="H502">
        <v>2014</v>
      </c>
      <c r="I502">
        <v>20140814</v>
      </c>
      <c r="J502" t="s">
        <v>43</v>
      </c>
      <c r="K502">
        <v>6</v>
      </c>
      <c r="L502">
        <v>33</v>
      </c>
      <c r="M502">
        <v>23</v>
      </c>
      <c r="N502">
        <v>16</v>
      </c>
      <c r="O502" t="s">
        <v>45</v>
      </c>
      <c r="P502">
        <v>5</v>
      </c>
      <c r="Q502" t="s">
        <v>46</v>
      </c>
      <c r="S502">
        <v>5000</v>
      </c>
      <c r="T502" t="s">
        <v>56</v>
      </c>
      <c r="X502">
        <v>770</v>
      </c>
      <c r="Y502">
        <v>0</v>
      </c>
      <c r="Z502">
        <v>1</v>
      </c>
      <c r="AA502" t="s">
        <v>48</v>
      </c>
      <c r="AB502">
        <v>1</v>
      </c>
      <c r="AC502" s="1" t="s">
        <v>89</v>
      </c>
      <c r="AD502">
        <v>12</v>
      </c>
      <c r="AH502">
        <v>131268</v>
      </c>
      <c r="AI502">
        <v>1</v>
      </c>
      <c r="AO502">
        <v>2.35</v>
      </c>
      <c r="AP502" t="s">
        <v>49</v>
      </c>
      <c r="AQ502" t="s">
        <v>45</v>
      </c>
      <c r="AR502" t="str">
        <f>VLOOKUP(AC502,Lookup!$A$1:$G$58,5,FALSE)</f>
        <v>GORST CR     15.0216</v>
      </c>
      <c r="AS502">
        <f>VLOOKUP(AC502,Lookup!$A$1:$H$58,8,FALSE)</f>
        <v>8.7930918696275064</v>
      </c>
      <c r="AT502">
        <f t="shared" si="7"/>
        <v>20.663765893624642</v>
      </c>
    </row>
    <row r="503" spans="1:46" x14ac:dyDescent="0.3">
      <c r="A503" t="s">
        <v>43</v>
      </c>
      <c r="B503">
        <v>4.0999999999999996</v>
      </c>
      <c r="C503">
        <v>20160412</v>
      </c>
      <c r="D503" t="s">
        <v>44</v>
      </c>
      <c r="E503" t="s">
        <v>68</v>
      </c>
      <c r="F503">
        <v>2596257</v>
      </c>
      <c r="G503">
        <v>1</v>
      </c>
      <c r="H503">
        <v>2014</v>
      </c>
      <c r="I503">
        <v>20140813</v>
      </c>
      <c r="J503" t="s">
        <v>43</v>
      </c>
      <c r="K503">
        <v>6</v>
      </c>
      <c r="L503">
        <v>33</v>
      </c>
      <c r="M503">
        <v>23</v>
      </c>
      <c r="N503">
        <v>17</v>
      </c>
      <c r="O503" t="s">
        <v>45</v>
      </c>
      <c r="P503">
        <v>5</v>
      </c>
      <c r="Q503" t="s">
        <v>46</v>
      </c>
      <c r="S503">
        <v>5000</v>
      </c>
      <c r="T503" t="s">
        <v>56</v>
      </c>
      <c r="X503">
        <v>820</v>
      </c>
      <c r="Y503">
        <v>0</v>
      </c>
      <c r="Z503">
        <v>1</v>
      </c>
      <c r="AA503" t="s">
        <v>48</v>
      </c>
      <c r="AB503">
        <v>1</v>
      </c>
      <c r="AC503" s="1" t="s">
        <v>89</v>
      </c>
      <c r="AD503">
        <v>12</v>
      </c>
      <c r="AH503">
        <v>131268</v>
      </c>
      <c r="AI503">
        <v>1</v>
      </c>
      <c r="AO503">
        <v>2.35</v>
      </c>
      <c r="AP503" t="s">
        <v>49</v>
      </c>
      <c r="AQ503" t="s">
        <v>45</v>
      </c>
      <c r="AR503" t="str">
        <f>VLOOKUP(AC503,Lookup!$A$1:$G$58,5,FALSE)</f>
        <v>GORST CR     15.0216</v>
      </c>
      <c r="AS503">
        <f>VLOOKUP(AC503,Lookup!$A$1:$H$58,8,FALSE)</f>
        <v>8.7930918696275064</v>
      </c>
      <c r="AT503">
        <f t="shared" si="7"/>
        <v>20.663765893624642</v>
      </c>
    </row>
    <row r="504" spans="1:46" x14ac:dyDescent="0.3">
      <c r="A504" t="s">
        <v>43</v>
      </c>
      <c r="B504">
        <v>4.0999999999999996</v>
      </c>
      <c r="C504">
        <v>20160412</v>
      </c>
      <c r="D504" t="s">
        <v>44</v>
      </c>
      <c r="E504" t="s">
        <v>68</v>
      </c>
      <c r="F504">
        <v>2596268</v>
      </c>
      <c r="G504">
        <v>1</v>
      </c>
      <c r="H504">
        <v>2014</v>
      </c>
      <c r="I504">
        <v>20140813</v>
      </c>
      <c r="J504" t="s">
        <v>43</v>
      </c>
      <c r="K504">
        <v>6</v>
      </c>
      <c r="L504">
        <v>33</v>
      </c>
      <c r="M504">
        <v>23</v>
      </c>
      <c r="N504">
        <v>17</v>
      </c>
      <c r="O504" t="s">
        <v>45</v>
      </c>
      <c r="P504">
        <v>5</v>
      </c>
      <c r="Q504" t="s">
        <v>46</v>
      </c>
      <c r="S504">
        <v>5000</v>
      </c>
      <c r="T504" t="s">
        <v>56</v>
      </c>
      <c r="X504">
        <v>660</v>
      </c>
      <c r="Y504">
        <v>0</v>
      </c>
      <c r="Z504">
        <v>1</v>
      </c>
      <c r="AA504" t="s">
        <v>48</v>
      </c>
      <c r="AB504">
        <v>1</v>
      </c>
      <c r="AC504" s="1" t="s">
        <v>96</v>
      </c>
      <c r="AD504">
        <v>12</v>
      </c>
      <c r="AH504">
        <v>131268</v>
      </c>
      <c r="AI504">
        <v>1</v>
      </c>
      <c r="AO504">
        <v>2.35</v>
      </c>
      <c r="AP504" t="s">
        <v>49</v>
      </c>
      <c r="AQ504" t="s">
        <v>45</v>
      </c>
      <c r="AR504" t="str">
        <f>VLOOKUP(AC504,Lookup!$A$1:$G$58,5,FALSE)</f>
        <v>GORST CR     15.0216</v>
      </c>
      <c r="AS504">
        <f>VLOOKUP(AC504,Lookup!$A$1:$H$58,8,FALSE)</f>
        <v>9.2676267293887928</v>
      </c>
      <c r="AT504">
        <f t="shared" si="7"/>
        <v>21.778922814063662</v>
      </c>
    </row>
    <row r="505" spans="1:46" x14ac:dyDescent="0.3">
      <c r="A505" t="s">
        <v>43</v>
      </c>
      <c r="B505">
        <v>4.0999999999999996</v>
      </c>
      <c r="C505">
        <v>20160412</v>
      </c>
      <c r="D505" t="s">
        <v>44</v>
      </c>
      <c r="E505" t="s">
        <v>68</v>
      </c>
      <c r="F505">
        <v>2596275</v>
      </c>
      <c r="G505">
        <v>1</v>
      </c>
      <c r="H505">
        <v>2014</v>
      </c>
      <c r="I505">
        <v>20140813</v>
      </c>
      <c r="J505" t="s">
        <v>43</v>
      </c>
      <c r="K505">
        <v>6</v>
      </c>
      <c r="L505">
        <v>33</v>
      </c>
      <c r="M505">
        <v>23</v>
      </c>
      <c r="N505">
        <v>17</v>
      </c>
      <c r="O505" t="s">
        <v>45</v>
      </c>
      <c r="P505">
        <v>5</v>
      </c>
      <c r="Q505" t="s">
        <v>46</v>
      </c>
      <c r="S505">
        <v>5000</v>
      </c>
      <c r="T505" t="s">
        <v>47</v>
      </c>
      <c r="X505">
        <v>700</v>
      </c>
      <c r="Y505">
        <v>0</v>
      </c>
      <c r="Z505">
        <v>1</v>
      </c>
      <c r="AA505" t="s">
        <v>48</v>
      </c>
      <c r="AB505">
        <v>1</v>
      </c>
      <c r="AC505" s="1" t="s">
        <v>88</v>
      </c>
      <c r="AD505">
        <v>12</v>
      </c>
      <c r="AH505">
        <v>131268</v>
      </c>
      <c r="AI505">
        <v>1</v>
      </c>
      <c r="AO505">
        <v>2.35</v>
      </c>
      <c r="AP505" t="s">
        <v>49</v>
      </c>
      <c r="AQ505" t="s">
        <v>45</v>
      </c>
      <c r="AR505" t="str">
        <f>VLOOKUP(AC505,Lookup!$A$1:$G$58,5,FALSE)</f>
        <v>GORST CR     15.0216</v>
      </c>
      <c r="AS505">
        <f>VLOOKUP(AC505,Lookup!$A$1:$H$58,8,FALSE)</f>
        <v>8.7221435634663784</v>
      </c>
      <c r="AT505">
        <f t="shared" si="7"/>
        <v>20.497037374145989</v>
      </c>
    </row>
    <row r="506" spans="1:46" x14ac:dyDescent="0.3">
      <c r="A506" t="s">
        <v>43</v>
      </c>
      <c r="B506">
        <v>4.0999999999999996</v>
      </c>
      <c r="C506">
        <v>20160412</v>
      </c>
      <c r="D506" t="s">
        <v>44</v>
      </c>
      <c r="E506" t="s">
        <v>68</v>
      </c>
      <c r="F506">
        <v>2596282</v>
      </c>
      <c r="G506">
        <v>1</v>
      </c>
      <c r="H506">
        <v>2014</v>
      </c>
      <c r="I506">
        <v>20140813</v>
      </c>
      <c r="J506" t="s">
        <v>43</v>
      </c>
      <c r="K506">
        <v>6</v>
      </c>
      <c r="L506">
        <v>33</v>
      </c>
      <c r="M506">
        <v>23</v>
      </c>
      <c r="N506">
        <v>17</v>
      </c>
      <c r="O506" t="s">
        <v>45</v>
      </c>
      <c r="P506">
        <v>5</v>
      </c>
      <c r="Q506" t="s">
        <v>46</v>
      </c>
      <c r="S506">
        <v>5000</v>
      </c>
      <c r="T506" t="s">
        <v>47</v>
      </c>
      <c r="X506">
        <v>740</v>
      </c>
      <c r="Y506">
        <v>0</v>
      </c>
      <c r="Z506">
        <v>1</v>
      </c>
      <c r="AA506" t="s">
        <v>48</v>
      </c>
      <c r="AB506">
        <v>1</v>
      </c>
      <c r="AC506" s="1" t="s">
        <v>89</v>
      </c>
      <c r="AD506">
        <v>12</v>
      </c>
      <c r="AH506">
        <v>131268</v>
      </c>
      <c r="AI506">
        <v>1</v>
      </c>
      <c r="AO506">
        <v>2.35</v>
      </c>
      <c r="AP506" t="s">
        <v>49</v>
      </c>
      <c r="AQ506" t="s">
        <v>45</v>
      </c>
      <c r="AR506" t="str">
        <f>VLOOKUP(AC506,Lookup!$A$1:$G$58,5,FALSE)</f>
        <v>GORST CR     15.0216</v>
      </c>
      <c r="AS506">
        <f>VLOOKUP(AC506,Lookup!$A$1:$H$58,8,FALSE)</f>
        <v>8.7930918696275064</v>
      </c>
      <c r="AT506">
        <f t="shared" si="7"/>
        <v>20.663765893624642</v>
      </c>
    </row>
    <row r="507" spans="1:46" x14ac:dyDescent="0.3">
      <c r="A507" t="s">
        <v>43</v>
      </c>
      <c r="B507">
        <v>4.0999999999999996</v>
      </c>
      <c r="C507">
        <v>20160412</v>
      </c>
      <c r="D507" t="s">
        <v>44</v>
      </c>
      <c r="E507" t="s">
        <v>68</v>
      </c>
      <c r="F507">
        <v>2596293</v>
      </c>
      <c r="G507">
        <v>1</v>
      </c>
      <c r="H507">
        <v>2014</v>
      </c>
      <c r="I507">
        <v>20140804</v>
      </c>
      <c r="J507" t="s">
        <v>43</v>
      </c>
      <c r="K507">
        <v>6</v>
      </c>
      <c r="L507">
        <v>32</v>
      </c>
      <c r="M507">
        <v>23</v>
      </c>
      <c r="N507">
        <v>17</v>
      </c>
      <c r="O507" t="s">
        <v>45</v>
      </c>
      <c r="P507">
        <v>5</v>
      </c>
      <c r="Q507" t="s">
        <v>46</v>
      </c>
      <c r="S507">
        <v>5000</v>
      </c>
      <c r="T507" t="s">
        <v>56</v>
      </c>
      <c r="X507">
        <v>640</v>
      </c>
      <c r="Y507">
        <v>0</v>
      </c>
      <c r="Z507">
        <v>1</v>
      </c>
      <c r="AA507" t="s">
        <v>48</v>
      </c>
      <c r="AB507">
        <v>1</v>
      </c>
      <c r="AC507" s="1" t="s">
        <v>96</v>
      </c>
      <c r="AD507">
        <v>12</v>
      </c>
      <c r="AH507">
        <v>131267</v>
      </c>
      <c r="AI507">
        <v>1</v>
      </c>
      <c r="AO507">
        <v>7.18</v>
      </c>
      <c r="AP507" t="s">
        <v>49</v>
      </c>
      <c r="AQ507" t="s">
        <v>45</v>
      </c>
      <c r="AR507" t="str">
        <f>VLOOKUP(AC507,Lookup!$A$1:$G$58,5,FALSE)</f>
        <v>GORST CR     15.0216</v>
      </c>
      <c r="AS507">
        <f>VLOOKUP(AC507,Lookup!$A$1:$H$58,8,FALSE)</f>
        <v>9.2676267293887928</v>
      </c>
      <c r="AT507">
        <f t="shared" si="7"/>
        <v>66.541559917011526</v>
      </c>
    </row>
    <row r="508" spans="1:46" x14ac:dyDescent="0.3">
      <c r="A508" t="s">
        <v>43</v>
      </c>
      <c r="B508">
        <v>4.0999999999999996</v>
      </c>
      <c r="C508">
        <v>20160412</v>
      </c>
      <c r="D508" t="s">
        <v>44</v>
      </c>
      <c r="E508" t="s">
        <v>68</v>
      </c>
      <c r="F508">
        <v>2596300</v>
      </c>
      <c r="G508">
        <v>1</v>
      </c>
      <c r="H508">
        <v>2014</v>
      </c>
      <c r="I508">
        <v>20140806</v>
      </c>
      <c r="J508" t="s">
        <v>43</v>
      </c>
      <c r="K508">
        <v>6</v>
      </c>
      <c r="L508">
        <v>32</v>
      </c>
      <c r="M508">
        <v>23</v>
      </c>
      <c r="N508">
        <v>17</v>
      </c>
      <c r="O508" t="s">
        <v>45</v>
      </c>
      <c r="P508">
        <v>5</v>
      </c>
      <c r="Q508" t="s">
        <v>46</v>
      </c>
      <c r="S508">
        <v>0</v>
      </c>
      <c r="T508" t="s">
        <v>47</v>
      </c>
      <c r="X508">
        <v>770</v>
      </c>
      <c r="Y508">
        <v>0</v>
      </c>
      <c r="Z508">
        <v>1</v>
      </c>
      <c r="AA508" t="s">
        <v>48</v>
      </c>
      <c r="AB508">
        <v>1</v>
      </c>
      <c r="AC508" s="1" t="s">
        <v>95</v>
      </c>
      <c r="AD508">
        <v>12</v>
      </c>
      <c r="AH508">
        <v>131267</v>
      </c>
      <c r="AI508">
        <v>1</v>
      </c>
      <c r="AO508">
        <v>7.18</v>
      </c>
      <c r="AP508" t="s">
        <v>49</v>
      </c>
      <c r="AQ508" t="s">
        <v>45</v>
      </c>
      <c r="AR508" t="str">
        <f>VLOOKUP(AC508,Lookup!$A$1:$G$58,5,FALSE)</f>
        <v>GROVERS CR HATCHERY</v>
      </c>
      <c r="AS508">
        <f>VLOOKUP(AC508,Lookup!$A$1:$H$58,8,FALSE)</f>
        <v>1.0128731729744205</v>
      </c>
      <c r="AT508">
        <f t="shared" si="7"/>
        <v>7.2724293819563384</v>
      </c>
    </row>
    <row r="509" spans="1:46" x14ac:dyDescent="0.3">
      <c r="A509" t="s">
        <v>43</v>
      </c>
      <c r="B509">
        <v>4.0999999999999996</v>
      </c>
      <c r="C509">
        <v>20160412</v>
      </c>
      <c r="D509" t="s">
        <v>44</v>
      </c>
      <c r="E509" t="s">
        <v>68</v>
      </c>
      <c r="F509">
        <v>2596307</v>
      </c>
      <c r="G509">
        <v>1</v>
      </c>
      <c r="H509">
        <v>2014</v>
      </c>
      <c r="I509">
        <v>20140815</v>
      </c>
      <c r="J509" t="s">
        <v>43</v>
      </c>
      <c r="K509">
        <v>6</v>
      </c>
      <c r="L509">
        <v>33</v>
      </c>
      <c r="M509">
        <v>23</v>
      </c>
      <c r="N509">
        <v>16</v>
      </c>
      <c r="O509" t="s">
        <v>45</v>
      </c>
      <c r="P509">
        <v>5</v>
      </c>
      <c r="Q509" t="s">
        <v>46</v>
      </c>
      <c r="S509">
        <v>5000</v>
      </c>
      <c r="T509" t="s">
        <v>56</v>
      </c>
      <c r="X509">
        <v>760</v>
      </c>
      <c r="Y509">
        <v>0</v>
      </c>
      <c r="Z509">
        <v>1</v>
      </c>
      <c r="AA509" t="s">
        <v>48</v>
      </c>
      <c r="AB509">
        <v>1</v>
      </c>
      <c r="AC509" s="1" t="s">
        <v>94</v>
      </c>
      <c r="AD509">
        <v>12</v>
      </c>
      <c r="AH509">
        <v>131268</v>
      </c>
      <c r="AI509">
        <v>1</v>
      </c>
      <c r="AO509">
        <v>2.35</v>
      </c>
      <c r="AP509" t="s">
        <v>49</v>
      </c>
      <c r="AQ509" t="s">
        <v>45</v>
      </c>
      <c r="AR509" t="str">
        <f>VLOOKUP(AC509,Lookup!$A$1:$G$58,5,FALSE)</f>
        <v>GORST CR     15.0216</v>
      </c>
      <c r="AS509">
        <f>VLOOKUP(AC509,Lookup!$A$1:$H$58,8,FALSE)</f>
        <v>8.7732919254658377</v>
      </c>
      <c r="AT509">
        <f t="shared" si="7"/>
        <v>20.617236024844718</v>
      </c>
    </row>
    <row r="510" spans="1:46" x14ac:dyDescent="0.3">
      <c r="A510" t="s">
        <v>43</v>
      </c>
      <c r="B510">
        <v>4.0999999999999996</v>
      </c>
      <c r="C510">
        <v>20160412</v>
      </c>
      <c r="D510" t="s">
        <v>44</v>
      </c>
      <c r="E510" t="s">
        <v>68</v>
      </c>
      <c r="F510">
        <v>2596318</v>
      </c>
      <c r="G510">
        <v>1</v>
      </c>
      <c r="H510">
        <v>2014</v>
      </c>
      <c r="I510">
        <v>20140827</v>
      </c>
      <c r="J510" t="s">
        <v>43</v>
      </c>
      <c r="K510">
        <v>6</v>
      </c>
      <c r="L510">
        <v>35</v>
      </c>
      <c r="M510">
        <v>23</v>
      </c>
      <c r="N510">
        <v>16</v>
      </c>
      <c r="O510" t="s">
        <v>45</v>
      </c>
      <c r="P510">
        <v>5</v>
      </c>
      <c r="Q510" t="s">
        <v>46</v>
      </c>
      <c r="S510">
        <v>5000</v>
      </c>
      <c r="T510" t="s">
        <v>56</v>
      </c>
      <c r="X510">
        <v>730</v>
      </c>
      <c r="Y510">
        <v>0</v>
      </c>
      <c r="Z510">
        <v>1</v>
      </c>
      <c r="AA510" t="s">
        <v>48</v>
      </c>
      <c r="AB510">
        <v>1</v>
      </c>
      <c r="AC510" s="1" t="s">
        <v>88</v>
      </c>
      <c r="AD510">
        <v>12</v>
      </c>
      <c r="AH510">
        <v>131270</v>
      </c>
      <c r="AI510">
        <v>1</v>
      </c>
      <c r="AO510">
        <v>2.02</v>
      </c>
      <c r="AP510" t="s">
        <v>49</v>
      </c>
      <c r="AQ510" t="s">
        <v>45</v>
      </c>
      <c r="AR510" t="str">
        <f>VLOOKUP(AC510,Lookup!$A$1:$G$58,5,FALSE)</f>
        <v>GORST CR     15.0216</v>
      </c>
      <c r="AS510">
        <f>VLOOKUP(AC510,Lookup!$A$1:$H$58,8,FALSE)</f>
        <v>8.7221435634663784</v>
      </c>
      <c r="AT510">
        <f t="shared" si="7"/>
        <v>17.618729998202085</v>
      </c>
    </row>
    <row r="511" spans="1:46" x14ac:dyDescent="0.3">
      <c r="A511" t="s">
        <v>43</v>
      </c>
      <c r="B511">
        <v>4.0999999999999996</v>
      </c>
      <c r="C511">
        <v>20160412</v>
      </c>
      <c r="D511" t="s">
        <v>44</v>
      </c>
      <c r="E511" t="s">
        <v>68</v>
      </c>
      <c r="F511">
        <v>2596325</v>
      </c>
      <c r="G511">
        <v>1</v>
      </c>
      <c r="H511">
        <v>2014</v>
      </c>
      <c r="I511">
        <v>20140827</v>
      </c>
      <c r="J511" t="s">
        <v>43</v>
      </c>
      <c r="K511">
        <v>6</v>
      </c>
      <c r="L511">
        <v>35</v>
      </c>
      <c r="M511">
        <v>23</v>
      </c>
      <c r="N511">
        <v>16</v>
      </c>
      <c r="O511" t="s">
        <v>45</v>
      </c>
      <c r="P511">
        <v>5</v>
      </c>
      <c r="Q511" t="s">
        <v>46</v>
      </c>
      <c r="S511">
        <v>5000</v>
      </c>
      <c r="T511" t="s">
        <v>47</v>
      </c>
      <c r="X511">
        <v>690</v>
      </c>
      <c r="Y511">
        <v>0</v>
      </c>
      <c r="Z511">
        <v>1</v>
      </c>
      <c r="AA511" t="s">
        <v>48</v>
      </c>
      <c r="AB511">
        <v>1</v>
      </c>
      <c r="AC511" s="1" t="s">
        <v>88</v>
      </c>
      <c r="AD511">
        <v>12</v>
      </c>
      <c r="AH511">
        <v>131270</v>
      </c>
      <c r="AI511">
        <v>1</v>
      </c>
      <c r="AO511">
        <v>2.02</v>
      </c>
      <c r="AP511" t="s">
        <v>49</v>
      </c>
      <c r="AQ511" t="s">
        <v>45</v>
      </c>
      <c r="AR511" t="str">
        <f>VLOOKUP(AC511,Lookup!$A$1:$G$58,5,FALSE)</f>
        <v>GORST CR     15.0216</v>
      </c>
      <c r="AS511">
        <f>VLOOKUP(AC511,Lookup!$A$1:$H$58,8,FALSE)</f>
        <v>8.7221435634663784</v>
      </c>
      <c r="AT511">
        <f t="shared" si="7"/>
        <v>17.618729998202085</v>
      </c>
    </row>
    <row r="512" spans="1:46" x14ac:dyDescent="0.3">
      <c r="A512" t="s">
        <v>43</v>
      </c>
      <c r="B512">
        <v>4.0999999999999996</v>
      </c>
      <c r="C512">
        <v>20160412</v>
      </c>
      <c r="D512" t="s">
        <v>44</v>
      </c>
      <c r="E512" t="s">
        <v>68</v>
      </c>
      <c r="F512">
        <v>2596295</v>
      </c>
      <c r="G512">
        <v>1</v>
      </c>
      <c r="H512">
        <v>2014</v>
      </c>
      <c r="I512">
        <v>20140804</v>
      </c>
      <c r="J512" t="s">
        <v>43</v>
      </c>
      <c r="K512">
        <v>6</v>
      </c>
      <c r="L512">
        <v>32</v>
      </c>
      <c r="M512">
        <v>23</v>
      </c>
      <c r="N512">
        <v>17</v>
      </c>
      <c r="O512" t="s">
        <v>45</v>
      </c>
      <c r="P512">
        <v>5</v>
      </c>
      <c r="Q512" t="s">
        <v>46</v>
      </c>
      <c r="S512">
        <v>5000</v>
      </c>
      <c r="T512" t="s">
        <v>56</v>
      </c>
      <c r="X512">
        <v>680</v>
      </c>
      <c r="Y512">
        <v>0</v>
      </c>
      <c r="Z512">
        <v>1</v>
      </c>
      <c r="AA512" t="s">
        <v>48</v>
      </c>
      <c r="AB512">
        <v>1</v>
      </c>
      <c r="AC512" s="1" t="s">
        <v>96</v>
      </c>
      <c r="AD512">
        <v>12</v>
      </c>
      <c r="AH512">
        <v>131267</v>
      </c>
      <c r="AI512">
        <v>1</v>
      </c>
      <c r="AO512">
        <v>7.18</v>
      </c>
      <c r="AP512" t="s">
        <v>49</v>
      </c>
      <c r="AQ512" t="s">
        <v>45</v>
      </c>
      <c r="AR512" t="str">
        <f>VLOOKUP(AC512,Lookup!$A$1:$G$58,5,FALSE)</f>
        <v>GORST CR     15.0216</v>
      </c>
      <c r="AS512">
        <f>VLOOKUP(AC512,Lookup!$A$1:$H$58,8,FALSE)</f>
        <v>9.2676267293887928</v>
      </c>
      <c r="AT512">
        <f t="shared" si="7"/>
        <v>66.541559917011526</v>
      </c>
    </row>
    <row r="513" spans="1:46" x14ac:dyDescent="0.3">
      <c r="A513" t="s">
        <v>43</v>
      </c>
      <c r="B513">
        <v>4.0999999999999996</v>
      </c>
      <c r="C513">
        <v>20160412</v>
      </c>
      <c r="D513" t="s">
        <v>44</v>
      </c>
      <c r="E513" t="s">
        <v>68</v>
      </c>
      <c r="F513">
        <v>2596297</v>
      </c>
      <c r="G513">
        <v>1</v>
      </c>
      <c r="H513">
        <v>2014</v>
      </c>
      <c r="I513">
        <v>20140805</v>
      </c>
      <c r="J513" t="s">
        <v>43</v>
      </c>
      <c r="K513">
        <v>6</v>
      </c>
      <c r="L513">
        <v>32</v>
      </c>
      <c r="M513">
        <v>23</v>
      </c>
      <c r="N513">
        <v>17</v>
      </c>
      <c r="O513" t="s">
        <v>45</v>
      </c>
      <c r="P513">
        <v>5</v>
      </c>
      <c r="Q513" t="s">
        <v>46</v>
      </c>
      <c r="S513">
        <v>5000</v>
      </c>
      <c r="T513" t="s">
        <v>47</v>
      </c>
      <c r="X513">
        <v>750</v>
      </c>
      <c r="Y513">
        <v>0</v>
      </c>
      <c r="Z513">
        <v>1</v>
      </c>
      <c r="AA513" t="s">
        <v>48</v>
      </c>
      <c r="AB513">
        <v>1</v>
      </c>
      <c r="AC513" s="1" t="s">
        <v>88</v>
      </c>
      <c r="AD513">
        <v>12</v>
      </c>
      <c r="AH513">
        <v>131267</v>
      </c>
      <c r="AI513">
        <v>1</v>
      </c>
      <c r="AO513">
        <v>7.18</v>
      </c>
      <c r="AP513" t="s">
        <v>49</v>
      </c>
      <c r="AQ513" t="s">
        <v>45</v>
      </c>
      <c r="AR513" t="str">
        <f>VLOOKUP(AC513,Lookup!$A$1:$G$58,5,FALSE)</f>
        <v>GORST CR     15.0216</v>
      </c>
      <c r="AS513">
        <f>VLOOKUP(AC513,Lookup!$A$1:$H$58,8,FALSE)</f>
        <v>8.7221435634663784</v>
      </c>
      <c r="AT513">
        <f t="shared" si="7"/>
        <v>62.624990785688595</v>
      </c>
    </row>
    <row r="514" spans="1:46" x14ac:dyDescent="0.3">
      <c r="A514" t="s">
        <v>43</v>
      </c>
      <c r="B514">
        <v>4.0999999999999996</v>
      </c>
      <c r="C514">
        <v>20160412</v>
      </c>
      <c r="D514" t="s">
        <v>44</v>
      </c>
      <c r="E514" t="s">
        <v>68</v>
      </c>
      <c r="F514">
        <v>2596312</v>
      </c>
      <c r="G514">
        <v>1</v>
      </c>
      <c r="H514">
        <v>2014</v>
      </c>
      <c r="I514">
        <v>20140827</v>
      </c>
      <c r="J514" t="s">
        <v>43</v>
      </c>
      <c r="K514">
        <v>6</v>
      </c>
      <c r="L514">
        <v>35</v>
      </c>
      <c r="M514">
        <v>23</v>
      </c>
      <c r="N514">
        <v>16</v>
      </c>
      <c r="O514" t="s">
        <v>45</v>
      </c>
      <c r="P514">
        <v>5</v>
      </c>
      <c r="Q514" t="s">
        <v>46</v>
      </c>
      <c r="S514">
        <v>5000</v>
      </c>
      <c r="T514" t="s">
        <v>56</v>
      </c>
      <c r="X514">
        <v>810</v>
      </c>
      <c r="Y514">
        <v>0</v>
      </c>
      <c r="Z514">
        <v>1</v>
      </c>
      <c r="AA514" t="s">
        <v>48</v>
      </c>
      <c r="AB514">
        <v>1</v>
      </c>
      <c r="AC514" s="1" t="s">
        <v>89</v>
      </c>
      <c r="AD514">
        <v>12</v>
      </c>
      <c r="AH514">
        <v>131270</v>
      </c>
      <c r="AI514">
        <v>1</v>
      </c>
      <c r="AO514">
        <v>2.02</v>
      </c>
      <c r="AP514" t="s">
        <v>49</v>
      </c>
      <c r="AQ514" t="s">
        <v>45</v>
      </c>
      <c r="AR514" t="str">
        <f>VLOOKUP(AC514,Lookup!$A$1:$G$58,5,FALSE)</f>
        <v>GORST CR     15.0216</v>
      </c>
      <c r="AS514">
        <f>VLOOKUP(AC514,Lookup!$A$1:$H$58,8,FALSE)</f>
        <v>8.7930918696275064</v>
      </c>
      <c r="AT514">
        <f t="shared" si="7"/>
        <v>17.762045576647562</v>
      </c>
    </row>
    <row r="515" spans="1:46" x14ac:dyDescent="0.3">
      <c r="A515" t="s">
        <v>43</v>
      </c>
      <c r="B515">
        <v>4.0999999999999996</v>
      </c>
      <c r="C515">
        <v>20160412</v>
      </c>
      <c r="D515" t="s">
        <v>44</v>
      </c>
      <c r="E515" t="s">
        <v>68</v>
      </c>
      <c r="F515">
        <v>2596314</v>
      </c>
      <c r="G515">
        <v>1</v>
      </c>
      <c r="H515">
        <v>2014</v>
      </c>
      <c r="I515">
        <v>20140827</v>
      </c>
      <c r="J515" t="s">
        <v>43</v>
      </c>
      <c r="K515">
        <v>6</v>
      </c>
      <c r="L515">
        <v>35</v>
      </c>
      <c r="M515">
        <v>23</v>
      </c>
      <c r="N515">
        <v>16</v>
      </c>
      <c r="O515" t="s">
        <v>45</v>
      </c>
      <c r="P515">
        <v>5</v>
      </c>
      <c r="Q515" t="s">
        <v>46</v>
      </c>
      <c r="S515">
        <v>5000</v>
      </c>
      <c r="T515" t="s">
        <v>56</v>
      </c>
      <c r="X515">
        <v>760</v>
      </c>
      <c r="Y515">
        <v>0</v>
      </c>
      <c r="Z515">
        <v>1</v>
      </c>
      <c r="AA515" t="s">
        <v>48</v>
      </c>
      <c r="AB515">
        <v>1</v>
      </c>
      <c r="AC515" s="1" t="s">
        <v>94</v>
      </c>
      <c r="AD515">
        <v>12</v>
      </c>
      <c r="AH515">
        <v>131270</v>
      </c>
      <c r="AI515">
        <v>1</v>
      </c>
      <c r="AO515">
        <v>2.02</v>
      </c>
      <c r="AP515" t="s">
        <v>49</v>
      </c>
      <c r="AQ515" t="s">
        <v>45</v>
      </c>
      <c r="AR515" t="str">
        <f>VLOOKUP(AC515,Lookup!$A$1:$G$58,5,FALSE)</f>
        <v>GORST CR     15.0216</v>
      </c>
      <c r="AS515">
        <f>VLOOKUP(AC515,Lookup!$A$1:$H$58,8,FALSE)</f>
        <v>8.7732919254658377</v>
      </c>
      <c r="AT515">
        <f t="shared" ref="AT515:AT578" si="8">AS515*AO515</f>
        <v>17.722049689440993</v>
      </c>
    </row>
    <row r="516" spans="1:46" x14ac:dyDescent="0.3">
      <c r="A516" t="s">
        <v>43</v>
      </c>
      <c r="B516">
        <v>4.0999999999999996</v>
      </c>
      <c r="C516">
        <v>20160412</v>
      </c>
      <c r="D516" t="s">
        <v>44</v>
      </c>
      <c r="E516" t="s">
        <v>68</v>
      </c>
      <c r="F516">
        <v>2596329</v>
      </c>
      <c r="G516">
        <v>1</v>
      </c>
      <c r="H516">
        <v>2014</v>
      </c>
      <c r="I516">
        <v>20140827</v>
      </c>
      <c r="J516" t="s">
        <v>43</v>
      </c>
      <c r="K516">
        <v>6</v>
      </c>
      <c r="L516">
        <v>35</v>
      </c>
      <c r="M516">
        <v>23</v>
      </c>
      <c r="N516">
        <v>16</v>
      </c>
      <c r="O516" t="s">
        <v>45</v>
      </c>
      <c r="P516">
        <v>5</v>
      </c>
      <c r="Q516" t="s">
        <v>46</v>
      </c>
      <c r="S516">
        <v>5000</v>
      </c>
      <c r="T516" t="s">
        <v>47</v>
      </c>
      <c r="X516">
        <v>750</v>
      </c>
      <c r="Y516">
        <v>0</v>
      </c>
      <c r="Z516">
        <v>1</v>
      </c>
      <c r="AA516" t="s">
        <v>48</v>
      </c>
      <c r="AB516">
        <v>1</v>
      </c>
      <c r="AC516" s="1" t="s">
        <v>88</v>
      </c>
      <c r="AD516">
        <v>12</v>
      </c>
      <c r="AH516">
        <v>131270</v>
      </c>
      <c r="AI516">
        <v>1</v>
      </c>
      <c r="AO516">
        <v>2.02</v>
      </c>
      <c r="AP516" t="s">
        <v>49</v>
      </c>
      <c r="AQ516" t="s">
        <v>45</v>
      </c>
      <c r="AR516" t="str">
        <f>VLOOKUP(AC516,Lookup!$A$1:$G$58,5,FALSE)</f>
        <v>GORST CR     15.0216</v>
      </c>
      <c r="AS516">
        <f>VLOOKUP(AC516,Lookup!$A$1:$H$58,8,FALSE)</f>
        <v>8.7221435634663784</v>
      </c>
      <c r="AT516">
        <f t="shared" si="8"/>
        <v>17.618729998202085</v>
      </c>
    </row>
    <row r="517" spans="1:46" x14ac:dyDescent="0.3">
      <c r="A517" t="s">
        <v>43</v>
      </c>
      <c r="B517">
        <v>4.0999999999999996</v>
      </c>
      <c r="C517">
        <v>20160412</v>
      </c>
      <c r="D517" t="s">
        <v>44</v>
      </c>
      <c r="E517" t="s">
        <v>68</v>
      </c>
      <c r="F517">
        <v>2596331</v>
      </c>
      <c r="G517">
        <v>1</v>
      </c>
      <c r="H517">
        <v>2014</v>
      </c>
      <c r="I517">
        <v>20140827</v>
      </c>
      <c r="J517" t="s">
        <v>43</v>
      </c>
      <c r="K517">
        <v>6</v>
      </c>
      <c r="L517">
        <v>35</v>
      </c>
      <c r="M517">
        <v>23</v>
      </c>
      <c r="N517">
        <v>16</v>
      </c>
      <c r="O517" t="s">
        <v>45</v>
      </c>
      <c r="P517">
        <v>5</v>
      </c>
      <c r="Q517" t="s">
        <v>46</v>
      </c>
      <c r="S517">
        <v>5000</v>
      </c>
      <c r="T517" t="s">
        <v>56</v>
      </c>
      <c r="X517">
        <v>650</v>
      </c>
      <c r="Y517">
        <v>0</v>
      </c>
      <c r="Z517">
        <v>1</v>
      </c>
      <c r="AA517" t="s">
        <v>48</v>
      </c>
      <c r="AB517">
        <v>1</v>
      </c>
      <c r="AC517" s="1" t="s">
        <v>96</v>
      </c>
      <c r="AD517">
        <v>12</v>
      </c>
      <c r="AH517">
        <v>131270</v>
      </c>
      <c r="AI517">
        <v>1</v>
      </c>
      <c r="AO517">
        <v>2.02</v>
      </c>
      <c r="AP517" t="s">
        <v>49</v>
      </c>
      <c r="AQ517" t="s">
        <v>45</v>
      </c>
      <c r="AR517" t="str">
        <f>VLOOKUP(AC517,Lookup!$A$1:$G$58,5,FALSE)</f>
        <v>GORST CR     15.0216</v>
      </c>
      <c r="AS517">
        <f>VLOOKUP(AC517,Lookup!$A$1:$H$58,8,FALSE)</f>
        <v>9.2676267293887928</v>
      </c>
      <c r="AT517">
        <f t="shared" si="8"/>
        <v>18.720605993365361</v>
      </c>
    </row>
    <row r="518" spans="1:46" x14ac:dyDescent="0.3">
      <c r="A518" t="s">
        <v>43</v>
      </c>
      <c r="B518">
        <v>4.0999999999999996</v>
      </c>
      <c r="C518">
        <v>20160412</v>
      </c>
      <c r="D518" t="s">
        <v>44</v>
      </c>
      <c r="E518" t="s">
        <v>68</v>
      </c>
      <c r="F518">
        <v>2596239</v>
      </c>
      <c r="G518">
        <v>1</v>
      </c>
      <c r="H518">
        <v>2014</v>
      </c>
      <c r="I518">
        <v>20140828</v>
      </c>
      <c r="J518" t="s">
        <v>43</v>
      </c>
      <c r="K518">
        <v>6</v>
      </c>
      <c r="L518">
        <v>35</v>
      </c>
      <c r="M518">
        <v>23</v>
      </c>
      <c r="N518">
        <v>16</v>
      </c>
      <c r="O518" t="s">
        <v>45</v>
      </c>
      <c r="P518">
        <v>5</v>
      </c>
      <c r="Q518" t="s">
        <v>46</v>
      </c>
      <c r="S518">
        <v>5000</v>
      </c>
      <c r="T518" t="s">
        <v>56</v>
      </c>
      <c r="X518">
        <v>750</v>
      </c>
      <c r="Y518">
        <v>0</v>
      </c>
      <c r="Z518">
        <v>1</v>
      </c>
      <c r="AA518" t="s">
        <v>48</v>
      </c>
      <c r="AB518">
        <v>1</v>
      </c>
      <c r="AC518" s="1" t="s">
        <v>96</v>
      </c>
      <c r="AD518">
        <v>12</v>
      </c>
      <c r="AH518">
        <v>131270</v>
      </c>
      <c r="AI518">
        <v>1</v>
      </c>
      <c r="AO518">
        <v>2.02</v>
      </c>
      <c r="AP518" t="s">
        <v>49</v>
      </c>
      <c r="AQ518" t="s">
        <v>45</v>
      </c>
      <c r="AR518" t="str">
        <f>VLOOKUP(AC518,Lookup!$A$1:$G$58,5,FALSE)</f>
        <v>GORST CR     15.0216</v>
      </c>
      <c r="AS518">
        <f>VLOOKUP(AC518,Lookup!$A$1:$H$58,8,FALSE)</f>
        <v>9.2676267293887928</v>
      </c>
      <c r="AT518">
        <f t="shared" si="8"/>
        <v>18.720605993365361</v>
      </c>
    </row>
    <row r="519" spans="1:46" x14ac:dyDescent="0.3">
      <c r="A519" t="s">
        <v>43</v>
      </c>
      <c r="B519">
        <v>4.0999999999999996</v>
      </c>
      <c r="C519">
        <v>20160412</v>
      </c>
      <c r="D519" t="s">
        <v>44</v>
      </c>
      <c r="E519" t="s">
        <v>68</v>
      </c>
      <c r="F519">
        <v>2596253</v>
      </c>
      <c r="G519">
        <v>1</v>
      </c>
      <c r="H519">
        <v>2014</v>
      </c>
      <c r="I519">
        <v>20140818</v>
      </c>
      <c r="J519" t="s">
        <v>43</v>
      </c>
      <c r="K519">
        <v>6</v>
      </c>
      <c r="L519">
        <v>34</v>
      </c>
      <c r="M519">
        <v>23</v>
      </c>
      <c r="N519">
        <v>16</v>
      </c>
      <c r="O519" t="s">
        <v>45</v>
      </c>
      <c r="P519">
        <v>5</v>
      </c>
      <c r="Q519" t="s">
        <v>46</v>
      </c>
      <c r="S519">
        <v>5000</v>
      </c>
      <c r="T519" t="s">
        <v>47</v>
      </c>
      <c r="X519">
        <v>840</v>
      </c>
      <c r="Y519">
        <v>0</v>
      </c>
      <c r="Z519">
        <v>1</v>
      </c>
      <c r="AA519" t="s">
        <v>48</v>
      </c>
      <c r="AB519">
        <v>1</v>
      </c>
      <c r="AC519" s="1" t="s">
        <v>88</v>
      </c>
      <c r="AD519">
        <v>12</v>
      </c>
      <c r="AH519">
        <v>131269</v>
      </c>
      <c r="AI519">
        <v>4</v>
      </c>
      <c r="AP519" t="s">
        <v>49</v>
      </c>
      <c r="AQ519" t="s">
        <v>45</v>
      </c>
      <c r="AR519" t="str">
        <f>VLOOKUP(AC519,Lookup!$A$1:$G$58,5,FALSE)</f>
        <v>GORST CR     15.0216</v>
      </c>
      <c r="AS519">
        <f>VLOOKUP(AC519,Lookup!$A$1:$H$58,8,FALSE)</f>
        <v>8.7221435634663784</v>
      </c>
      <c r="AT519">
        <f t="shared" si="8"/>
        <v>0</v>
      </c>
    </row>
    <row r="520" spans="1:46" x14ac:dyDescent="0.3">
      <c r="A520" t="s">
        <v>43</v>
      </c>
      <c r="B520">
        <v>4.0999999999999996</v>
      </c>
      <c r="C520">
        <v>20160412</v>
      </c>
      <c r="D520" t="s">
        <v>44</v>
      </c>
      <c r="E520" t="s">
        <v>68</v>
      </c>
      <c r="F520">
        <v>2596332</v>
      </c>
      <c r="G520">
        <v>1</v>
      </c>
      <c r="H520">
        <v>2014</v>
      </c>
      <c r="I520">
        <v>20140827</v>
      </c>
      <c r="J520" t="s">
        <v>43</v>
      </c>
      <c r="K520">
        <v>6</v>
      </c>
      <c r="L520">
        <v>35</v>
      </c>
      <c r="M520">
        <v>23</v>
      </c>
      <c r="N520">
        <v>16</v>
      </c>
      <c r="O520" t="s">
        <v>45</v>
      </c>
      <c r="P520">
        <v>5</v>
      </c>
      <c r="Q520" t="s">
        <v>46</v>
      </c>
      <c r="S520">
        <v>5000</v>
      </c>
      <c r="T520" t="s">
        <v>56</v>
      </c>
      <c r="X520">
        <v>580</v>
      </c>
      <c r="Y520">
        <v>0</v>
      </c>
      <c r="Z520">
        <v>1</v>
      </c>
      <c r="AA520" t="s">
        <v>48</v>
      </c>
      <c r="AB520">
        <v>1</v>
      </c>
      <c r="AC520" s="1" t="s">
        <v>96</v>
      </c>
      <c r="AD520">
        <v>12</v>
      </c>
      <c r="AH520">
        <v>131270</v>
      </c>
      <c r="AI520">
        <v>1</v>
      </c>
      <c r="AO520">
        <v>2.02</v>
      </c>
      <c r="AP520" t="s">
        <v>49</v>
      </c>
      <c r="AQ520" t="s">
        <v>45</v>
      </c>
      <c r="AR520" t="str">
        <f>VLOOKUP(AC520,Lookup!$A$1:$G$58,5,FALSE)</f>
        <v>GORST CR     15.0216</v>
      </c>
      <c r="AS520">
        <f>VLOOKUP(AC520,Lookup!$A$1:$H$58,8,FALSE)</f>
        <v>9.2676267293887928</v>
      </c>
      <c r="AT520">
        <f t="shared" si="8"/>
        <v>18.720605993365361</v>
      </c>
    </row>
    <row r="521" spans="1:46" x14ac:dyDescent="0.3">
      <c r="A521" t="s">
        <v>43</v>
      </c>
      <c r="B521">
        <v>4.0999999999999996</v>
      </c>
      <c r="C521">
        <v>20160412</v>
      </c>
      <c r="D521" t="s">
        <v>44</v>
      </c>
      <c r="E521" t="s">
        <v>68</v>
      </c>
      <c r="F521">
        <v>2596336</v>
      </c>
      <c r="G521">
        <v>1</v>
      </c>
      <c r="H521">
        <v>2014</v>
      </c>
      <c r="I521">
        <v>20140827</v>
      </c>
      <c r="J521" t="s">
        <v>43</v>
      </c>
      <c r="K521">
        <v>6</v>
      </c>
      <c r="L521">
        <v>35</v>
      </c>
      <c r="M521">
        <v>23</v>
      </c>
      <c r="N521">
        <v>16</v>
      </c>
      <c r="O521" t="s">
        <v>45</v>
      </c>
      <c r="P521">
        <v>5</v>
      </c>
      <c r="Q521" t="s">
        <v>46</v>
      </c>
      <c r="S521">
        <v>5000</v>
      </c>
      <c r="T521" t="s">
        <v>56</v>
      </c>
      <c r="X521">
        <v>570</v>
      </c>
      <c r="Y521">
        <v>0</v>
      </c>
      <c r="Z521">
        <v>1</v>
      </c>
      <c r="AA521" t="s">
        <v>48</v>
      </c>
      <c r="AB521">
        <v>1</v>
      </c>
      <c r="AC521" s="1" t="s">
        <v>94</v>
      </c>
      <c r="AD521">
        <v>12</v>
      </c>
      <c r="AH521">
        <v>131270</v>
      </c>
      <c r="AI521">
        <v>1</v>
      </c>
      <c r="AO521">
        <v>2.02</v>
      </c>
      <c r="AP521" t="s">
        <v>49</v>
      </c>
      <c r="AQ521" t="s">
        <v>45</v>
      </c>
      <c r="AR521" t="str">
        <f>VLOOKUP(AC521,Lookup!$A$1:$G$58,5,FALSE)</f>
        <v>GORST CR     15.0216</v>
      </c>
      <c r="AS521">
        <f>VLOOKUP(AC521,Lookup!$A$1:$H$58,8,FALSE)</f>
        <v>8.7732919254658377</v>
      </c>
      <c r="AT521">
        <f t="shared" si="8"/>
        <v>17.722049689440993</v>
      </c>
    </row>
    <row r="522" spans="1:46" x14ac:dyDescent="0.3">
      <c r="A522" t="s">
        <v>43</v>
      </c>
      <c r="B522">
        <v>4.0999999999999996</v>
      </c>
      <c r="C522">
        <v>20160412</v>
      </c>
      <c r="D522" t="s">
        <v>44</v>
      </c>
      <c r="E522" t="s">
        <v>68</v>
      </c>
      <c r="F522">
        <v>2596255</v>
      </c>
      <c r="G522">
        <v>1</v>
      </c>
      <c r="H522">
        <v>2014</v>
      </c>
      <c r="I522">
        <v>20140813</v>
      </c>
      <c r="J522" t="s">
        <v>43</v>
      </c>
      <c r="K522">
        <v>6</v>
      </c>
      <c r="L522">
        <v>33</v>
      </c>
      <c r="M522">
        <v>23</v>
      </c>
      <c r="N522">
        <v>17</v>
      </c>
      <c r="O522" t="s">
        <v>45</v>
      </c>
      <c r="P522">
        <v>5</v>
      </c>
      <c r="Q522" t="s">
        <v>46</v>
      </c>
      <c r="S522">
        <v>5000</v>
      </c>
      <c r="T522" t="s">
        <v>47</v>
      </c>
      <c r="X522">
        <v>830</v>
      </c>
      <c r="Y522">
        <v>0</v>
      </c>
      <c r="Z522">
        <v>1</v>
      </c>
      <c r="AA522" t="s">
        <v>48</v>
      </c>
      <c r="AB522">
        <v>1</v>
      </c>
      <c r="AC522" s="1" t="s">
        <v>89</v>
      </c>
      <c r="AD522">
        <v>12</v>
      </c>
      <c r="AH522">
        <v>131268</v>
      </c>
      <c r="AI522">
        <v>1</v>
      </c>
      <c r="AO522">
        <v>2.35</v>
      </c>
      <c r="AP522" t="s">
        <v>49</v>
      </c>
      <c r="AQ522" t="s">
        <v>45</v>
      </c>
      <c r="AR522" t="str">
        <f>VLOOKUP(AC522,Lookup!$A$1:$G$58,5,FALSE)</f>
        <v>GORST CR     15.0216</v>
      </c>
      <c r="AS522">
        <f>VLOOKUP(AC522,Lookup!$A$1:$H$58,8,FALSE)</f>
        <v>8.7930918696275064</v>
      </c>
      <c r="AT522">
        <f t="shared" si="8"/>
        <v>20.663765893624642</v>
      </c>
    </row>
    <row r="523" spans="1:46" x14ac:dyDescent="0.3">
      <c r="A523" t="s">
        <v>43</v>
      </c>
      <c r="B523">
        <v>4.0999999999999996</v>
      </c>
      <c r="C523">
        <v>20160412</v>
      </c>
      <c r="D523" t="s">
        <v>44</v>
      </c>
      <c r="E523" t="s">
        <v>68</v>
      </c>
      <c r="F523">
        <v>2596256</v>
      </c>
      <c r="G523">
        <v>1</v>
      </c>
      <c r="H523">
        <v>2014</v>
      </c>
      <c r="I523">
        <v>20140813</v>
      </c>
      <c r="J523" t="s">
        <v>43</v>
      </c>
      <c r="K523">
        <v>6</v>
      </c>
      <c r="L523">
        <v>33</v>
      </c>
      <c r="M523">
        <v>23</v>
      </c>
      <c r="N523">
        <v>17</v>
      </c>
      <c r="O523" t="s">
        <v>45</v>
      </c>
      <c r="P523">
        <v>5</v>
      </c>
      <c r="Q523" t="s">
        <v>46</v>
      </c>
      <c r="S523">
        <v>5000</v>
      </c>
      <c r="T523" t="s">
        <v>56</v>
      </c>
      <c r="X523">
        <v>820</v>
      </c>
      <c r="Y523">
        <v>0</v>
      </c>
      <c r="Z523">
        <v>1</v>
      </c>
      <c r="AA523" t="s">
        <v>48</v>
      </c>
      <c r="AB523">
        <v>1</v>
      </c>
      <c r="AC523" s="1" t="s">
        <v>89</v>
      </c>
      <c r="AD523">
        <v>12</v>
      </c>
      <c r="AH523">
        <v>131268</v>
      </c>
      <c r="AI523">
        <v>1</v>
      </c>
      <c r="AO523">
        <v>2.35</v>
      </c>
      <c r="AP523" t="s">
        <v>49</v>
      </c>
      <c r="AQ523" t="s">
        <v>45</v>
      </c>
      <c r="AR523" t="str">
        <f>VLOOKUP(AC523,Lookup!$A$1:$G$58,5,FALSE)</f>
        <v>GORST CR     15.0216</v>
      </c>
      <c r="AS523">
        <f>VLOOKUP(AC523,Lookup!$A$1:$H$58,8,FALSE)</f>
        <v>8.7930918696275064</v>
      </c>
      <c r="AT523">
        <f t="shared" si="8"/>
        <v>20.663765893624642</v>
      </c>
    </row>
    <row r="524" spans="1:46" x14ac:dyDescent="0.3">
      <c r="A524" t="s">
        <v>43</v>
      </c>
      <c r="B524">
        <v>4.0999999999999996</v>
      </c>
      <c r="C524">
        <v>20160412</v>
      </c>
      <c r="D524" t="s">
        <v>44</v>
      </c>
      <c r="E524" t="s">
        <v>68</v>
      </c>
      <c r="F524">
        <v>2596270</v>
      </c>
      <c r="G524">
        <v>1</v>
      </c>
      <c r="H524">
        <v>2014</v>
      </c>
      <c r="I524">
        <v>20140813</v>
      </c>
      <c r="J524" t="s">
        <v>43</v>
      </c>
      <c r="K524">
        <v>6</v>
      </c>
      <c r="L524">
        <v>33</v>
      </c>
      <c r="M524">
        <v>23</v>
      </c>
      <c r="N524">
        <v>17</v>
      </c>
      <c r="O524" t="s">
        <v>45</v>
      </c>
      <c r="P524">
        <v>5</v>
      </c>
      <c r="Q524" t="s">
        <v>46</v>
      </c>
      <c r="S524">
        <v>5000</v>
      </c>
      <c r="T524" t="s">
        <v>56</v>
      </c>
      <c r="X524">
        <v>610</v>
      </c>
      <c r="Y524">
        <v>0</v>
      </c>
      <c r="Z524">
        <v>1</v>
      </c>
      <c r="AA524" t="s">
        <v>48</v>
      </c>
      <c r="AB524">
        <v>1</v>
      </c>
      <c r="AC524" s="1" t="s">
        <v>96</v>
      </c>
      <c r="AD524">
        <v>12</v>
      </c>
      <c r="AH524">
        <v>131268</v>
      </c>
      <c r="AI524">
        <v>1</v>
      </c>
      <c r="AO524">
        <v>2.35</v>
      </c>
      <c r="AP524" t="s">
        <v>49</v>
      </c>
      <c r="AQ524" t="s">
        <v>45</v>
      </c>
      <c r="AR524" t="str">
        <f>VLOOKUP(AC524,Lookup!$A$1:$G$58,5,FALSE)</f>
        <v>GORST CR     15.0216</v>
      </c>
      <c r="AS524">
        <f>VLOOKUP(AC524,Lookup!$A$1:$H$58,8,FALSE)</f>
        <v>9.2676267293887928</v>
      </c>
      <c r="AT524">
        <f t="shared" si="8"/>
        <v>21.778922814063662</v>
      </c>
    </row>
    <row r="525" spans="1:46" x14ac:dyDescent="0.3">
      <c r="A525" t="s">
        <v>43</v>
      </c>
      <c r="B525">
        <v>4.0999999999999996</v>
      </c>
      <c r="C525">
        <v>20160412</v>
      </c>
      <c r="D525" t="s">
        <v>44</v>
      </c>
      <c r="E525" t="s">
        <v>68</v>
      </c>
      <c r="F525">
        <v>2596254</v>
      </c>
      <c r="G525">
        <v>1</v>
      </c>
      <c r="H525">
        <v>2014</v>
      </c>
      <c r="I525">
        <v>20140818</v>
      </c>
      <c r="J525" t="s">
        <v>43</v>
      </c>
      <c r="K525">
        <v>6</v>
      </c>
      <c r="L525">
        <v>34</v>
      </c>
      <c r="M525">
        <v>23</v>
      </c>
      <c r="N525">
        <v>16</v>
      </c>
      <c r="O525" t="s">
        <v>45</v>
      </c>
      <c r="P525">
        <v>5</v>
      </c>
      <c r="Q525" t="s">
        <v>46</v>
      </c>
      <c r="S525">
        <v>5000</v>
      </c>
      <c r="T525" t="s">
        <v>47</v>
      </c>
      <c r="X525">
        <v>800</v>
      </c>
      <c r="Y525">
        <v>0</v>
      </c>
      <c r="Z525">
        <v>1</v>
      </c>
      <c r="AA525" t="s">
        <v>48</v>
      </c>
      <c r="AB525">
        <v>1</v>
      </c>
      <c r="AC525" s="1" t="s">
        <v>89</v>
      </c>
      <c r="AD525">
        <v>12</v>
      </c>
      <c r="AH525">
        <v>131269</v>
      </c>
      <c r="AI525">
        <v>4</v>
      </c>
      <c r="AP525" t="s">
        <v>49</v>
      </c>
      <c r="AQ525" t="s">
        <v>45</v>
      </c>
      <c r="AR525" t="str">
        <f>VLOOKUP(AC525,Lookup!$A$1:$G$58,5,FALSE)</f>
        <v>GORST CR     15.0216</v>
      </c>
      <c r="AS525">
        <f>VLOOKUP(AC525,Lookup!$A$1:$H$58,8,FALSE)</f>
        <v>8.7930918696275064</v>
      </c>
      <c r="AT525">
        <f t="shared" si="8"/>
        <v>0</v>
      </c>
    </row>
    <row r="526" spans="1:46" x14ac:dyDescent="0.3">
      <c r="A526" t="s">
        <v>43</v>
      </c>
      <c r="B526">
        <v>4.0999999999999996</v>
      </c>
      <c r="C526">
        <v>20160412</v>
      </c>
      <c r="D526" t="s">
        <v>44</v>
      </c>
      <c r="E526" t="s">
        <v>68</v>
      </c>
      <c r="F526">
        <v>2596271</v>
      </c>
      <c r="G526">
        <v>1</v>
      </c>
      <c r="H526">
        <v>2014</v>
      </c>
      <c r="I526">
        <v>20140813</v>
      </c>
      <c r="J526" t="s">
        <v>43</v>
      </c>
      <c r="K526">
        <v>6</v>
      </c>
      <c r="L526">
        <v>33</v>
      </c>
      <c r="M526">
        <v>23</v>
      </c>
      <c r="N526">
        <v>17</v>
      </c>
      <c r="O526" t="s">
        <v>45</v>
      </c>
      <c r="P526">
        <v>5</v>
      </c>
      <c r="Q526" t="s">
        <v>46</v>
      </c>
      <c r="S526">
        <v>0</v>
      </c>
      <c r="T526" t="s">
        <v>56</v>
      </c>
      <c r="X526">
        <v>660</v>
      </c>
      <c r="Y526">
        <v>0</v>
      </c>
      <c r="Z526">
        <v>1</v>
      </c>
      <c r="AA526" t="s">
        <v>48</v>
      </c>
      <c r="AB526">
        <v>1</v>
      </c>
      <c r="AC526" s="1" t="s">
        <v>102</v>
      </c>
      <c r="AD526">
        <v>12</v>
      </c>
      <c r="AH526">
        <v>131268</v>
      </c>
      <c r="AI526">
        <v>1</v>
      </c>
      <c r="AO526">
        <v>2.35</v>
      </c>
      <c r="AP526" t="s">
        <v>49</v>
      </c>
      <c r="AQ526" t="s">
        <v>45</v>
      </c>
      <c r="AR526" t="str">
        <f>VLOOKUP(AC526,Lookup!$A$1:$G$58,5,FALSE)</f>
        <v>GROVERS CR HATCHERY</v>
      </c>
      <c r="AS526">
        <f>VLOOKUP(AC526,Lookup!$A$1:$H$58,8,FALSE)</f>
        <v>1</v>
      </c>
      <c r="AT526">
        <f t="shared" si="8"/>
        <v>2.35</v>
      </c>
    </row>
    <row r="527" spans="1:46" x14ac:dyDescent="0.3">
      <c r="A527" t="s">
        <v>43</v>
      </c>
      <c r="B527">
        <v>4.0999999999999996</v>
      </c>
      <c r="C527">
        <v>20160412</v>
      </c>
      <c r="D527" t="s">
        <v>44</v>
      </c>
      <c r="E527" t="s">
        <v>68</v>
      </c>
      <c r="F527">
        <v>2596272</v>
      </c>
      <c r="G527">
        <v>1</v>
      </c>
      <c r="H527">
        <v>2014</v>
      </c>
      <c r="I527">
        <v>20140813</v>
      </c>
      <c r="J527" t="s">
        <v>43</v>
      </c>
      <c r="K527">
        <v>6</v>
      </c>
      <c r="L527">
        <v>33</v>
      </c>
      <c r="M527">
        <v>23</v>
      </c>
      <c r="N527">
        <v>17</v>
      </c>
      <c r="O527" t="s">
        <v>45</v>
      </c>
      <c r="P527">
        <v>5</v>
      </c>
      <c r="Q527" t="s">
        <v>46</v>
      </c>
      <c r="S527">
        <v>5000</v>
      </c>
      <c r="T527" t="s">
        <v>47</v>
      </c>
      <c r="X527">
        <v>680</v>
      </c>
      <c r="Y527">
        <v>0</v>
      </c>
      <c r="Z527">
        <v>1</v>
      </c>
      <c r="AA527" t="s">
        <v>48</v>
      </c>
      <c r="AB527">
        <v>1</v>
      </c>
      <c r="AC527" s="1" t="s">
        <v>89</v>
      </c>
      <c r="AD527">
        <v>12</v>
      </c>
      <c r="AH527">
        <v>131268</v>
      </c>
      <c r="AI527">
        <v>1</v>
      </c>
      <c r="AO527">
        <v>2.35</v>
      </c>
      <c r="AP527" t="s">
        <v>49</v>
      </c>
      <c r="AQ527" t="s">
        <v>45</v>
      </c>
      <c r="AR527" t="str">
        <f>VLOOKUP(AC527,Lookup!$A$1:$G$58,5,FALSE)</f>
        <v>GORST CR     15.0216</v>
      </c>
      <c r="AS527">
        <f>VLOOKUP(AC527,Lookup!$A$1:$H$58,8,FALSE)</f>
        <v>8.7930918696275064</v>
      </c>
      <c r="AT527">
        <f t="shared" si="8"/>
        <v>20.663765893624642</v>
      </c>
    </row>
    <row r="528" spans="1:46" x14ac:dyDescent="0.3">
      <c r="A528" t="s">
        <v>43</v>
      </c>
      <c r="B528">
        <v>4.0999999999999996</v>
      </c>
      <c r="C528">
        <v>20160412</v>
      </c>
      <c r="D528" t="s">
        <v>44</v>
      </c>
      <c r="E528" t="s">
        <v>68</v>
      </c>
      <c r="F528">
        <v>2596286</v>
      </c>
      <c r="G528">
        <v>1</v>
      </c>
      <c r="H528">
        <v>2014</v>
      </c>
      <c r="I528">
        <v>20140813</v>
      </c>
      <c r="J528" t="s">
        <v>43</v>
      </c>
      <c r="K528">
        <v>6</v>
      </c>
      <c r="L528">
        <v>33</v>
      </c>
      <c r="M528">
        <v>23</v>
      </c>
      <c r="N528">
        <v>17</v>
      </c>
      <c r="O528" t="s">
        <v>45</v>
      </c>
      <c r="P528">
        <v>5</v>
      </c>
      <c r="Q528" t="s">
        <v>46</v>
      </c>
      <c r="S528">
        <v>5000</v>
      </c>
      <c r="T528" t="s">
        <v>56</v>
      </c>
      <c r="X528">
        <v>730</v>
      </c>
      <c r="Y528">
        <v>0</v>
      </c>
      <c r="Z528">
        <v>1</v>
      </c>
      <c r="AA528" t="s">
        <v>48</v>
      </c>
      <c r="AB528">
        <v>1</v>
      </c>
      <c r="AC528" s="1" t="s">
        <v>88</v>
      </c>
      <c r="AD528">
        <v>12</v>
      </c>
      <c r="AH528">
        <v>131268</v>
      </c>
      <c r="AI528">
        <v>1</v>
      </c>
      <c r="AO528">
        <v>2.35</v>
      </c>
      <c r="AP528" t="s">
        <v>49</v>
      </c>
      <c r="AQ528" t="s">
        <v>45</v>
      </c>
      <c r="AR528" t="str">
        <f>VLOOKUP(AC528,Lookup!$A$1:$G$58,5,FALSE)</f>
        <v>GORST CR     15.0216</v>
      </c>
      <c r="AS528">
        <f>VLOOKUP(AC528,Lookup!$A$1:$H$58,8,FALSE)</f>
        <v>8.7221435634663784</v>
      </c>
      <c r="AT528">
        <f t="shared" si="8"/>
        <v>20.497037374145989</v>
      </c>
    </row>
    <row r="529" spans="1:46" x14ac:dyDescent="0.3">
      <c r="A529" t="s">
        <v>43</v>
      </c>
      <c r="B529">
        <v>4.0999999999999996</v>
      </c>
      <c r="C529">
        <v>20160412</v>
      </c>
      <c r="D529" t="s">
        <v>44</v>
      </c>
      <c r="E529" t="s">
        <v>68</v>
      </c>
      <c r="F529">
        <v>2596289</v>
      </c>
      <c r="G529">
        <v>1</v>
      </c>
      <c r="H529">
        <v>2014</v>
      </c>
      <c r="I529">
        <v>20140813</v>
      </c>
      <c r="J529" t="s">
        <v>43</v>
      </c>
      <c r="K529">
        <v>6</v>
      </c>
      <c r="L529">
        <v>33</v>
      </c>
      <c r="M529">
        <v>23</v>
      </c>
      <c r="N529">
        <v>17</v>
      </c>
      <c r="O529" t="s">
        <v>45</v>
      </c>
      <c r="P529">
        <v>5</v>
      </c>
      <c r="Q529" t="s">
        <v>46</v>
      </c>
      <c r="S529">
        <v>5000</v>
      </c>
      <c r="T529" t="s">
        <v>56</v>
      </c>
      <c r="X529">
        <v>620</v>
      </c>
      <c r="Y529">
        <v>0</v>
      </c>
      <c r="Z529">
        <v>1</v>
      </c>
      <c r="AA529" t="s">
        <v>48</v>
      </c>
      <c r="AB529">
        <v>1</v>
      </c>
      <c r="AC529" s="1" t="s">
        <v>96</v>
      </c>
      <c r="AD529">
        <v>12</v>
      </c>
      <c r="AH529">
        <v>131268</v>
      </c>
      <c r="AI529">
        <v>1</v>
      </c>
      <c r="AO529">
        <v>2.35</v>
      </c>
      <c r="AP529" t="s">
        <v>49</v>
      </c>
      <c r="AQ529" t="s">
        <v>45</v>
      </c>
      <c r="AR529" t="str">
        <f>VLOOKUP(AC529,Lookup!$A$1:$G$58,5,FALSE)</f>
        <v>GORST CR     15.0216</v>
      </c>
      <c r="AS529">
        <f>VLOOKUP(AC529,Lookup!$A$1:$H$58,8,FALSE)</f>
        <v>9.2676267293887928</v>
      </c>
      <c r="AT529">
        <f t="shared" si="8"/>
        <v>21.778922814063662</v>
      </c>
    </row>
    <row r="530" spans="1:46" x14ac:dyDescent="0.3">
      <c r="A530" t="s">
        <v>43</v>
      </c>
      <c r="B530">
        <v>4.0999999999999996</v>
      </c>
      <c r="C530">
        <v>20160412</v>
      </c>
      <c r="D530" t="s">
        <v>44</v>
      </c>
      <c r="E530" t="s">
        <v>68</v>
      </c>
      <c r="F530">
        <v>2596290</v>
      </c>
      <c r="G530">
        <v>1</v>
      </c>
      <c r="H530">
        <v>2014</v>
      </c>
      <c r="I530">
        <v>20140813</v>
      </c>
      <c r="J530" t="s">
        <v>43</v>
      </c>
      <c r="K530">
        <v>6</v>
      </c>
      <c r="L530">
        <v>33</v>
      </c>
      <c r="M530">
        <v>23</v>
      </c>
      <c r="N530">
        <v>17</v>
      </c>
      <c r="O530" t="s">
        <v>45</v>
      </c>
      <c r="P530">
        <v>5</v>
      </c>
      <c r="Q530" t="s">
        <v>46</v>
      </c>
      <c r="S530">
        <v>5000</v>
      </c>
      <c r="T530" t="s">
        <v>56</v>
      </c>
      <c r="X530">
        <v>710</v>
      </c>
      <c r="Y530">
        <v>0</v>
      </c>
      <c r="Z530">
        <v>1</v>
      </c>
      <c r="AA530" t="s">
        <v>48</v>
      </c>
      <c r="AB530">
        <v>1</v>
      </c>
      <c r="AC530" s="1" t="s">
        <v>89</v>
      </c>
      <c r="AD530">
        <v>12</v>
      </c>
      <c r="AH530">
        <v>131268</v>
      </c>
      <c r="AI530">
        <v>1</v>
      </c>
      <c r="AO530">
        <v>2.35</v>
      </c>
      <c r="AP530" t="s">
        <v>49</v>
      </c>
      <c r="AQ530" t="s">
        <v>45</v>
      </c>
      <c r="AR530" t="str">
        <f>VLOOKUP(AC530,Lookup!$A$1:$G$58,5,FALSE)</f>
        <v>GORST CR     15.0216</v>
      </c>
      <c r="AS530">
        <f>VLOOKUP(AC530,Lookup!$A$1:$H$58,8,FALSE)</f>
        <v>8.7930918696275064</v>
      </c>
      <c r="AT530">
        <f t="shared" si="8"/>
        <v>20.663765893624642</v>
      </c>
    </row>
    <row r="531" spans="1:46" x14ac:dyDescent="0.3">
      <c r="A531" t="s">
        <v>43</v>
      </c>
      <c r="B531">
        <v>4.0999999999999996</v>
      </c>
      <c r="C531">
        <v>20160412</v>
      </c>
      <c r="D531" t="s">
        <v>44</v>
      </c>
      <c r="E531" t="s">
        <v>68</v>
      </c>
      <c r="F531">
        <v>2596303</v>
      </c>
      <c r="G531">
        <v>1</v>
      </c>
      <c r="H531">
        <v>2014</v>
      </c>
      <c r="I531">
        <v>20140826</v>
      </c>
      <c r="J531" t="s">
        <v>43</v>
      </c>
      <c r="K531">
        <v>6</v>
      </c>
      <c r="L531">
        <v>35</v>
      </c>
      <c r="M531">
        <v>23</v>
      </c>
      <c r="N531">
        <v>16</v>
      </c>
      <c r="O531" t="s">
        <v>45</v>
      </c>
      <c r="P531">
        <v>5</v>
      </c>
      <c r="Q531" t="s">
        <v>46</v>
      </c>
      <c r="S531">
        <v>5000</v>
      </c>
      <c r="T531" t="s">
        <v>56</v>
      </c>
      <c r="X531">
        <v>720</v>
      </c>
      <c r="Y531">
        <v>0</v>
      </c>
      <c r="Z531">
        <v>1</v>
      </c>
      <c r="AA531" t="s">
        <v>48</v>
      </c>
      <c r="AB531">
        <v>1</v>
      </c>
      <c r="AC531" s="1" t="s">
        <v>94</v>
      </c>
      <c r="AD531">
        <v>12</v>
      </c>
      <c r="AH531">
        <v>131270</v>
      </c>
      <c r="AI531">
        <v>1</v>
      </c>
      <c r="AO531">
        <v>2.02</v>
      </c>
      <c r="AP531" t="s">
        <v>49</v>
      </c>
      <c r="AQ531" t="s">
        <v>45</v>
      </c>
      <c r="AR531" t="str">
        <f>VLOOKUP(AC531,Lookup!$A$1:$G$58,5,FALSE)</f>
        <v>GORST CR     15.0216</v>
      </c>
      <c r="AS531">
        <f>VLOOKUP(AC531,Lookup!$A$1:$H$58,8,FALSE)</f>
        <v>8.7732919254658377</v>
      </c>
      <c r="AT531">
        <f t="shared" si="8"/>
        <v>17.722049689440993</v>
      </c>
    </row>
    <row r="532" spans="1:46" x14ac:dyDescent="0.3">
      <c r="A532" t="s">
        <v>43</v>
      </c>
      <c r="B532">
        <v>4.0999999999999996</v>
      </c>
      <c r="C532">
        <v>20160412</v>
      </c>
      <c r="D532" t="s">
        <v>44</v>
      </c>
      <c r="E532" t="s">
        <v>68</v>
      </c>
      <c r="F532">
        <v>2596304</v>
      </c>
      <c r="G532">
        <v>1</v>
      </c>
      <c r="H532">
        <v>2014</v>
      </c>
      <c r="I532">
        <v>20140826</v>
      </c>
      <c r="J532" t="s">
        <v>43</v>
      </c>
      <c r="K532">
        <v>6</v>
      </c>
      <c r="L532">
        <v>35</v>
      </c>
      <c r="M532">
        <v>23</v>
      </c>
      <c r="N532">
        <v>16</v>
      </c>
      <c r="O532" t="s">
        <v>45</v>
      </c>
      <c r="P532">
        <v>5</v>
      </c>
      <c r="Q532" t="s">
        <v>46</v>
      </c>
      <c r="S532">
        <v>5000</v>
      </c>
      <c r="T532" t="s">
        <v>56</v>
      </c>
      <c r="X532">
        <v>630</v>
      </c>
      <c r="Y532">
        <v>0</v>
      </c>
      <c r="Z532">
        <v>1</v>
      </c>
      <c r="AA532" t="s">
        <v>48</v>
      </c>
      <c r="AB532">
        <v>1</v>
      </c>
      <c r="AC532" s="1" t="s">
        <v>94</v>
      </c>
      <c r="AD532">
        <v>12</v>
      </c>
      <c r="AH532">
        <v>131270</v>
      </c>
      <c r="AI532">
        <v>1</v>
      </c>
      <c r="AO532">
        <v>2.02</v>
      </c>
      <c r="AP532" t="s">
        <v>49</v>
      </c>
      <c r="AQ532" t="s">
        <v>45</v>
      </c>
      <c r="AR532" t="str">
        <f>VLOOKUP(AC532,Lookup!$A$1:$G$58,5,FALSE)</f>
        <v>GORST CR     15.0216</v>
      </c>
      <c r="AS532">
        <f>VLOOKUP(AC532,Lookup!$A$1:$H$58,8,FALSE)</f>
        <v>8.7732919254658377</v>
      </c>
      <c r="AT532">
        <f t="shared" si="8"/>
        <v>17.722049689440993</v>
      </c>
    </row>
    <row r="533" spans="1:46" x14ac:dyDescent="0.3">
      <c r="A533" t="s">
        <v>43</v>
      </c>
      <c r="B533">
        <v>4.0999999999999996</v>
      </c>
      <c r="C533">
        <v>20160412</v>
      </c>
      <c r="D533" t="s">
        <v>44</v>
      </c>
      <c r="E533" t="s">
        <v>68</v>
      </c>
      <c r="F533">
        <v>2596321</v>
      </c>
      <c r="G533">
        <v>1</v>
      </c>
      <c r="H533">
        <v>2014</v>
      </c>
      <c r="I533">
        <v>20140827</v>
      </c>
      <c r="J533" t="s">
        <v>43</v>
      </c>
      <c r="K533">
        <v>6</v>
      </c>
      <c r="L533">
        <v>35</v>
      </c>
      <c r="M533">
        <v>23</v>
      </c>
      <c r="N533">
        <v>16</v>
      </c>
      <c r="O533" t="s">
        <v>45</v>
      </c>
      <c r="P533">
        <v>5</v>
      </c>
      <c r="Q533" t="s">
        <v>46</v>
      </c>
      <c r="S533">
        <v>5000</v>
      </c>
      <c r="T533" t="s">
        <v>47</v>
      </c>
      <c r="X533">
        <v>760</v>
      </c>
      <c r="Y533">
        <v>0</v>
      </c>
      <c r="Z533">
        <v>1</v>
      </c>
      <c r="AA533" t="s">
        <v>48</v>
      </c>
      <c r="AB533">
        <v>1</v>
      </c>
      <c r="AC533" s="1" t="s">
        <v>89</v>
      </c>
      <c r="AD533">
        <v>12</v>
      </c>
      <c r="AH533">
        <v>131270</v>
      </c>
      <c r="AI533">
        <v>1</v>
      </c>
      <c r="AO533">
        <v>2.02</v>
      </c>
      <c r="AP533" t="s">
        <v>49</v>
      </c>
      <c r="AQ533" t="s">
        <v>45</v>
      </c>
      <c r="AR533" t="str">
        <f>VLOOKUP(AC533,Lookup!$A$1:$G$58,5,FALSE)</f>
        <v>GORST CR     15.0216</v>
      </c>
      <c r="AS533">
        <f>VLOOKUP(AC533,Lookup!$A$1:$H$58,8,FALSE)</f>
        <v>8.7930918696275064</v>
      </c>
      <c r="AT533">
        <f t="shared" si="8"/>
        <v>17.762045576647562</v>
      </c>
    </row>
    <row r="534" spans="1:46" x14ac:dyDescent="0.3">
      <c r="A534" t="s">
        <v>43</v>
      </c>
      <c r="B534">
        <v>4.0999999999999996</v>
      </c>
      <c r="C534">
        <v>20160412</v>
      </c>
      <c r="D534" t="s">
        <v>44</v>
      </c>
      <c r="E534" t="s">
        <v>68</v>
      </c>
      <c r="F534">
        <v>2596322</v>
      </c>
      <c r="G534">
        <v>1</v>
      </c>
      <c r="H534">
        <v>2014</v>
      </c>
      <c r="I534">
        <v>20140827</v>
      </c>
      <c r="J534" t="s">
        <v>43</v>
      </c>
      <c r="K534">
        <v>6</v>
      </c>
      <c r="L534">
        <v>35</v>
      </c>
      <c r="M534">
        <v>23</v>
      </c>
      <c r="N534">
        <v>16</v>
      </c>
      <c r="O534" t="s">
        <v>45</v>
      </c>
      <c r="P534">
        <v>5</v>
      </c>
      <c r="Q534" t="s">
        <v>46</v>
      </c>
      <c r="S534">
        <v>5000</v>
      </c>
      <c r="T534" t="s">
        <v>56</v>
      </c>
      <c r="X534">
        <v>650</v>
      </c>
      <c r="Y534">
        <v>0</v>
      </c>
      <c r="Z534">
        <v>1</v>
      </c>
      <c r="AA534" t="s">
        <v>48</v>
      </c>
      <c r="AB534">
        <v>1</v>
      </c>
      <c r="AC534" s="1" t="s">
        <v>94</v>
      </c>
      <c r="AD534">
        <v>12</v>
      </c>
      <c r="AH534">
        <v>131270</v>
      </c>
      <c r="AI534">
        <v>1</v>
      </c>
      <c r="AO534">
        <v>2.02</v>
      </c>
      <c r="AP534" t="s">
        <v>49</v>
      </c>
      <c r="AQ534" t="s">
        <v>45</v>
      </c>
      <c r="AR534" t="str">
        <f>VLOOKUP(AC534,Lookup!$A$1:$G$58,5,FALSE)</f>
        <v>GORST CR     15.0216</v>
      </c>
      <c r="AS534">
        <f>VLOOKUP(AC534,Lookup!$A$1:$H$58,8,FALSE)</f>
        <v>8.7732919254658377</v>
      </c>
      <c r="AT534">
        <f t="shared" si="8"/>
        <v>17.722049689440993</v>
      </c>
    </row>
    <row r="535" spans="1:46" x14ac:dyDescent="0.3">
      <c r="A535" t="s">
        <v>43</v>
      </c>
      <c r="B535">
        <v>4.0999999999999996</v>
      </c>
      <c r="C535">
        <v>20160412</v>
      </c>
      <c r="D535" t="s">
        <v>44</v>
      </c>
      <c r="E535" t="s">
        <v>68</v>
      </c>
      <c r="F535">
        <v>2596240</v>
      </c>
      <c r="G535">
        <v>1</v>
      </c>
      <c r="H535">
        <v>2014</v>
      </c>
      <c r="I535">
        <v>20140828</v>
      </c>
      <c r="J535" t="s">
        <v>43</v>
      </c>
      <c r="K535">
        <v>6</v>
      </c>
      <c r="L535">
        <v>35</v>
      </c>
      <c r="M535">
        <v>23</v>
      </c>
      <c r="N535">
        <v>16</v>
      </c>
      <c r="O535" t="s">
        <v>45</v>
      </c>
      <c r="P535">
        <v>5</v>
      </c>
      <c r="Q535" t="s">
        <v>46</v>
      </c>
      <c r="S535">
        <v>5000</v>
      </c>
      <c r="T535" t="s">
        <v>56</v>
      </c>
      <c r="X535">
        <v>860</v>
      </c>
      <c r="Y535">
        <v>0</v>
      </c>
      <c r="Z535">
        <v>1</v>
      </c>
      <c r="AA535" t="s">
        <v>48</v>
      </c>
      <c r="AB535">
        <v>1</v>
      </c>
      <c r="AC535" s="1" t="s">
        <v>89</v>
      </c>
      <c r="AD535">
        <v>12</v>
      </c>
      <c r="AH535">
        <v>131270</v>
      </c>
      <c r="AI535">
        <v>1</v>
      </c>
      <c r="AO535">
        <v>2.02</v>
      </c>
      <c r="AP535" t="s">
        <v>49</v>
      </c>
      <c r="AQ535" t="s">
        <v>45</v>
      </c>
      <c r="AR535" t="str">
        <f>VLOOKUP(AC535,Lookup!$A$1:$G$58,5,FALSE)</f>
        <v>GORST CR     15.0216</v>
      </c>
      <c r="AS535">
        <f>VLOOKUP(AC535,Lookup!$A$1:$H$58,8,FALSE)</f>
        <v>8.7930918696275064</v>
      </c>
      <c r="AT535">
        <f t="shared" si="8"/>
        <v>17.762045576647562</v>
      </c>
    </row>
    <row r="536" spans="1:46" x14ac:dyDescent="0.3">
      <c r="A536" t="s">
        <v>43</v>
      </c>
      <c r="B536">
        <v>4.0999999999999996</v>
      </c>
      <c r="C536">
        <v>20160412</v>
      </c>
      <c r="D536" t="s">
        <v>44</v>
      </c>
      <c r="E536" t="s">
        <v>68</v>
      </c>
      <c r="F536">
        <v>2596242</v>
      </c>
      <c r="G536">
        <v>1</v>
      </c>
      <c r="H536">
        <v>2014</v>
      </c>
      <c r="I536">
        <v>20140828</v>
      </c>
      <c r="J536" t="s">
        <v>43</v>
      </c>
      <c r="K536">
        <v>6</v>
      </c>
      <c r="L536">
        <v>35</v>
      </c>
      <c r="M536">
        <v>23</v>
      </c>
      <c r="N536">
        <v>16</v>
      </c>
      <c r="O536" t="s">
        <v>45</v>
      </c>
      <c r="P536">
        <v>5</v>
      </c>
      <c r="Q536" t="s">
        <v>46</v>
      </c>
      <c r="S536">
        <v>5000</v>
      </c>
      <c r="T536" t="s">
        <v>47</v>
      </c>
      <c r="X536">
        <v>820</v>
      </c>
      <c r="Y536">
        <v>0</v>
      </c>
      <c r="Z536">
        <v>1</v>
      </c>
      <c r="AA536" t="s">
        <v>48</v>
      </c>
      <c r="AB536">
        <v>1</v>
      </c>
      <c r="AC536" s="1" t="s">
        <v>89</v>
      </c>
      <c r="AD536">
        <v>12</v>
      </c>
      <c r="AH536">
        <v>131270</v>
      </c>
      <c r="AI536">
        <v>1</v>
      </c>
      <c r="AO536">
        <v>2.02</v>
      </c>
      <c r="AP536" t="s">
        <v>49</v>
      </c>
      <c r="AQ536" t="s">
        <v>45</v>
      </c>
      <c r="AR536" t="str">
        <f>VLOOKUP(AC536,Lookup!$A$1:$G$58,5,FALSE)</f>
        <v>GORST CR     15.0216</v>
      </c>
      <c r="AS536">
        <f>VLOOKUP(AC536,Lookup!$A$1:$H$58,8,FALSE)</f>
        <v>8.7930918696275064</v>
      </c>
      <c r="AT536">
        <f t="shared" si="8"/>
        <v>17.762045576647562</v>
      </c>
    </row>
    <row r="537" spans="1:46" x14ac:dyDescent="0.3">
      <c r="A537" t="s">
        <v>43</v>
      </c>
      <c r="B537">
        <v>4.0999999999999996</v>
      </c>
      <c r="C537">
        <v>20160412</v>
      </c>
      <c r="D537" t="s">
        <v>44</v>
      </c>
      <c r="E537" t="s">
        <v>68</v>
      </c>
      <c r="F537">
        <v>2596244</v>
      </c>
      <c r="G537">
        <v>1</v>
      </c>
      <c r="H537">
        <v>2014</v>
      </c>
      <c r="I537">
        <v>20140828</v>
      </c>
      <c r="J537" t="s">
        <v>43</v>
      </c>
      <c r="K537">
        <v>6</v>
      </c>
      <c r="L537">
        <v>35</v>
      </c>
      <c r="M537">
        <v>23</v>
      </c>
      <c r="N537">
        <v>16</v>
      </c>
      <c r="O537" t="s">
        <v>45</v>
      </c>
      <c r="P537">
        <v>5</v>
      </c>
      <c r="Q537" t="s">
        <v>46</v>
      </c>
      <c r="S537">
        <v>5000</v>
      </c>
      <c r="T537" t="s">
        <v>56</v>
      </c>
      <c r="X537">
        <v>680</v>
      </c>
      <c r="Y537">
        <v>0</v>
      </c>
      <c r="Z537">
        <v>1</v>
      </c>
      <c r="AA537" t="s">
        <v>48</v>
      </c>
      <c r="AB537">
        <v>1</v>
      </c>
      <c r="AC537" s="1" t="s">
        <v>89</v>
      </c>
      <c r="AD537">
        <v>12</v>
      </c>
      <c r="AH537">
        <v>131270</v>
      </c>
      <c r="AI537">
        <v>1</v>
      </c>
      <c r="AO537">
        <v>2.02</v>
      </c>
      <c r="AP537" t="s">
        <v>49</v>
      </c>
      <c r="AQ537" t="s">
        <v>45</v>
      </c>
      <c r="AR537" t="str">
        <f>VLOOKUP(AC537,Lookup!$A$1:$G$58,5,FALSE)</f>
        <v>GORST CR     15.0216</v>
      </c>
      <c r="AS537">
        <f>VLOOKUP(AC537,Lookup!$A$1:$H$58,8,FALSE)</f>
        <v>8.7930918696275064</v>
      </c>
      <c r="AT537">
        <f t="shared" si="8"/>
        <v>17.762045576647562</v>
      </c>
    </row>
    <row r="538" spans="1:46" x14ac:dyDescent="0.3">
      <c r="A538" t="s">
        <v>43</v>
      </c>
      <c r="B538">
        <v>4.0999999999999996</v>
      </c>
      <c r="C538">
        <v>20160412</v>
      </c>
      <c r="D538" t="s">
        <v>44</v>
      </c>
      <c r="E538" t="s">
        <v>68</v>
      </c>
      <c r="F538">
        <v>2596267</v>
      </c>
      <c r="G538">
        <v>1</v>
      </c>
      <c r="H538">
        <v>2014</v>
      </c>
      <c r="I538">
        <v>20140813</v>
      </c>
      <c r="J538" t="s">
        <v>43</v>
      </c>
      <c r="K538">
        <v>6</v>
      </c>
      <c r="L538">
        <v>33</v>
      </c>
      <c r="M538">
        <v>23</v>
      </c>
      <c r="N538">
        <v>17</v>
      </c>
      <c r="O538" t="s">
        <v>45</v>
      </c>
      <c r="P538">
        <v>5</v>
      </c>
      <c r="Q538" t="s">
        <v>46</v>
      </c>
      <c r="S538">
        <v>5000</v>
      </c>
      <c r="T538" t="s">
        <v>47</v>
      </c>
      <c r="X538">
        <v>660</v>
      </c>
      <c r="Y538">
        <v>0</v>
      </c>
      <c r="Z538">
        <v>1</v>
      </c>
      <c r="AA538" t="s">
        <v>48</v>
      </c>
      <c r="AB538">
        <v>1</v>
      </c>
      <c r="AC538" s="1" t="s">
        <v>88</v>
      </c>
      <c r="AD538">
        <v>12</v>
      </c>
      <c r="AH538">
        <v>131268</v>
      </c>
      <c r="AI538">
        <v>1</v>
      </c>
      <c r="AO538">
        <v>2.35</v>
      </c>
      <c r="AP538" t="s">
        <v>49</v>
      </c>
      <c r="AQ538" t="s">
        <v>45</v>
      </c>
      <c r="AR538" t="str">
        <f>VLOOKUP(AC538,Lookup!$A$1:$G$58,5,FALSE)</f>
        <v>GORST CR     15.0216</v>
      </c>
      <c r="AS538">
        <f>VLOOKUP(AC538,Lookup!$A$1:$H$58,8,FALSE)</f>
        <v>8.7221435634663784</v>
      </c>
      <c r="AT538">
        <f t="shared" si="8"/>
        <v>20.497037374145989</v>
      </c>
    </row>
    <row r="539" spans="1:46" x14ac:dyDescent="0.3">
      <c r="A539" t="s">
        <v>43</v>
      </c>
      <c r="B539">
        <v>4.0999999999999996</v>
      </c>
      <c r="C539">
        <v>20160412</v>
      </c>
      <c r="D539" t="s">
        <v>44</v>
      </c>
      <c r="E539" t="s">
        <v>68</v>
      </c>
      <c r="F539">
        <v>2596269</v>
      </c>
      <c r="G539">
        <v>1</v>
      </c>
      <c r="H539">
        <v>2014</v>
      </c>
      <c r="I539">
        <v>20140813</v>
      </c>
      <c r="J539" t="s">
        <v>43</v>
      </c>
      <c r="K539">
        <v>6</v>
      </c>
      <c r="L539">
        <v>33</v>
      </c>
      <c r="M539">
        <v>23</v>
      </c>
      <c r="N539">
        <v>17</v>
      </c>
      <c r="O539" t="s">
        <v>45</v>
      </c>
      <c r="P539">
        <v>5</v>
      </c>
      <c r="Q539" t="s">
        <v>46</v>
      </c>
      <c r="S539">
        <v>5000</v>
      </c>
      <c r="T539" t="s">
        <v>56</v>
      </c>
      <c r="X539">
        <v>640</v>
      </c>
      <c r="Y539">
        <v>0</v>
      </c>
      <c r="Z539">
        <v>1</v>
      </c>
      <c r="AA539" t="s">
        <v>48</v>
      </c>
      <c r="AB539">
        <v>1</v>
      </c>
      <c r="AC539" s="1" t="s">
        <v>89</v>
      </c>
      <c r="AD539">
        <v>12</v>
      </c>
      <c r="AH539">
        <v>131268</v>
      </c>
      <c r="AI539">
        <v>1</v>
      </c>
      <c r="AO539">
        <v>2.35</v>
      </c>
      <c r="AP539" t="s">
        <v>49</v>
      </c>
      <c r="AQ539" t="s">
        <v>45</v>
      </c>
      <c r="AR539" t="str">
        <f>VLOOKUP(AC539,Lookup!$A$1:$G$58,5,FALSE)</f>
        <v>GORST CR     15.0216</v>
      </c>
      <c r="AS539">
        <f>VLOOKUP(AC539,Lookup!$A$1:$H$58,8,FALSE)</f>
        <v>8.7930918696275064</v>
      </c>
      <c r="AT539">
        <f t="shared" si="8"/>
        <v>20.663765893624642</v>
      </c>
    </row>
    <row r="540" spans="1:46" x14ac:dyDescent="0.3">
      <c r="A540" t="s">
        <v>43</v>
      </c>
      <c r="B540">
        <v>4.0999999999999996</v>
      </c>
      <c r="C540">
        <v>20160412</v>
      </c>
      <c r="D540" t="s">
        <v>44</v>
      </c>
      <c r="E540" t="s">
        <v>68</v>
      </c>
      <c r="F540">
        <v>2596274</v>
      </c>
      <c r="G540">
        <v>1</v>
      </c>
      <c r="H540">
        <v>2014</v>
      </c>
      <c r="I540">
        <v>20140813</v>
      </c>
      <c r="J540" t="s">
        <v>43</v>
      </c>
      <c r="K540">
        <v>6</v>
      </c>
      <c r="L540">
        <v>33</v>
      </c>
      <c r="M540">
        <v>23</v>
      </c>
      <c r="N540">
        <v>17</v>
      </c>
      <c r="O540" t="s">
        <v>45</v>
      </c>
      <c r="P540">
        <v>5</v>
      </c>
      <c r="Q540" t="s">
        <v>46</v>
      </c>
      <c r="S540">
        <v>0</v>
      </c>
      <c r="T540" t="s">
        <v>47</v>
      </c>
      <c r="X540">
        <v>650</v>
      </c>
      <c r="Y540">
        <v>0</v>
      </c>
      <c r="Z540">
        <v>1</v>
      </c>
      <c r="AA540" t="s">
        <v>48</v>
      </c>
      <c r="AB540">
        <v>1</v>
      </c>
      <c r="AC540" s="1" t="s">
        <v>88</v>
      </c>
      <c r="AD540">
        <v>12</v>
      </c>
      <c r="AH540">
        <v>131268</v>
      </c>
      <c r="AI540">
        <v>1</v>
      </c>
      <c r="AO540">
        <v>2.35</v>
      </c>
      <c r="AP540" t="s">
        <v>49</v>
      </c>
      <c r="AQ540" t="s">
        <v>45</v>
      </c>
      <c r="AR540" t="str">
        <f>VLOOKUP(AC540,Lookup!$A$1:$G$58,5,FALSE)</f>
        <v>GORST CR     15.0216</v>
      </c>
      <c r="AS540">
        <f>VLOOKUP(AC540,Lookup!$A$1:$H$58,8,FALSE)</f>
        <v>8.7221435634663784</v>
      </c>
      <c r="AT540">
        <f t="shared" si="8"/>
        <v>20.497037374145989</v>
      </c>
    </row>
    <row r="541" spans="1:46" x14ac:dyDescent="0.3">
      <c r="A541" t="s">
        <v>43</v>
      </c>
      <c r="B541">
        <v>4.0999999999999996</v>
      </c>
      <c r="C541">
        <v>20160412</v>
      </c>
      <c r="D541" t="s">
        <v>44</v>
      </c>
      <c r="E541" t="s">
        <v>68</v>
      </c>
      <c r="F541">
        <v>2596276</v>
      </c>
      <c r="G541">
        <v>1</v>
      </c>
      <c r="H541">
        <v>2014</v>
      </c>
      <c r="I541">
        <v>20140813</v>
      </c>
      <c r="J541" t="s">
        <v>43</v>
      </c>
      <c r="K541">
        <v>6</v>
      </c>
      <c r="L541">
        <v>33</v>
      </c>
      <c r="M541">
        <v>23</v>
      </c>
      <c r="N541">
        <v>17</v>
      </c>
      <c r="O541" t="s">
        <v>45</v>
      </c>
      <c r="P541">
        <v>5</v>
      </c>
      <c r="Q541" t="s">
        <v>46</v>
      </c>
      <c r="S541">
        <v>5000</v>
      </c>
      <c r="T541" t="s">
        <v>47</v>
      </c>
      <c r="X541">
        <v>910</v>
      </c>
      <c r="Y541">
        <v>0</v>
      </c>
      <c r="Z541">
        <v>1</v>
      </c>
      <c r="AA541" t="s">
        <v>48</v>
      </c>
      <c r="AB541">
        <v>1</v>
      </c>
      <c r="AC541" s="1" t="s">
        <v>89</v>
      </c>
      <c r="AD541">
        <v>12</v>
      </c>
      <c r="AH541">
        <v>131268</v>
      </c>
      <c r="AI541">
        <v>1</v>
      </c>
      <c r="AO541">
        <v>2.35</v>
      </c>
      <c r="AP541" t="s">
        <v>49</v>
      </c>
      <c r="AQ541" t="s">
        <v>45</v>
      </c>
      <c r="AR541" t="str">
        <f>VLOOKUP(AC541,Lookup!$A$1:$G$58,5,FALSE)</f>
        <v>GORST CR     15.0216</v>
      </c>
      <c r="AS541">
        <f>VLOOKUP(AC541,Lookup!$A$1:$H$58,8,FALSE)</f>
        <v>8.7930918696275064</v>
      </c>
      <c r="AT541">
        <f t="shared" si="8"/>
        <v>20.663765893624642</v>
      </c>
    </row>
    <row r="542" spans="1:46" x14ac:dyDescent="0.3">
      <c r="A542" t="s">
        <v>43</v>
      </c>
      <c r="B542">
        <v>4.0999999999999996</v>
      </c>
      <c r="C542">
        <v>20160412</v>
      </c>
      <c r="D542" t="s">
        <v>44</v>
      </c>
      <c r="E542" t="s">
        <v>68</v>
      </c>
      <c r="F542">
        <v>2596299</v>
      </c>
      <c r="G542">
        <v>1</v>
      </c>
      <c r="H542">
        <v>2014</v>
      </c>
      <c r="I542">
        <v>20140806</v>
      </c>
      <c r="J542" t="s">
        <v>43</v>
      </c>
      <c r="K542">
        <v>6</v>
      </c>
      <c r="L542">
        <v>32</v>
      </c>
      <c r="M542">
        <v>23</v>
      </c>
      <c r="N542">
        <v>17</v>
      </c>
      <c r="O542" t="s">
        <v>45</v>
      </c>
      <c r="P542">
        <v>5</v>
      </c>
      <c r="Q542" t="s">
        <v>46</v>
      </c>
      <c r="S542">
        <v>0</v>
      </c>
      <c r="T542" t="s">
        <v>47</v>
      </c>
      <c r="X542">
        <v>680</v>
      </c>
      <c r="Y542">
        <v>0</v>
      </c>
      <c r="Z542">
        <v>1</v>
      </c>
      <c r="AA542" t="s">
        <v>48</v>
      </c>
      <c r="AB542">
        <v>1</v>
      </c>
      <c r="AC542" s="1" t="s">
        <v>102</v>
      </c>
      <c r="AD542">
        <v>12</v>
      </c>
      <c r="AH542">
        <v>131267</v>
      </c>
      <c r="AI542">
        <v>1</v>
      </c>
      <c r="AO542">
        <v>7.18</v>
      </c>
      <c r="AP542" t="s">
        <v>49</v>
      </c>
      <c r="AQ542" t="s">
        <v>45</v>
      </c>
      <c r="AR542" t="str">
        <f>VLOOKUP(AC542,Lookup!$A$1:$G$58,5,FALSE)</f>
        <v>GROVERS CR HATCHERY</v>
      </c>
      <c r="AS542">
        <f>VLOOKUP(AC542,Lookup!$A$1:$H$58,8,FALSE)</f>
        <v>1</v>
      </c>
      <c r="AT542">
        <f t="shared" si="8"/>
        <v>7.18</v>
      </c>
    </row>
    <row r="543" spans="1:46" x14ac:dyDescent="0.3">
      <c r="A543" t="s">
        <v>43</v>
      </c>
      <c r="B543">
        <v>4.0999999999999996</v>
      </c>
      <c r="C543">
        <v>20160412</v>
      </c>
      <c r="D543" t="s">
        <v>44</v>
      </c>
      <c r="E543" t="s">
        <v>68</v>
      </c>
      <c r="F543">
        <v>2596301</v>
      </c>
      <c r="G543">
        <v>1</v>
      </c>
      <c r="H543">
        <v>2014</v>
      </c>
      <c r="I543">
        <v>20140826</v>
      </c>
      <c r="J543" t="s">
        <v>43</v>
      </c>
      <c r="K543">
        <v>6</v>
      </c>
      <c r="L543">
        <v>35</v>
      </c>
      <c r="M543">
        <v>23</v>
      </c>
      <c r="N543">
        <v>16</v>
      </c>
      <c r="O543" t="s">
        <v>45</v>
      </c>
      <c r="P543">
        <v>5</v>
      </c>
      <c r="Q543" t="s">
        <v>46</v>
      </c>
      <c r="S543">
        <v>5000</v>
      </c>
      <c r="T543" t="s">
        <v>56</v>
      </c>
      <c r="X543">
        <v>860</v>
      </c>
      <c r="Y543">
        <v>0</v>
      </c>
      <c r="Z543">
        <v>1</v>
      </c>
      <c r="AA543" t="s">
        <v>48</v>
      </c>
      <c r="AB543">
        <v>1</v>
      </c>
      <c r="AC543" s="1" t="s">
        <v>89</v>
      </c>
      <c r="AD543">
        <v>12</v>
      </c>
      <c r="AH543">
        <v>131270</v>
      </c>
      <c r="AI543">
        <v>1</v>
      </c>
      <c r="AO543">
        <v>2.02</v>
      </c>
      <c r="AP543" t="s">
        <v>49</v>
      </c>
      <c r="AQ543" t="s">
        <v>45</v>
      </c>
      <c r="AR543" t="str">
        <f>VLOOKUP(AC543,Lookup!$A$1:$G$58,5,FALSE)</f>
        <v>GORST CR     15.0216</v>
      </c>
      <c r="AS543">
        <f>VLOOKUP(AC543,Lookup!$A$1:$H$58,8,FALSE)</f>
        <v>8.7930918696275064</v>
      </c>
      <c r="AT543">
        <f t="shared" si="8"/>
        <v>17.762045576647562</v>
      </c>
    </row>
    <row r="544" spans="1:46" x14ac:dyDescent="0.3">
      <c r="A544" t="s">
        <v>43</v>
      </c>
      <c r="B544">
        <v>4.0999999999999996</v>
      </c>
      <c r="C544">
        <v>20160412</v>
      </c>
      <c r="D544" t="s">
        <v>44</v>
      </c>
      <c r="E544" t="s">
        <v>68</v>
      </c>
      <c r="F544">
        <v>2596308</v>
      </c>
      <c r="G544">
        <v>1</v>
      </c>
      <c r="H544">
        <v>2014</v>
      </c>
      <c r="I544">
        <v>20140815</v>
      </c>
      <c r="J544" t="s">
        <v>43</v>
      </c>
      <c r="K544">
        <v>6</v>
      </c>
      <c r="L544">
        <v>33</v>
      </c>
      <c r="M544">
        <v>23</v>
      </c>
      <c r="N544">
        <v>16</v>
      </c>
      <c r="O544" t="s">
        <v>45</v>
      </c>
      <c r="P544">
        <v>5</v>
      </c>
      <c r="Q544" t="s">
        <v>46</v>
      </c>
      <c r="S544">
        <v>5000</v>
      </c>
      <c r="T544" t="s">
        <v>47</v>
      </c>
      <c r="X544">
        <v>860</v>
      </c>
      <c r="Y544">
        <v>0</v>
      </c>
      <c r="Z544">
        <v>1</v>
      </c>
      <c r="AA544" t="s">
        <v>48</v>
      </c>
      <c r="AB544">
        <v>1</v>
      </c>
      <c r="AC544" s="1" t="s">
        <v>89</v>
      </c>
      <c r="AD544">
        <v>12</v>
      </c>
      <c r="AH544">
        <v>131268</v>
      </c>
      <c r="AI544">
        <v>1</v>
      </c>
      <c r="AO544">
        <v>2.35</v>
      </c>
      <c r="AP544" t="s">
        <v>49</v>
      </c>
      <c r="AQ544" t="s">
        <v>45</v>
      </c>
      <c r="AR544" t="str">
        <f>VLOOKUP(AC544,Lookup!$A$1:$G$58,5,FALSE)</f>
        <v>GORST CR     15.0216</v>
      </c>
      <c r="AS544">
        <f>VLOOKUP(AC544,Lookup!$A$1:$H$58,8,FALSE)</f>
        <v>8.7930918696275064</v>
      </c>
      <c r="AT544">
        <f t="shared" si="8"/>
        <v>20.663765893624642</v>
      </c>
    </row>
    <row r="545" spans="1:46" x14ac:dyDescent="0.3">
      <c r="A545" t="s">
        <v>43</v>
      </c>
      <c r="B545">
        <v>4.0999999999999996</v>
      </c>
      <c r="C545">
        <v>20160412</v>
      </c>
      <c r="D545" t="s">
        <v>44</v>
      </c>
      <c r="E545" t="s">
        <v>68</v>
      </c>
      <c r="F545">
        <v>2596310</v>
      </c>
      <c r="G545">
        <v>1</v>
      </c>
      <c r="H545">
        <v>2014</v>
      </c>
      <c r="I545">
        <v>20140815</v>
      </c>
      <c r="J545" t="s">
        <v>43</v>
      </c>
      <c r="K545">
        <v>6</v>
      </c>
      <c r="L545">
        <v>33</v>
      </c>
      <c r="M545">
        <v>23</v>
      </c>
      <c r="N545">
        <v>16</v>
      </c>
      <c r="O545" t="s">
        <v>45</v>
      </c>
      <c r="P545">
        <v>5</v>
      </c>
      <c r="Q545" t="s">
        <v>46</v>
      </c>
      <c r="S545">
        <v>5000</v>
      </c>
      <c r="T545" t="s">
        <v>56</v>
      </c>
      <c r="X545">
        <v>700</v>
      </c>
      <c r="Y545">
        <v>0</v>
      </c>
      <c r="Z545">
        <v>1</v>
      </c>
      <c r="AA545" t="s">
        <v>48</v>
      </c>
      <c r="AB545">
        <v>1</v>
      </c>
      <c r="AC545" s="1" t="s">
        <v>94</v>
      </c>
      <c r="AD545">
        <v>12</v>
      </c>
      <c r="AH545">
        <v>131268</v>
      </c>
      <c r="AI545">
        <v>1</v>
      </c>
      <c r="AO545">
        <v>2.35</v>
      </c>
      <c r="AP545" t="s">
        <v>49</v>
      </c>
      <c r="AQ545" t="s">
        <v>45</v>
      </c>
      <c r="AR545" t="str">
        <f>VLOOKUP(AC545,Lookup!$A$1:$G$58,5,FALSE)</f>
        <v>GORST CR     15.0216</v>
      </c>
      <c r="AS545">
        <f>VLOOKUP(AC545,Lookup!$A$1:$H$58,8,FALSE)</f>
        <v>8.7732919254658377</v>
      </c>
      <c r="AT545">
        <f t="shared" si="8"/>
        <v>20.617236024844718</v>
      </c>
    </row>
    <row r="546" spans="1:46" x14ac:dyDescent="0.3">
      <c r="A546" t="s">
        <v>43</v>
      </c>
      <c r="B546">
        <v>4.0999999999999996</v>
      </c>
      <c r="C546">
        <v>20160412</v>
      </c>
      <c r="D546" t="s">
        <v>44</v>
      </c>
      <c r="E546" t="s">
        <v>68</v>
      </c>
      <c r="F546">
        <v>2596333</v>
      </c>
      <c r="G546">
        <v>1</v>
      </c>
      <c r="H546">
        <v>2014</v>
      </c>
      <c r="I546">
        <v>20140827</v>
      </c>
      <c r="J546" t="s">
        <v>43</v>
      </c>
      <c r="K546">
        <v>6</v>
      </c>
      <c r="L546">
        <v>35</v>
      </c>
      <c r="M546">
        <v>23</v>
      </c>
      <c r="N546">
        <v>16</v>
      </c>
      <c r="O546" t="s">
        <v>45</v>
      </c>
      <c r="P546">
        <v>5</v>
      </c>
      <c r="Q546" t="s">
        <v>46</v>
      </c>
      <c r="S546">
        <v>5000</v>
      </c>
      <c r="T546" t="s">
        <v>56</v>
      </c>
      <c r="X546">
        <v>570</v>
      </c>
      <c r="Y546">
        <v>0</v>
      </c>
      <c r="Z546">
        <v>1</v>
      </c>
      <c r="AA546" t="s">
        <v>48</v>
      </c>
      <c r="AB546">
        <v>1</v>
      </c>
      <c r="AC546" s="1" t="s">
        <v>94</v>
      </c>
      <c r="AD546">
        <v>12</v>
      </c>
      <c r="AH546">
        <v>131270</v>
      </c>
      <c r="AI546">
        <v>1</v>
      </c>
      <c r="AO546">
        <v>2.02</v>
      </c>
      <c r="AP546" t="s">
        <v>49</v>
      </c>
      <c r="AQ546" t="s">
        <v>45</v>
      </c>
      <c r="AR546" t="str">
        <f>VLOOKUP(AC546,Lookup!$A$1:$G$58,5,FALSE)</f>
        <v>GORST CR     15.0216</v>
      </c>
      <c r="AS546">
        <f>VLOOKUP(AC546,Lookup!$A$1:$H$58,8,FALSE)</f>
        <v>8.7732919254658377</v>
      </c>
      <c r="AT546">
        <f t="shared" si="8"/>
        <v>17.722049689440993</v>
      </c>
    </row>
    <row r="547" spans="1:46" x14ac:dyDescent="0.3">
      <c r="A547" t="s">
        <v>43</v>
      </c>
      <c r="B547">
        <v>4.0999999999999996</v>
      </c>
      <c r="C547">
        <v>20160412</v>
      </c>
      <c r="D547" t="s">
        <v>44</v>
      </c>
      <c r="E547" t="s">
        <v>68</v>
      </c>
      <c r="F547">
        <v>2596335</v>
      </c>
      <c r="G547">
        <v>1</v>
      </c>
      <c r="H547">
        <v>2014</v>
      </c>
      <c r="I547">
        <v>20140827</v>
      </c>
      <c r="J547" t="s">
        <v>43</v>
      </c>
      <c r="K547">
        <v>6</v>
      </c>
      <c r="L547">
        <v>35</v>
      </c>
      <c r="M547">
        <v>23</v>
      </c>
      <c r="N547">
        <v>16</v>
      </c>
      <c r="O547" t="s">
        <v>45</v>
      </c>
      <c r="P547">
        <v>5</v>
      </c>
      <c r="Q547" t="s">
        <v>46</v>
      </c>
      <c r="S547">
        <v>0</v>
      </c>
      <c r="T547" t="s">
        <v>56</v>
      </c>
      <c r="X547">
        <v>680</v>
      </c>
      <c r="Y547">
        <v>0</v>
      </c>
      <c r="Z547">
        <v>1</v>
      </c>
      <c r="AA547" t="s">
        <v>48</v>
      </c>
      <c r="AB547">
        <v>1</v>
      </c>
      <c r="AC547" s="1" t="s">
        <v>102</v>
      </c>
      <c r="AD547">
        <v>12</v>
      </c>
      <c r="AH547">
        <v>131270</v>
      </c>
      <c r="AI547">
        <v>1</v>
      </c>
      <c r="AO547">
        <v>2.02</v>
      </c>
      <c r="AP547" t="s">
        <v>49</v>
      </c>
      <c r="AQ547" t="s">
        <v>45</v>
      </c>
      <c r="AR547" t="str">
        <f>VLOOKUP(AC547,Lookup!$A$1:$G$58,5,FALSE)</f>
        <v>GROVERS CR HATCHERY</v>
      </c>
      <c r="AS547">
        <f>VLOOKUP(AC547,Lookup!$A$1:$H$58,8,FALSE)</f>
        <v>1</v>
      </c>
      <c r="AT547">
        <f t="shared" si="8"/>
        <v>2.02</v>
      </c>
    </row>
    <row r="548" spans="1:46" x14ac:dyDescent="0.3">
      <c r="A548" t="s">
        <v>43</v>
      </c>
      <c r="B548">
        <v>4.0999999999999996</v>
      </c>
      <c r="C548">
        <v>20160412</v>
      </c>
      <c r="D548" t="s">
        <v>44</v>
      </c>
      <c r="E548" t="s">
        <v>68</v>
      </c>
      <c r="F548">
        <v>2596245</v>
      </c>
      <c r="G548">
        <v>1</v>
      </c>
      <c r="H548">
        <v>2014</v>
      </c>
      <c r="I548">
        <v>20140828</v>
      </c>
      <c r="J548" t="s">
        <v>43</v>
      </c>
      <c r="K548">
        <v>6</v>
      </c>
      <c r="L548">
        <v>35</v>
      </c>
      <c r="M548">
        <v>23</v>
      </c>
      <c r="N548">
        <v>16</v>
      </c>
      <c r="O548" t="s">
        <v>45</v>
      </c>
      <c r="P548">
        <v>5</v>
      </c>
      <c r="Q548" t="s">
        <v>46</v>
      </c>
      <c r="S548">
        <v>5000</v>
      </c>
      <c r="T548" t="s">
        <v>47</v>
      </c>
      <c r="X548">
        <v>740</v>
      </c>
      <c r="Y548">
        <v>0</v>
      </c>
      <c r="Z548">
        <v>1</v>
      </c>
      <c r="AA548" t="s">
        <v>48</v>
      </c>
      <c r="AB548">
        <v>1</v>
      </c>
      <c r="AC548" s="1" t="s">
        <v>89</v>
      </c>
      <c r="AD548">
        <v>12</v>
      </c>
      <c r="AH548">
        <v>131270</v>
      </c>
      <c r="AI548">
        <v>1</v>
      </c>
      <c r="AO548">
        <v>2.02</v>
      </c>
      <c r="AP548" t="s">
        <v>49</v>
      </c>
      <c r="AQ548" t="s">
        <v>45</v>
      </c>
      <c r="AR548" t="str">
        <f>VLOOKUP(AC548,Lookup!$A$1:$G$58,5,FALSE)</f>
        <v>GORST CR     15.0216</v>
      </c>
      <c r="AS548">
        <f>VLOOKUP(AC548,Lookup!$A$1:$H$58,8,FALSE)</f>
        <v>8.7930918696275064</v>
      </c>
      <c r="AT548">
        <f t="shared" si="8"/>
        <v>17.762045576647562</v>
      </c>
    </row>
    <row r="549" spans="1:46" x14ac:dyDescent="0.3">
      <c r="A549" t="s">
        <v>43</v>
      </c>
      <c r="B549">
        <v>4.0999999999999996</v>
      </c>
      <c r="C549">
        <v>20160412</v>
      </c>
      <c r="D549" t="s">
        <v>44</v>
      </c>
      <c r="E549" t="s">
        <v>68</v>
      </c>
      <c r="F549">
        <v>2596247</v>
      </c>
      <c r="G549">
        <v>1</v>
      </c>
      <c r="H549">
        <v>2014</v>
      </c>
      <c r="I549">
        <v>20140828</v>
      </c>
      <c r="J549" t="s">
        <v>43</v>
      </c>
      <c r="K549">
        <v>6</v>
      </c>
      <c r="L549">
        <v>35</v>
      </c>
      <c r="M549">
        <v>23</v>
      </c>
      <c r="N549">
        <v>16</v>
      </c>
      <c r="O549" t="s">
        <v>45</v>
      </c>
      <c r="P549">
        <v>5</v>
      </c>
      <c r="Q549" t="s">
        <v>46</v>
      </c>
      <c r="S549">
        <v>5000</v>
      </c>
      <c r="T549" t="s">
        <v>56</v>
      </c>
      <c r="X549">
        <v>580</v>
      </c>
      <c r="Y549">
        <v>0</v>
      </c>
      <c r="Z549">
        <v>1</v>
      </c>
      <c r="AA549" t="s">
        <v>48</v>
      </c>
      <c r="AB549">
        <v>1</v>
      </c>
      <c r="AC549" s="1" t="s">
        <v>96</v>
      </c>
      <c r="AD549">
        <v>12</v>
      </c>
      <c r="AH549">
        <v>131270</v>
      </c>
      <c r="AI549">
        <v>1</v>
      </c>
      <c r="AO549">
        <v>2.02</v>
      </c>
      <c r="AP549" t="s">
        <v>49</v>
      </c>
      <c r="AQ549" t="s">
        <v>45</v>
      </c>
      <c r="AR549" t="str">
        <f>VLOOKUP(AC549,Lookup!$A$1:$G$58,5,FALSE)</f>
        <v>GORST CR     15.0216</v>
      </c>
      <c r="AS549">
        <f>VLOOKUP(AC549,Lookup!$A$1:$H$58,8,FALSE)</f>
        <v>9.2676267293887928</v>
      </c>
      <c r="AT549">
        <f t="shared" si="8"/>
        <v>18.720605993365361</v>
      </c>
    </row>
    <row r="550" spans="1:46" x14ac:dyDescent="0.3">
      <c r="A550" t="s">
        <v>43</v>
      </c>
      <c r="B550">
        <v>4.0999999999999996</v>
      </c>
      <c r="C550">
        <v>20160412</v>
      </c>
      <c r="D550" t="s">
        <v>44</v>
      </c>
      <c r="E550" t="s">
        <v>68</v>
      </c>
      <c r="F550">
        <v>2596262</v>
      </c>
      <c r="G550">
        <v>1</v>
      </c>
      <c r="H550">
        <v>2014</v>
      </c>
      <c r="I550">
        <v>20140813</v>
      </c>
      <c r="J550" t="s">
        <v>43</v>
      </c>
      <c r="K550">
        <v>6</v>
      </c>
      <c r="L550">
        <v>33</v>
      </c>
      <c r="M550">
        <v>23</v>
      </c>
      <c r="N550">
        <v>17</v>
      </c>
      <c r="O550" t="s">
        <v>45</v>
      </c>
      <c r="P550">
        <v>5</v>
      </c>
      <c r="Q550" t="s">
        <v>46</v>
      </c>
      <c r="S550">
        <v>5000</v>
      </c>
      <c r="T550" t="s">
        <v>47</v>
      </c>
      <c r="X550">
        <v>750</v>
      </c>
      <c r="Y550">
        <v>0</v>
      </c>
      <c r="Z550">
        <v>1</v>
      </c>
      <c r="AA550" t="s">
        <v>48</v>
      </c>
      <c r="AB550">
        <v>1</v>
      </c>
      <c r="AC550" s="1" t="s">
        <v>88</v>
      </c>
      <c r="AD550">
        <v>12</v>
      </c>
      <c r="AH550">
        <v>131268</v>
      </c>
      <c r="AI550">
        <v>1</v>
      </c>
      <c r="AO550">
        <v>2.35</v>
      </c>
      <c r="AP550" t="s">
        <v>49</v>
      </c>
      <c r="AQ550" t="s">
        <v>45</v>
      </c>
      <c r="AR550" t="str">
        <f>VLOOKUP(AC550,Lookup!$A$1:$G$58,5,FALSE)</f>
        <v>GORST CR     15.0216</v>
      </c>
      <c r="AS550">
        <f>VLOOKUP(AC550,Lookup!$A$1:$H$58,8,FALSE)</f>
        <v>8.7221435634663784</v>
      </c>
      <c r="AT550">
        <f t="shared" si="8"/>
        <v>20.497037374145989</v>
      </c>
    </row>
    <row r="551" spans="1:46" x14ac:dyDescent="0.3">
      <c r="A551" t="s">
        <v>43</v>
      </c>
      <c r="B551">
        <v>4.0999999999999996</v>
      </c>
      <c r="C551">
        <v>20160412</v>
      </c>
      <c r="D551" t="s">
        <v>44</v>
      </c>
      <c r="E551" t="s">
        <v>68</v>
      </c>
      <c r="F551">
        <v>2596264</v>
      </c>
      <c r="G551">
        <v>1</v>
      </c>
      <c r="H551">
        <v>2014</v>
      </c>
      <c r="I551">
        <v>20140813</v>
      </c>
      <c r="J551" t="s">
        <v>43</v>
      </c>
      <c r="K551">
        <v>6</v>
      </c>
      <c r="L551">
        <v>33</v>
      </c>
      <c r="M551">
        <v>23</v>
      </c>
      <c r="N551">
        <v>17</v>
      </c>
      <c r="O551" t="s">
        <v>45</v>
      </c>
      <c r="P551">
        <v>5</v>
      </c>
      <c r="Q551" t="s">
        <v>46</v>
      </c>
      <c r="S551">
        <v>5000</v>
      </c>
      <c r="T551" t="s">
        <v>47</v>
      </c>
      <c r="X551">
        <v>800</v>
      </c>
      <c r="Y551">
        <v>0</v>
      </c>
      <c r="Z551">
        <v>1</v>
      </c>
      <c r="AA551" t="s">
        <v>48</v>
      </c>
      <c r="AB551">
        <v>1</v>
      </c>
      <c r="AC551" s="1" t="s">
        <v>103</v>
      </c>
      <c r="AD551">
        <v>12</v>
      </c>
      <c r="AH551">
        <v>131268</v>
      </c>
      <c r="AI551">
        <v>1</v>
      </c>
      <c r="AO551">
        <v>2.35</v>
      </c>
      <c r="AP551" t="s">
        <v>49</v>
      </c>
      <c r="AQ551" t="s">
        <v>45</v>
      </c>
      <c r="AR551" t="str">
        <f>VLOOKUP(AC551,Lookup!$A$1:$G$58,5,FALSE)</f>
        <v>FINCH CR     16.0222</v>
      </c>
      <c r="AS551">
        <f>VLOOKUP(AC551,Lookup!$A$1:$H$58,8,FALSE)</f>
        <v>1</v>
      </c>
      <c r="AT551">
        <f t="shared" si="8"/>
        <v>2.35</v>
      </c>
    </row>
    <row r="552" spans="1:46" x14ac:dyDescent="0.3">
      <c r="A552" t="s">
        <v>43</v>
      </c>
      <c r="B552">
        <v>4.0999999999999996</v>
      </c>
      <c r="C552">
        <v>20160412</v>
      </c>
      <c r="D552" t="s">
        <v>44</v>
      </c>
      <c r="E552" t="s">
        <v>68</v>
      </c>
      <c r="F552">
        <v>2596279</v>
      </c>
      <c r="G552">
        <v>1</v>
      </c>
      <c r="H552">
        <v>2014</v>
      </c>
      <c r="I552">
        <v>20140813</v>
      </c>
      <c r="J552" t="s">
        <v>43</v>
      </c>
      <c r="K552">
        <v>6</v>
      </c>
      <c r="L552">
        <v>33</v>
      </c>
      <c r="M552">
        <v>23</v>
      </c>
      <c r="N552">
        <v>17</v>
      </c>
      <c r="O552" t="s">
        <v>45</v>
      </c>
      <c r="P552">
        <v>5</v>
      </c>
      <c r="Q552" t="s">
        <v>46</v>
      </c>
      <c r="S552">
        <v>5000</v>
      </c>
      <c r="T552" t="s">
        <v>56</v>
      </c>
      <c r="X552">
        <v>790</v>
      </c>
      <c r="Y552">
        <v>0</v>
      </c>
      <c r="Z552">
        <v>1</v>
      </c>
      <c r="AA552" t="s">
        <v>48</v>
      </c>
      <c r="AB552">
        <v>1</v>
      </c>
      <c r="AC552" s="1" t="s">
        <v>88</v>
      </c>
      <c r="AD552">
        <v>12</v>
      </c>
      <c r="AH552">
        <v>131268</v>
      </c>
      <c r="AI552">
        <v>1</v>
      </c>
      <c r="AO552">
        <v>2.35</v>
      </c>
      <c r="AP552" t="s">
        <v>49</v>
      </c>
      <c r="AQ552" t="s">
        <v>45</v>
      </c>
      <c r="AR552" t="str">
        <f>VLOOKUP(AC552,Lookup!$A$1:$G$58,5,FALSE)</f>
        <v>GORST CR     15.0216</v>
      </c>
      <c r="AS552">
        <f>VLOOKUP(AC552,Lookup!$A$1:$H$58,8,FALSE)</f>
        <v>8.7221435634663784</v>
      </c>
      <c r="AT552">
        <f t="shared" si="8"/>
        <v>20.497037374145989</v>
      </c>
    </row>
    <row r="553" spans="1:46" x14ac:dyDescent="0.3">
      <c r="A553" t="s">
        <v>43</v>
      </c>
      <c r="B553">
        <v>4.0999999999999996</v>
      </c>
      <c r="C553">
        <v>20160412</v>
      </c>
      <c r="D553" t="s">
        <v>44</v>
      </c>
      <c r="E553" t="s">
        <v>68</v>
      </c>
      <c r="F553">
        <v>2596281</v>
      </c>
      <c r="G553">
        <v>1</v>
      </c>
      <c r="H553">
        <v>2014</v>
      </c>
      <c r="I553">
        <v>20140813</v>
      </c>
      <c r="J553" t="s">
        <v>43</v>
      </c>
      <c r="K553">
        <v>6</v>
      </c>
      <c r="L553">
        <v>33</v>
      </c>
      <c r="M553">
        <v>23</v>
      </c>
      <c r="N553">
        <v>17</v>
      </c>
      <c r="O553" t="s">
        <v>45</v>
      </c>
      <c r="P553">
        <v>5</v>
      </c>
      <c r="Q553" t="s">
        <v>46</v>
      </c>
      <c r="S553">
        <v>5000</v>
      </c>
      <c r="T553" t="s">
        <v>47</v>
      </c>
      <c r="X553">
        <v>840</v>
      </c>
      <c r="Y553">
        <v>0</v>
      </c>
      <c r="Z553">
        <v>1</v>
      </c>
      <c r="AA553" t="s">
        <v>48</v>
      </c>
      <c r="AB553">
        <v>1</v>
      </c>
      <c r="AC553" s="1" t="s">
        <v>82</v>
      </c>
      <c r="AD553">
        <v>12</v>
      </c>
      <c r="AH553">
        <v>131268</v>
      </c>
      <c r="AI553">
        <v>1</v>
      </c>
      <c r="AO553">
        <v>2.35</v>
      </c>
      <c r="AP553" t="s">
        <v>49</v>
      </c>
      <c r="AQ553" t="s">
        <v>45</v>
      </c>
      <c r="AR553" t="str">
        <f>VLOOKUP(AC553,Lookup!$A$1:$G$58,5,FALSE)</f>
        <v>GORST CR     15.0216</v>
      </c>
      <c r="AS553">
        <f>VLOOKUP(AC553,Lookup!$A$1:$H$58,8,FALSE)</f>
        <v>10.712079355643366</v>
      </c>
      <c r="AT553">
        <f t="shared" si="8"/>
        <v>25.173386485761913</v>
      </c>
    </row>
    <row r="554" spans="1:46" x14ac:dyDescent="0.3">
      <c r="A554" t="s">
        <v>43</v>
      </c>
      <c r="B554">
        <v>4.0999999999999996</v>
      </c>
      <c r="C554">
        <v>20160412</v>
      </c>
      <c r="D554" t="s">
        <v>44</v>
      </c>
      <c r="E554" t="s">
        <v>68</v>
      </c>
      <c r="F554">
        <v>2596296</v>
      </c>
      <c r="G554">
        <v>1</v>
      </c>
      <c r="H554">
        <v>2014</v>
      </c>
      <c r="I554">
        <v>20140804</v>
      </c>
      <c r="J554" t="s">
        <v>43</v>
      </c>
      <c r="K554">
        <v>6</v>
      </c>
      <c r="L554">
        <v>32</v>
      </c>
      <c r="M554">
        <v>23</v>
      </c>
      <c r="N554">
        <v>17</v>
      </c>
      <c r="O554" t="s">
        <v>45</v>
      </c>
      <c r="P554">
        <v>5</v>
      </c>
      <c r="Q554" t="s">
        <v>46</v>
      </c>
      <c r="S554">
        <v>5000</v>
      </c>
      <c r="T554" t="s">
        <v>56</v>
      </c>
      <c r="X554">
        <v>750</v>
      </c>
      <c r="Y554">
        <v>0</v>
      </c>
      <c r="Z554">
        <v>1</v>
      </c>
      <c r="AA554" t="s">
        <v>48</v>
      </c>
      <c r="AB554">
        <v>1</v>
      </c>
      <c r="AC554" s="1" t="s">
        <v>88</v>
      </c>
      <c r="AD554">
        <v>12</v>
      </c>
      <c r="AH554">
        <v>131267</v>
      </c>
      <c r="AI554">
        <v>1</v>
      </c>
      <c r="AO554">
        <v>7.18</v>
      </c>
      <c r="AP554" t="s">
        <v>49</v>
      </c>
      <c r="AQ554" t="s">
        <v>45</v>
      </c>
      <c r="AR554" t="str">
        <f>VLOOKUP(AC554,Lookup!$A$1:$G$58,5,FALSE)</f>
        <v>GORST CR     15.0216</v>
      </c>
      <c r="AS554">
        <f>VLOOKUP(AC554,Lookup!$A$1:$H$58,8,FALSE)</f>
        <v>8.7221435634663784</v>
      </c>
      <c r="AT554">
        <f t="shared" si="8"/>
        <v>62.624990785688595</v>
      </c>
    </row>
    <row r="555" spans="1:46" x14ac:dyDescent="0.3">
      <c r="A555" t="s">
        <v>43</v>
      </c>
      <c r="B555">
        <v>4.0999999999999996</v>
      </c>
      <c r="C555">
        <v>20160412</v>
      </c>
      <c r="D555" t="s">
        <v>44</v>
      </c>
      <c r="E555" t="s">
        <v>68</v>
      </c>
      <c r="F555">
        <v>2596298</v>
      </c>
      <c r="G555">
        <v>1</v>
      </c>
      <c r="H555">
        <v>2014</v>
      </c>
      <c r="I555">
        <v>20140805</v>
      </c>
      <c r="J555" t="s">
        <v>43</v>
      </c>
      <c r="K555">
        <v>6</v>
      </c>
      <c r="L555">
        <v>32</v>
      </c>
      <c r="M555">
        <v>23</v>
      </c>
      <c r="N555">
        <v>17</v>
      </c>
      <c r="O555" t="s">
        <v>45</v>
      </c>
      <c r="P555">
        <v>5</v>
      </c>
      <c r="Q555" t="s">
        <v>46</v>
      </c>
      <c r="S555">
        <v>5000</v>
      </c>
      <c r="T555" t="s">
        <v>56</v>
      </c>
      <c r="X555">
        <v>720</v>
      </c>
      <c r="Y555">
        <v>0</v>
      </c>
      <c r="Z555">
        <v>1</v>
      </c>
      <c r="AA555" t="s">
        <v>48</v>
      </c>
      <c r="AB555">
        <v>1</v>
      </c>
      <c r="AC555" s="1" t="s">
        <v>96</v>
      </c>
      <c r="AD555">
        <v>12</v>
      </c>
      <c r="AH555">
        <v>131267</v>
      </c>
      <c r="AI555">
        <v>1</v>
      </c>
      <c r="AO555">
        <v>7.18</v>
      </c>
      <c r="AP555" t="s">
        <v>49</v>
      </c>
      <c r="AQ555" t="s">
        <v>45</v>
      </c>
      <c r="AR555" t="str">
        <f>VLOOKUP(AC555,Lookup!$A$1:$G$58,5,FALSE)</f>
        <v>GORST CR     15.0216</v>
      </c>
      <c r="AS555">
        <f>VLOOKUP(AC555,Lookup!$A$1:$H$58,8,FALSE)</f>
        <v>9.2676267293887928</v>
      </c>
      <c r="AT555">
        <f t="shared" si="8"/>
        <v>66.541559917011526</v>
      </c>
    </row>
    <row r="556" spans="1:46" x14ac:dyDescent="0.3">
      <c r="A556" t="s">
        <v>43</v>
      </c>
      <c r="B556">
        <v>4.0999999999999996</v>
      </c>
      <c r="C556">
        <v>20160412</v>
      </c>
      <c r="D556" t="s">
        <v>44</v>
      </c>
      <c r="E556" t="s">
        <v>68</v>
      </c>
      <c r="F556">
        <v>2596311</v>
      </c>
      <c r="G556">
        <v>1</v>
      </c>
      <c r="H556">
        <v>2014</v>
      </c>
      <c r="I556">
        <v>20140827</v>
      </c>
      <c r="J556" t="s">
        <v>43</v>
      </c>
      <c r="K556">
        <v>6</v>
      </c>
      <c r="L556">
        <v>35</v>
      </c>
      <c r="M556">
        <v>23</v>
      </c>
      <c r="N556">
        <v>16</v>
      </c>
      <c r="O556" t="s">
        <v>45</v>
      </c>
      <c r="P556">
        <v>5</v>
      </c>
      <c r="Q556" t="s">
        <v>46</v>
      </c>
      <c r="S556">
        <v>5000</v>
      </c>
      <c r="T556" t="s">
        <v>56</v>
      </c>
      <c r="X556">
        <v>850</v>
      </c>
      <c r="Y556">
        <v>0</v>
      </c>
      <c r="Z556">
        <v>1</v>
      </c>
      <c r="AA556" t="s">
        <v>48</v>
      </c>
      <c r="AB556">
        <v>1</v>
      </c>
      <c r="AC556" s="1" t="s">
        <v>88</v>
      </c>
      <c r="AD556">
        <v>12</v>
      </c>
      <c r="AH556">
        <v>131270</v>
      </c>
      <c r="AI556">
        <v>1</v>
      </c>
      <c r="AO556">
        <v>2.02</v>
      </c>
      <c r="AP556" t="s">
        <v>49</v>
      </c>
      <c r="AQ556" t="s">
        <v>45</v>
      </c>
      <c r="AR556" t="str">
        <f>VLOOKUP(AC556,Lookup!$A$1:$G$58,5,FALSE)</f>
        <v>GORST CR     15.0216</v>
      </c>
      <c r="AS556">
        <f>VLOOKUP(AC556,Lookup!$A$1:$H$58,8,FALSE)</f>
        <v>8.7221435634663784</v>
      </c>
      <c r="AT556">
        <f t="shared" si="8"/>
        <v>17.618729998202085</v>
      </c>
    </row>
    <row r="557" spans="1:46" x14ac:dyDescent="0.3">
      <c r="A557" t="s">
        <v>43</v>
      </c>
      <c r="B557">
        <v>4.0999999999999996</v>
      </c>
      <c r="C557">
        <v>20160412</v>
      </c>
      <c r="D557" t="s">
        <v>44</v>
      </c>
      <c r="E557" t="s">
        <v>68</v>
      </c>
      <c r="F557">
        <v>2596313</v>
      </c>
      <c r="G557">
        <v>1</v>
      </c>
      <c r="H557">
        <v>2014</v>
      </c>
      <c r="I557">
        <v>20140827</v>
      </c>
      <c r="J557" t="s">
        <v>43</v>
      </c>
      <c r="K557">
        <v>6</v>
      </c>
      <c r="L557">
        <v>35</v>
      </c>
      <c r="M557">
        <v>23</v>
      </c>
      <c r="N557">
        <v>16</v>
      </c>
      <c r="O557" t="s">
        <v>45</v>
      </c>
      <c r="P557">
        <v>5</v>
      </c>
      <c r="Q557" t="s">
        <v>46</v>
      </c>
      <c r="S557">
        <v>5000</v>
      </c>
      <c r="T557" t="s">
        <v>47</v>
      </c>
      <c r="X557">
        <v>750</v>
      </c>
      <c r="Y557">
        <v>0</v>
      </c>
      <c r="Z557">
        <v>1</v>
      </c>
      <c r="AA557" t="s">
        <v>48</v>
      </c>
      <c r="AB557">
        <v>1</v>
      </c>
      <c r="AC557" s="1" t="s">
        <v>91</v>
      </c>
      <c r="AD557">
        <v>12</v>
      </c>
      <c r="AH557">
        <v>131270</v>
      </c>
      <c r="AI557">
        <v>1</v>
      </c>
      <c r="AO557">
        <v>2.02</v>
      </c>
      <c r="AP557" t="s">
        <v>49</v>
      </c>
      <c r="AQ557" t="s">
        <v>45</v>
      </c>
      <c r="AR557" t="str">
        <f>VLOOKUP(AC557,Lookup!$A$1:$G$58,5,FALSE)</f>
        <v>GROVERS CR HATCHERY</v>
      </c>
      <c r="AS557">
        <f>VLOOKUP(AC557,Lookup!$A$1:$H$58,8,FALSE)</f>
        <v>1.0101020799289879</v>
      </c>
      <c r="AT557">
        <f t="shared" si="8"/>
        <v>2.0404062014565558</v>
      </c>
    </row>
    <row r="558" spans="1:46" x14ac:dyDescent="0.3">
      <c r="A558" t="s">
        <v>43</v>
      </c>
      <c r="B558">
        <v>4.0999999999999996</v>
      </c>
      <c r="C558">
        <v>20160412</v>
      </c>
      <c r="D558" t="s">
        <v>44</v>
      </c>
      <c r="E558" t="s">
        <v>68</v>
      </c>
      <c r="F558">
        <v>2596315</v>
      </c>
      <c r="G558">
        <v>1</v>
      </c>
      <c r="H558">
        <v>2014</v>
      </c>
      <c r="I558">
        <v>20140827</v>
      </c>
      <c r="J558" t="s">
        <v>43</v>
      </c>
      <c r="K558">
        <v>6</v>
      </c>
      <c r="L558">
        <v>35</v>
      </c>
      <c r="M558">
        <v>23</v>
      </c>
      <c r="N558">
        <v>16</v>
      </c>
      <c r="O558" t="s">
        <v>45</v>
      </c>
      <c r="P558">
        <v>5</v>
      </c>
      <c r="Q558" t="s">
        <v>46</v>
      </c>
      <c r="S558">
        <v>5000</v>
      </c>
      <c r="T558" t="s">
        <v>56</v>
      </c>
      <c r="X558">
        <v>800</v>
      </c>
      <c r="Y558">
        <v>0</v>
      </c>
      <c r="Z558">
        <v>1</v>
      </c>
      <c r="AA558" t="s">
        <v>48</v>
      </c>
      <c r="AB558">
        <v>1</v>
      </c>
      <c r="AC558" s="1" t="s">
        <v>91</v>
      </c>
      <c r="AD558">
        <v>12</v>
      </c>
      <c r="AH558">
        <v>131270</v>
      </c>
      <c r="AI558">
        <v>1</v>
      </c>
      <c r="AO558">
        <v>2.02</v>
      </c>
      <c r="AP558" t="s">
        <v>49</v>
      </c>
      <c r="AQ558" t="s">
        <v>45</v>
      </c>
      <c r="AR558" t="str">
        <f>VLOOKUP(AC558,Lookup!$A$1:$G$58,5,FALSE)</f>
        <v>GROVERS CR HATCHERY</v>
      </c>
      <c r="AS558">
        <f>VLOOKUP(AC558,Lookup!$A$1:$H$58,8,FALSE)</f>
        <v>1.0101020799289879</v>
      </c>
      <c r="AT558">
        <f t="shared" si="8"/>
        <v>2.0404062014565558</v>
      </c>
    </row>
    <row r="559" spans="1:46" x14ac:dyDescent="0.3">
      <c r="A559" t="s">
        <v>43</v>
      </c>
      <c r="B559">
        <v>4.0999999999999996</v>
      </c>
      <c r="C559">
        <v>20160412</v>
      </c>
      <c r="D559" t="s">
        <v>44</v>
      </c>
      <c r="E559" t="s">
        <v>68</v>
      </c>
      <c r="F559">
        <v>2596328</v>
      </c>
      <c r="G559">
        <v>1</v>
      </c>
      <c r="H559">
        <v>2014</v>
      </c>
      <c r="I559">
        <v>20140827</v>
      </c>
      <c r="J559" t="s">
        <v>43</v>
      </c>
      <c r="K559">
        <v>6</v>
      </c>
      <c r="L559">
        <v>35</v>
      </c>
      <c r="M559">
        <v>23</v>
      </c>
      <c r="N559">
        <v>16</v>
      </c>
      <c r="O559" t="s">
        <v>45</v>
      </c>
      <c r="P559">
        <v>5</v>
      </c>
      <c r="Q559" t="s">
        <v>46</v>
      </c>
      <c r="S559">
        <v>5000</v>
      </c>
      <c r="T559" t="s">
        <v>47</v>
      </c>
      <c r="X559">
        <v>730</v>
      </c>
      <c r="Y559">
        <v>0</v>
      </c>
      <c r="Z559">
        <v>1</v>
      </c>
      <c r="AA559" t="s">
        <v>48</v>
      </c>
      <c r="AB559">
        <v>1</v>
      </c>
      <c r="AC559" s="1" t="s">
        <v>88</v>
      </c>
      <c r="AD559">
        <v>12</v>
      </c>
      <c r="AH559">
        <v>131270</v>
      </c>
      <c r="AI559">
        <v>1</v>
      </c>
      <c r="AO559">
        <v>2.02</v>
      </c>
      <c r="AP559" t="s">
        <v>49</v>
      </c>
      <c r="AQ559" t="s">
        <v>45</v>
      </c>
      <c r="AR559" t="str">
        <f>VLOOKUP(AC559,Lookup!$A$1:$G$58,5,FALSE)</f>
        <v>GORST CR     15.0216</v>
      </c>
      <c r="AS559">
        <f>VLOOKUP(AC559,Lookup!$A$1:$H$58,8,FALSE)</f>
        <v>8.7221435634663784</v>
      </c>
      <c r="AT559">
        <f t="shared" si="8"/>
        <v>17.618729998202085</v>
      </c>
    </row>
    <row r="560" spans="1:46" x14ac:dyDescent="0.3">
      <c r="A560" t="s">
        <v>43</v>
      </c>
      <c r="B560">
        <v>4.0999999999999996</v>
      </c>
      <c r="C560">
        <v>20160412</v>
      </c>
      <c r="D560" t="s">
        <v>44</v>
      </c>
      <c r="E560" t="s">
        <v>68</v>
      </c>
      <c r="F560">
        <v>2596330</v>
      </c>
      <c r="G560">
        <v>1</v>
      </c>
      <c r="H560">
        <v>2014</v>
      </c>
      <c r="I560">
        <v>20140827</v>
      </c>
      <c r="J560" t="s">
        <v>43</v>
      </c>
      <c r="K560">
        <v>6</v>
      </c>
      <c r="L560">
        <v>35</v>
      </c>
      <c r="M560">
        <v>23</v>
      </c>
      <c r="N560">
        <v>16</v>
      </c>
      <c r="O560" t="s">
        <v>45</v>
      </c>
      <c r="P560">
        <v>5</v>
      </c>
      <c r="Q560" t="s">
        <v>46</v>
      </c>
      <c r="S560">
        <v>5000</v>
      </c>
      <c r="T560" t="s">
        <v>47</v>
      </c>
      <c r="X560">
        <v>720</v>
      </c>
      <c r="Y560">
        <v>0</v>
      </c>
      <c r="Z560">
        <v>1</v>
      </c>
      <c r="AA560" t="s">
        <v>48</v>
      </c>
      <c r="AB560">
        <v>1</v>
      </c>
      <c r="AC560" s="1" t="s">
        <v>96</v>
      </c>
      <c r="AD560">
        <v>12</v>
      </c>
      <c r="AH560">
        <v>131270</v>
      </c>
      <c r="AI560">
        <v>1</v>
      </c>
      <c r="AO560">
        <v>2.02</v>
      </c>
      <c r="AP560" t="s">
        <v>49</v>
      </c>
      <c r="AQ560" t="s">
        <v>45</v>
      </c>
      <c r="AR560" t="str">
        <f>VLOOKUP(AC560,Lookup!$A$1:$G$58,5,FALSE)</f>
        <v>GORST CR     15.0216</v>
      </c>
      <c r="AS560">
        <f>VLOOKUP(AC560,Lookup!$A$1:$H$58,8,FALSE)</f>
        <v>9.2676267293887928</v>
      </c>
      <c r="AT560">
        <f t="shared" si="8"/>
        <v>18.720605993365361</v>
      </c>
    </row>
    <row r="561" spans="1:46" x14ac:dyDescent="0.3">
      <c r="A561" t="s">
        <v>43</v>
      </c>
      <c r="B561">
        <v>4.0999999999999996</v>
      </c>
      <c r="C561">
        <v>20160412</v>
      </c>
      <c r="D561" t="s">
        <v>44</v>
      </c>
      <c r="E561" t="s">
        <v>68</v>
      </c>
      <c r="F561">
        <v>2596273</v>
      </c>
      <c r="G561">
        <v>1</v>
      </c>
      <c r="H561">
        <v>2014</v>
      </c>
      <c r="I561">
        <v>20140813</v>
      </c>
      <c r="J561" t="s">
        <v>43</v>
      </c>
      <c r="K561">
        <v>6</v>
      </c>
      <c r="L561">
        <v>33</v>
      </c>
      <c r="M561">
        <v>23</v>
      </c>
      <c r="N561">
        <v>17</v>
      </c>
      <c r="O561" t="s">
        <v>45</v>
      </c>
      <c r="P561">
        <v>5</v>
      </c>
      <c r="Q561" t="s">
        <v>46</v>
      </c>
      <c r="S561">
        <v>5000</v>
      </c>
      <c r="T561" t="s">
        <v>56</v>
      </c>
      <c r="X561">
        <v>580</v>
      </c>
      <c r="Y561">
        <v>0</v>
      </c>
      <c r="Z561">
        <v>1</v>
      </c>
      <c r="AA561" t="s">
        <v>48</v>
      </c>
      <c r="AB561">
        <v>1</v>
      </c>
      <c r="AC561" s="1" t="s">
        <v>96</v>
      </c>
      <c r="AD561">
        <v>12</v>
      </c>
      <c r="AH561">
        <v>131268</v>
      </c>
      <c r="AI561">
        <v>1</v>
      </c>
      <c r="AO561">
        <v>2.35</v>
      </c>
      <c r="AP561" t="s">
        <v>49</v>
      </c>
      <c r="AQ561" t="s">
        <v>45</v>
      </c>
      <c r="AR561" t="str">
        <f>VLOOKUP(AC561,Lookup!$A$1:$G$58,5,FALSE)</f>
        <v>GORST CR     15.0216</v>
      </c>
      <c r="AS561">
        <f>VLOOKUP(AC561,Lookup!$A$1:$H$58,8,FALSE)</f>
        <v>9.2676267293887928</v>
      </c>
      <c r="AT561">
        <f t="shared" si="8"/>
        <v>21.778922814063662</v>
      </c>
    </row>
    <row r="562" spans="1:46" x14ac:dyDescent="0.3">
      <c r="A562" t="s">
        <v>43</v>
      </c>
      <c r="B562">
        <v>4.0999999999999996</v>
      </c>
      <c r="C562">
        <v>20160412</v>
      </c>
      <c r="D562" t="s">
        <v>44</v>
      </c>
      <c r="E562" t="s">
        <v>68</v>
      </c>
      <c r="F562">
        <v>2596287</v>
      </c>
      <c r="G562">
        <v>1</v>
      </c>
      <c r="H562">
        <v>2014</v>
      </c>
      <c r="I562">
        <v>20140813</v>
      </c>
      <c r="J562" t="s">
        <v>43</v>
      </c>
      <c r="K562">
        <v>6</v>
      </c>
      <c r="L562">
        <v>33</v>
      </c>
      <c r="M562">
        <v>23</v>
      </c>
      <c r="N562">
        <v>17</v>
      </c>
      <c r="O562" t="s">
        <v>45</v>
      </c>
      <c r="P562">
        <v>5</v>
      </c>
      <c r="Q562" t="s">
        <v>46</v>
      </c>
      <c r="S562">
        <v>5000</v>
      </c>
      <c r="T562" t="s">
        <v>47</v>
      </c>
      <c r="X562">
        <v>790</v>
      </c>
      <c r="Y562">
        <v>0</v>
      </c>
      <c r="Z562">
        <v>1</v>
      </c>
      <c r="AA562" t="s">
        <v>48</v>
      </c>
      <c r="AB562">
        <v>1</v>
      </c>
      <c r="AC562" s="1" t="s">
        <v>89</v>
      </c>
      <c r="AD562">
        <v>12</v>
      </c>
      <c r="AH562">
        <v>131268</v>
      </c>
      <c r="AI562">
        <v>1</v>
      </c>
      <c r="AO562">
        <v>2.35</v>
      </c>
      <c r="AP562" t="s">
        <v>49</v>
      </c>
      <c r="AQ562" t="s">
        <v>45</v>
      </c>
      <c r="AR562" t="str">
        <f>VLOOKUP(AC562,Lookup!$A$1:$G$58,5,FALSE)</f>
        <v>GORST CR     15.0216</v>
      </c>
      <c r="AS562">
        <f>VLOOKUP(AC562,Lookup!$A$1:$H$58,8,FALSE)</f>
        <v>8.7930918696275064</v>
      </c>
      <c r="AT562">
        <f t="shared" si="8"/>
        <v>20.663765893624642</v>
      </c>
    </row>
    <row r="563" spans="1:46" x14ac:dyDescent="0.3">
      <c r="A563" t="s">
        <v>43</v>
      </c>
      <c r="B563">
        <v>4.0999999999999996</v>
      </c>
      <c r="C563">
        <v>20160412</v>
      </c>
      <c r="D563" t="s">
        <v>44</v>
      </c>
      <c r="E563" t="s">
        <v>68</v>
      </c>
      <c r="F563">
        <v>2596288</v>
      </c>
      <c r="G563">
        <v>1</v>
      </c>
      <c r="H563">
        <v>2014</v>
      </c>
      <c r="I563">
        <v>20140813</v>
      </c>
      <c r="J563" t="s">
        <v>43</v>
      </c>
      <c r="K563">
        <v>6</v>
      </c>
      <c r="L563">
        <v>33</v>
      </c>
      <c r="M563">
        <v>23</v>
      </c>
      <c r="N563">
        <v>17</v>
      </c>
      <c r="O563" t="s">
        <v>45</v>
      </c>
      <c r="P563">
        <v>5</v>
      </c>
      <c r="Q563" t="s">
        <v>46</v>
      </c>
      <c r="S563">
        <v>5000</v>
      </c>
      <c r="T563" t="s">
        <v>47</v>
      </c>
      <c r="X563">
        <v>850</v>
      </c>
      <c r="Y563">
        <v>0</v>
      </c>
      <c r="Z563">
        <v>1</v>
      </c>
      <c r="AA563" t="s">
        <v>48</v>
      </c>
      <c r="AB563">
        <v>1</v>
      </c>
      <c r="AC563" s="1" t="s">
        <v>83</v>
      </c>
      <c r="AD563">
        <v>12</v>
      </c>
      <c r="AH563">
        <v>131268</v>
      </c>
      <c r="AI563">
        <v>1</v>
      </c>
      <c r="AO563">
        <v>2.35</v>
      </c>
      <c r="AP563" t="s">
        <v>49</v>
      </c>
      <c r="AQ563" t="s">
        <v>45</v>
      </c>
      <c r="AR563" t="str">
        <f>VLOOKUP(AC563,Lookup!$A$1:$G$58,5,FALSE)</f>
        <v>GORST CR     15.0216</v>
      </c>
      <c r="AS563">
        <f>VLOOKUP(AC563,Lookup!$A$1:$H$58,8,FALSE)</f>
        <v>12.803707691587473</v>
      </c>
      <c r="AT563">
        <f t="shared" si="8"/>
        <v>30.088713075230562</v>
      </c>
    </row>
    <row r="564" spans="1:46" x14ac:dyDescent="0.3">
      <c r="A564" t="s">
        <v>43</v>
      </c>
      <c r="B564">
        <v>4.0999999999999996</v>
      </c>
      <c r="C564">
        <v>20160412</v>
      </c>
      <c r="D564" t="s">
        <v>44</v>
      </c>
      <c r="E564" t="s">
        <v>68</v>
      </c>
      <c r="F564">
        <v>2596305</v>
      </c>
      <c r="G564">
        <v>1</v>
      </c>
      <c r="H564">
        <v>2014</v>
      </c>
      <c r="I564">
        <v>20140826</v>
      </c>
      <c r="J564" t="s">
        <v>43</v>
      </c>
      <c r="K564">
        <v>6</v>
      </c>
      <c r="L564">
        <v>35</v>
      </c>
      <c r="M564">
        <v>23</v>
      </c>
      <c r="N564">
        <v>16</v>
      </c>
      <c r="O564" t="s">
        <v>45</v>
      </c>
      <c r="P564">
        <v>5</v>
      </c>
      <c r="Q564" t="s">
        <v>46</v>
      </c>
      <c r="S564">
        <v>5000</v>
      </c>
      <c r="T564" t="s">
        <v>47</v>
      </c>
      <c r="X564">
        <v>750</v>
      </c>
      <c r="Y564">
        <v>0</v>
      </c>
      <c r="Z564">
        <v>1</v>
      </c>
      <c r="AA564" t="s">
        <v>48</v>
      </c>
      <c r="AB564">
        <v>1</v>
      </c>
      <c r="AC564" s="1" t="s">
        <v>88</v>
      </c>
      <c r="AD564">
        <v>12</v>
      </c>
      <c r="AH564">
        <v>131270</v>
      </c>
      <c r="AI564">
        <v>1</v>
      </c>
      <c r="AO564">
        <v>2.02</v>
      </c>
      <c r="AP564" t="s">
        <v>49</v>
      </c>
      <c r="AQ564" t="s">
        <v>45</v>
      </c>
      <c r="AR564" t="str">
        <f>VLOOKUP(AC564,Lookup!$A$1:$G$58,5,FALSE)</f>
        <v>GORST CR     15.0216</v>
      </c>
      <c r="AS564">
        <f>VLOOKUP(AC564,Lookup!$A$1:$H$58,8,FALSE)</f>
        <v>8.7221435634663784</v>
      </c>
      <c r="AT564">
        <f t="shared" si="8"/>
        <v>17.618729998202085</v>
      </c>
    </row>
    <row r="565" spans="1:46" x14ac:dyDescent="0.3">
      <c r="A565" t="s">
        <v>43</v>
      </c>
      <c r="B565">
        <v>4.0999999999999996</v>
      </c>
      <c r="C565">
        <v>20160412</v>
      </c>
      <c r="D565" t="s">
        <v>44</v>
      </c>
      <c r="E565" t="s">
        <v>68</v>
      </c>
      <c r="F565">
        <v>2596306</v>
      </c>
      <c r="G565">
        <v>1</v>
      </c>
      <c r="H565">
        <v>2014</v>
      </c>
      <c r="I565">
        <v>20140815</v>
      </c>
      <c r="J565" t="s">
        <v>43</v>
      </c>
      <c r="K565">
        <v>6</v>
      </c>
      <c r="L565">
        <v>33</v>
      </c>
      <c r="M565">
        <v>23</v>
      </c>
      <c r="N565">
        <v>16</v>
      </c>
      <c r="O565" t="s">
        <v>45</v>
      </c>
      <c r="P565">
        <v>5</v>
      </c>
      <c r="Q565" t="s">
        <v>46</v>
      </c>
      <c r="S565">
        <v>5000</v>
      </c>
      <c r="T565" t="s">
        <v>56</v>
      </c>
      <c r="X565">
        <v>840</v>
      </c>
      <c r="Y565">
        <v>0</v>
      </c>
      <c r="Z565">
        <v>1</v>
      </c>
      <c r="AA565" t="s">
        <v>48</v>
      </c>
      <c r="AB565">
        <v>1</v>
      </c>
      <c r="AC565" s="1" t="s">
        <v>89</v>
      </c>
      <c r="AD565">
        <v>12</v>
      </c>
      <c r="AH565">
        <v>131268</v>
      </c>
      <c r="AI565">
        <v>1</v>
      </c>
      <c r="AO565">
        <v>2.35</v>
      </c>
      <c r="AP565" t="s">
        <v>49</v>
      </c>
      <c r="AQ565" t="s">
        <v>45</v>
      </c>
      <c r="AR565" t="str">
        <f>VLOOKUP(AC565,Lookup!$A$1:$G$58,5,FALSE)</f>
        <v>GORST CR     15.0216</v>
      </c>
      <c r="AS565">
        <f>VLOOKUP(AC565,Lookup!$A$1:$H$58,8,FALSE)</f>
        <v>8.7930918696275064</v>
      </c>
      <c r="AT565">
        <f t="shared" si="8"/>
        <v>20.663765893624642</v>
      </c>
    </row>
    <row r="566" spans="1:46" x14ac:dyDescent="0.3">
      <c r="A566" t="s">
        <v>43</v>
      </c>
      <c r="B566">
        <v>4.0999999999999996</v>
      </c>
      <c r="C566">
        <v>20160412</v>
      </c>
      <c r="D566" t="s">
        <v>44</v>
      </c>
      <c r="E566" t="s">
        <v>68</v>
      </c>
      <c r="F566">
        <v>2596320</v>
      </c>
      <c r="G566">
        <v>1</v>
      </c>
      <c r="H566">
        <v>2014</v>
      </c>
      <c r="I566">
        <v>20140827</v>
      </c>
      <c r="J566" t="s">
        <v>43</v>
      </c>
      <c r="K566">
        <v>6</v>
      </c>
      <c r="L566">
        <v>35</v>
      </c>
      <c r="M566">
        <v>23</v>
      </c>
      <c r="N566">
        <v>16</v>
      </c>
      <c r="O566" t="s">
        <v>45</v>
      </c>
      <c r="P566">
        <v>5</v>
      </c>
      <c r="Q566" t="s">
        <v>46</v>
      </c>
      <c r="S566">
        <v>5000</v>
      </c>
      <c r="T566" t="s">
        <v>56</v>
      </c>
      <c r="X566">
        <v>750</v>
      </c>
      <c r="Y566">
        <v>0</v>
      </c>
      <c r="Z566">
        <v>1</v>
      </c>
      <c r="AA566" t="s">
        <v>48</v>
      </c>
      <c r="AB566">
        <v>1</v>
      </c>
      <c r="AC566" s="1" t="s">
        <v>88</v>
      </c>
      <c r="AD566">
        <v>12</v>
      </c>
      <c r="AH566">
        <v>131270</v>
      </c>
      <c r="AI566">
        <v>1</v>
      </c>
      <c r="AO566">
        <v>2.02</v>
      </c>
      <c r="AP566" t="s">
        <v>49</v>
      </c>
      <c r="AQ566" t="s">
        <v>45</v>
      </c>
      <c r="AR566" t="str">
        <f>VLOOKUP(AC566,Lookup!$A$1:$G$58,5,FALSE)</f>
        <v>GORST CR     15.0216</v>
      </c>
      <c r="AS566">
        <f>VLOOKUP(AC566,Lookup!$A$1:$H$58,8,FALSE)</f>
        <v>8.7221435634663784</v>
      </c>
      <c r="AT566">
        <f t="shared" si="8"/>
        <v>17.618729998202085</v>
      </c>
    </row>
    <row r="567" spans="1:46" x14ac:dyDescent="0.3">
      <c r="A567" t="s">
        <v>43</v>
      </c>
      <c r="B567">
        <v>4.0999999999999996</v>
      </c>
      <c r="C567">
        <v>20160412</v>
      </c>
      <c r="D567" t="s">
        <v>44</v>
      </c>
      <c r="E567" t="s">
        <v>68</v>
      </c>
      <c r="F567">
        <v>2596323</v>
      </c>
      <c r="G567">
        <v>1</v>
      </c>
      <c r="H567">
        <v>2014</v>
      </c>
      <c r="I567">
        <v>20140827</v>
      </c>
      <c r="J567" t="s">
        <v>43</v>
      </c>
      <c r="K567">
        <v>6</v>
      </c>
      <c r="L567">
        <v>35</v>
      </c>
      <c r="M567">
        <v>23</v>
      </c>
      <c r="N567">
        <v>16</v>
      </c>
      <c r="O567" t="s">
        <v>45</v>
      </c>
      <c r="P567">
        <v>5</v>
      </c>
      <c r="Q567" t="s">
        <v>46</v>
      </c>
      <c r="S567">
        <v>5000</v>
      </c>
      <c r="T567" t="s">
        <v>56</v>
      </c>
      <c r="X567">
        <v>720</v>
      </c>
      <c r="Y567">
        <v>0</v>
      </c>
      <c r="Z567">
        <v>1</v>
      </c>
      <c r="AA567" t="s">
        <v>48</v>
      </c>
      <c r="AB567">
        <v>1</v>
      </c>
      <c r="AC567" s="1" t="s">
        <v>94</v>
      </c>
      <c r="AD567">
        <v>12</v>
      </c>
      <c r="AH567">
        <v>131270</v>
      </c>
      <c r="AI567">
        <v>1</v>
      </c>
      <c r="AO567">
        <v>2.02</v>
      </c>
      <c r="AP567" t="s">
        <v>49</v>
      </c>
      <c r="AQ567" t="s">
        <v>45</v>
      </c>
      <c r="AR567" t="str">
        <f>VLOOKUP(AC567,Lookup!$A$1:$G$58,5,FALSE)</f>
        <v>GORST CR     15.0216</v>
      </c>
      <c r="AS567">
        <f>VLOOKUP(AC567,Lookup!$A$1:$H$58,8,FALSE)</f>
        <v>8.7732919254658377</v>
      </c>
      <c r="AT567">
        <f t="shared" si="8"/>
        <v>17.722049689440993</v>
      </c>
    </row>
    <row r="568" spans="1:46" x14ac:dyDescent="0.3">
      <c r="A568" t="s">
        <v>43</v>
      </c>
      <c r="B568">
        <v>4.0999999999999996</v>
      </c>
      <c r="C568">
        <v>20160412</v>
      </c>
      <c r="D568" t="s">
        <v>44</v>
      </c>
      <c r="E568" t="s">
        <v>68</v>
      </c>
      <c r="F568">
        <v>2596241</v>
      </c>
      <c r="G568">
        <v>1</v>
      </c>
      <c r="H568">
        <v>2014</v>
      </c>
      <c r="I568">
        <v>20140828</v>
      </c>
      <c r="J568" t="s">
        <v>43</v>
      </c>
      <c r="K568">
        <v>6</v>
      </c>
      <c r="L568">
        <v>35</v>
      </c>
      <c r="M568">
        <v>23</v>
      </c>
      <c r="N568">
        <v>16</v>
      </c>
      <c r="O568" t="s">
        <v>45</v>
      </c>
      <c r="P568">
        <v>5</v>
      </c>
      <c r="Q568" t="s">
        <v>46</v>
      </c>
      <c r="S568">
        <v>5000</v>
      </c>
      <c r="T568" t="s">
        <v>47</v>
      </c>
      <c r="X568">
        <v>840</v>
      </c>
      <c r="Y568">
        <v>0</v>
      </c>
      <c r="Z568">
        <v>1</v>
      </c>
      <c r="AA568" t="s">
        <v>48</v>
      </c>
      <c r="AB568">
        <v>1</v>
      </c>
      <c r="AC568" s="1" t="s">
        <v>88</v>
      </c>
      <c r="AD568">
        <v>12</v>
      </c>
      <c r="AH568">
        <v>131270</v>
      </c>
      <c r="AI568">
        <v>1</v>
      </c>
      <c r="AO568">
        <v>2.02</v>
      </c>
      <c r="AP568" t="s">
        <v>49</v>
      </c>
      <c r="AQ568" t="s">
        <v>45</v>
      </c>
      <c r="AR568" t="str">
        <f>VLOOKUP(AC568,Lookup!$A$1:$G$58,5,FALSE)</f>
        <v>GORST CR     15.0216</v>
      </c>
      <c r="AS568">
        <f>VLOOKUP(AC568,Lookup!$A$1:$H$58,8,FALSE)</f>
        <v>8.7221435634663784</v>
      </c>
      <c r="AT568">
        <f t="shared" si="8"/>
        <v>17.618729998202085</v>
      </c>
    </row>
    <row r="569" spans="1:46" x14ac:dyDescent="0.3">
      <c r="A569" t="s">
        <v>43</v>
      </c>
      <c r="B569">
        <v>4.0999999999999996</v>
      </c>
      <c r="C569">
        <v>20160412</v>
      </c>
      <c r="D569" t="s">
        <v>44</v>
      </c>
      <c r="E569" t="s">
        <v>68</v>
      </c>
      <c r="F569">
        <v>2596252</v>
      </c>
      <c r="G569">
        <v>1</v>
      </c>
      <c r="H569">
        <v>2014</v>
      </c>
      <c r="I569">
        <v>20140814</v>
      </c>
      <c r="J569" t="s">
        <v>43</v>
      </c>
      <c r="K569">
        <v>6</v>
      </c>
      <c r="L569">
        <v>33</v>
      </c>
      <c r="M569">
        <v>23</v>
      </c>
      <c r="N569">
        <v>16</v>
      </c>
      <c r="O569" t="s">
        <v>45</v>
      </c>
      <c r="P569">
        <v>5</v>
      </c>
      <c r="Q569" t="s">
        <v>46</v>
      </c>
      <c r="S569">
        <v>5000</v>
      </c>
      <c r="T569" t="s">
        <v>47</v>
      </c>
      <c r="X569">
        <v>690</v>
      </c>
      <c r="Y569">
        <v>0</v>
      </c>
      <c r="Z569">
        <v>1</v>
      </c>
      <c r="AA569" t="s">
        <v>48</v>
      </c>
      <c r="AB569">
        <v>1</v>
      </c>
      <c r="AC569" s="1" t="s">
        <v>89</v>
      </c>
      <c r="AD569">
        <v>12</v>
      </c>
      <c r="AH569">
        <v>131268</v>
      </c>
      <c r="AI569">
        <v>1</v>
      </c>
      <c r="AO569">
        <v>2.35</v>
      </c>
      <c r="AP569" t="s">
        <v>49</v>
      </c>
      <c r="AQ569" t="s">
        <v>45</v>
      </c>
      <c r="AR569" t="str">
        <f>VLOOKUP(AC569,Lookup!$A$1:$G$58,5,FALSE)</f>
        <v>GORST CR     15.0216</v>
      </c>
      <c r="AS569">
        <f>VLOOKUP(AC569,Lookup!$A$1:$H$58,8,FALSE)</f>
        <v>8.7930918696275064</v>
      </c>
      <c r="AT569">
        <f t="shared" si="8"/>
        <v>20.663765893624642</v>
      </c>
    </row>
    <row r="570" spans="1:46" x14ac:dyDescent="0.3">
      <c r="A570" t="s">
        <v>43</v>
      </c>
      <c r="B570">
        <v>4.0999999999999996</v>
      </c>
      <c r="C570">
        <v>20160412</v>
      </c>
      <c r="D570" t="s">
        <v>44</v>
      </c>
      <c r="E570" t="s">
        <v>68</v>
      </c>
      <c r="F570">
        <v>2596259</v>
      </c>
      <c r="G570">
        <v>1</v>
      </c>
      <c r="H570">
        <v>2014</v>
      </c>
      <c r="I570">
        <v>20140813</v>
      </c>
      <c r="J570" t="s">
        <v>43</v>
      </c>
      <c r="K570">
        <v>6</v>
      </c>
      <c r="L570">
        <v>33</v>
      </c>
      <c r="M570">
        <v>23</v>
      </c>
      <c r="N570">
        <v>17</v>
      </c>
      <c r="O570" t="s">
        <v>45</v>
      </c>
      <c r="P570">
        <v>5</v>
      </c>
      <c r="Q570" t="s">
        <v>46</v>
      </c>
      <c r="S570">
        <v>5000</v>
      </c>
      <c r="T570" t="s">
        <v>56</v>
      </c>
      <c r="X570">
        <v>720</v>
      </c>
      <c r="Y570">
        <v>0</v>
      </c>
      <c r="Z570">
        <v>1</v>
      </c>
      <c r="AA570" t="s">
        <v>48</v>
      </c>
      <c r="AB570">
        <v>1</v>
      </c>
      <c r="AC570" s="1" t="s">
        <v>88</v>
      </c>
      <c r="AD570">
        <v>12</v>
      </c>
      <c r="AH570">
        <v>131268</v>
      </c>
      <c r="AI570">
        <v>1</v>
      </c>
      <c r="AO570">
        <v>2.35</v>
      </c>
      <c r="AP570" t="s">
        <v>49</v>
      </c>
      <c r="AQ570" t="s">
        <v>45</v>
      </c>
      <c r="AR570" t="str">
        <f>VLOOKUP(AC570,Lookup!$A$1:$G$58,5,FALSE)</f>
        <v>GORST CR     15.0216</v>
      </c>
      <c r="AS570">
        <f>VLOOKUP(AC570,Lookup!$A$1:$H$58,8,FALSE)</f>
        <v>8.7221435634663784</v>
      </c>
      <c r="AT570">
        <f t="shared" si="8"/>
        <v>20.497037374145989</v>
      </c>
    </row>
    <row r="571" spans="1:46" x14ac:dyDescent="0.3">
      <c r="A571" t="s">
        <v>43</v>
      </c>
      <c r="B571">
        <v>4.0999999999999996</v>
      </c>
      <c r="C571">
        <v>20160412</v>
      </c>
      <c r="D571" t="s">
        <v>44</v>
      </c>
      <c r="E571" t="s">
        <v>68</v>
      </c>
      <c r="F571">
        <v>2596266</v>
      </c>
      <c r="G571">
        <v>1</v>
      </c>
      <c r="H571">
        <v>2014</v>
      </c>
      <c r="I571">
        <v>20140813</v>
      </c>
      <c r="J571" t="s">
        <v>43</v>
      </c>
      <c r="K571">
        <v>6</v>
      </c>
      <c r="L571">
        <v>33</v>
      </c>
      <c r="M571">
        <v>23</v>
      </c>
      <c r="N571">
        <v>17</v>
      </c>
      <c r="O571" t="s">
        <v>45</v>
      </c>
      <c r="P571">
        <v>5</v>
      </c>
      <c r="Q571" t="s">
        <v>46</v>
      </c>
      <c r="S571">
        <v>0</v>
      </c>
      <c r="T571" t="s">
        <v>56</v>
      </c>
      <c r="X571">
        <v>680</v>
      </c>
      <c r="Y571">
        <v>0</v>
      </c>
      <c r="Z571">
        <v>1</v>
      </c>
      <c r="AA571" t="s">
        <v>48</v>
      </c>
      <c r="AB571">
        <v>1</v>
      </c>
      <c r="AC571" s="1" t="s">
        <v>102</v>
      </c>
      <c r="AD571">
        <v>12</v>
      </c>
      <c r="AH571">
        <v>131268</v>
      </c>
      <c r="AI571">
        <v>1</v>
      </c>
      <c r="AO571">
        <v>2.35</v>
      </c>
      <c r="AP571" t="s">
        <v>49</v>
      </c>
      <c r="AQ571" t="s">
        <v>45</v>
      </c>
      <c r="AR571" t="str">
        <f>VLOOKUP(AC571,Lookup!$A$1:$G$58,5,FALSE)</f>
        <v>GROVERS CR HATCHERY</v>
      </c>
      <c r="AS571">
        <f>VLOOKUP(AC571,Lookup!$A$1:$H$58,8,FALSE)</f>
        <v>1</v>
      </c>
      <c r="AT571">
        <f t="shared" si="8"/>
        <v>2.35</v>
      </c>
    </row>
    <row r="572" spans="1:46" x14ac:dyDescent="0.3">
      <c r="A572" t="s">
        <v>43</v>
      </c>
      <c r="B572">
        <v>4.0999999999999996</v>
      </c>
      <c r="C572">
        <v>20160412</v>
      </c>
      <c r="D572" t="s">
        <v>44</v>
      </c>
      <c r="E572" t="s">
        <v>68</v>
      </c>
      <c r="F572">
        <v>2596277</v>
      </c>
      <c r="G572">
        <v>1</v>
      </c>
      <c r="H572">
        <v>2014</v>
      </c>
      <c r="I572">
        <v>20140813</v>
      </c>
      <c r="J572" t="s">
        <v>43</v>
      </c>
      <c r="K572">
        <v>6</v>
      </c>
      <c r="L572">
        <v>33</v>
      </c>
      <c r="M572">
        <v>23</v>
      </c>
      <c r="N572">
        <v>17</v>
      </c>
      <c r="O572" t="s">
        <v>45</v>
      </c>
      <c r="P572">
        <v>5</v>
      </c>
      <c r="Q572" t="s">
        <v>46</v>
      </c>
      <c r="S572">
        <v>5000</v>
      </c>
      <c r="T572" t="s">
        <v>56</v>
      </c>
      <c r="X572">
        <v>740</v>
      </c>
      <c r="Y572">
        <v>0</v>
      </c>
      <c r="Z572">
        <v>1</v>
      </c>
      <c r="AA572" t="s">
        <v>48</v>
      </c>
      <c r="AB572">
        <v>1</v>
      </c>
      <c r="AC572" s="1" t="s">
        <v>89</v>
      </c>
      <c r="AD572">
        <v>12</v>
      </c>
      <c r="AH572">
        <v>131268</v>
      </c>
      <c r="AI572">
        <v>1</v>
      </c>
      <c r="AO572">
        <v>2.35</v>
      </c>
      <c r="AP572" t="s">
        <v>49</v>
      </c>
      <c r="AQ572" t="s">
        <v>45</v>
      </c>
      <c r="AR572" t="str">
        <f>VLOOKUP(AC572,Lookup!$A$1:$G$58,5,FALSE)</f>
        <v>GORST CR     15.0216</v>
      </c>
      <c r="AS572">
        <f>VLOOKUP(AC572,Lookup!$A$1:$H$58,8,FALSE)</f>
        <v>8.7930918696275064</v>
      </c>
      <c r="AT572">
        <f t="shared" si="8"/>
        <v>20.663765893624642</v>
      </c>
    </row>
    <row r="573" spans="1:46" x14ac:dyDescent="0.3">
      <c r="A573" t="s">
        <v>43</v>
      </c>
      <c r="B573">
        <v>4.0999999999999996</v>
      </c>
      <c r="C573">
        <v>20160412</v>
      </c>
      <c r="D573" t="s">
        <v>44</v>
      </c>
      <c r="E573" t="s">
        <v>68</v>
      </c>
      <c r="F573">
        <v>2596284</v>
      </c>
      <c r="G573">
        <v>1</v>
      </c>
      <c r="H573">
        <v>2014</v>
      </c>
      <c r="I573">
        <v>20140813</v>
      </c>
      <c r="J573" t="s">
        <v>43</v>
      </c>
      <c r="K573">
        <v>6</v>
      </c>
      <c r="L573">
        <v>33</v>
      </c>
      <c r="M573">
        <v>23</v>
      </c>
      <c r="N573">
        <v>17</v>
      </c>
      <c r="O573" t="s">
        <v>45</v>
      </c>
      <c r="P573">
        <v>5</v>
      </c>
      <c r="Q573" t="s">
        <v>46</v>
      </c>
      <c r="S573">
        <v>5000</v>
      </c>
      <c r="T573" t="s">
        <v>47</v>
      </c>
      <c r="X573">
        <v>660</v>
      </c>
      <c r="Y573">
        <v>0</v>
      </c>
      <c r="Z573">
        <v>1</v>
      </c>
      <c r="AA573" t="s">
        <v>48</v>
      </c>
      <c r="AB573">
        <v>1</v>
      </c>
      <c r="AC573" s="1" t="s">
        <v>96</v>
      </c>
      <c r="AD573">
        <v>12</v>
      </c>
      <c r="AH573">
        <v>131268</v>
      </c>
      <c r="AI573">
        <v>1</v>
      </c>
      <c r="AO573">
        <v>2.35</v>
      </c>
      <c r="AP573" t="s">
        <v>49</v>
      </c>
      <c r="AQ573" t="s">
        <v>45</v>
      </c>
      <c r="AR573" t="str">
        <f>VLOOKUP(AC573,Lookup!$A$1:$G$58,5,FALSE)</f>
        <v>GORST CR     15.0216</v>
      </c>
      <c r="AS573">
        <f>VLOOKUP(AC573,Lookup!$A$1:$H$58,8,FALSE)</f>
        <v>9.2676267293887928</v>
      </c>
      <c r="AT573">
        <f t="shared" si="8"/>
        <v>21.778922814063662</v>
      </c>
    </row>
    <row r="574" spans="1:46" x14ac:dyDescent="0.3">
      <c r="A574" t="s">
        <v>43</v>
      </c>
      <c r="B574">
        <v>4.0999999999999996</v>
      </c>
      <c r="C574">
        <v>20160412</v>
      </c>
      <c r="D574" t="s">
        <v>44</v>
      </c>
      <c r="E574" t="s">
        <v>68</v>
      </c>
      <c r="F574">
        <v>2596291</v>
      </c>
      <c r="G574">
        <v>1</v>
      </c>
      <c r="H574">
        <v>2014</v>
      </c>
      <c r="I574">
        <v>20140813</v>
      </c>
      <c r="J574" t="s">
        <v>43</v>
      </c>
      <c r="K574">
        <v>6</v>
      </c>
      <c r="L574">
        <v>33</v>
      </c>
      <c r="M574">
        <v>23</v>
      </c>
      <c r="N574">
        <v>17</v>
      </c>
      <c r="O574" t="s">
        <v>45</v>
      </c>
      <c r="P574">
        <v>5</v>
      </c>
      <c r="Q574" t="s">
        <v>46</v>
      </c>
      <c r="S574">
        <v>5000</v>
      </c>
      <c r="T574" t="s">
        <v>56</v>
      </c>
      <c r="X574">
        <v>700</v>
      </c>
      <c r="Y574">
        <v>0</v>
      </c>
      <c r="Z574">
        <v>1</v>
      </c>
      <c r="AA574" t="s">
        <v>48</v>
      </c>
      <c r="AB574">
        <v>1</v>
      </c>
      <c r="AC574" s="1" t="s">
        <v>94</v>
      </c>
      <c r="AD574">
        <v>12</v>
      </c>
      <c r="AH574">
        <v>131268</v>
      </c>
      <c r="AI574">
        <v>1</v>
      </c>
      <c r="AO574">
        <v>2.35</v>
      </c>
      <c r="AP574" t="s">
        <v>49</v>
      </c>
      <c r="AQ574" t="s">
        <v>45</v>
      </c>
      <c r="AR574" t="str">
        <f>VLOOKUP(AC574,Lookup!$A$1:$G$58,5,FALSE)</f>
        <v>GORST CR     15.0216</v>
      </c>
      <c r="AS574">
        <f>VLOOKUP(AC574,Lookup!$A$1:$H$58,8,FALSE)</f>
        <v>8.7732919254658377</v>
      </c>
      <c r="AT574">
        <f t="shared" si="8"/>
        <v>20.617236024844718</v>
      </c>
    </row>
    <row r="575" spans="1:46" x14ac:dyDescent="0.3">
      <c r="A575" t="s">
        <v>43</v>
      </c>
      <c r="B575">
        <v>4.0999999999999996</v>
      </c>
      <c r="C575">
        <v>20160412</v>
      </c>
      <c r="D575" t="s">
        <v>44</v>
      </c>
      <c r="E575" t="s">
        <v>68</v>
      </c>
      <c r="F575">
        <v>2596302</v>
      </c>
      <c r="G575">
        <v>1</v>
      </c>
      <c r="H575">
        <v>2014</v>
      </c>
      <c r="I575">
        <v>20140826</v>
      </c>
      <c r="J575" t="s">
        <v>43</v>
      </c>
      <c r="K575">
        <v>6</v>
      </c>
      <c r="L575">
        <v>35</v>
      </c>
      <c r="M575">
        <v>23</v>
      </c>
      <c r="N575">
        <v>16</v>
      </c>
      <c r="O575" t="s">
        <v>45</v>
      </c>
      <c r="P575">
        <v>5</v>
      </c>
      <c r="Q575" t="s">
        <v>46</v>
      </c>
      <c r="S575">
        <v>5000</v>
      </c>
      <c r="T575" t="s">
        <v>56</v>
      </c>
      <c r="X575">
        <v>680</v>
      </c>
      <c r="Y575">
        <v>0</v>
      </c>
      <c r="Z575">
        <v>1</v>
      </c>
      <c r="AA575" t="s">
        <v>48</v>
      </c>
      <c r="AB575">
        <v>1</v>
      </c>
      <c r="AC575" s="1" t="s">
        <v>94</v>
      </c>
      <c r="AD575">
        <v>12</v>
      </c>
      <c r="AH575">
        <v>131270</v>
      </c>
      <c r="AI575">
        <v>1</v>
      </c>
      <c r="AO575">
        <v>2.02</v>
      </c>
      <c r="AP575" t="s">
        <v>49</v>
      </c>
      <c r="AQ575" t="s">
        <v>45</v>
      </c>
      <c r="AR575" t="str">
        <f>VLOOKUP(AC575,Lookup!$A$1:$G$58,5,FALSE)</f>
        <v>GORST CR     15.0216</v>
      </c>
      <c r="AS575">
        <f>VLOOKUP(AC575,Lookup!$A$1:$H$58,8,FALSE)</f>
        <v>8.7732919254658377</v>
      </c>
      <c r="AT575">
        <f t="shared" si="8"/>
        <v>17.722049689440993</v>
      </c>
    </row>
    <row r="576" spans="1:46" x14ac:dyDescent="0.3">
      <c r="A576" t="s">
        <v>43</v>
      </c>
      <c r="B576">
        <v>4.0999999999999996</v>
      </c>
      <c r="C576">
        <v>20160412</v>
      </c>
      <c r="D576" t="s">
        <v>44</v>
      </c>
      <c r="E576" t="s">
        <v>68</v>
      </c>
      <c r="F576">
        <v>2596309</v>
      </c>
      <c r="G576">
        <v>1</v>
      </c>
      <c r="H576">
        <v>2014</v>
      </c>
      <c r="I576">
        <v>20140815</v>
      </c>
      <c r="J576" t="s">
        <v>43</v>
      </c>
      <c r="K576">
        <v>6</v>
      </c>
      <c r="L576">
        <v>33</v>
      </c>
      <c r="M576">
        <v>23</v>
      </c>
      <c r="N576">
        <v>16</v>
      </c>
      <c r="O576" t="s">
        <v>45</v>
      </c>
      <c r="P576">
        <v>5</v>
      </c>
      <c r="Q576" t="s">
        <v>46</v>
      </c>
      <c r="S576">
        <v>5000</v>
      </c>
      <c r="T576" t="s">
        <v>47</v>
      </c>
      <c r="X576">
        <v>710</v>
      </c>
      <c r="Y576">
        <v>0</v>
      </c>
      <c r="Z576">
        <v>1</v>
      </c>
      <c r="AA576" t="s">
        <v>48</v>
      </c>
      <c r="AB576">
        <v>1</v>
      </c>
      <c r="AC576" s="1" t="s">
        <v>89</v>
      </c>
      <c r="AD576">
        <v>12</v>
      </c>
      <c r="AH576">
        <v>131268</v>
      </c>
      <c r="AI576">
        <v>1</v>
      </c>
      <c r="AO576">
        <v>2.35</v>
      </c>
      <c r="AP576" t="s">
        <v>49</v>
      </c>
      <c r="AQ576" t="s">
        <v>45</v>
      </c>
      <c r="AR576" t="str">
        <f>VLOOKUP(AC576,Lookup!$A$1:$G$58,5,FALSE)</f>
        <v>GORST CR     15.0216</v>
      </c>
      <c r="AS576">
        <f>VLOOKUP(AC576,Lookup!$A$1:$H$58,8,FALSE)</f>
        <v>8.7930918696275064</v>
      </c>
      <c r="AT576">
        <f t="shared" si="8"/>
        <v>20.663765893624642</v>
      </c>
    </row>
    <row r="577" spans="1:46" x14ac:dyDescent="0.3">
      <c r="A577" t="s">
        <v>43</v>
      </c>
      <c r="B577">
        <v>4.0999999999999996</v>
      </c>
      <c r="C577">
        <v>20160412</v>
      </c>
      <c r="D577" t="s">
        <v>44</v>
      </c>
      <c r="E577" t="s">
        <v>68</v>
      </c>
      <c r="F577">
        <v>2596316</v>
      </c>
      <c r="G577">
        <v>1</v>
      </c>
      <c r="H577">
        <v>2014</v>
      </c>
      <c r="I577">
        <v>20140827</v>
      </c>
      <c r="J577" t="s">
        <v>43</v>
      </c>
      <c r="K577">
        <v>6</v>
      </c>
      <c r="L577">
        <v>35</v>
      </c>
      <c r="M577">
        <v>23</v>
      </c>
      <c r="N577">
        <v>16</v>
      </c>
      <c r="O577" t="s">
        <v>45</v>
      </c>
      <c r="P577">
        <v>5</v>
      </c>
      <c r="Q577" t="s">
        <v>46</v>
      </c>
      <c r="S577">
        <v>5000</v>
      </c>
      <c r="T577" t="s">
        <v>56</v>
      </c>
      <c r="X577">
        <v>750</v>
      </c>
      <c r="Y577">
        <v>0</v>
      </c>
      <c r="Z577">
        <v>1</v>
      </c>
      <c r="AA577" t="s">
        <v>48</v>
      </c>
      <c r="AB577">
        <v>1</v>
      </c>
      <c r="AC577" s="1" t="s">
        <v>89</v>
      </c>
      <c r="AD577">
        <v>12</v>
      </c>
      <c r="AH577">
        <v>131270</v>
      </c>
      <c r="AI577">
        <v>1</v>
      </c>
      <c r="AO577">
        <v>2.02</v>
      </c>
      <c r="AP577" t="s">
        <v>49</v>
      </c>
      <c r="AQ577" t="s">
        <v>45</v>
      </c>
      <c r="AR577" t="str">
        <f>VLOOKUP(AC577,Lookup!$A$1:$G$58,5,FALSE)</f>
        <v>GORST CR     15.0216</v>
      </c>
      <c r="AS577">
        <f>VLOOKUP(AC577,Lookup!$A$1:$H$58,8,FALSE)</f>
        <v>8.7930918696275064</v>
      </c>
      <c r="AT577">
        <f t="shared" si="8"/>
        <v>17.762045576647562</v>
      </c>
    </row>
    <row r="578" spans="1:46" x14ac:dyDescent="0.3">
      <c r="A578" t="s">
        <v>43</v>
      </c>
      <c r="B578">
        <v>4.0999999999999996</v>
      </c>
      <c r="C578">
        <v>20160412</v>
      </c>
      <c r="D578" t="s">
        <v>44</v>
      </c>
      <c r="E578" t="s">
        <v>68</v>
      </c>
      <c r="F578">
        <v>2596327</v>
      </c>
      <c r="G578">
        <v>1</v>
      </c>
      <c r="H578">
        <v>2014</v>
      </c>
      <c r="I578">
        <v>20140827</v>
      </c>
      <c r="J578" t="s">
        <v>43</v>
      </c>
      <c r="K578">
        <v>6</v>
      </c>
      <c r="L578">
        <v>35</v>
      </c>
      <c r="M578">
        <v>23</v>
      </c>
      <c r="N578">
        <v>16</v>
      </c>
      <c r="O578" t="s">
        <v>45</v>
      </c>
      <c r="P578">
        <v>5</v>
      </c>
      <c r="Q578" t="s">
        <v>46</v>
      </c>
      <c r="S578">
        <v>5000</v>
      </c>
      <c r="T578" t="s">
        <v>47</v>
      </c>
      <c r="X578">
        <v>780</v>
      </c>
      <c r="Y578">
        <v>0</v>
      </c>
      <c r="Z578">
        <v>1</v>
      </c>
      <c r="AA578" t="s">
        <v>48</v>
      </c>
      <c r="AB578">
        <v>1</v>
      </c>
      <c r="AC578" s="1" t="s">
        <v>89</v>
      </c>
      <c r="AD578">
        <v>12</v>
      </c>
      <c r="AH578">
        <v>131270</v>
      </c>
      <c r="AI578">
        <v>1</v>
      </c>
      <c r="AO578">
        <v>2.02</v>
      </c>
      <c r="AP578" t="s">
        <v>49</v>
      </c>
      <c r="AQ578" t="s">
        <v>45</v>
      </c>
      <c r="AR578" t="str">
        <f>VLOOKUP(AC578,Lookup!$A$1:$G$58,5,FALSE)</f>
        <v>GORST CR     15.0216</v>
      </c>
      <c r="AS578">
        <f>VLOOKUP(AC578,Lookup!$A$1:$H$58,8,FALSE)</f>
        <v>8.7930918696275064</v>
      </c>
      <c r="AT578">
        <f t="shared" si="8"/>
        <v>17.762045576647562</v>
      </c>
    </row>
    <row r="579" spans="1:46" x14ac:dyDescent="0.3">
      <c r="A579" t="s">
        <v>43</v>
      </c>
      <c r="B579">
        <v>4.0999999999999996</v>
      </c>
      <c r="C579">
        <v>20160412</v>
      </c>
      <c r="D579" t="s">
        <v>44</v>
      </c>
      <c r="E579" t="s">
        <v>68</v>
      </c>
      <c r="F579">
        <v>2596334</v>
      </c>
      <c r="G579">
        <v>1</v>
      </c>
      <c r="H579">
        <v>2014</v>
      </c>
      <c r="I579">
        <v>20140827</v>
      </c>
      <c r="J579" t="s">
        <v>43</v>
      </c>
      <c r="K579">
        <v>6</v>
      </c>
      <c r="L579">
        <v>35</v>
      </c>
      <c r="M579">
        <v>23</v>
      </c>
      <c r="N579">
        <v>16</v>
      </c>
      <c r="O579" t="s">
        <v>45</v>
      </c>
      <c r="P579">
        <v>5</v>
      </c>
      <c r="Q579" t="s">
        <v>46</v>
      </c>
      <c r="S579">
        <v>5000</v>
      </c>
      <c r="T579" t="s">
        <v>47</v>
      </c>
      <c r="X579">
        <v>680</v>
      </c>
      <c r="Y579">
        <v>0</v>
      </c>
      <c r="Z579">
        <v>1</v>
      </c>
      <c r="AA579" t="s">
        <v>48</v>
      </c>
      <c r="AB579">
        <v>1</v>
      </c>
      <c r="AC579" s="1" t="s">
        <v>89</v>
      </c>
      <c r="AD579">
        <v>12</v>
      </c>
      <c r="AH579">
        <v>131270</v>
      </c>
      <c r="AI579">
        <v>1</v>
      </c>
      <c r="AO579">
        <v>2.02</v>
      </c>
      <c r="AP579" t="s">
        <v>49</v>
      </c>
      <c r="AQ579" t="s">
        <v>45</v>
      </c>
      <c r="AR579" t="str">
        <f>VLOOKUP(AC579,Lookup!$A$1:$G$58,5,FALSE)</f>
        <v>GORST CR     15.0216</v>
      </c>
      <c r="AS579">
        <f>VLOOKUP(AC579,Lookup!$A$1:$H$58,8,FALSE)</f>
        <v>8.7930918696275064</v>
      </c>
      <c r="AT579">
        <f t="shared" ref="AT579:AT642" si="9">AS579*AO579</f>
        <v>17.762045576647562</v>
      </c>
    </row>
    <row r="580" spans="1:46" x14ac:dyDescent="0.3">
      <c r="A580" t="s">
        <v>43</v>
      </c>
      <c r="B580">
        <v>4.0999999999999996</v>
      </c>
      <c r="C580">
        <v>20160412</v>
      </c>
      <c r="D580" t="s">
        <v>44</v>
      </c>
      <c r="E580" t="s">
        <v>68</v>
      </c>
      <c r="F580">
        <v>2596249</v>
      </c>
      <c r="G580">
        <v>1</v>
      </c>
      <c r="H580">
        <v>2014</v>
      </c>
      <c r="I580">
        <v>20140828</v>
      </c>
      <c r="J580" t="s">
        <v>43</v>
      </c>
      <c r="K580">
        <v>6</v>
      </c>
      <c r="L580">
        <v>35</v>
      </c>
      <c r="M580">
        <v>23</v>
      </c>
      <c r="N580">
        <v>16</v>
      </c>
      <c r="O580" t="s">
        <v>45</v>
      </c>
      <c r="P580">
        <v>5</v>
      </c>
      <c r="Q580" t="s">
        <v>46</v>
      </c>
      <c r="S580">
        <v>5000</v>
      </c>
      <c r="T580" t="s">
        <v>47</v>
      </c>
      <c r="X580">
        <v>780</v>
      </c>
      <c r="Y580">
        <v>0</v>
      </c>
      <c r="Z580">
        <v>1</v>
      </c>
      <c r="AA580" t="s">
        <v>48</v>
      </c>
      <c r="AB580">
        <v>1</v>
      </c>
      <c r="AC580" s="1" t="s">
        <v>88</v>
      </c>
      <c r="AD580">
        <v>12</v>
      </c>
      <c r="AH580">
        <v>131270</v>
      </c>
      <c r="AI580">
        <v>1</v>
      </c>
      <c r="AO580">
        <v>2.02</v>
      </c>
      <c r="AP580" t="s">
        <v>49</v>
      </c>
      <c r="AQ580" t="s">
        <v>45</v>
      </c>
      <c r="AR580" t="str">
        <f>VLOOKUP(AC580,Lookup!$A$1:$G$58,5,FALSE)</f>
        <v>GORST CR     15.0216</v>
      </c>
      <c r="AS580">
        <f>VLOOKUP(AC580,Lookup!$A$1:$H$58,8,FALSE)</f>
        <v>8.7221435634663784</v>
      </c>
      <c r="AT580">
        <f t="shared" si="9"/>
        <v>17.618729998202085</v>
      </c>
    </row>
    <row r="581" spans="1:46" x14ac:dyDescent="0.3">
      <c r="A581" t="s">
        <v>43</v>
      </c>
      <c r="B581">
        <v>4.0999999999999996</v>
      </c>
      <c r="C581">
        <v>20160412</v>
      </c>
      <c r="D581" t="s">
        <v>44</v>
      </c>
      <c r="E581" t="s">
        <v>68</v>
      </c>
      <c r="F581">
        <v>2596251</v>
      </c>
      <c r="G581">
        <v>1</v>
      </c>
      <c r="H581">
        <v>2014</v>
      </c>
      <c r="I581">
        <v>20140814</v>
      </c>
      <c r="J581" t="s">
        <v>43</v>
      </c>
      <c r="K581">
        <v>6</v>
      </c>
      <c r="L581">
        <v>33</v>
      </c>
      <c r="M581">
        <v>23</v>
      </c>
      <c r="N581">
        <v>16</v>
      </c>
      <c r="O581" t="s">
        <v>45</v>
      </c>
      <c r="P581">
        <v>5</v>
      </c>
      <c r="Q581" t="s">
        <v>46</v>
      </c>
      <c r="S581">
        <v>5000</v>
      </c>
      <c r="T581" t="s">
        <v>47</v>
      </c>
      <c r="X581">
        <v>770</v>
      </c>
      <c r="Y581">
        <v>0</v>
      </c>
      <c r="Z581">
        <v>1</v>
      </c>
      <c r="AA581" t="s">
        <v>48</v>
      </c>
      <c r="AB581">
        <v>1</v>
      </c>
      <c r="AC581" s="1" t="s">
        <v>89</v>
      </c>
      <c r="AD581">
        <v>12</v>
      </c>
      <c r="AH581">
        <v>131268</v>
      </c>
      <c r="AI581">
        <v>1</v>
      </c>
      <c r="AO581">
        <v>2.35</v>
      </c>
      <c r="AP581" t="s">
        <v>49</v>
      </c>
      <c r="AQ581" t="s">
        <v>45</v>
      </c>
      <c r="AR581" t="str">
        <f>VLOOKUP(AC581,Lookup!$A$1:$G$58,5,FALSE)</f>
        <v>GORST CR     15.0216</v>
      </c>
      <c r="AS581">
        <f>VLOOKUP(AC581,Lookup!$A$1:$H$58,8,FALSE)</f>
        <v>8.7930918696275064</v>
      </c>
      <c r="AT581">
        <f t="shared" si="9"/>
        <v>20.663765893624642</v>
      </c>
    </row>
    <row r="582" spans="1:46" x14ac:dyDescent="0.3">
      <c r="A582" t="s">
        <v>43</v>
      </c>
      <c r="B582">
        <v>4.0999999999999996</v>
      </c>
      <c r="C582">
        <v>20160412</v>
      </c>
      <c r="D582" t="s">
        <v>44</v>
      </c>
      <c r="E582" t="s">
        <v>68</v>
      </c>
      <c r="F582">
        <v>2596258</v>
      </c>
      <c r="G582">
        <v>1</v>
      </c>
      <c r="H582">
        <v>2014</v>
      </c>
      <c r="I582">
        <v>20140813</v>
      </c>
      <c r="J582" t="s">
        <v>43</v>
      </c>
      <c r="K582">
        <v>6</v>
      </c>
      <c r="L582">
        <v>33</v>
      </c>
      <c r="M582">
        <v>23</v>
      </c>
      <c r="N582">
        <v>17</v>
      </c>
      <c r="O582" t="s">
        <v>45</v>
      </c>
      <c r="P582">
        <v>5</v>
      </c>
      <c r="Q582" t="s">
        <v>46</v>
      </c>
      <c r="S582">
        <v>5000</v>
      </c>
      <c r="T582" t="s">
        <v>56</v>
      </c>
      <c r="X582">
        <v>790</v>
      </c>
      <c r="Y582">
        <v>0</v>
      </c>
      <c r="Z582">
        <v>1</v>
      </c>
      <c r="AA582" t="s">
        <v>48</v>
      </c>
      <c r="AB582">
        <v>1</v>
      </c>
      <c r="AC582" s="1" t="s">
        <v>89</v>
      </c>
      <c r="AD582">
        <v>12</v>
      </c>
      <c r="AH582">
        <v>131268</v>
      </c>
      <c r="AI582">
        <v>1</v>
      </c>
      <c r="AO582">
        <v>2.35</v>
      </c>
      <c r="AP582" t="s">
        <v>49</v>
      </c>
      <c r="AQ582" t="s">
        <v>45</v>
      </c>
      <c r="AR582" t="str">
        <f>VLOOKUP(AC582,Lookup!$A$1:$G$58,5,FALSE)</f>
        <v>GORST CR     15.0216</v>
      </c>
      <c r="AS582">
        <f>VLOOKUP(AC582,Lookup!$A$1:$H$58,8,FALSE)</f>
        <v>8.7930918696275064</v>
      </c>
      <c r="AT582">
        <f t="shared" si="9"/>
        <v>20.663765893624642</v>
      </c>
    </row>
    <row r="583" spans="1:46" x14ac:dyDescent="0.3">
      <c r="A583" t="s">
        <v>43</v>
      </c>
      <c r="B583">
        <v>4.0999999999999996</v>
      </c>
      <c r="C583">
        <v>20160412</v>
      </c>
      <c r="D583" t="s">
        <v>44</v>
      </c>
      <c r="E583" t="s">
        <v>68</v>
      </c>
      <c r="F583">
        <v>2596260</v>
      </c>
      <c r="G583">
        <v>1</v>
      </c>
      <c r="H583">
        <v>2014</v>
      </c>
      <c r="I583">
        <v>20140813</v>
      </c>
      <c r="J583" t="s">
        <v>43</v>
      </c>
      <c r="K583">
        <v>6</v>
      </c>
      <c r="L583">
        <v>33</v>
      </c>
      <c r="M583">
        <v>23</v>
      </c>
      <c r="N583">
        <v>17</v>
      </c>
      <c r="O583" t="s">
        <v>45</v>
      </c>
      <c r="P583">
        <v>5</v>
      </c>
      <c r="Q583" t="s">
        <v>46</v>
      </c>
      <c r="S583">
        <v>0</v>
      </c>
      <c r="T583" t="s">
        <v>56</v>
      </c>
      <c r="X583">
        <v>830</v>
      </c>
      <c r="Y583">
        <v>0</v>
      </c>
      <c r="Z583">
        <v>1</v>
      </c>
      <c r="AA583" t="s">
        <v>48</v>
      </c>
      <c r="AB583">
        <v>1</v>
      </c>
      <c r="AC583" s="1" t="s">
        <v>95</v>
      </c>
      <c r="AD583">
        <v>12</v>
      </c>
      <c r="AH583">
        <v>131268</v>
      </c>
      <c r="AI583">
        <v>1</v>
      </c>
      <c r="AO583">
        <v>2.35</v>
      </c>
      <c r="AP583" t="s">
        <v>49</v>
      </c>
      <c r="AQ583" t="s">
        <v>45</v>
      </c>
      <c r="AR583" t="str">
        <f>VLOOKUP(AC583,Lookup!$A$1:$G$58,5,FALSE)</f>
        <v>GROVERS CR HATCHERY</v>
      </c>
      <c r="AS583">
        <f>VLOOKUP(AC583,Lookup!$A$1:$H$58,8,FALSE)</f>
        <v>1.0128731729744205</v>
      </c>
      <c r="AT583">
        <f t="shared" si="9"/>
        <v>2.3802519564898881</v>
      </c>
    </row>
    <row r="584" spans="1:46" x14ac:dyDescent="0.3">
      <c r="A584" t="s">
        <v>43</v>
      </c>
      <c r="B584">
        <v>4.0999999999999996</v>
      </c>
      <c r="C584">
        <v>20160412</v>
      </c>
      <c r="D584" t="s">
        <v>44</v>
      </c>
      <c r="E584" t="s">
        <v>68</v>
      </c>
      <c r="F584">
        <v>2596283</v>
      </c>
      <c r="G584">
        <v>1</v>
      </c>
      <c r="H584">
        <v>2014</v>
      </c>
      <c r="I584">
        <v>20140813</v>
      </c>
      <c r="J584" t="s">
        <v>43</v>
      </c>
      <c r="K584">
        <v>6</v>
      </c>
      <c r="L584">
        <v>33</v>
      </c>
      <c r="M584">
        <v>23</v>
      </c>
      <c r="N584">
        <v>17</v>
      </c>
      <c r="O584" t="s">
        <v>45</v>
      </c>
      <c r="P584">
        <v>5</v>
      </c>
      <c r="Q584" t="s">
        <v>46</v>
      </c>
      <c r="S584">
        <v>5000</v>
      </c>
      <c r="T584" t="s">
        <v>56</v>
      </c>
      <c r="X584">
        <v>770</v>
      </c>
      <c r="Y584">
        <v>0</v>
      </c>
      <c r="Z584">
        <v>1</v>
      </c>
      <c r="AA584" t="s">
        <v>48</v>
      </c>
      <c r="AB584">
        <v>1</v>
      </c>
      <c r="AC584" s="1" t="s">
        <v>94</v>
      </c>
      <c r="AD584">
        <v>12</v>
      </c>
      <c r="AH584">
        <v>131268</v>
      </c>
      <c r="AI584">
        <v>1</v>
      </c>
      <c r="AO584">
        <v>2.35</v>
      </c>
      <c r="AP584" t="s">
        <v>49</v>
      </c>
      <c r="AQ584" t="s">
        <v>45</v>
      </c>
      <c r="AR584" t="str">
        <f>VLOOKUP(AC584,Lookup!$A$1:$G$58,5,FALSE)</f>
        <v>GORST CR     15.0216</v>
      </c>
      <c r="AS584">
        <f>VLOOKUP(AC584,Lookup!$A$1:$H$58,8,FALSE)</f>
        <v>8.7732919254658377</v>
      </c>
      <c r="AT584">
        <f t="shared" si="9"/>
        <v>20.617236024844718</v>
      </c>
    </row>
    <row r="585" spans="1:46" x14ac:dyDescent="0.3">
      <c r="A585" t="s">
        <v>43</v>
      </c>
      <c r="B585">
        <v>4.0999999999999996</v>
      </c>
      <c r="C585">
        <v>20160412</v>
      </c>
      <c r="D585" t="s">
        <v>44</v>
      </c>
      <c r="E585" t="s">
        <v>68</v>
      </c>
      <c r="F585">
        <v>2596285</v>
      </c>
      <c r="G585">
        <v>1</v>
      </c>
      <c r="H585">
        <v>2014</v>
      </c>
      <c r="I585">
        <v>20140813</v>
      </c>
      <c r="J585" t="s">
        <v>43</v>
      </c>
      <c r="K585">
        <v>6</v>
      </c>
      <c r="L585">
        <v>33</v>
      </c>
      <c r="M585">
        <v>23</v>
      </c>
      <c r="N585">
        <v>17</v>
      </c>
      <c r="O585" t="s">
        <v>45</v>
      </c>
      <c r="P585">
        <v>5</v>
      </c>
      <c r="Q585" t="s">
        <v>46</v>
      </c>
      <c r="S585">
        <v>5000</v>
      </c>
      <c r="T585" t="s">
        <v>47</v>
      </c>
      <c r="X585">
        <v>710</v>
      </c>
      <c r="Y585">
        <v>0</v>
      </c>
      <c r="Z585">
        <v>1</v>
      </c>
      <c r="AA585" t="s">
        <v>48</v>
      </c>
      <c r="AB585">
        <v>1</v>
      </c>
      <c r="AC585" s="1" t="s">
        <v>88</v>
      </c>
      <c r="AD585">
        <v>12</v>
      </c>
      <c r="AH585">
        <v>131268</v>
      </c>
      <c r="AI585">
        <v>1</v>
      </c>
      <c r="AO585">
        <v>2.35</v>
      </c>
      <c r="AP585" t="s">
        <v>49</v>
      </c>
      <c r="AQ585" t="s">
        <v>45</v>
      </c>
      <c r="AR585" t="str">
        <f>VLOOKUP(AC585,Lookup!$A$1:$G$58,5,FALSE)</f>
        <v>GORST CR     15.0216</v>
      </c>
      <c r="AS585">
        <f>VLOOKUP(AC585,Lookup!$A$1:$H$58,8,FALSE)</f>
        <v>8.7221435634663784</v>
      </c>
      <c r="AT585">
        <f t="shared" si="9"/>
        <v>20.497037374145989</v>
      </c>
    </row>
    <row r="586" spans="1:46" x14ac:dyDescent="0.3">
      <c r="A586" t="s">
        <v>43</v>
      </c>
      <c r="B586">
        <v>4.0999999999999996</v>
      </c>
      <c r="C586">
        <v>20160412</v>
      </c>
      <c r="D586" t="s">
        <v>44</v>
      </c>
      <c r="E586" t="s">
        <v>68</v>
      </c>
      <c r="F586">
        <v>2596292</v>
      </c>
      <c r="G586">
        <v>1</v>
      </c>
      <c r="H586">
        <v>2014</v>
      </c>
      <c r="I586">
        <v>20140813</v>
      </c>
      <c r="J586" t="s">
        <v>43</v>
      </c>
      <c r="K586">
        <v>6</v>
      </c>
      <c r="L586">
        <v>33</v>
      </c>
      <c r="M586">
        <v>23</v>
      </c>
      <c r="N586">
        <v>17</v>
      </c>
      <c r="O586" t="s">
        <v>45</v>
      </c>
      <c r="P586">
        <v>5</v>
      </c>
      <c r="Q586" t="s">
        <v>46</v>
      </c>
      <c r="S586">
        <v>5000</v>
      </c>
      <c r="T586" t="s">
        <v>56</v>
      </c>
      <c r="X586">
        <v>600</v>
      </c>
      <c r="Y586">
        <v>0</v>
      </c>
      <c r="Z586">
        <v>1</v>
      </c>
      <c r="AA586" t="s">
        <v>48</v>
      </c>
      <c r="AB586">
        <v>1</v>
      </c>
      <c r="AC586" s="1" t="s">
        <v>88</v>
      </c>
      <c r="AD586">
        <v>12</v>
      </c>
      <c r="AH586">
        <v>131268</v>
      </c>
      <c r="AI586">
        <v>1</v>
      </c>
      <c r="AO586">
        <v>2.35</v>
      </c>
      <c r="AP586" t="s">
        <v>49</v>
      </c>
      <c r="AQ586" t="s">
        <v>45</v>
      </c>
      <c r="AR586" t="str">
        <f>VLOOKUP(AC586,Lookup!$A$1:$G$58,5,FALSE)</f>
        <v>GORST CR     15.0216</v>
      </c>
      <c r="AS586">
        <f>VLOOKUP(AC586,Lookup!$A$1:$H$58,8,FALSE)</f>
        <v>8.7221435634663784</v>
      </c>
      <c r="AT586">
        <f t="shared" si="9"/>
        <v>20.497037374145989</v>
      </c>
    </row>
    <row r="587" spans="1:46" x14ac:dyDescent="0.3">
      <c r="A587" t="s">
        <v>43</v>
      </c>
      <c r="B587">
        <v>4.0999999999999996</v>
      </c>
      <c r="C587">
        <v>20160412</v>
      </c>
      <c r="D587" t="s">
        <v>44</v>
      </c>
      <c r="E587" t="s">
        <v>68</v>
      </c>
      <c r="F587">
        <v>2596317</v>
      </c>
      <c r="G587">
        <v>1</v>
      </c>
      <c r="H587">
        <v>2014</v>
      </c>
      <c r="I587">
        <v>20140827</v>
      </c>
      <c r="J587" t="s">
        <v>43</v>
      </c>
      <c r="K587">
        <v>6</v>
      </c>
      <c r="L587">
        <v>35</v>
      </c>
      <c r="M587">
        <v>23</v>
      </c>
      <c r="N587">
        <v>16</v>
      </c>
      <c r="O587" t="s">
        <v>45</v>
      </c>
      <c r="P587">
        <v>5</v>
      </c>
      <c r="Q587" t="s">
        <v>46</v>
      </c>
      <c r="S587">
        <v>5000</v>
      </c>
      <c r="T587" t="s">
        <v>56</v>
      </c>
      <c r="X587">
        <v>730</v>
      </c>
      <c r="Y587">
        <v>0</v>
      </c>
      <c r="Z587">
        <v>1</v>
      </c>
      <c r="AA587" t="s">
        <v>48</v>
      </c>
      <c r="AB587">
        <v>1</v>
      </c>
      <c r="AC587" s="1" t="s">
        <v>96</v>
      </c>
      <c r="AD587">
        <v>12</v>
      </c>
      <c r="AH587">
        <v>131270</v>
      </c>
      <c r="AI587">
        <v>1</v>
      </c>
      <c r="AO587">
        <v>2.02</v>
      </c>
      <c r="AP587" t="s">
        <v>49</v>
      </c>
      <c r="AQ587" t="s">
        <v>45</v>
      </c>
      <c r="AR587" t="str">
        <f>VLOOKUP(AC587,Lookup!$A$1:$G$58,5,FALSE)</f>
        <v>GORST CR     15.0216</v>
      </c>
      <c r="AS587">
        <f>VLOOKUP(AC587,Lookup!$A$1:$H$58,8,FALSE)</f>
        <v>9.2676267293887928</v>
      </c>
      <c r="AT587">
        <f t="shared" si="9"/>
        <v>18.720605993365361</v>
      </c>
    </row>
    <row r="588" spans="1:46" x14ac:dyDescent="0.3">
      <c r="A588" t="s">
        <v>43</v>
      </c>
      <c r="B588">
        <v>4.0999999999999996</v>
      </c>
      <c r="C588">
        <v>20160412</v>
      </c>
      <c r="D588" t="s">
        <v>44</v>
      </c>
      <c r="E588" t="s">
        <v>68</v>
      </c>
      <c r="F588">
        <v>2596319</v>
      </c>
      <c r="G588">
        <v>1</v>
      </c>
      <c r="H588">
        <v>2014</v>
      </c>
      <c r="I588">
        <v>20140827</v>
      </c>
      <c r="J588" t="s">
        <v>43</v>
      </c>
      <c r="K588">
        <v>6</v>
      </c>
      <c r="L588">
        <v>35</v>
      </c>
      <c r="M588">
        <v>23</v>
      </c>
      <c r="N588">
        <v>16</v>
      </c>
      <c r="O588" t="s">
        <v>45</v>
      </c>
      <c r="P588">
        <v>5</v>
      </c>
      <c r="Q588" t="s">
        <v>46</v>
      </c>
      <c r="S588">
        <v>5000</v>
      </c>
      <c r="T588" t="s">
        <v>56</v>
      </c>
      <c r="X588">
        <v>700</v>
      </c>
      <c r="Y588">
        <v>0</v>
      </c>
      <c r="Z588">
        <v>1</v>
      </c>
      <c r="AA588" t="s">
        <v>48</v>
      </c>
      <c r="AB588">
        <v>1</v>
      </c>
      <c r="AC588" s="1" t="s">
        <v>96</v>
      </c>
      <c r="AD588">
        <v>12</v>
      </c>
      <c r="AH588">
        <v>131270</v>
      </c>
      <c r="AI588">
        <v>1</v>
      </c>
      <c r="AO588">
        <v>2.02</v>
      </c>
      <c r="AP588" t="s">
        <v>49</v>
      </c>
      <c r="AQ588" t="s">
        <v>45</v>
      </c>
      <c r="AR588" t="str">
        <f>VLOOKUP(AC588,Lookup!$A$1:$G$58,5,FALSE)</f>
        <v>GORST CR     15.0216</v>
      </c>
      <c r="AS588">
        <f>VLOOKUP(AC588,Lookup!$A$1:$H$58,8,FALSE)</f>
        <v>9.2676267293887928</v>
      </c>
      <c r="AT588">
        <f t="shared" si="9"/>
        <v>18.720605993365361</v>
      </c>
    </row>
    <row r="589" spans="1:46" x14ac:dyDescent="0.3">
      <c r="A589" t="s">
        <v>43</v>
      </c>
      <c r="B589">
        <v>4.0999999999999996</v>
      </c>
      <c r="C589">
        <v>20160412</v>
      </c>
      <c r="D589" t="s">
        <v>44</v>
      </c>
      <c r="E589" t="s">
        <v>68</v>
      </c>
      <c r="F589">
        <v>2596324</v>
      </c>
      <c r="G589">
        <v>1</v>
      </c>
      <c r="H589">
        <v>2014</v>
      </c>
      <c r="I589">
        <v>20140827</v>
      </c>
      <c r="J589" t="s">
        <v>43</v>
      </c>
      <c r="K589">
        <v>6</v>
      </c>
      <c r="L589">
        <v>35</v>
      </c>
      <c r="M589">
        <v>23</v>
      </c>
      <c r="N589">
        <v>16</v>
      </c>
      <c r="O589" t="s">
        <v>45</v>
      </c>
      <c r="P589">
        <v>5</v>
      </c>
      <c r="Q589" t="s">
        <v>46</v>
      </c>
      <c r="S589">
        <v>5000</v>
      </c>
      <c r="T589" t="s">
        <v>47</v>
      </c>
      <c r="X589">
        <v>680</v>
      </c>
      <c r="Y589">
        <v>0</v>
      </c>
      <c r="Z589">
        <v>1</v>
      </c>
      <c r="AA589" t="s">
        <v>48</v>
      </c>
      <c r="AB589">
        <v>1</v>
      </c>
      <c r="AC589" s="1" t="s">
        <v>88</v>
      </c>
      <c r="AD589">
        <v>12</v>
      </c>
      <c r="AH589">
        <v>131270</v>
      </c>
      <c r="AI589">
        <v>1</v>
      </c>
      <c r="AO589">
        <v>2.02</v>
      </c>
      <c r="AP589" t="s">
        <v>49</v>
      </c>
      <c r="AQ589" t="s">
        <v>45</v>
      </c>
      <c r="AR589" t="str">
        <f>VLOOKUP(AC589,Lookup!$A$1:$G$58,5,FALSE)</f>
        <v>GORST CR     15.0216</v>
      </c>
      <c r="AS589">
        <f>VLOOKUP(AC589,Lookup!$A$1:$H$58,8,FALSE)</f>
        <v>8.7221435634663784</v>
      </c>
      <c r="AT589">
        <f t="shared" si="9"/>
        <v>17.618729998202085</v>
      </c>
    </row>
    <row r="590" spans="1:46" x14ac:dyDescent="0.3">
      <c r="A590" t="s">
        <v>43</v>
      </c>
      <c r="B590">
        <v>4.0999999999999996</v>
      </c>
      <c r="C590">
        <v>20160412</v>
      </c>
      <c r="D590" t="s">
        <v>44</v>
      </c>
      <c r="E590" t="s">
        <v>68</v>
      </c>
      <c r="F590">
        <v>2596326</v>
      </c>
      <c r="G590">
        <v>1</v>
      </c>
      <c r="H590">
        <v>2014</v>
      </c>
      <c r="I590">
        <v>20140827</v>
      </c>
      <c r="J590" t="s">
        <v>43</v>
      </c>
      <c r="K590">
        <v>6</v>
      </c>
      <c r="L590">
        <v>35</v>
      </c>
      <c r="M590">
        <v>23</v>
      </c>
      <c r="N590">
        <v>16</v>
      </c>
      <c r="O590" t="s">
        <v>45</v>
      </c>
      <c r="P590">
        <v>5</v>
      </c>
      <c r="Q590" t="s">
        <v>46</v>
      </c>
      <c r="S590">
        <v>5000</v>
      </c>
      <c r="T590" t="s">
        <v>56</v>
      </c>
      <c r="X590">
        <v>640</v>
      </c>
      <c r="Y590">
        <v>0</v>
      </c>
      <c r="Z590">
        <v>1</v>
      </c>
      <c r="AA590" t="s">
        <v>48</v>
      </c>
      <c r="AB590">
        <v>1</v>
      </c>
      <c r="AC590" s="1" t="s">
        <v>96</v>
      </c>
      <c r="AD590">
        <v>12</v>
      </c>
      <c r="AH590">
        <v>131270</v>
      </c>
      <c r="AI590">
        <v>1</v>
      </c>
      <c r="AO590">
        <v>2.02</v>
      </c>
      <c r="AP590" t="s">
        <v>49</v>
      </c>
      <c r="AQ590" t="s">
        <v>45</v>
      </c>
      <c r="AR590" t="str">
        <f>VLOOKUP(AC590,Lookup!$A$1:$G$58,5,FALSE)</f>
        <v>GORST CR     15.0216</v>
      </c>
      <c r="AS590">
        <f>VLOOKUP(AC590,Lookup!$A$1:$H$58,8,FALSE)</f>
        <v>9.2676267293887928</v>
      </c>
      <c r="AT590">
        <f t="shared" si="9"/>
        <v>18.720605993365361</v>
      </c>
    </row>
    <row r="591" spans="1:46" x14ac:dyDescent="0.3">
      <c r="A591" t="s">
        <v>43</v>
      </c>
      <c r="B591">
        <v>4.0999999999999996</v>
      </c>
      <c r="C591">
        <v>20160412</v>
      </c>
      <c r="D591" t="s">
        <v>44</v>
      </c>
      <c r="E591" t="s">
        <v>68</v>
      </c>
      <c r="F591">
        <v>2596294</v>
      </c>
      <c r="G591">
        <v>1</v>
      </c>
      <c r="H591">
        <v>2014</v>
      </c>
      <c r="I591">
        <v>20140804</v>
      </c>
      <c r="J591" t="s">
        <v>43</v>
      </c>
      <c r="K591">
        <v>6</v>
      </c>
      <c r="L591">
        <v>32</v>
      </c>
      <c r="M591">
        <v>23</v>
      </c>
      <c r="N591">
        <v>17</v>
      </c>
      <c r="O591" t="s">
        <v>45</v>
      </c>
      <c r="P591">
        <v>5</v>
      </c>
      <c r="Q591" t="s">
        <v>46</v>
      </c>
      <c r="S591">
        <v>5000</v>
      </c>
      <c r="T591" t="s">
        <v>56</v>
      </c>
      <c r="X591">
        <v>600</v>
      </c>
      <c r="Y591">
        <v>0</v>
      </c>
      <c r="Z591">
        <v>1</v>
      </c>
      <c r="AA591" t="s">
        <v>48</v>
      </c>
      <c r="AB591">
        <v>3</v>
      </c>
      <c r="AH591">
        <v>131267</v>
      </c>
      <c r="AI591">
        <v>1</v>
      </c>
      <c r="AP591" t="s">
        <v>49</v>
      </c>
      <c r="AQ591" t="s">
        <v>45</v>
      </c>
      <c r="AR591" t="e">
        <f>VLOOKUP(AC591,Lookup!$A$1:$G$58,5,FALSE)</f>
        <v>#N/A</v>
      </c>
    </row>
    <row r="592" spans="1:46" x14ac:dyDescent="0.3">
      <c r="A592" t="s">
        <v>43</v>
      </c>
      <c r="B592">
        <v>4.0999999999999996</v>
      </c>
      <c r="C592">
        <v>20160914</v>
      </c>
      <c r="D592" t="s">
        <v>44</v>
      </c>
      <c r="E592" t="s">
        <v>68</v>
      </c>
      <c r="F592">
        <v>2790618</v>
      </c>
      <c r="G592">
        <v>1</v>
      </c>
      <c r="H592">
        <v>2015</v>
      </c>
      <c r="I592">
        <v>20150825</v>
      </c>
      <c r="J592" t="s">
        <v>43</v>
      </c>
      <c r="K592">
        <v>6</v>
      </c>
      <c r="L592">
        <v>35</v>
      </c>
      <c r="M592">
        <v>23</v>
      </c>
      <c r="N592">
        <v>49</v>
      </c>
      <c r="O592" t="s">
        <v>45</v>
      </c>
      <c r="P592">
        <v>5</v>
      </c>
      <c r="Q592" t="s">
        <v>46</v>
      </c>
      <c r="S592">
        <v>5000</v>
      </c>
      <c r="T592" t="s">
        <v>56</v>
      </c>
      <c r="X592">
        <v>820</v>
      </c>
      <c r="Y592">
        <v>0</v>
      </c>
      <c r="Z592">
        <v>1</v>
      </c>
      <c r="AA592" t="s">
        <v>48</v>
      </c>
      <c r="AB592">
        <v>1</v>
      </c>
      <c r="AC592" s="1" t="s">
        <v>94</v>
      </c>
      <c r="AD592">
        <v>12</v>
      </c>
      <c r="AH592">
        <v>135740</v>
      </c>
      <c r="AI592">
        <v>1</v>
      </c>
      <c r="AO592">
        <v>3.14</v>
      </c>
      <c r="AP592" t="s">
        <v>49</v>
      </c>
      <c r="AQ592" t="s">
        <v>45</v>
      </c>
      <c r="AR592" t="str">
        <f>VLOOKUP(AC592,Lookup!$A$1:$G$58,5,FALSE)</f>
        <v>GORST CR     15.0216</v>
      </c>
      <c r="AS592">
        <f>VLOOKUP(AC592,Lookup!$A$1:$H$58,8,FALSE)</f>
        <v>8.7732919254658377</v>
      </c>
      <c r="AT592">
        <f t="shared" si="9"/>
        <v>27.548136645962732</v>
      </c>
    </row>
    <row r="593" spans="1:46" x14ac:dyDescent="0.3">
      <c r="A593" t="s">
        <v>43</v>
      </c>
      <c r="B593">
        <v>4.0999999999999996</v>
      </c>
      <c r="C593">
        <v>20160914</v>
      </c>
      <c r="D593" t="s">
        <v>44</v>
      </c>
      <c r="E593" t="s">
        <v>68</v>
      </c>
      <c r="F593">
        <v>2790625</v>
      </c>
      <c r="G593">
        <v>1</v>
      </c>
      <c r="H593">
        <v>2015</v>
      </c>
      <c r="I593">
        <v>20150805</v>
      </c>
      <c r="J593" t="s">
        <v>43</v>
      </c>
      <c r="K593">
        <v>6</v>
      </c>
      <c r="L593">
        <v>32</v>
      </c>
      <c r="M593">
        <v>23</v>
      </c>
      <c r="N593">
        <v>17</v>
      </c>
      <c r="O593" t="s">
        <v>45</v>
      </c>
      <c r="P593">
        <v>5</v>
      </c>
      <c r="Q593" t="s">
        <v>46</v>
      </c>
      <c r="S593">
        <v>0</v>
      </c>
      <c r="T593" t="s">
        <v>56</v>
      </c>
      <c r="X593">
        <v>600</v>
      </c>
      <c r="Y593">
        <v>0</v>
      </c>
      <c r="Z593">
        <v>1</v>
      </c>
      <c r="AA593" t="s">
        <v>48</v>
      </c>
      <c r="AB593">
        <v>1</v>
      </c>
      <c r="AC593" s="1" t="s">
        <v>104</v>
      </c>
      <c r="AD593">
        <v>12</v>
      </c>
      <c r="AH593">
        <v>135737</v>
      </c>
      <c r="AI593">
        <v>1</v>
      </c>
      <c r="AO593">
        <v>2.29</v>
      </c>
      <c r="AP593" t="s">
        <v>49</v>
      </c>
      <c r="AQ593" t="s">
        <v>45</v>
      </c>
      <c r="AR593" t="str">
        <f>VLOOKUP(AC593,Lookup!$A$1:$G$58,5,FALSE)</f>
        <v>GROVERS CR   15.0299</v>
      </c>
      <c r="AS593">
        <f>VLOOKUP(AC593,Lookup!$A$1:$H$58,8,FALSE)</f>
        <v>1.0100991404740696</v>
      </c>
      <c r="AT593">
        <f t="shared" si="9"/>
        <v>2.3131270316856192</v>
      </c>
    </row>
    <row r="594" spans="1:46" x14ac:dyDescent="0.3">
      <c r="A594" t="s">
        <v>43</v>
      </c>
      <c r="B594">
        <v>4.0999999999999996</v>
      </c>
      <c r="C594">
        <v>20160914</v>
      </c>
      <c r="D594" t="s">
        <v>44</v>
      </c>
      <c r="E594" t="s">
        <v>68</v>
      </c>
      <c r="F594">
        <v>2790632</v>
      </c>
      <c r="G594">
        <v>1</v>
      </c>
      <c r="H594">
        <v>2015</v>
      </c>
      <c r="I594">
        <v>20150810</v>
      </c>
      <c r="J594" t="s">
        <v>43</v>
      </c>
      <c r="K594">
        <v>6</v>
      </c>
      <c r="L594">
        <v>33</v>
      </c>
      <c r="M594">
        <v>23</v>
      </c>
      <c r="N594">
        <v>49</v>
      </c>
      <c r="O594" t="s">
        <v>45</v>
      </c>
      <c r="P594">
        <v>5</v>
      </c>
      <c r="Q594" t="s">
        <v>46</v>
      </c>
      <c r="S594">
        <v>5000</v>
      </c>
      <c r="T594" t="s">
        <v>47</v>
      </c>
      <c r="X594">
        <v>750</v>
      </c>
      <c r="Y594">
        <v>0</v>
      </c>
      <c r="Z594">
        <v>1</v>
      </c>
      <c r="AA594" t="s">
        <v>48</v>
      </c>
      <c r="AB594">
        <v>1</v>
      </c>
      <c r="AC594" s="1" t="s">
        <v>96</v>
      </c>
      <c r="AD594">
        <v>12</v>
      </c>
      <c r="AH594">
        <v>135738</v>
      </c>
      <c r="AI594">
        <v>1</v>
      </c>
      <c r="AO594">
        <v>3.04</v>
      </c>
      <c r="AP594" t="s">
        <v>49</v>
      </c>
      <c r="AQ594" t="s">
        <v>45</v>
      </c>
      <c r="AR594" t="str">
        <f>VLOOKUP(AC594,Lookup!$A$1:$G$58,5,FALSE)</f>
        <v>GORST CR     15.0216</v>
      </c>
      <c r="AS594">
        <f>VLOOKUP(AC594,Lookup!$A$1:$H$58,8,FALSE)</f>
        <v>9.2676267293887928</v>
      </c>
      <c r="AT594">
        <f t="shared" si="9"/>
        <v>28.17358525734193</v>
      </c>
    </row>
    <row r="595" spans="1:46" x14ac:dyDescent="0.3">
      <c r="A595" t="s">
        <v>43</v>
      </c>
      <c r="B595">
        <v>4.0999999999999996</v>
      </c>
      <c r="C595">
        <v>20160914</v>
      </c>
      <c r="D595" t="s">
        <v>44</v>
      </c>
      <c r="E595" t="s">
        <v>68</v>
      </c>
      <c r="F595">
        <v>2790613</v>
      </c>
      <c r="G595">
        <v>1</v>
      </c>
      <c r="H595">
        <v>2015</v>
      </c>
      <c r="I595">
        <v>20150825</v>
      </c>
      <c r="J595" t="s">
        <v>43</v>
      </c>
      <c r="K595">
        <v>6</v>
      </c>
      <c r="L595">
        <v>35</v>
      </c>
      <c r="M595">
        <v>23</v>
      </c>
      <c r="N595">
        <v>49</v>
      </c>
      <c r="O595" t="s">
        <v>45</v>
      </c>
      <c r="P595">
        <v>5</v>
      </c>
      <c r="Q595" t="s">
        <v>46</v>
      </c>
      <c r="S595">
        <v>5000</v>
      </c>
      <c r="T595" t="s">
        <v>56</v>
      </c>
      <c r="X595">
        <v>890</v>
      </c>
      <c r="Y595">
        <v>0</v>
      </c>
      <c r="Z595">
        <v>1</v>
      </c>
      <c r="AA595" t="s">
        <v>48</v>
      </c>
      <c r="AB595">
        <v>1</v>
      </c>
      <c r="AC595" s="1" t="s">
        <v>94</v>
      </c>
      <c r="AD595">
        <v>12</v>
      </c>
      <c r="AH595">
        <v>135740</v>
      </c>
      <c r="AI595">
        <v>1</v>
      </c>
      <c r="AO595">
        <v>3.14</v>
      </c>
      <c r="AP595" t="s">
        <v>49</v>
      </c>
      <c r="AQ595" t="s">
        <v>45</v>
      </c>
      <c r="AR595" t="str">
        <f>VLOOKUP(AC595,Lookup!$A$1:$G$58,5,FALSE)</f>
        <v>GORST CR     15.0216</v>
      </c>
      <c r="AS595">
        <f>VLOOKUP(AC595,Lookup!$A$1:$H$58,8,FALSE)</f>
        <v>8.7732919254658377</v>
      </c>
      <c r="AT595">
        <f t="shared" si="9"/>
        <v>27.548136645962732</v>
      </c>
    </row>
    <row r="596" spans="1:46" x14ac:dyDescent="0.3">
      <c r="A596" t="s">
        <v>43</v>
      </c>
      <c r="B596">
        <v>4.0999999999999996</v>
      </c>
      <c r="C596">
        <v>20160914</v>
      </c>
      <c r="D596" t="s">
        <v>44</v>
      </c>
      <c r="E596" t="s">
        <v>68</v>
      </c>
      <c r="F596">
        <v>2790645</v>
      </c>
      <c r="G596">
        <v>1</v>
      </c>
      <c r="H596">
        <v>2015</v>
      </c>
      <c r="I596">
        <v>20150810</v>
      </c>
      <c r="J596" t="s">
        <v>43</v>
      </c>
      <c r="K596">
        <v>6</v>
      </c>
      <c r="L596">
        <v>33</v>
      </c>
      <c r="M596">
        <v>23</v>
      </c>
      <c r="N596">
        <v>49</v>
      </c>
      <c r="O596" t="s">
        <v>45</v>
      </c>
      <c r="P596">
        <v>5</v>
      </c>
      <c r="Q596" t="s">
        <v>46</v>
      </c>
      <c r="S596">
        <v>5000</v>
      </c>
      <c r="T596" t="s">
        <v>56</v>
      </c>
      <c r="X596">
        <v>750</v>
      </c>
      <c r="Y596">
        <v>0</v>
      </c>
      <c r="Z596">
        <v>1</v>
      </c>
      <c r="AA596" t="s">
        <v>48</v>
      </c>
      <c r="AB596">
        <v>1</v>
      </c>
      <c r="AC596" s="1" t="s">
        <v>94</v>
      </c>
      <c r="AD596">
        <v>12</v>
      </c>
      <c r="AH596">
        <v>135738</v>
      </c>
      <c r="AI596">
        <v>1</v>
      </c>
      <c r="AO596">
        <v>3.04</v>
      </c>
      <c r="AP596" t="s">
        <v>49</v>
      </c>
      <c r="AQ596" t="s">
        <v>45</v>
      </c>
      <c r="AR596" t="str">
        <f>VLOOKUP(AC596,Lookup!$A$1:$G$58,5,FALSE)</f>
        <v>GORST CR     15.0216</v>
      </c>
      <c r="AS596">
        <f>VLOOKUP(AC596,Lookup!$A$1:$H$58,8,FALSE)</f>
        <v>8.7732919254658377</v>
      </c>
      <c r="AT596">
        <f t="shared" si="9"/>
        <v>26.670807453416145</v>
      </c>
    </row>
    <row r="597" spans="1:46" x14ac:dyDescent="0.3">
      <c r="A597" t="s">
        <v>43</v>
      </c>
      <c r="B597">
        <v>4.0999999999999996</v>
      </c>
      <c r="C597">
        <v>20160914</v>
      </c>
      <c r="D597" t="s">
        <v>44</v>
      </c>
      <c r="E597" t="s">
        <v>68</v>
      </c>
      <c r="F597">
        <v>2790616</v>
      </c>
      <c r="G597">
        <v>1</v>
      </c>
      <c r="H597">
        <v>2015</v>
      </c>
      <c r="I597">
        <v>20150825</v>
      </c>
      <c r="J597" t="s">
        <v>43</v>
      </c>
      <c r="K597">
        <v>6</v>
      </c>
      <c r="L597">
        <v>35</v>
      </c>
      <c r="M597">
        <v>23</v>
      </c>
      <c r="N597">
        <v>49</v>
      </c>
      <c r="O597" t="s">
        <v>45</v>
      </c>
      <c r="P597">
        <v>5</v>
      </c>
      <c r="Q597" t="s">
        <v>46</v>
      </c>
      <c r="S597">
        <v>0</v>
      </c>
      <c r="T597" t="s">
        <v>56</v>
      </c>
      <c r="X597">
        <v>680</v>
      </c>
      <c r="Y597">
        <v>0</v>
      </c>
      <c r="Z597">
        <v>1</v>
      </c>
      <c r="AA597" t="s">
        <v>48</v>
      </c>
      <c r="AB597">
        <v>1</v>
      </c>
      <c r="AC597" s="1" t="s">
        <v>104</v>
      </c>
      <c r="AD597">
        <v>12</v>
      </c>
      <c r="AH597">
        <v>135740</v>
      </c>
      <c r="AI597">
        <v>1</v>
      </c>
      <c r="AO597">
        <v>3.14</v>
      </c>
      <c r="AP597" t="s">
        <v>49</v>
      </c>
      <c r="AQ597" t="s">
        <v>45</v>
      </c>
      <c r="AR597" t="str">
        <f>VLOOKUP(AC597,Lookup!$A$1:$G$58,5,FALSE)</f>
        <v>GROVERS CR   15.0299</v>
      </c>
      <c r="AS597">
        <f>VLOOKUP(AC597,Lookup!$A$1:$H$58,8,FALSE)</f>
        <v>1.0100991404740696</v>
      </c>
      <c r="AT597">
        <f t="shared" si="9"/>
        <v>3.1717113010885787</v>
      </c>
    </row>
    <row r="598" spans="1:46" x14ac:dyDescent="0.3">
      <c r="A598" t="s">
        <v>43</v>
      </c>
      <c r="B598">
        <v>4.0999999999999996</v>
      </c>
      <c r="C598">
        <v>20160914</v>
      </c>
      <c r="D598" t="s">
        <v>44</v>
      </c>
      <c r="E598" t="s">
        <v>68</v>
      </c>
      <c r="F598">
        <v>2790623</v>
      </c>
      <c r="G598">
        <v>1</v>
      </c>
      <c r="H598">
        <v>2015</v>
      </c>
      <c r="I598">
        <v>20150805</v>
      </c>
      <c r="J598" t="s">
        <v>43</v>
      </c>
      <c r="K598">
        <v>6</v>
      </c>
      <c r="L598">
        <v>32</v>
      </c>
      <c r="M598">
        <v>23</v>
      </c>
      <c r="N598">
        <v>17</v>
      </c>
      <c r="O598" t="s">
        <v>45</v>
      </c>
      <c r="P598">
        <v>5</v>
      </c>
      <c r="Q598" t="s">
        <v>46</v>
      </c>
      <c r="S598">
        <v>5000</v>
      </c>
      <c r="T598" t="s">
        <v>56</v>
      </c>
      <c r="X598">
        <v>710</v>
      </c>
      <c r="Y598">
        <v>0</v>
      </c>
      <c r="Z598">
        <v>1</v>
      </c>
      <c r="AA598" t="s">
        <v>48</v>
      </c>
      <c r="AB598">
        <v>1</v>
      </c>
      <c r="AC598" s="1" t="s">
        <v>94</v>
      </c>
      <c r="AD598">
        <v>12</v>
      </c>
      <c r="AH598">
        <v>135737</v>
      </c>
      <c r="AI598">
        <v>1</v>
      </c>
      <c r="AO598">
        <v>2.29</v>
      </c>
      <c r="AP598" t="s">
        <v>49</v>
      </c>
      <c r="AQ598" t="s">
        <v>45</v>
      </c>
      <c r="AR598" t="str">
        <f>VLOOKUP(AC598,Lookup!$A$1:$G$58,5,FALSE)</f>
        <v>GORST CR     15.0216</v>
      </c>
      <c r="AS598">
        <f>VLOOKUP(AC598,Lookup!$A$1:$H$58,8,FALSE)</f>
        <v>8.7732919254658377</v>
      </c>
      <c r="AT598">
        <f t="shared" si="9"/>
        <v>20.090838509316768</v>
      </c>
    </row>
    <row r="599" spans="1:46" x14ac:dyDescent="0.3">
      <c r="A599" t="s">
        <v>43</v>
      </c>
      <c r="B599">
        <v>4.0999999999999996</v>
      </c>
      <c r="C599">
        <v>20160914</v>
      </c>
      <c r="D599" t="s">
        <v>44</v>
      </c>
      <c r="E599" t="s">
        <v>68</v>
      </c>
      <c r="F599">
        <v>2790643</v>
      </c>
      <c r="G599">
        <v>1</v>
      </c>
      <c r="H599">
        <v>2015</v>
      </c>
      <c r="I599">
        <v>20150810</v>
      </c>
      <c r="J599" t="s">
        <v>43</v>
      </c>
      <c r="K599">
        <v>6</v>
      </c>
      <c r="L599">
        <v>33</v>
      </c>
      <c r="M599">
        <v>23</v>
      </c>
      <c r="N599">
        <v>49</v>
      </c>
      <c r="O599" t="s">
        <v>45</v>
      </c>
      <c r="P599">
        <v>5</v>
      </c>
      <c r="Q599" t="s">
        <v>46</v>
      </c>
      <c r="S599">
        <v>5000</v>
      </c>
      <c r="T599" t="s">
        <v>47</v>
      </c>
      <c r="X599">
        <v>810</v>
      </c>
      <c r="Y599">
        <v>0</v>
      </c>
      <c r="Z599">
        <v>1</v>
      </c>
      <c r="AA599" t="s">
        <v>48</v>
      </c>
      <c r="AB599">
        <v>1</v>
      </c>
      <c r="AC599" s="1" t="s">
        <v>100</v>
      </c>
      <c r="AD599">
        <v>12</v>
      </c>
      <c r="AH599">
        <v>135738</v>
      </c>
      <c r="AI599">
        <v>1</v>
      </c>
      <c r="AO599">
        <v>3.04</v>
      </c>
      <c r="AP599" t="s">
        <v>49</v>
      </c>
      <c r="AQ599" t="s">
        <v>45</v>
      </c>
      <c r="AR599" t="str">
        <f>VLOOKUP(AC599,Lookup!$A$1:$G$58,5,FALSE)</f>
        <v>GROVERS CR HATCHERY</v>
      </c>
      <c r="AS599">
        <f>VLOOKUP(AC599,Lookup!$A$1:$H$58,8,FALSE)</f>
        <v>1.0526847110460864</v>
      </c>
      <c r="AT599">
        <f t="shared" si="9"/>
        <v>3.2001615215801027</v>
      </c>
    </row>
    <row r="600" spans="1:46" x14ac:dyDescent="0.3">
      <c r="A600" t="s">
        <v>43</v>
      </c>
      <c r="B600">
        <v>4.0999999999999996</v>
      </c>
      <c r="C600">
        <v>20160914</v>
      </c>
      <c r="D600" t="s">
        <v>44</v>
      </c>
      <c r="E600" t="s">
        <v>68</v>
      </c>
      <c r="F600">
        <v>2790650</v>
      </c>
      <c r="G600">
        <v>1</v>
      </c>
      <c r="H600">
        <v>2015</v>
      </c>
      <c r="I600">
        <v>20150811</v>
      </c>
      <c r="J600" t="s">
        <v>43</v>
      </c>
      <c r="K600">
        <v>6</v>
      </c>
      <c r="L600">
        <v>33</v>
      </c>
      <c r="M600">
        <v>23</v>
      </c>
      <c r="N600">
        <v>49</v>
      </c>
      <c r="O600" t="s">
        <v>45</v>
      </c>
      <c r="P600">
        <v>5</v>
      </c>
      <c r="Q600" t="s">
        <v>46</v>
      </c>
      <c r="S600">
        <v>5000</v>
      </c>
      <c r="T600" t="s">
        <v>47</v>
      </c>
      <c r="X600">
        <v>770</v>
      </c>
      <c r="Y600">
        <v>0</v>
      </c>
      <c r="Z600">
        <v>1</v>
      </c>
      <c r="AA600" t="s">
        <v>48</v>
      </c>
      <c r="AB600">
        <v>1</v>
      </c>
      <c r="AC600" s="1" t="s">
        <v>94</v>
      </c>
      <c r="AD600">
        <v>12</v>
      </c>
      <c r="AH600">
        <v>135738</v>
      </c>
      <c r="AI600">
        <v>1</v>
      </c>
      <c r="AO600">
        <v>3.04</v>
      </c>
      <c r="AP600" t="s">
        <v>49</v>
      </c>
      <c r="AQ600" t="s">
        <v>45</v>
      </c>
      <c r="AR600" t="str">
        <f>VLOOKUP(AC600,Lookup!$A$1:$G$58,5,FALSE)</f>
        <v>GORST CR     15.0216</v>
      </c>
      <c r="AS600">
        <f>VLOOKUP(AC600,Lookup!$A$1:$H$58,8,FALSE)</f>
        <v>8.7732919254658377</v>
      </c>
      <c r="AT600">
        <f t="shared" si="9"/>
        <v>26.670807453416145</v>
      </c>
    </row>
    <row r="601" spans="1:46" x14ac:dyDescent="0.3">
      <c r="A601" t="s">
        <v>43</v>
      </c>
      <c r="B601">
        <v>4.0999999999999996</v>
      </c>
      <c r="C601">
        <v>20160914</v>
      </c>
      <c r="D601" t="s">
        <v>44</v>
      </c>
      <c r="E601" t="s">
        <v>68</v>
      </c>
      <c r="F601">
        <v>2790657</v>
      </c>
      <c r="G601">
        <v>1</v>
      </c>
      <c r="H601">
        <v>2015</v>
      </c>
      <c r="I601">
        <v>20150811</v>
      </c>
      <c r="J601" t="s">
        <v>43</v>
      </c>
      <c r="K601">
        <v>6</v>
      </c>
      <c r="L601">
        <v>33</v>
      </c>
      <c r="M601">
        <v>23</v>
      </c>
      <c r="N601">
        <v>49</v>
      </c>
      <c r="O601" t="s">
        <v>45</v>
      </c>
      <c r="P601">
        <v>5</v>
      </c>
      <c r="Q601" t="s">
        <v>46</v>
      </c>
      <c r="S601">
        <v>5000</v>
      </c>
      <c r="T601" t="s">
        <v>47</v>
      </c>
      <c r="X601">
        <v>770</v>
      </c>
      <c r="Y601">
        <v>0</v>
      </c>
      <c r="Z601">
        <v>1</v>
      </c>
      <c r="AA601" t="s">
        <v>48</v>
      </c>
      <c r="AB601">
        <v>1</v>
      </c>
      <c r="AC601" s="1" t="s">
        <v>96</v>
      </c>
      <c r="AD601">
        <v>12</v>
      </c>
      <c r="AH601">
        <v>135738</v>
      </c>
      <c r="AI601">
        <v>1</v>
      </c>
      <c r="AO601">
        <v>3.04</v>
      </c>
      <c r="AP601" t="s">
        <v>49</v>
      </c>
      <c r="AQ601" t="s">
        <v>45</v>
      </c>
      <c r="AR601" t="str">
        <f>VLOOKUP(AC601,Lookup!$A$1:$G$58,5,FALSE)</f>
        <v>GORST CR     15.0216</v>
      </c>
      <c r="AS601">
        <f>VLOOKUP(AC601,Lookup!$A$1:$H$58,8,FALSE)</f>
        <v>9.2676267293887928</v>
      </c>
      <c r="AT601">
        <f t="shared" si="9"/>
        <v>28.17358525734193</v>
      </c>
    </row>
    <row r="602" spans="1:46" x14ac:dyDescent="0.3">
      <c r="A602" t="s">
        <v>43</v>
      </c>
      <c r="B602">
        <v>4.0999999999999996</v>
      </c>
      <c r="C602">
        <v>20160914</v>
      </c>
      <c r="D602" t="s">
        <v>44</v>
      </c>
      <c r="E602" t="s">
        <v>68</v>
      </c>
      <c r="F602">
        <v>2790668</v>
      </c>
      <c r="G602">
        <v>1</v>
      </c>
      <c r="H602">
        <v>2015</v>
      </c>
      <c r="I602">
        <v>20150826</v>
      </c>
      <c r="J602" t="s">
        <v>43</v>
      </c>
      <c r="K602">
        <v>6</v>
      </c>
      <c r="L602">
        <v>35</v>
      </c>
      <c r="M602">
        <v>23</v>
      </c>
      <c r="N602">
        <v>16</v>
      </c>
      <c r="O602" t="s">
        <v>45</v>
      </c>
      <c r="P602">
        <v>5</v>
      </c>
      <c r="Q602" t="s">
        <v>46</v>
      </c>
      <c r="S602">
        <v>5000</v>
      </c>
      <c r="T602" t="s">
        <v>56</v>
      </c>
      <c r="X602">
        <v>730</v>
      </c>
      <c r="Y602">
        <v>0</v>
      </c>
      <c r="Z602">
        <v>1</v>
      </c>
      <c r="AA602" t="s">
        <v>48</v>
      </c>
      <c r="AB602">
        <v>1</v>
      </c>
      <c r="AC602" s="1" t="s">
        <v>94</v>
      </c>
      <c r="AD602">
        <v>12</v>
      </c>
      <c r="AH602">
        <v>135740</v>
      </c>
      <c r="AI602">
        <v>1</v>
      </c>
      <c r="AO602">
        <v>3.14</v>
      </c>
      <c r="AP602" t="s">
        <v>49</v>
      </c>
      <c r="AQ602" t="s">
        <v>45</v>
      </c>
      <c r="AR602" t="str">
        <f>VLOOKUP(AC602,Lookup!$A$1:$G$58,5,FALSE)</f>
        <v>GORST CR     15.0216</v>
      </c>
      <c r="AS602">
        <f>VLOOKUP(AC602,Lookup!$A$1:$H$58,8,FALSE)</f>
        <v>8.7732919254658377</v>
      </c>
      <c r="AT602">
        <f t="shared" si="9"/>
        <v>27.548136645962732</v>
      </c>
    </row>
    <row r="603" spans="1:46" x14ac:dyDescent="0.3">
      <c r="A603" t="s">
        <v>43</v>
      </c>
      <c r="B603">
        <v>4.0999999999999996</v>
      </c>
      <c r="C603">
        <v>20160914</v>
      </c>
      <c r="D603" t="s">
        <v>44</v>
      </c>
      <c r="E603" t="s">
        <v>68</v>
      </c>
      <c r="F603">
        <v>2790675</v>
      </c>
      <c r="G603">
        <v>1</v>
      </c>
      <c r="H603">
        <v>2015</v>
      </c>
      <c r="I603">
        <v>20150826</v>
      </c>
      <c r="J603" t="s">
        <v>43</v>
      </c>
      <c r="K603">
        <v>6</v>
      </c>
      <c r="L603">
        <v>35</v>
      </c>
      <c r="M603">
        <v>23</v>
      </c>
      <c r="N603">
        <v>16</v>
      </c>
      <c r="O603" t="s">
        <v>45</v>
      </c>
      <c r="P603">
        <v>5</v>
      </c>
      <c r="Q603" t="s">
        <v>46</v>
      </c>
      <c r="S603">
        <v>0</v>
      </c>
      <c r="T603" t="s">
        <v>56</v>
      </c>
      <c r="X603">
        <v>610</v>
      </c>
      <c r="Y603">
        <v>0</v>
      </c>
      <c r="Z603">
        <v>1</v>
      </c>
      <c r="AA603" t="s">
        <v>48</v>
      </c>
      <c r="AB603">
        <v>1</v>
      </c>
      <c r="AC603" s="1" t="s">
        <v>104</v>
      </c>
      <c r="AD603">
        <v>12</v>
      </c>
      <c r="AH603">
        <v>135740</v>
      </c>
      <c r="AI603">
        <v>1</v>
      </c>
      <c r="AO603">
        <v>3.14</v>
      </c>
      <c r="AP603" t="s">
        <v>49</v>
      </c>
      <c r="AQ603" t="s">
        <v>45</v>
      </c>
      <c r="AR603" t="str">
        <f>VLOOKUP(AC603,Lookup!$A$1:$G$58,5,FALSE)</f>
        <v>GROVERS CR   15.0299</v>
      </c>
      <c r="AS603">
        <f>VLOOKUP(AC603,Lookup!$A$1:$H$58,8,FALSE)</f>
        <v>1.0100991404740696</v>
      </c>
      <c r="AT603">
        <f t="shared" si="9"/>
        <v>3.1717113010885787</v>
      </c>
    </row>
    <row r="604" spans="1:46" x14ac:dyDescent="0.3">
      <c r="A604" t="s">
        <v>43</v>
      </c>
      <c r="B604">
        <v>4.0999999999999996</v>
      </c>
      <c r="C604">
        <v>20160914</v>
      </c>
      <c r="D604" t="s">
        <v>44</v>
      </c>
      <c r="E604" t="s">
        <v>68</v>
      </c>
      <c r="F604">
        <v>2790693</v>
      </c>
      <c r="G604">
        <v>1</v>
      </c>
      <c r="H604">
        <v>2015</v>
      </c>
      <c r="I604">
        <v>20150908</v>
      </c>
      <c r="J604" t="s">
        <v>43</v>
      </c>
      <c r="K604">
        <v>6</v>
      </c>
      <c r="L604">
        <v>37</v>
      </c>
      <c r="M604">
        <v>23</v>
      </c>
      <c r="N604">
        <v>16</v>
      </c>
      <c r="O604" t="s">
        <v>45</v>
      </c>
      <c r="P604">
        <v>5</v>
      </c>
      <c r="Q604" t="s">
        <v>46</v>
      </c>
      <c r="S604">
        <v>0</v>
      </c>
      <c r="T604" t="s">
        <v>47</v>
      </c>
      <c r="X604">
        <v>770</v>
      </c>
      <c r="Y604">
        <v>0</v>
      </c>
      <c r="Z604">
        <v>1</v>
      </c>
      <c r="AA604" t="s">
        <v>48</v>
      </c>
      <c r="AB604">
        <v>1</v>
      </c>
      <c r="AC604" s="1" t="s">
        <v>102</v>
      </c>
      <c r="AD604">
        <v>12</v>
      </c>
      <c r="AH604">
        <v>135742</v>
      </c>
      <c r="AI604">
        <v>1</v>
      </c>
      <c r="AO604">
        <v>1.1200000000000001</v>
      </c>
      <c r="AP604" t="s">
        <v>49</v>
      </c>
      <c r="AQ604" t="s">
        <v>45</v>
      </c>
      <c r="AR604" t="str">
        <f>VLOOKUP(AC604,Lookup!$A$1:$G$58,5,FALSE)</f>
        <v>GROVERS CR HATCHERY</v>
      </c>
      <c r="AS604">
        <f>VLOOKUP(AC604,Lookup!$A$1:$H$58,8,FALSE)</f>
        <v>1</v>
      </c>
      <c r="AT604">
        <f t="shared" si="9"/>
        <v>1.1200000000000001</v>
      </c>
    </row>
    <row r="605" spans="1:46" x14ac:dyDescent="0.3">
      <c r="A605" t="s">
        <v>43</v>
      </c>
      <c r="B605">
        <v>4.0999999999999996</v>
      </c>
      <c r="C605">
        <v>20160914</v>
      </c>
      <c r="D605" t="s">
        <v>44</v>
      </c>
      <c r="E605" t="s">
        <v>68</v>
      </c>
      <c r="F605">
        <v>2790700</v>
      </c>
      <c r="G605">
        <v>1</v>
      </c>
      <c r="H605">
        <v>2015</v>
      </c>
      <c r="I605">
        <v>20150806</v>
      </c>
      <c r="J605" t="s">
        <v>43</v>
      </c>
      <c r="K605">
        <v>6</v>
      </c>
      <c r="L605">
        <v>32</v>
      </c>
      <c r="M605">
        <v>23</v>
      </c>
      <c r="N605">
        <v>49</v>
      </c>
      <c r="O605" t="s">
        <v>45</v>
      </c>
      <c r="P605">
        <v>5</v>
      </c>
      <c r="Q605" t="s">
        <v>46</v>
      </c>
      <c r="S605">
        <v>5000</v>
      </c>
      <c r="T605" t="s">
        <v>56</v>
      </c>
      <c r="X605">
        <v>670</v>
      </c>
      <c r="Y605">
        <v>0</v>
      </c>
      <c r="Z605">
        <v>1</v>
      </c>
      <c r="AA605" t="s">
        <v>48</v>
      </c>
      <c r="AB605">
        <v>1</v>
      </c>
      <c r="AC605" s="1" t="s">
        <v>88</v>
      </c>
      <c r="AD605">
        <v>12</v>
      </c>
      <c r="AH605">
        <v>135737</v>
      </c>
      <c r="AI605">
        <v>1</v>
      </c>
      <c r="AO605">
        <v>2.29</v>
      </c>
      <c r="AP605" t="s">
        <v>49</v>
      </c>
      <c r="AQ605" t="s">
        <v>45</v>
      </c>
      <c r="AR605" t="str">
        <f>VLOOKUP(AC605,Lookup!$A$1:$G$58,5,FALSE)</f>
        <v>GORST CR     15.0216</v>
      </c>
      <c r="AS605">
        <f>VLOOKUP(AC605,Lookup!$A$1:$H$58,8,FALSE)</f>
        <v>8.7221435634663784</v>
      </c>
      <c r="AT605">
        <f t="shared" si="9"/>
        <v>19.973708760338006</v>
      </c>
    </row>
    <row r="606" spans="1:46" x14ac:dyDescent="0.3">
      <c r="A606" t="s">
        <v>43</v>
      </c>
      <c r="B606">
        <v>4.0999999999999996</v>
      </c>
      <c r="C606">
        <v>20160914</v>
      </c>
      <c r="D606" t="s">
        <v>44</v>
      </c>
      <c r="E606" t="s">
        <v>68</v>
      </c>
      <c r="F606">
        <v>2790707</v>
      </c>
      <c r="G606">
        <v>1</v>
      </c>
      <c r="H606">
        <v>2015</v>
      </c>
      <c r="I606">
        <v>20150806</v>
      </c>
      <c r="J606" t="s">
        <v>43</v>
      </c>
      <c r="K606">
        <v>6</v>
      </c>
      <c r="L606">
        <v>32</v>
      </c>
      <c r="M606">
        <v>23</v>
      </c>
      <c r="N606">
        <v>49</v>
      </c>
      <c r="O606" t="s">
        <v>45</v>
      </c>
      <c r="P606">
        <v>5</v>
      </c>
      <c r="Q606" t="s">
        <v>46</v>
      </c>
      <c r="S606">
        <v>5000</v>
      </c>
      <c r="T606" t="s">
        <v>47</v>
      </c>
      <c r="X606">
        <v>740</v>
      </c>
      <c r="Y606">
        <v>0</v>
      </c>
      <c r="Z606">
        <v>1</v>
      </c>
      <c r="AA606" t="s">
        <v>48</v>
      </c>
      <c r="AB606">
        <v>1</v>
      </c>
      <c r="AC606" s="1" t="s">
        <v>94</v>
      </c>
      <c r="AD606">
        <v>12</v>
      </c>
      <c r="AH606">
        <v>135737</v>
      </c>
      <c r="AI606">
        <v>1</v>
      </c>
      <c r="AO606">
        <v>2.29</v>
      </c>
      <c r="AP606" t="s">
        <v>49</v>
      </c>
      <c r="AQ606" t="s">
        <v>45</v>
      </c>
      <c r="AR606" t="str">
        <f>VLOOKUP(AC606,Lookup!$A$1:$G$58,5,FALSE)</f>
        <v>GORST CR     15.0216</v>
      </c>
      <c r="AS606">
        <f>VLOOKUP(AC606,Lookup!$A$1:$H$58,8,FALSE)</f>
        <v>8.7732919254658377</v>
      </c>
      <c r="AT606">
        <f t="shared" si="9"/>
        <v>20.090838509316768</v>
      </c>
    </row>
    <row r="607" spans="1:46" x14ac:dyDescent="0.3">
      <c r="A607" t="s">
        <v>43</v>
      </c>
      <c r="B607">
        <v>4.0999999999999996</v>
      </c>
      <c r="C607">
        <v>20160914</v>
      </c>
      <c r="D607" t="s">
        <v>44</v>
      </c>
      <c r="E607" t="s">
        <v>68</v>
      </c>
      <c r="F607">
        <v>2790718</v>
      </c>
      <c r="G607">
        <v>1</v>
      </c>
      <c r="H607">
        <v>2015</v>
      </c>
      <c r="I607">
        <v>20150807</v>
      </c>
      <c r="J607" t="s">
        <v>43</v>
      </c>
      <c r="K607">
        <v>6</v>
      </c>
      <c r="L607">
        <v>32</v>
      </c>
      <c r="M607">
        <v>23</v>
      </c>
      <c r="N607">
        <v>49</v>
      </c>
      <c r="O607" t="s">
        <v>45</v>
      </c>
      <c r="P607">
        <v>5</v>
      </c>
      <c r="Q607" t="s">
        <v>46</v>
      </c>
      <c r="S607">
        <v>5000</v>
      </c>
      <c r="T607" t="s">
        <v>47</v>
      </c>
      <c r="X607">
        <v>690</v>
      </c>
      <c r="Y607">
        <v>0</v>
      </c>
      <c r="Z607">
        <v>1</v>
      </c>
      <c r="AA607" t="s">
        <v>48</v>
      </c>
      <c r="AB607">
        <v>1</v>
      </c>
      <c r="AC607" s="1" t="s">
        <v>96</v>
      </c>
      <c r="AD607">
        <v>12</v>
      </c>
      <c r="AH607">
        <v>135737</v>
      </c>
      <c r="AI607">
        <v>1</v>
      </c>
      <c r="AO607">
        <v>2.29</v>
      </c>
      <c r="AP607" t="s">
        <v>49</v>
      </c>
      <c r="AQ607" t="s">
        <v>45</v>
      </c>
      <c r="AR607" t="str">
        <f>VLOOKUP(AC607,Lookup!$A$1:$G$58,5,FALSE)</f>
        <v>GORST CR     15.0216</v>
      </c>
      <c r="AS607">
        <f>VLOOKUP(AC607,Lookup!$A$1:$H$58,8,FALSE)</f>
        <v>9.2676267293887928</v>
      </c>
      <c r="AT607">
        <f t="shared" si="9"/>
        <v>21.222865210300338</v>
      </c>
    </row>
    <row r="608" spans="1:46" x14ac:dyDescent="0.3">
      <c r="A608" t="s">
        <v>43</v>
      </c>
      <c r="B608">
        <v>4.0999999999999996</v>
      </c>
      <c r="C608">
        <v>20160914</v>
      </c>
      <c r="D608" t="s">
        <v>44</v>
      </c>
      <c r="E608" t="s">
        <v>68</v>
      </c>
      <c r="F608">
        <v>2790725</v>
      </c>
      <c r="G608">
        <v>1</v>
      </c>
      <c r="H608">
        <v>2015</v>
      </c>
      <c r="I608">
        <v>20150831</v>
      </c>
      <c r="J608" t="s">
        <v>43</v>
      </c>
      <c r="K608">
        <v>6</v>
      </c>
      <c r="L608">
        <v>36</v>
      </c>
      <c r="M608">
        <v>23</v>
      </c>
      <c r="N608">
        <v>49</v>
      </c>
      <c r="O608" t="s">
        <v>45</v>
      </c>
      <c r="P608">
        <v>5</v>
      </c>
      <c r="Q608" t="s">
        <v>46</v>
      </c>
      <c r="S608">
        <v>5000</v>
      </c>
      <c r="T608" t="s">
        <v>56</v>
      </c>
      <c r="X608">
        <v>880</v>
      </c>
      <c r="Y608">
        <v>0</v>
      </c>
      <c r="Z608">
        <v>1</v>
      </c>
      <c r="AA608" t="s">
        <v>48</v>
      </c>
      <c r="AB608">
        <v>1</v>
      </c>
      <c r="AC608" s="1" t="s">
        <v>94</v>
      </c>
      <c r="AD608">
        <v>12</v>
      </c>
      <c r="AH608">
        <v>135741</v>
      </c>
      <c r="AI608">
        <v>1</v>
      </c>
      <c r="AO608">
        <v>1.05</v>
      </c>
      <c r="AP608" t="s">
        <v>49</v>
      </c>
      <c r="AQ608" t="s">
        <v>45</v>
      </c>
      <c r="AR608" t="str">
        <f>VLOOKUP(AC608,Lookup!$A$1:$G$58,5,FALSE)</f>
        <v>GORST CR     15.0216</v>
      </c>
      <c r="AS608">
        <f>VLOOKUP(AC608,Lookup!$A$1:$H$58,8,FALSE)</f>
        <v>8.7732919254658377</v>
      </c>
      <c r="AT608">
        <f t="shared" si="9"/>
        <v>9.2119565217391308</v>
      </c>
    </row>
    <row r="609" spans="1:46" x14ac:dyDescent="0.3">
      <c r="A609" t="s">
        <v>43</v>
      </c>
      <c r="B609">
        <v>4.0999999999999996</v>
      </c>
      <c r="C609">
        <v>20160914</v>
      </c>
      <c r="D609" t="s">
        <v>44</v>
      </c>
      <c r="E609" t="s">
        <v>68</v>
      </c>
      <c r="F609">
        <v>2790732</v>
      </c>
      <c r="G609">
        <v>1</v>
      </c>
      <c r="H609">
        <v>2015</v>
      </c>
      <c r="I609">
        <v>20150819</v>
      </c>
      <c r="J609" t="s">
        <v>43</v>
      </c>
      <c r="K609">
        <v>6</v>
      </c>
      <c r="L609">
        <v>34</v>
      </c>
      <c r="M609">
        <v>23</v>
      </c>
      <c r="N609">
        <v>17</v>
      </c>
      <c r="O609" t="s">
        <v>45</v>
      </c>
      <c r="P609">
        <v>5</v>
      </c>
      <c r="Q609" t="s">
        <v>46</v>
      </c>
      <c r="S609">
        <v>5000</v>
      </c>
      <c r="T609" t="s">
        <v>47</v>
      </c>
      <c r="X609">
        <v>800</v>
      </c>
      <c r="Y609">
        <v>0</v>
      </c>
      <c r="Z609">
        <v>1</v>
      </c>
      <c r="AA609" t="s">
        <v>48</v>
      </c>
      <c r="AB609">
        <v>1</v>
      </c>
      <c r="AC609" s="1" t="s">
        <v>96</v>
      </c>
      <c r="AD609">
        <v>12</v>
      </c>
      <c r="AH609">
        <v>135739</v>
      </c>
      <c r="AI609">
        <v>1</v>
      </c>
      <c r="AO609">
        <v>6.25</v>
      </c>
      <c r="AP609" t="s">
        <v>49</v>
      </c>
      <c r="AQ609" t="s">
        <v>45</v>
      </c>
      <c r="AR609" t="str">
        <f>VLOOKUP(AC609,Lookup!$A$1:$G$58,5,FALSE)</f>
        <v>GORST CR     15.0216</v>
      </c>
      <c r="AS609">
        <f>VLOOKUP(AC609,Lookup!$A$1:$H$58,8,FALSE)</f>
        <v>9.2676267293887928</v>
      </c>
      <c r="AT609">
        <f t="shared" si="9"/>
        <v>57.922667058679956</v>
      </c>
    </row>
    <row r="610" spans="1:46" x14ac:dyDescent="0.3">
      <c r="A610" t="s">
        <v>43</v>
      </c>
      <c r="B610">
        <v>4.0999999999999996</v>
      </c>
      <c r="C610">
        <v>20160914</v>
      </c>
      <c r="D610" t="s">
        <v>44</v>
      </c>
      <c r="E610" t="s">
        <v>68</v>
      </c>
      <c r="F610">
        <v>2790615</v>
      </c>
      <c r="G610">
        <v>1</v>
      </c>
      <c r="H610">
        <v>2015</v>
      </c>
      <c r="I610">
        <v>20150825</v>
      </c>
      <c r="J610" t="s">
        <v>43</v>
      </c>
      <c r="K610">
        <v>6</v>
      </c>
      <c r="L610">
        <v>35</v>
      </c>
      <c r="M610">
        <v>23</v>
      </c>
      <c r="N610">
        <v>49</v>
      </c>
      <c r="O610" t="s">
        <v>45</v>
      </c>
      <c r="P610">
        <v>5</v>
      </c>
      <c r="Q610" t="s">
        <v>46</v>
      </c>
      <c r="S610">
        <v>5000</v>
      </c>
      <c r="T610" t="s">
        <v>56</v>
      </c>
      <c r="X610">
        <v>750</v>
      </c>
      <c r="Y610">
        <v>0</v>
      </c>
      <c r="Z610">
        <v>1</v>
      </c>
      <c r="AA610" t="s">
        <v>48</v>
      </c>
      <c r="AB610">
        <v>1</v>
      </c>
      <c r="AC610" s="1" t="s">
        <v>96</v>
      </c>
      <c r="AD610">
        <v>12</v>
      </c>
      <c r="AH610">
        <v>135740</v>
      </c>
      <c r="AI610">
        <v>1</v>
      </c>
      <c r="AO610">
        <v>3.14</v>
      </c>
      <c r="AP610" t="s">
        <v>49</v>
      </c>
      <c r="AQ610" t="s">
        <v>45</v>
      </c>
      <c r="AR610" t="str">
        <f>VLOOKUP(AC610,Lookup!$A$1:$G$58,5,FALSE)</f>
        <v>GORST CR     15.0216</v>
      </c>
      <c r="AS610">
        <f>VLOOKUP(AC610,Lookup!$A$1:$H$58,8,FALSE)</f>
        <v>9.2676267293887928</v>
      </c>
      <c r="AT610">
        <f t="shared" si="9"/>
        <v>29.100347930280812</v>
      </c>
    </row>
    <row r="611" spans="1:46" x14ac:dyDescent="0.3">
      <c r="A611" t="s">
        <v>43</v>
      </c>
      <c r="B611">
        <v>4.0999999999999996</v>
      </c>
      <c r="C611">
        <v>20160914</v>
      </c>
      <c r="D611" t="s">
        <v>44</v>
      </c>
      <c r="E611" t="s">
        <v>68</v>
      </c>
      <c r="F611">
        <v>2790617</v>
      </c>
      <c r="G611">
        <v>1</v>
      </c>
      <c r="H611">
        <v>2015</v>
      </c>
      <c r="I611">
        <v>20150825</v>
      </c>
      <c r="J611" t="s">
        <v>43</v>
      </c>
      <c r="K611">
        <v>6</v>
      </c>
      <c r="L611">
        <v>35</v>
      </c>
      <c r="M611">
        <v>23</v>
      </c>
      <c r="N611">
        <v>49</v>
      </c>
      <c r="O611" t="s">
        <v>45</v>
      </c>
      <c r="P611">
        <v>5</v>
      </c>
      <c r="Q611" t="s">
        <v>46</v>
      </c>
      <c r="S611">
        <v>5000</v>
      </c>
      <c r="T611" t="s">
        <v>47</v>
      </c>
      <c r="X611">
        <v>710</v>
      </c>
      <c r="Y611">
        <v>0</v>
      </c>
      <c r="Z611">
        <v>1</v>
      </c>
      <c r="AA611" t="s">
        <v>48</v>
      </c>
      <c r="AB611">
        <v>1</v>
      </c>
      <c r="AC611" s="1" t="s">
        <v>94</v>
      </c>
      <c r="AD611">
        <v>12</v>
      </c>
      <c r="AH611">
        <v>135740</v>
      </c>
      <c r="AI611">
        <v>1</v>
      </c>
      <c r="AO611">
        <v>3.14</v>
      </c>
      <c r="AP611" t="s">
        <v>49</v>
      </c>
      <c r="AQ611" t="s">
        <v>45</v>
      </c>
      <c r="AR611" t="str">
        <f>VLOOKUP(AC611,Lookup!$A$1:$G$58,5,FALSE)</f>
        <v>GORST CR     15.0216</v>
      </c>
      <c r="AS611">
        <f>VLOOKUP(AC611,Lookup!$A$1:$H$58,8,FALSE)</f>
        <v>8.7732919254658377</v>
      </c>
      <c r="AT611">
        <f t="shared" si="9"/>
        <v>27.548136645962732</v>
      </c>
    </row>
    <row r="612" spans="1:46" x14ac:dyDescent="0.3">
      <c r="A612" t="s">
        <v>43</v>
      </c>
      <c r="B612">
        <v>4.0999999999999996</v>
      </c>
      <c r="C612">
        <v>20160914</v>
      </c>
      <c r="D612" t="s">
        <v>44</v>
      </c>
      <c r="E612" t="s">
        <v>68</v>
      </c>
      <c r="F612">
        <v>2790624</v>
      </c>
      <c r="G612">
        <v>1</v>
      </c>
      <c r="H612">
        <v>2015</v>
      </c>
      <c r="I612">
        <v>20150805</v>
      </c>
      <c r="J612" t="s">
        <v>43</v>
      </c>
      <c r="K612">
        <v>6</v>
      </c>
      <c r="L612">
        <v>32</v>
      </c>
      <c r="M612">
        <v>23</v>
      </c>
      <c r="N612">
        <v>17</v>
      </c>
      <c r="O612" t="s">
        <v>45</v>
      </c>
      <c r="P612">
        <v>5</v>
      </c>
      <c r="Q612" t="s">
        <v>46</v>
      </c>
      <c r="S612">
        <v>0</v>
      </c>
      <c r="T612" t="s">
        <v>47</v>
      </c>
      <c r="X612">
        <v>750</v>
      </c>
      <c r="Y612">
        <v>0</v>
      </c>
      <c r="Z612">
        <v>1</v>
      </c>
      <c r="AA612" t="s">
        <v>48</v>
      </c>
      <c r="AB612">
        <v>1</v>
      </c>
      <c r="AC612" s="1" t="s">
        <v>104</v>
      </c>
      <c r="AD612">
        <v>12</v>
      </c>
      <c r="AH612">
        <v>135737</v>
      </c>
      <c r="AI612">
        <v>1</v>
      </c>
      <c r="AO612">
        <v>2.29</v>
      </c>
      <c r="AP612" t="s">
        <v>49</v>
      </c>
      <c r="AQ612" t="s">
        <v>45</v>
      </c>
      <c r="AR612" t="str">
        <f>VLOOKUP(AC612,Lookup!$A$1:$G$58,5,FALSE)</f>
        <v>GROVERS CR   15.0299</v>
      </c>
      <c r="AS612">
        <f>VLOOKUP(AC612,Lookup!$A$1:$H$58,8,FALSE)</f>
        <v>1.0100991404740696</v>
      </c>
      <c r="AT612">
        <f t="shared" si="9"/>
        <v>2.3131270316856192</v>
      </c>
    </row>
    <row r="613" spans="1:46" x14ac:dyDescent="0.3">
      <c r="A613" t="s">
        <v>43</v>
      </c>
      <c r="B613">
        <v>4.0999999999999996</v>
      </c>
      <c r="C613">
        <v>20160914</v>
      </c>
      <c r="D613" t="s">
        <v>44</v>
      </c>
      <c r="E613" t="s">
        <v>68</v>
      </c>
      <c r="F613">
        <v>2790626</v>
      </c>
      <c r="G613">
        <v>1</v>
      </c>
      <c r="H613">
        <v>2015</v>
      </c>
      <c r="I613">
        <v>20150805</v>
      </c>
      <c r="J613" t="s">
        <v>43</v>
      </c>
      <c r="K613">
        <v>6</v>
      </c>
      <c r="L613">
        <v>32</v>
      </c>
      <c r="M613">
        <v>23</v>
      </c>
      <c r="N613">
        <v>17</v>
      </c>
      <c r="O613" t="s">
        <v>45</v>
      </c>
      <c r="P613">
        <v>5</v>
      </c>
      <c r="Q613" t="s">
        <v>46</v>
      </c>
      <c r="S613">
        <v>5000</v>
      </c>
      <c r="T613" t="s">
        <v>47</v>
      </c>
      <c r="X613">
        <v>710</v>
      </c>
      <c r="Y613">
        <v>0</v>
      </c>
      <c r="Z613">
        <v>1</v>
      </c>
      <c r="AA613" t="s">
        <v>48</v>
      </c>
      <c r="AB613">
        <v>1</v>
      </c>
      <c r="AC613" s="1" t="s">
        <v>94</v>
      </c>
      <c r="AD613">
        <v>12</v>
      </c>
      <c r="AH613">
        <v>135737</v>
      </c>
      <c r="AI613">
        <v>1</v>
      </c>
      <c r="AO613">
        <v>2.29</v>
      </c>
      <c r="AP613" t="s">
        <v>49</v>
      </c>
      <c r="AQ613" t="s">
        <v>45</v>
      </c>
      <c r="AR613" t="str">
        <f>VLOOKUP(AC613,Lookup!$A$1:$G$58,5,FALSE)</f>
        <v>GORST CR     15.0216</v>
      </c>
      <c r="AS613">
        <f>VLOOKUP(AC613,Lookup!$A$1:$H$58,8,FALSE)</f>
        <v>8.7732919254658377</v>
      </c>
      <c r="AT613">
        <f t="shared" si="9"/>
        <v>20.090838509316768</v>
      </c>
    </row>
    <row r="614" spans="1:46" x14ac:dyDescent="0.3">
      <c r="A614" t="s">
        <v>43</v>
      </c>
      <c r="B614">
        <v>4.0999999999999996</v>
      </c>
      <c r="C614">
        <v>20160914</v>
      </c>
      <c r="D614" t="s">
        <v>44</v>
      </c>
      <c r="E614" t="s">
        <v>68</v>
      </c>
      <c r="F614">
        <v>2790649</v>
      </c>
      <c r="G614">
        <v>1</v>
      </c>
      <c r="H614">
        <v>2015</v>
      </c>
      <c r="I614">
        <v>20150811</v>
      </c>
      <c r="J614" t="s">
        <v>43</v>
      </c>
      <c r="K614">
        <v>6</v>
      </c>
      <c r="L614">
        <v>33</v>
      </c>
      <c r="M614">
        <v>23</v>
      </c>
      <c r="N614">
        <v>49</v>
      </c>
      <c r="O614" t="s">
        <v>45</v>
      </c>
      <c r="P614">
        <v>5</v>
      </c>
      <c r="Q614" t="s">
        <v>46</v>
      </c>
      <c r="S614">
        <v>5000</v>
      </c>
      <c r="T614" t="s">
        <v>47</v>
      </c>
      <c r="X614">
        <v>720</v>
      </c>
      <c r="Y614">
        <v>0</v>
      </c>
      <c r="Z614">
        <v>1</v>
      </c>
      <c r="AA614" t="s">
        <v>48</v>
      </c>
      <c r="AB614">
        <v>1</v>
      </c>
      <c r="AC614" s="1" t="s">
        <v>100</v>
      </c>
      <c r="AD614">
        <v>12</v>
      </c>
      <c r="AH614">
        <v>135738</v>
      </c>
      <c r="AI614">
        <v>1</v>
      </c>
      <c r="AO614">
        <v>3.04</v>
      </c>
      <c r="AP614" t="s">
        <v>49</v>
      </c>
      <c r="AQ614" t="s">
        <v>45</v>
      </c>
      <c r="AR614" t="str">
        <f>VLOOKUP(AC614,Lookup!$A$1:$G$58,5,FALSE)</f>
        <v>GROVERS CR HATCHERY</v>
      </c>
      <c r="AS614">
        <f>VLOOKUP(AC614,Lookup!$A$1:$H$58,8,FALSE)</f>
        <v>1.0526847110460864</v>
      </c>
      <c r="AT614">
        <f t="shared" si="9"/>
        <v>3.2001615215801027</v>
      </c>
    </row>
    <row r="615" spans="1:46" x14ac:dyDescent="0.3">
      <c r="A615" t="s">
        <v>43</v>
      </c>
      <c r="B615">
        <v>4.0999999999999996</v>
      </c>
      <c r="C615">
        <v>20160914</v>
      </c>
      <c r="D615" t="s">
        <v>44</v>
      </c>
      <c r="E615" t="s">
        <v>68</v>
      </c>
      <c r="F615">
        <v>2790651</v>
      </c>
      <c r="G615">
        <v>1</v>
      </c>
      <c r="H615">
        <v>2015</v>
      </c>
      <c r="I615">
        <v>20150811</v>
      </c>
      <c r="J615" t="s">
        <v>43</v>
      </c>
      <c r="K615">
        <v>6</v>
      </c>
      <c r="L615">
        <v>33</v>
      </c>
      <c r="M615">
        <v>23</v>
      </c>
      <c r="N615">
        <v>49</v>
      </c>
      <c r="O615" t="s">
        <v>45</v>
      </c>
      <c r="P615">
        <v>5</v>
      </c>
      <c r="Q615" t="s">
        <v>46</v>
      </c>
      <c r="S615">
        <v>5000</v>
      </c>
      <c r="T615" t="s">
        <v>56</v>
      </c>
      <c r="X615">
        <v>680</v>
      </c>
      <c r="Y615">
        <v>0</v>
      </c>
      <c r="Z615">
        <v>1</v>
      </c>
      <c r="AA615" t="s">
        <v>48</v>
      </c>
      <c r="AB615">
        <v>1</v>
      </c>
      <c r="AC615" s="1" t="s">
        <v>96</v>
      </c>
      <c r="AD615">
        <v>12</v>
      </c>
      <c r="AH615">
        <v>135738</v>
      </c>
      <c r="AI615">
        <v>1</v>
      </c>
      <c r="AO615">
        <v>3.04</v>
      </c>
      <c r="AP615" t="s">
        <v>49</v>
      </c>
      <c r="AQ615" t="s">
        <v>45</v>
      </c>
      <c r="AR615" t="str">
        <f>VLOOKUP(AC615,Lookup!$A$1:$G$58,5,FALSE)</f>
        <v>GORST CR     15.0216</v>
      </c>
      <c r="AS615">
        <f>VLOOKUP(AC615,Lookup!$A$1:$H$58,8,FALSE)</f>
        <v>9.2676267293887928</v>
      </c>
      <c r="AT615">
        <f t="shared" si="9"/>
        <v>28.17358525734193</v>
      </c>
    </row>
    <row r="616" spans="1:46" x14ac:dyDescent="0.3">
      <c r="A616" t="s">
        <v>43</v>
      </c>
      <c r="B616">
        <v>4.0999999999999996</v>
      </c>
      <c r="C616">
        <v>20160914</v>
      </c>
      <c r="D616" t="s">
        <v>44</v>
      </c>
      <c r="E616" t="s">
        <v>68</v>
      </c>
      <c r="F616">
        <v>2790658</v>
      </c>
      <c r="G616">
        <v>1</v>
      </c>
      <c r="H616">
        <v>2015</v>
      </c>
      <c r="I616">
        <v>20150811</v>
      </c>
      <c r="J616" t="s">
        <v>43</v>
      </c>
      <c r="K616">
        <v>6</v>
      </c>
      <c r="L616">
        <v>33</v>
      </c>
      <c r="M616">
        <v>23</v>
      </c>
      <c r="N616">
        <v>49</v>
      </c>
      <c r="O616" t="s">
        <v>45</v>
      </c>
      <c r="P616">
        <v>5</v>
      </c>
      <c r="Q616" t="s">
        <v>46</v>
      </c>
      <c r="S616">
        <v>5000</v>
      </c>
      <c r="T616" t="s">
        <v>47</v>
      </c>
      <c r="X616">
        <v>850</v>
      </c>
      <c r="Y616">
        <v>0</v>
      </c>
      <c r="Z616">
        <v>1</v>
      </c>
      <c r="AA616" t="s">
        <v>48</v>
      </c>
      <c r="AB616">
        <v>1</v>
      </c>
      <c r="AC616" s="1" t="s">
        <v>94</v>
      </c>
      <c r="AD616">
        <v>12</v>
      </c>
      <c r="AH616">
        <v>135738</v>
      </c>
      <c r="AI616">
        <v>1</v>
      </c>
      <c r="AO616">
        <v>3.04</v>
      </c>
      <c r="AP616" t="s">
        <v>49</v>
      </c>
      <c r="AQ616" t="s">
        <v>45</v>
      </c>
      <c r="AR616" t="str">
        <f>VLOOKUP(AC616,Lookup!$A$1:$G$58,5,FALSE)</f>
        <v>GORST CR     15.0216</v>
      </c>
      <c r="AS616">
        <f>VLOOKUP(AC616,Lookup!$A$1:$H$58,8,FALSE)</f>
        <v>8.7732919254658377</v>
      </c>
      <c r="AT616">
        <f t="shared" si="9"/>
        <v>26.670807453416145</v>
      </c>
    </row>
    <row r="617" spans="1:46" x14ac:dyDescent="0.3">
      <c r="A617" t="s">
        <v>43</v>
      </c>
      <c r="B617">
        <v>4.0999999999999996</v>
      </c>
      <c r="C617">
        <v>20160914</v>
      </c>
      <c r="D617" t="s">
        <v>44</v>
      </c>
      <c r="E617" t="s">
        <v>68</v>
      </c>
      <c r="F617">
        <v>2790683</v>
      </c>
      <c r="G617">
        <v>1</v>
      </c>
      <c r="H617">
        <v>2015</v>
      </c>
      <c r="I617">
        <v>20150902</v>
      </c>
      <c r="J617" t="s">
        <v>43</v>
      </c>
      <c r="K617">
        <v>6</v>
      </c>
      <c r="L617">
        <v>36</v>
      </c>
      <c r="M617">
        <v>23</v>
      </c>
      <c r="N617">
        <v>16</v>
      </c>
      <c r="O617" t="s">
        <v>45</v>
      </c>
      <c r="P617">
        <v>5</v>
      </c>
      <c r="Q617" t="s">
        <v>46</v>
      </c>
      <c r="S617">
        <v>5000</v>
      </c>
      <c r="T617" t="s">
        <v>47</v>
      </c>
      <c r="X617">
        <v>700</v>
      </c>
      <c r="Y617">
        <v>0</v>
      </c>
      <c r="Z617">
        <v>1</v>
      </c>
      <c r="AA617" t="s">
        <v>48</v>
      </c>
      <c r="AB617">
        <v>1</v>
      </c>
      <c r="AC617" s="1" t="s">
        <v>94</v>
      </c>
      <c r="AD617">
        <v>12</v>
      </c>
      <c r="AH617">
        <v>135741</v>
      </c>
      <c r="AI617">
        <v>1</v>
      </c>
      <c r="AO617">
        <v>1.05</v>
      </c>
      <c r="AP617" t="s">
        <v>49</v>
      </c>
      <c r="AQ617" t="s">
        <v>45</v>
      </c>
      <c r="AR617" t="str">
        <f>VLOOKUP(AC617,Lookup!$A$1:$G$58,5,FALSE)</f>
        <v>GORST CR     15.0216</v>
      </c>
      <c r="AS617">
        <f>VLOOKUP(AC617,Lookup!$A$1:$H$58,8,FALSE)</f>
        <v>8.7732919254658377</v>
      </c>
      <c r="AT617">
        <f t="shared" si="9"/>
        <v>9.2119565217391308</v>
      </c>
    </row>
    <row r="618" spans="1:46" x14ac:dyDescent="0.3">
      <c r="A618" t="s">
        <v>43</v>
      </c>
      <c r="B618">
        <v>4.0999999999999996</v>
      </c>
      <c r="C618">
        <v>20160914</v>
      </c>
      <c r="D618" t="s">
        <v>44</v>
      </c>
      <c r="E618" t="s">
        <v>68</v>
      </c>
      <c r="F618">
        <v>2790685</v>
      </c>
      <c r="G618">
        <v>1</v>
      </c>
      <c r="H618">
        <v>2015</v>
      </c>
      <c r="I618">
        <v>20150902</v>
      </c>
      <c r="J618" t="s">
        <v>43</v>
      </c>
      <c r="K618">
        <v>6</v>
      </c>
      <c r="L618">
        <v>36</v>
      </c>
      <c r="M618">
        <v>23</v>
      </c>
      <c r="N618">
        <v>16</v>
      </c>
      <c r="O618" t="s">
        <v>45</v>
      </c>
      <c r="P618">
        <v>5</v>
      </c>
      <c r="Q618" t="s">
        <v>46</v>
      </c>
      <c r="S618">
        <v>5000</v>
      </c>
      <c r="T618" t="s">
        <v>47</v>
      </c>
      <c r="X618">
        <v>740</v>
      </c>
      <c r="Y618">
        <v>0</v>
      </c>
      <c r="Z618">
        <v>1</v>
      </c>
      <c r="AA618" t="s">
        <v>48</v>
      </c>
      <c r="AB618">
        <v>1</v>
      </c>
      <c r="AC618" s="1" t="s">
        <v>94</v>
      </c>
      <c r="AD618">
        <v>12</v>
      </c>
      <c r="AH618">
        <v>135741</v>
      </c>
      <c r="AI618">
        <v>1</v>
      </c>
      <c r="AO618">
        <v>1.05</v>
      </c>
      <c r="AP618" t="s">
        <v>49</v>
      </c>
      <c r="AQ618" t="s">
        <v>45</v>
      </c>
      <c r="AR618" t="str">
        <f>VLOOKUP(AC618,Lookup!$A$1:$G$58,5,FALSE)</f>
        <v>GORST CR     15.0216</v>
      </c>
      <c r="AS618">
        <f>VLOOKUP(AC618,Lookup!$A$1:$H$58,8,FALSE)</f>
        <v>8.7732919254658377</v>
      </c>
      <c r="AT618">
        <f t="shared" si="9"/>
        <v>9.2119565217391308</v>
      </c>
    </row>
    <row r="619" spans="1:46" x14ac:dyDescent="0.3">
      <c r="A619" t="s">
        <v>43</v>
      </c>
      <c r="B619">
        <v>4.0999999999999996</v>
      </c>
      <c r="C619">
        <v>20160914</v>
      </c>
      <c r="D619" t="s">
        <v>44</v>
      </c>
      <c r="E619" t="s">
        <v>68</v>
      </c>
      <c r="F619">
        <v>2790690</v>
      </c>
      <c r="G619">
        <v>1</v>
      </c>
      <c r="H619">
        <v>2015</v>
      </c>
      <c r="I619">
        <v>20150908</v>
      </c>
      <c r="J619" t="s">
        <v>43</v>
      </c>
      <c r="K619">
        <v>6</v>
      </c>
      <c r="L619">
        <v>37</v>
      </c>
      <c r="M619">
        <v>23</v>
      </c>
      <c r="N619">
        <v>16</v>
      </c>
      <c r="O619" t="s">
        <v>45</v>
      </c>
      <c r="P619">
        <v>5</v>
      </c>
      <c r="Q619" t="s">
        <v>46</v>
      </c>
      <c r="S619">
        <v>5000</v>
      </c>
      <c r="T619" t="s">
        <v>47</v>
      </c>
      <c r="X619">
        <v>720</v>
      </c>
      <c r="Y619">
        <v>0</v>
      </c>
      <c r="Z619">
        <v>1</v>
      </c>
      <c r="AA619" t="s">
        <v>48</v>
      </c>
      <c r="AB619">
        <v>1</v>
      </c>
      <c r="AC619" s="1" t="s">
        <v>94</v>
      </c>
      <c r="AD619">
        <v>12</v>
      </c>
      <c r="AH619">
        <v>135742</v>
      </c>
      <c r="AI619">
        <v>1</v>
      </c>
      <c r="AO619">
        <v>1.1200000000000001</v>
      </c>
      <c r="AP619" t="s">
        <v>49</v>
      </c>
      <c r="AQ619" t="s">
        <v>45</v>
      </c>
      <c r="AR619" t="str">
        <f>VLOOKUP(AC619,Lookup!$A$1:$G$58,5,FALSE)</f>
        <v>GORST CR     15.0216</v>
      </c>
      <c r="AS619">
        <f>VLOOKUP(AC619,Lookup!$A$1:$H$58,8,FALSE)</f>
        <v>8.7732919254658377</v>
      </c>
      <c r="AT619">
        <f t="shared" si="9"/>
        <v>9.8260869565217384</v>
      </c>
    </row>
    <row r="620" spans="1:46" x14ac:dyDescent="0.3">
      <c r="A620" t="s">
        <v>43</v>
      </c>
      <c r="B620">
        <v>4.0999999999999996</v>
      </c>
      <c r="C620">
        <v>20160914</v>
      </c>
      <c r="D620" t="s">
        <v>44</v>
      </c>
      <c r="E620" t="s">
        <v>68</v>
      </c>
      <c r="F620">
        <v>2790692</v>
      </c>
      <c r="G620">
        <v>1</v>
      </c>
      <c r="H620">
        <v>2015</v>
      </c>
      <c r="I620">
        <v>20150908</v>
      </c>
      <c r="J620" t="s">
        <v>43</v>
      </c>
      <c r="K620">
        <v>6</v>
      </c>
      <c r="L620">
        <v>37</v>
      </c>
      <c r="M620">
        <v>23</v>
      </c>
      <c r="N620">
        <v>16</v>
      </c>
      <c r="O620" t="s">
        <v>45</v>
      </c>
      <c r="P620">
        <v>5</v>
      </c>
      <c r="Q620" t="s">
        <v>46</v>
      </c>
      <c r="S620">
        <v>5000</v>
      </c>
      <c r="T620" t="s">
        <v>47</v>
      </c>
      <c r="X620">
        <v>670</v>
      </c>
      <c r="Y620">
        <v>0</v>
      </c>
      <c r="Z620">
        <v>1</v>
      </c>
      <c r="AA620" t="s">
        <v>48</v>
      </c>
      <c r="AB620">
        <v>1</v>
      </c>
      <c r="AC620" s="1" t="s">
        <v>94</v>
      </c>
      <c r="AD620">
        <v>12</v>
      </c>
      <c r="AH620">
        <v>135742</v>
      </c>
      <c r="AI620">
        <v>1</v>
      </c>
      <c r="AO620">
        <v>1.1200000000000001</v>
      </c>
      <c r="AP620" t="s">
        <v>49</v>
      </c>
      <c r="AQ620" t="s">
        <v>45</v>
      </c>
      <c r="AR620" t="str">
        <f>VLOOKUP(AC620,Lookup!$A$1:$G$58,5,FALSE)</f>
        <v>GORST CR     15.0216</v>
      </c>
      <c r="AS620">
        <f>VLOOKUP(AC620,Lookup!$A$1:$H$58,8,FALSE)</f>
        <v>8.7732919254658377</v>
      </c>
      <c r="AT620">
        <f t="shared" si="9"/>
        <v>9.8260869565217384</v>
      </c>
    </row>
    <row r="621" spans="1:46" x14ac:dyDescent="0.3">
      <c r="A621" t="s">
        <v>43</v>
      </c>
      <c r="B621">
        <v>4.0999999999999996</v>
      </c>
      <c r="C621">
        <v>20160914</v>
      </c>
      <c r="D621" t="s">
        <v>44</v>
      </c>
      <c r="E621" t="s">
        <v>68</v>
      </c>
      <c r="F621">
        <v>2790715</v>
      </c>
      <c r="G621">
        <v>1</v>
      </c>
      <c r="H621">
        <v>2015</v>
      </c>
      <c r="I621">
        <v>20150807</v>
      </c>
      <c r="J621" t="s">
        <v>43</v>
      </c>
      <c r="K621">
        <v>6</v>
      </c>
      <c r="L621">
        <v>32</v>
      </c>
      <c r="M621">
        <v>23</v>
      </c>
      <c r="N621">
        <v>49</v>
      </c>
      <c r="O621" t="s">
        <v>45</v>
      </c>
      <c r="P621">
        <v>5</v>
      </c>
      <c r="Q621" t="s">
        <v>46</v>
      </c>
      <c r="S621">
        <v>0</v>
      </c>
      <c r="T621" t="s">
        <v>47</v>
      </c>
      <c r="X621">
        <v>700</v>
      </c>
      <c r="Y621">
        <v>0</v>
      </c>
      <c r="Z621">
        <v>1</v>
      </c>
      <c r="AA621" t="s">
        <v>48</v>
      </c>
      <c r="AB621">
        <v>1</v>
      </c>
      <c r="AC621" s="1" t="s">
        <v>105</v>
      </c>
      <c r="AD621">
        <v>12</v>
      </c>
      <c r="AH621">
        <v>135737</v>
      </c>
      <c r="AI621">
        <v>1</v>
      </c>
      <c r="AO621">
        <v>2.29</v>
      </c>
      <c r="AP621" t="s">
        <v>49</v>
      </c>
      <c r="AQ621" t="s">
        <v>45</v>
      </c>
      <c r="AR621" t="str">
        <f>VLOOKUP(AC621,Lookup!$A$1:$G$58,5,FALSE)</f>
        <v>CLEAR CR    11.0013C</v>
      </c>
      <c r="AS621">
        <f>VLOOKUP(AC621,Lookup!$A$1:$H$58,8,FALSE)</f>
        <v>1</v>
      </c>
      <c r="AT621">
        <f t="shared" si="9"/>
        <v>2.29</v>
      </c>
    </row>
    <row r="622" spans="1:46" x14ac:dyDescent="0.3">
      <c r="A622" t="s">
        <v>43</v>
      </c>
      <c r="B622">
        <v>4.0999999999999996</v>
      </c>
      <c r="C622">
        <v>20160914</v>
      </c>
      <c r="D622" t="s">
        <v>44</v>
      </c>
      <c r="E622" t="s">
        <v>68</v>
      </c>
      <c r="F622">
        <v>2790717</v>
      </c>
      <c r="G622">
        <v>1</v>
      </c>
      <c r="H622">
        <v>2015</v>
      </c>
      <c r="I622">
        <v>20150807</v>
      </c>
      <c r="J622" t="s">
        <v>43</v>
      </c>
      <c r="K622">
        <v>6</v>
      </c>
      <c r="L622">
        <v>32</v>
      </c>
      <c r="M622">
        <v>23</v>
      </c>
      <c r="N622">
        <v>49</v>
      </c>
      <c r="O622" t="s">
        <v>45</v>
      </c>
      <c r="P622">
        <v>5</v>
      </c>
      <c r="Q622" t="s">
        <v>46</v>
      </c>
      <c r="S622">
        <v>5000</v>
      </c>
      <c r="T622" t="s">
        <v>56</v>
      </c>
      <c r="X622">
        <v>760</v>
      </c>
      <c r="Y622">
        <v>0</v>
      </c>
      <c r="Z622">
        <v>1</v>
      </c>
      <c r="AA622" t="s">
        <v>48</v>
      </c>
      <c r="AB622">
        <v>1</v>
      </c>
      <c r="AC622" s="1" t="s">
        <v>94</v>
      </c>
      <c r="AD622">
        <v>12</v>
      </c>
      <c r="AH622">
        <v>135737</v>
      </c>
      <c r="AI622">
        <v>1</v>
      </c>
      <c r="AO622">
        <v>2.29</v>
      </c>
      <c r="AP622" t="s">
        <v>49</v>
      </c>
      <c r="AQ622" t="s">
        <v>45</v>
      </c>
      <c r="AR622" t="str">
        <f>VLOOKUP(AC622,Lookup!$A$1:$G$58,5,FALSE)</f>
        <v>GORST CR     15.0216</v>
      </c>
      <c r="AS622">
        <f>VLOOKUP(AC622,Lookup!$A$1:$H$58,8,FALSE)</f>
        <v>8.7732919254658377</v>
      </c>
      <c r="AT622">
        <f t="shared" si="9"/>
        <v>20.090838509316768</v>
      </c>
    </row>
    <row r="623" spans="1:46" x14ac:dyDescent="0.3">
      <c r="A623" t="s">
        <v>43</v>
      </c>
      <c r="B623">
        <v>4.0999999999999996</v>
      </c>
      <c r="C623">
        <v>20160914</v>
      </c>
      <c r="D623" t="s">
        <v>44</v>
      </c>
      <c r="E623" t="s">
        <v>68</v>
      </c>
      <c r="F623">
        <v>2790724</v>
      </c>
      <c r="G623">
        <v>1</v>
      </c>
      <c r="H623">
        <v>2015</v>
      </c>
      <c r="I623">
        <v>20150831</v>
      </c>
      <c r="J623" t="s">
        <v>43</v>
      </c>
      <c r="K623">
        <v>6</v>
      </c>
      <c r="L623">
        <v>36</v>
      </c>
      <c r="M623">
        <v>23</v>
      </c>
      <c r="N623">
        <v>49</v>
      </c>
      <c r="O623" t="s">
        <v>45</v>
      </c>
      <c r="P623">
        <v>5</v>
      </c>
      <c r="Q623" t="s">
        <v>46</v>
      </c>
      <c r="S623">
        <v>5000</v>
      </c>
      <c r="T623" t="s">
        <v>47</v>
      </c>
      <c r="X623">
        <v>640</v>
      </c>
      <c r="Y623">
        <v>0</v>
      </c>
      <c r="Z623">
        <v>1</v>
      </c>
      <c r="AA623" t="s">
        <v>48</v>
      </c>
      <c r="AB623">
        <v>1</v>
      </c>
      <c r="AC623" s="1" t="s">
        <v>96</v>
      </c>
      <c r="AD623">
        <v>12</v>
      </c>
      <c r="AH623">
        <v>135741</v>
      </c>
      <c r="AI623">
        <v>1</v>
      </c>
      <c r="AO623">
        <v>1.05</v>
      </c>
      <c r="AP623" t="s">
        <v>49</v>
      </c>
      <c r="AQ623" t="s">
        <v>45</v>
      </c>
      <c r="AR623" t="str">
        <f>VLOOKUP(AC623,Lookup!$A$1:$G$58,5,FALSE)</f>
        <v>GORST CR     15.0216</v>
      </c>
      <c r="AS623">
        <f>VLOOKUP(AC623,Lookup!$A$1:$H$58,8,FALSE)</f>
        <v>9.2676267293887928</v>
      </c>
      <c r="AT623">
        <f t="shared" si="9"/>
        <v>9.7310080658582336</v>
      </c>
    </row>
    <row r="624" spans="1:46" x14ac:dyDescent="0.3">
      <c r="A624" t="s">
        <v>43</v>
      </c>
      <c r="B624">
        <v>4.0999999999999996</v>
      </c>
      <c r="C624">
        <v>20160914</v>
      </c>
      <c r="D624" t="s">
        <v>44</v>
      </c>
      <c r="E624" t="s">
        <v>68</v>
      </c>
      <c r="F624">
        <v>2790726</v>
      </c>
      <c r="G624">
        <v>1</v>
      </c>
      <c r="H624">
        <v>2015</v>
      </c>
      <c r="I624">
        <v>20150831</v>
      </c>
      <c r="J624" t="s">
        <v>43</v>
      </c>
      <c r="K624">
        <v>6</v>
      </c>
      <c r="L624">
        <v>36</v>
      </c>
      <c r="M624">
        <v>23</v>
      </c>
      <c r="N624">
        <v>49</v>
      </c>
      <c r="O624" t="s">
        <v>45</v>
      </c>
      <c r="P624">
        <v>5</v>
      </c>
      <c r="Q624" t="s">
        <v>46</v>
      </c>
      <c r="S624">
        <v>5000</v>
      </c>
      <c r="T624" t="s">
        <v>56</v>
      </c>
      <c r="X624">
        <v>750</v>
      </c>
      <c r="Y624">
        <v>0</v>
      </c>
      <c r="Z624">
        <v>1</v>
      </c>
      <c r="AA624" t="s">
        <v>48</v>
      </c>
      <c r="AB624">
        <v>1</v>
      </c>
      <c r="AC624" s="1" t="s">
        <v>94</v>
      </c>
      <c r="AD624">
        <v>12</v>
      </c>
      <c r="AH624">
        <v>135741</v>
      </c>
      <c r="AI624">
        <v>1</v>
      </c>
      <c r="AO624">
        <v>1.05</v>
      </c>
      <c r="AP624" t="s">
        <v>49</v>
      </c>
      <c r="AQ624" t="s">
        <v>45</v>
      </c>
      <c r="AR624" t="str">
        <f>VLOOKUP(AC624,Lookup!$A$1:$G$58,5,FALSE)</f>
        <v>GORST CR     15.0216</v>
      </c>
      <c r="AS624">
        <f>VLOOKUP(AC624,Lookup!$A$1:$H$58,8,FALSE)</f>
        <v>8.7732919254658377</v>
      </c>
      <c r="AT624">
        <f t="shared" si="9"/>
        <v>9.2119565217391308</v>
      </c>
    </row>
    <row r="625" spans="1:46" x14ac:dyDescent="0.3">
      <c r="A625" t="s">
        <v>43</v>
      </c>
      <c r="B625">
        <v>4.0999999999999996</v>
      </c>
      <c r="C625">
        <v>20160914</v>
      </c>
      <c r="D625" t="s">
        <v>44</v>
      </c>
      <c r="E625" t="s">
        <v>68</v>
      </c>
      <c r="F625">
        <v>2790606</v>
      </c>
      <c r="G625">
        <v>1</v>
      </c>
      <c r="H625">
        <v>2015</v>
      </c>
      <c r="I625">
        <v>20150814</v>
      </c>
      <c r="J625" t="s">
        <v>43</v>
      </c>
      <c r="K625">
        <v>6</v>
      </c>
      <c r="L625">
        <v>33</v>
      </c>
      <c r="M625">
        <v>23</v>
      </c>
      <c r="N625">
        <v>12</v>
      </c>
      <c r="O625" t="s">
        <v>45</v>
      </c>
      <c r="P625">
        <v>5</v>
      </c>
      <c r="Q625" t="s">
        <v>46</v>
      </c>
      <c r="S625">
        <v>5000</v>
      </c>
      <c r="T625" t="s">
        <v>56</v>
      </c>
      <c r="X625">
        <v>750</v>
      </c>
      <c r="Y625">
        <v>0</v>
      </c>
      <c r="Z625">
        <v>1</v>
      </c>
      <c r="AA625" t="s">
        <v>48</v>
      </c>
      <c r="AB625">
        <v>1</v>
      </c>
      <c r="AC625" s="1" t="s">
        <v>96</v>
      </c>
      <c r="AD625">
        <v>12</v>
      </c>
      <c r="AH625">
        <v>135738</v>
      </c>
      <c r="AI625">
        <v>1</v>
      </c>
      <c r="AO625">
        <v>3.04</v>
      </c>
      <c r="AP625" t="s">
        <v>49</v>
      </c>
      <c r="AQ625" t="s">
        <v>45</v>
      </c>
      <c r="AR625" t="str">
        <f>VLOOKUP(AC625,Lookup!$A$1:$G$58,5,FALSE)</f>
        <v>GORST CR     15.0216</v>
      </c>
      <c r="AS625">
        <f>VLOOKUP(AC625,Lookup!$A$1:$H$58,8,FALSE)</f>
        <v>9.2676267293887928</v>
      </c>
      <c r="AT625">
        <f t="shared" si="9"/>
        <v>28.17358525734193</v>
      </c>
    </row>
    <row r="626" spans="1:46" x14ac:dyDescent="0.3">
      <c r="A626" t="s">
        <v>43</v>
      </c>
      <c r="B626">
        <v>4.0999999999999996</v>
      </c>
      <c r="C626">
        <v>20160914</v>
      </c>
      <c r="D626" t="s">
        <v>44</v>
      </c>
      <c r="E626" t="s">
        <v>68</v>
      </c>
      <c r="F626">
        <v>2790633</v>
      </c>
      <c r="G626">
        <v>1</v>
      </c>
      <c r="H626">
        <v>2015</v>
      </c>
      <c r="I626">
        <v>20150810</v>
      </c>
      <c r="J626" t="s">
        <v>43</v>
      </c>
      <c r="K626">
        <v>6</v>
      </c>
      <c r="L626">
        <v>33</v>
      </c>
      <c r="M626">
        <v>23</v>
      </c>
      <c r="N626">
        <v>49</v>
      </c>
      <c r="O626" t="s">
        <v>45</v>
      </c>
      <c r="P626">
        <v>5</v>
      </c>
      <c r="Q626" t="s">
        <v>46</v>
      </c>
      <c r="S626">
        <v>5000</v>
      </c>
      <c r="T626" t="s">
        <v>56</v>
      </c>
      <c r="X626">
        <v>640</v>
      </c>
      <c r="Y626">
        <v>0</v>
      </c>
      <c r="Z626">
        <v>1</v>
      </c>
      <c r="AA626" t="s">
        <v>48</v>
      </c>
      <c r="AB626">
        <v>1</v>
      </c>
      <c r="AC626" s="1" t="s">
        <v>94</v>
      </c>
      <c r="AD626">
        <v>12</v>
      </c>
      <c r="AH626">
        <v>135738</v>
      </c>
      <c r="AI626">
        <v>1</v>
      </c>
      <c r="AO626">
        <v>3.04</v>
      </c>
      <c r="AP626" t="s">
        <v>49</v>
      </c>
      <c r="AQ626" t="s">
        <v>45</v>
      </c>
      <c r="AR626" t="str">
        <f>VLOOKUP(AC626,Lookup!$A$1:$G$58,5,FALSE)</f>
        <v>GORST CR     15.0216</v>
      </c>
      <c r="AS626">
        <f>VLOOKUP(AC626,Lookup!$A$1:$H$58,8,FALSE)</f>
        <v>8.7732919254658377</v>
      </c>
      <c r="AT626">
        <f t="shared" si="9"/>
        <v>26.670807453416145</v>
      </c>
    </row>
    <row r="627" spans="1:46" x14ac:dyDescent="0.3">
      <c r="A627" t="s">
        <v>43</v>
      </c>
      <c r="B627">
        <v>4.0999999999999996</v>
      </c>
      <c r="C627">
        <v>20160914</v>
      </c>
      <c r="D627" t="s">
        <v>44</v>
      </c>
      <c r="E627" t="s">
        <v>68</v>
      </c>
      <c r="F627">
        <v>2790635</v>
      </c>
      <c r="G627">
        <v>1</v>
      </c>
      <c r="H627">
        <v>2015</v>
      </c>
      <c r="I627">
        <v>20150810</v>
      </c>
      <c r="J627" t="s">
        <v>43</v>
      </c>
      <c r="K627">
        <v>6</v>
      </c>
      <c r="L627">
        <v>33</v>
      </c>
      <c r="M627">
        <v>23</v>
      </c>
      <c r="N627">
        <v>49</v>
      </c>
      <c r="O627" t="s">
        <v>45</v>
      </c>
      <c r="P627">
        <v>5</v>
      </c>
      <c r="Q627" t="s">
        <v>46</v>
      </c>
      <c r="S627">
        <v>5000</v>
      </c>
      <c r="T627" t="s">
        <v>47</v>
      </c>
      <c r="X627">
        <v>750</v>
      </c>
      <c r="Y627">
        <v>0</v>
      </c>
      <c r="Z627">
        <v>1</v>
      </c>
      <c r="AA627" t="s">
        <v>48</v>
      </c>
      <c r="AB627">
        <v>1</v>
      </c>
      <c r="AC627" s="1" t="s">
        <v>106</v>
      </c>
      <c r="AD627">
        <v>12</v>
      </c>
      <c r="AH627">
        <v>135738</v>
      </c>
      <c r="AI627">
        <v>1</v>
      </c>
      <c r="AO627">
        <v>3.04</v>
      </c>
      <c r="AP627" t="s">
        <v>49</v>
      </c>
      <c r="AQ627" t="s">
        <v>45</v>
      </c>
      <c r="AR627" t="str">
        <f>VLOOKUP(AC627,Lookup!$A$1:$G$58,5,FALSE)</f>
        <v>GROVERS CR   15.0299</v>
      </c>
      <c r="AS627">
        <f>VLOOKUP(AC627,Lookup!$A$1:$H$58,8,FALSE)</f>
        <v>1.011235308999747</v>
      </c>
      <c r="AT627">
        <f t="shared" si="9"/>
        <v>3.0741553393592311</v>
      </c>
    </row>
    <row r="628" spans="1:46" x14ac:dyDescent="0.3">
      <c r="A628" t="s">
        <v>43</v>
      </c>
      <c r="B628">
        <v>4.0999999999999996</v>
      </c>
      <c r="C628">
        <v>20160914</v>
      </c>
      <c r="D628" t="s">
        <v>44</v>
      </c>
      <c r="E628" t="s">
        <v>68</v>
      </c>
      <c r="F628">
        <v>2790640</v>
      </c>
      <c r="G628">
        <v>1</v>
      </c>
      <c r="H628">
        <v>2015</v>
      </c>
      <c r="I628">
        <v>20150810</v>
      </c>
      <c r="J628" t="s">
        <v>43</v>
      </c>
      <c r="K628">
        <v>6</v>
      </c>
      <c r="L628">
        <v>33</v>
      </c>
      <c r="M628">
        <v>23</v>
      </c>
      <c r="N628">
        <v>49</v>
      </c>
      <c r="O628" t="s">
        <v>45</v>
      </c>
      <c r="P628">
        <v>5</v>
      </c>
      <c r="Q628" t="s">
        <v>46</v>
      </c>
      <c r="S628">
        <v>5000</v>
      </c>
      <c r="T628" t="s">
        <v>56</v>
      </c>
      <c r="X628">
        <v>900</v>
      </c>
      <c r="Y628">
        <v>0</v>
      </c>
      <c r="Z628">
        <v>1</v>
      </c>
      <c r="AA628" t="s">
        <v>48</v>
      </c>
      <c r="AB628">
        <v>1</v>
      </c>
      <c r="AC628" s="1" t="s">
        <v>96</v>
      </c>
      <c r="AD628">
        <v>12</v>
      </c>
      <c r="AH628">
        <v>135738</v>
      </c>
      <c r="AI628">
        <v>1</v>
      </c>
      <c r="AO628">
        <v>3.04</v>
      </c>
      <c r="AP628" t="s">
        <v>49</v>
      </c>
      <c r="AQ628" t="s">
        <v>45</v>
      </c>
      <c r="AR628" t="str">
        <f>VLOOKUP(AC628,Lookup!$A$1:$G$58,5,FALSE)</f>
        <v>GORST CR     15.0216</v>
      </c>
      <c r="AS628">
        <f>VLOOKUP(AC628,Lookup!$A$1:$H$58,8,FALSE)</f>
        <v>9.2676267293887928</v>
      </c>
      <c r="AT628">
        <f t="shared" si="9"/>
        <v>28.17358525734193</v>
      </c>
    </row>
    <row r="629" spans="1:46" x14ac:dyDescent="0.3">
      <c r="A629" t="s">
        <v>43</v>
      </c>
      <c r="B629">
        <v>4.0999999999999996</v>
      </c>
      <c r="C629">
        <v>20160914</v>
      </c>
      <c r="D629" t="s">
        <v>44</v>
      </c>
      <c r="E629" t="s">
        <v>68</v>
      </c>
      <c r="F629">
        <v>2790642</v>
      </c>
      <c r="G629">
        <v>1</v>
      </c>
      <c r="H629">
        <v>2015</v>
      </c>
      <c r="I629">
        <v>20150810</v>
      </c>
      <c r="J629" t="s">
        <v>43</v>
      </c>
      <c r="K629">
        <v>6</v>
      </c>
      <c r="L629">
        <v>33</v>
      </c>
      <c r="M629">
        <v>23</v>
      </c>
      <c r="N629">
        <v>49</v>
      </c>
      <c r="O629" t="s">
        <v>45</v>
      </c>
      <c r="P629">
        <v>5</v>
      </c>
      <c r="Q629" t="s">
        <v>46</v>
      </c>
      <c r="S629">
        <v>5000</v>
      </c>
      <c r="T629" t="s">
        <v>56</v>
      </c>
      <c r="X629">
        <v>700</v>
      </c>
      <c r="Y629">
        <v>0</v>
      </c>
      <c r="Z629">
        <v>1</v>
      </c>
      <c r="AA629" t="s">
        <v>48</v>
      </c>
      <c r="AB629">
        <v>1</v>
      </c>
      <c r="AC629" s="1" t="s">
        <v>94</v>
      </c>
      <c r="AD629">
        <v>12</v>
      </c>
      <c r="AH629">
        <v>135738</v>
      </c>
      <c r="AI629">
        <v>1</v>
      </c>
      <c r="AO629">
        <v>3.04</v>
      </c>
      <c r="AP629" t="s">
        <v>49</v>
      </c>
      <c r="AQ629" t="s">
        <v>45</v>
      </c>
      <c r="AR629" t="str">
        <f>VLOOKUP(AC629,Lookup!$A$1:$G$58,5,FALSE)</f>
        <v>GORST CR     15.0216</v>
      </c>
      <c r="AS629">
        <f>VLOOKUP(AC629,Lookup!$A$1:$H$58,8,FALSE)</f>
        <v>8.7732919254658377</v>
      </c>
      <c r="AT629">
        <f t="shared" si="9"/>
        <v>26.670807453416145</v>
      </c>
    </row>
    <row r="630" spans="1:46" x14ac:dyDescent="0.3">
      <c r="A630" t="s">
        <v>43</v>
      </c>
      <c r="B630">
        <v>4.0999999999999996</v>
      </c>
      <c r="C630">
        <v>20160914</v>
      </c>
      <c r="D630" t="s">
        <v>44</v>
      </c>
      <c r="E630" t="s">
        <v>68</v>
      </c>
      <c r="F630">
        <v>2790665</v>
      </c>
      <c r="G630">
        <v>1</v>
      </c>
      <c r="H630">
        <v>2015</v>
      </c>
      <c r="I630">
        <v>20150826</v>
      </c>
      <c r="J630" t="s">
        <v>43</v>
      </c>
      <c r="K630">
        <v>6</v>
      </c>
      <c r="L630">
        <v>35</v>
      </c>
      <c r="M630">
        <v>23</v>
      </c>
      <c r="N630">
        <v>16</v>
      </c>
      <c r="O630" t="s">
        <v>45</v>
      </c>
      <c r="P630">
        <v>5</v>
      </c>
      <c r="Q630" t="s">
        <v>46</v>
      </c>
      <c r="S630">
        <v>5000</v>
      </c>
      <c r="T630" t="s">
        <v>47</v>
      </c>
      <c r="X630">
        <v>870</v>
      </c>
      <c r="Y630">
        <v>0</v>
      </c>
      <c r="Z630">
        <v>1</v>
      </c>
      <c r="AA630" t="s">
        <v>48</v>
      </c>
      <c r="AB630">
        <v>1</v>
      </c>
      <c r="AC630" s="1" t="s">
        <v>96</v>
      </c>
      <c r="AD630">
        <v>12</v>
      </c>
      <c r="AH630">
        <v>135740</v>
      </c>
      <c r="AI630">
        <v>1</v>
      </c>
      <c r="AO630">
        <v>3.14</v>
      </c>
      <c r="AP630" t="s">
        <v>49</v>
      </c>
      <c r="AQ630" t="s">
        <v>45</v>
      </c>
      <c r="AR630" t="str">
        <f>VLOOKUP(AC630,Lookup!$A$1:$G$58,5,FALSE)</f>
        <v>GORST CR     15.0216</v>
      </c>
      <c r="AS630">
        <f>VLOOKUP(AC630,Lookup!$A$1:$H$58,8,FALSE)</f>
        <v>9.2676267293887928</v>
      </c>
      <c r="AT630">
        <f t="shared" si="9"/>
        <v>29.100347930280812</v>
      </c>
    </row>
    <row r="631" spans="1:46" x14ac:dyDescent="0.3">
      <c r="A631" t="s">
        <v>43</v>
      </c>
      <c r="B631">
        <v>4.0999999999999996</v>
      </c>
      <c r="C631">
        <v>20160914</v>
      </c>
      <c r="D631" t="s">
        <v>44</v>
      </c>
      <c r="E631" t="s">
        <v>68</v>
      </c>
      <c r="F631">
        <v>2790667</v>
      </c>
      <c r="G631">
        <v>1</v>
      </c>
      <c r="H631">
        <v>2015</v>
      </c>
      <c r="I631">
        <v>20150826</v>
      </c>
      <c r="J631" t="s">
        <v>43</v>
      </c>
      <c r="K631">
        <v>6</v>
      </c>
      <c r="L631">
        <v>35</v>
      </c>
      <c r="M631">
        <v>23</v>
      </c>
      <c r="N631">
        <v>16</v>
      </c>
      <c r="O631" t="s">
        <v>45</v>
      </c>
      <c r="P631">
        <v>5</v>
      </c>
      <c r="Q631" t="s">
        <v>46</v>
      </c>
      <c r="S631">
        <v>5000</v>
      </c>
      <c r="T631" t="s">
        <v>56</v>
      </c>
      <c r="X631">
        <v>730</v>
      </c>
      <c r="Y631">
        <v>0</v>
      </c>
      <c r="Z631">
        <v>1</v>
      </c>
      <c r="AA631" t="s">
        <v>48</v>
      </c>
      <c r="AB631">
        <v>1</v>
      </c>
      <c r="AC631" s="1" t="s">
        <v>94</v>
      </c>
      <c r="AD631">
        <v>12</v>
      </c>
      <c r="AH631">
        <v>135740</v>
      </c>
      <c r="AI631">
        <v>1</v>
      </c>
      <c r="AO631">
        <v>3.14</v>
      </c>
      <c r="AP631" t="s">
        <v>49</v>
      </c>
      <c r="AQ631" t="s">
        <v>45</v>
      </c>
      <c r="AR631" t="str">
        <f>VLOOKUP(AC631,Lookup!$A$1:$G$58,5,FALSE)</f>
        <v>GORST CR     15.0216</v>
      </c>
      <c r="AS631">
        <f>VLOOKUP(AC631,Lookup!$A$1:$H$58,8,FALSE)</f>
        <v>8.7732919254658377</v>
      </c>
      <c r="AT631">
        <f t="shared" si="9"/>
        <v>27.548136645962732</v>
      </c>
    </row>
    <row r="632" spans="1:46" x14ac:dyDescent="0.3">
      <c r="A632" t="s">
        <v>43</v>
      </c>
      <c r="B632">
        <v>4.0999999999999996</v>
      </c>
      <c r="C632">
        <v>20160914</v>
      </c>
      <c r="D632" t="s">
        <v>44</v>
      </c>
      <c r="E632" t="s">
        <v>68</v>
      </c>
      <c r="F632">
        <v>2790674</v>
      </c>
      <c r="G632">
        <v>1</v>
      </c>
      <c r="H632">
        <v>2015</v>
      </c>
      <c r="I632">
        <v>20150826</v>
      </c>
      <c r="J632" t="s">
        <v>43</v>
      </c>
      <c r="K632">
        <v>6</v>
      </c>
      <c r="L632">
        <v>35</v>
      </c>
      <c r="M632">
        <v>23</v>
      </c>
      <c r="N632">
        <v>16</v>
      </c>
      <c r="O632" t="s">
        <v>45</v>
      </c>
      <c r="P632">
        <v>5</v>
      </c>
      <c r="Q632" t="s">
        <v>46</v>
      </c>
      <c r="S632">
        <v>5000</v>
      </c>
      <c r="T632" t="s">
        <v>47</v>
      </c>
      <c r="X632">
        <v>760</v>
      </c>
      <c r="Y632">
        <v>0</v>
      </c>
      <c r="Z632">
        <v>1</v>
      </c>
      <c r="AA632" t="s">
        <v>48</v>
      </c>
      <c r="AB632">
        <v>1</v>
      </c>
      <c r="AC632" s="1" t="s">
        <v>96</v>
      </c>
      <c r="AD632">
        <v>12</v>
      </c>
      <c r="AH632">
        <v>135740</v>
      </c>
      <c r="AI632">
        <v>1</v>
      </c>
      <c r="AO632">
        <v>3.14</v>
      </c>
      <c r="AP632" t="s">
        <v>49</v>
      </c>
      <c r="AQ632" t="s">
        <v>45</v>
      </c>
      <c r="AR632" t="str">
        <f>VLOOKUP(AC632,Lookup!$A$1:$G$58,5,FALSE)</f>
        <v>GORST CR     15.0216</v>
      </c>
      <c r="AS632">
        <f>VLOOKUP(AC632,Lookup!$A$1:$H$58,8,FALSE)</f>
        <v>9.2676267293887928</v>
      </c>
      <c r="AT632">
        <f t="shared" si="9"/>
        <v>29.100347930280812</v>
      </c>
    </row>
    <row r="633" spans="1:46" x14ac:dyDescent="0.3">
      <c r="A633" t="s">
        <v>43</v>
      </c>
      <c r="B633">
        <v>4.0999999999999996</v>
      </c>
      <c r="C633">
        <v>20160914</v>
      </c>
      <c r="D633" t="s">
        <v>44</v>
      </c>
      <c r="E633" t="s">
        <v>68</v>
      </c>
      <c r="F633">
        <v>2790699</v>
      </c>
      <c r="G633">
        <v>1</v>
      </c>
      <c r="H633">
        <v>2015</v>
      </c>
      <c r="I633">
        <v>20150806</v>
      </c>
      <c r="J633" t="s">
        <v>43</v>
      </c>
      <c r="K633">
        <v>6</v>
      </c>
      <c r="L633">
        <v>32</v>
      </c>
      <c r="M633">
        <v>23</v>
      </c>
      <c r="N633">
        <v>49</v>
      </c>
      <c r="O633" t="s">
        <v>45</v>
      </c>
      <c r="P633">
        <v>5</v>
      </c>
      <c r="Q633" t="s">
        <v>46</v>
      </c>
      <c r="S633">
        <v>5000</v>
      </c>
      <c r="T633" t="s">
        <v>47</v>
      </c>
      <c r="X633">
        <v>800</v>
      </c>
      <c r="Y633">
        <v>0</v>
      </c>
      <c r="Z633">
        <v>1</v>
      </c>
      <c r="AA633" t="s">
        <v>48</v>
      </c>
      <c r="AB633">
        <v>1</v>
      </c>
      <c r="AC633" s="1" t="s">
        <v>94</v>
      </c>
      <c r="AD633">
        <v>12</v>
      </c>
      <c r="AH633">
        <v>135737</v>
      </c>
      <c r="AI633">
        <v>1</v>
      </c>
      <c r="AO633">
        <v>2.29</v>
      </c>
      <c r="AP633" t="s">
        <v>49</v>
      </c>
      <c r="AQ633" t="s">
        <v>45</v>
      </c>
      <c r="AR633" t="str">
        <f>VLOOKUP(AC633,Lookup!$A$1:$G$58,5,FALSE)</f>
        <v>GORST CR     15.0216</v>
      </c>
      <c r="AS633">
        <f>VLOOKUP(AC633,Lookup!$A$1:$H$58,8,FALSE)</f>
        <v>8.7732919254658377</v>
      </c>
      <c r="AT633">
        <f t="shared" si="9"/>
        <v>20.090838509316768</v>
      </c>
    </row>
    <row r="634" spans="1:46" x14ac:dyDescent="0.3">
      <c r="A634" t="s">
        <v>43</v>
      </c>
      <c r="B634">
        <v>4.0999999999999996</v>
      </c>
      <c r="C634">
        <v>20160914</v>
      </c>
      <c r="D634" t="s">
        <v>44</v>
      </c>
      <c r="E634" t="s">
        <v>68</v>
      </c>
      <c r="F634">
        <v>2790701</v>
      </c>
      <c r="G634">
        <v>1</v>
      </c>
      <c r="H634">
        <v>2015</v>
      </c>
      <c r="I634">
        <v>20150806</v>
      </c>
      <c r="J634" t="s">
        <v>43</v>
      </c>
      <c r="K634">
        <v>6</v>
      </c>
      <c r="L634">
        <v>32</v>
      </c>
      <c r="M634">
        <v>23</v>
      </c>
      <c r="N634">
        <v>49</v>
      </c>
      <c r="O634" t="s">
        <v>45</v>
      </c>
      <c r="P634">
        <v>5</v>
      </c>
      <c r="Q634" t="s">
        <v>46</v>
      </c>
      <c r="S634">
        <v>5000</v>
      </c>
      <c r="T634" t="s">
        <v>56</v>
      </c>
      <c r="X634">
        <v>650</v>
      </c>
      <c r="Y634">
        <v>0</v>
      </c>
      <c r="Z634">
        <v>1</v>
      </c>
      <c r="AA634" t="s">
        <v>48</v>
      </c>
      <c r="AB634">
        <v>1</v>
      </c>
      <c r="AC634" s="1" t="s">
        <v>96</v>
      </c>
      <c r="AD634">
        <v>12</v>
      </c>
      <c r="AH634">
        <v>135737</v>
      </c>
      <c r="AI634">
        <v>1</v>
      </c>
      <c r="AO634">
        <v>2.29</v>
      </c>
      <c r="AP634" t="s">
        <v>49</v>
      </c>
      <c r="AQ634" t="s">
        <v>45</v>
      </c>
      <c r="AR634" t="str">
        <f>VLOOKUP(AC634,Lookup!$A$1:$G$58,5,FALSE)</f>
        <v>GORST CR     15.0216</v>
      </c>
      <c r="AS634">
        <f>VLOOKUP(AC634,Lookup!$A$1:$H$58,8,FALSE)</f>
        <v>9.2676267293887928</v>
      </c>
      <c r="AT634">
        <f t="shared" si="9"/>
        <v>21.222865210300338</v>
      </c>
    </row>
    <row r="635" spans="1:46" x14ac:dyDescent="0.3">
      <c r="A635" t="s">
        <v>43</v>
      </c>
      <c r="B635">
        <v>4.0999999999999996</v>
      </c>
      <c r="C635">
        <v>20160914</v>
      </c>
      <c r="D635" t="s">
        <v>44</v>
      </c>
      <c r="E635" t="s">
        <v>68</v>
      </c>
      <c r="F635">
        <v>2790708</v>
      </c>
      <c r="G635">
        <v>1</v>
      </c>
      <c r="H635">
        <v>2015</v>
      </c>
      <c r="I635">
        <v>20150806</v>
      </c>
      <c r="J635" t="s">
        <v>43</v>
      </c>
      <c r="K635">
        <v>6</v>
      </c>
      <c r="L635">
        <v>32</v>
      </c>
      <c r="M635">
        <v>23</v>
      </c>
      <c r="N635">
        <v>49</v>
      </c>
      <c r="O635" t="s">
        <v>45</v>
      </c>
      <c r="P635">
        <v>5</v>
      </c>
      <c r="Q635" t="s">
        <v>46</v>
      </c>
      <c r="S635">
        <v>5000</v>
      </c>
      <c r="T635" t="s">
        <v>47</v>
      </c>
      <c r="X635">
        <v>730</v>
      </c>
      <c r="Y635">
        <v>0</v>
      </c>
      <c r="Z635">
        <v>1</v>
      </c>
      <c r="AA635" t="s">
        <v>48</v>
      </c>
      <c r="AB635">
        <v>1</v>
      </c>
      <c r="AC635" s="1" t="s">
        <v>94</v>
      </c>
      <c r="AD635">
        <v>12</v>
      </c>
      <c r="AH635">
        <v>135737</v>
      </c>
      <c r="AI635">
        <v>1</v>
      </c>
      <c r="AO635">
        <v>2.29</v>
      </c>
      <c r="AP635" t="s">
        <v>49</v>
      </c>
      <c r="AQ635" t="s">
        <v>45</v>
      </c>
      <c r="AR635" t="str">
        <f>VLOOKUP(AC635,Lookup!$A$1:$G$58,5,FALSE)</f>
        <v>GORST CR     15.0216</v>
      </c>
      <c r="AS635">
        <f>VLOOKUP(AC635,Lookup!$A$1:$H$58,8,FALSE)</f>
        <v>8.7732919254658377</v>
      </c>
      <c r="AT635">
        <f t="shared" si="9"/>
        <v>20.090838509316768</v>
      </c>
    </row>
    <row r="636" spans="1:46" x14ac:dyDescent="0.3">
      <c r="A636" t="s">
        <v>43</v>
      </c>
      <c r="B636">
        <v>4.0999999999999996</v>
      </c>
      <c r="C636">
        <v>20160914</v>
      </c>
      <c r="D636" t="s">
        <v>44</v>
      </c>
      <c r="E636" t="s">
        <v>68</v>
      </c>
      <c r="F636">
        <v>2790710</v>
      </c>
      <c r="G636">
        <v>1</v>
      </c>
      <c r="H636">
        <v>2015</v>
      </c>
      <c r="I636">
        <v>20150806</v>
      </c>
      <c r="J636" t="s">
        <v>43</v>
      </c>
      <c r="K636">
        <v>6</v>
      </c>
      <c r="L636">
        <v>32</v>
      </c>
      <c r="M636">
        <v>23</v>
      </c>
      <c r="N636">
        <v>49</v>
      </c>
      <c r="O636" t="s">
        <v>45</v>
      </c>
      <c r="P636">
        <v>5</v>
      </c>
      <c r="Q636" t="s">
        <v>46</v>
      </c>
      <c r="S636">
        <v>5000</v>
      </c>
      <c r="T636" t="s">
        <v>47</v>
      </c>
      <c r="X636">
        <v>790</v>
      </c>
      <c r="Y636">
        <v>0</v>
      </c>
      <c r="Z636">
        <v>1</v>
      </c>
      <c r="AA636" t="s">
        <v>48</v>
      </c>
      <c r="AB636">
        <v>1</v>
      </c>
      <c r="AC636" s="1" t="s">
        <v>94</v>
      </c>
      <c r="AD636">
        <v>12</v>
      </c>
      <c r="AH636">
        <v>135737</v>
      </c>
      <c r="AI636">
        <v>1</v>
      </c>
      <c r="AO636">
        <v>2.29</v>
      </c>
      <c r="AP636" t="s">
        <v>49</v>
      </c>
      <c r="AQ636" t="s">
        <v>45</v>
      </c>
      <c r="AR636" t="str">
        <f>VLOOKUP(AC636,Lookup!$A$1:$G$58,5,FALSE)</f>
        <v>GORST CR     15.0216</v>
      </c>
      <c r="AS636">
        <f>VLOOKUP(AC636,Lookup!$A$1:$H$58,8,FALSE)</f>
        <v>8.7732919254658377</v>
      </c>
      <c r="AT636">
        <f t="shared" si="9"/>
        <v>20.090838509316768</v>
      </c>
    </row>
    <row r="637" spans="1:46" x14ac:dyDescent="0.3">
      <c r="A637" t="s">
        <v>43</v>
      </c>
      <c r="B637">
        <v>4.0999999999999996</v>
      </c>
      <c r="C637">
        <v>20160914</v>
      </c>
      <c r="D637" t="s">
        <v>44</v>
      </c>
      <c r="E637" t="s">
        <v>68</v>
      </c>
      <c r="F637">
        <v>2790733</v>
      </c>
      <c r="G637">
        <v>1</v>
      </c>
      <c r="H637">
        <v>2015</v>
      </c>
      <c r="I637">
        <v>20150819</v>
      </c>
      <c r="J637" t="s">
        <v>43</v>
      </c>
      <c r="K637">
        <v>6</v>
      </c>
      <c r="L637">
        <v>34</v>
      </c>
      <c r="M637">
        <v>23</v>
      </c>
      <c r="N637">
        <v>17</v>
      </c>
      <c r="O637" t="s">
        <v>45</v>
      </c>
      <c r="P637">
        <v>5</v>
      </c>
      <c r="Q637" t="s">
        <v>46</v>
      </c>
      <c r="S637">
        <v>5000</v>
      </c>
      <c r="T637" t="s">
        <v>56</v>
      </c>
      <c r="X637">
        <v>820</v>
      </c>
      <c r="Y637">
        <v>0</v>
      </c>
      <c r="Z637">
        <v>1</v>
      </c>
      <c r="AA637" t="s">
        <v>48</v>
      </c>
      <c r="AB637">
        <v>1</v>
      </c>
      <c r="AC637" s="1" t="s">
        <v>96</v>
      </c>
      <c r="AD637">
        <v>12</v>
      </c>
      <c r="AH637">
        <v>135739</v>
      </c>
      <c r="AI637">
        <v>1</v>
      </c>
      <c r="AO637">
        <v>6.25</v>
      </c>
      <c r="AP637" t="s">
        <v>49</v>
      </c>
      <c r="AQ637" t="s">
        <v>45</v>
      </c>
      <c r="AR637" t="str">
        <f>VLOOKUP(AC637,Lookup!$A$1:$G$58,5,FALSE)</f>
        <v>GORST CR     15.0216</v>
      </c>
      <c r="AS637">
        <f>VLOOKUP(AC637,Lookup!$A$1:$H$58,8,FALSE)</f>
        <v>9.2676267293887928</v>
      </c>
      <c r="AT637">
        <f t="shared" si="9"/>
        <v>57.922667058679956</v>
      </c>
    </row>
    <row r="638" spans="1:46" x14ac:dyDescent="0.3">
      <c r="A638" t="s">
        <v>43</v>
      </c>
      <c r="B638">
        <v>4.0999999999999996</v>
      </c>
      <c r="C638">
        <v>20160914</v>
      </c>
      <c r="D638" t="s">
        <v>44</v>
      </c>
      <c r="E638" t="s">
        <v>68</v>
      </c>
      <c r="F638">
        <v>2790647</v>
      </c>
      <c r="G638">
        <v>1</v>
      </c>
      <c r="H638">
        <v>2015</v>
      </c>
      <c r="I638">
        <v>20150811</v>
      </c>
      <c r="J638" t="s">
        <v>43</v>
      </c>
      <c r="K638">
        <v>6</v>
      </c>
      <c r="L638">
        <v>33</v>
      </c>
      <c r="M638">
        <v>23</v>
      </c>
      <c r="N638">
        <v>49</v>
      </c>
      <c r="O638" t="s">
        <v>45</v>
      </c>
      <c r="P638">
        <v>5</v>
      </c>
      <c r="Q638" t="s">
        <v>46</v>
      </c>
      <c r="S638">
        <v>5000</v>
      </c>
      <c r="T638" t="s">
        <v>47</v>
      </c>
      <c r="X638">
        <v>730</v>
      </c>
      <c r="Y638">
        <v>0</v>
      </c>
      <c r="Z638">
        <v>1</v>
      </c>
      <c r="AA638" t="s">
        <v>48</v>
      </c>
      <c r="AB638">
        <v>1</v>
      </c>
      <c r="AC638" s="1" t="s">
        <v>96</v>
      </c>
      <c r="AD638">
        <v>12</v>
      </c>
      <c r="AH638">
        <v>135738</v>
      </c>
      <c r="AI638">
        <v>1</v>
      </c>
      <c r="AO638">
        <v>3.04</v>
      </c>
      <c r="AP638" t="s">
        <v>49</v>
      </c>
      <c r="AQ638" t="s">
        <v>45</v>
      </c>
      <c r="AR638" t="str">
        <f>VLOOKUP(AC638,Lookup!$A$1:$G$58,5,FALSE)</f>
        <v>GORST CR     15.0216</v>
      </c>
      <c r="AS638">
        <f>VLOOKUP(AC638,Lookup!$A$1:$H$58,8,FALSE)</f>
        <v>9.2676267293887928</v>
      </c>
      <c r="AT638">
        <f t="shared" si="9"/>
        <v>28.17358525734193</v>
      </c>
    </row>
    <row r="639" spans="1:46" x14ac:dyDescent="0.3">
      <c r="A639" t="s">
        <v>43</v>
      </c>
      <c r="B639">
        <v>4.0999999999999996</v>
      </c>
      <c r="C639">
        <v>20160914</v>
      </c>
      <c r="D639" t="s">
        <v>44</v>
      </c>
      <c r="E639" t="s">
        <v>68</v>
      </c>
      <c r="F639">
        <v>2790662</v>
      </c>
      <c r="G639">
        <v>1</v>
      </c>
      <c r="H639">
        <v>2015</v>
      </c>
      <c r="I639">
        <v>20150803</v>
      </c>
      <c r="J639" t="s">
        <v>43</v>
      </c>
      <c r="K639">
        <v>6</v>
      </c>
      <c r="L639">
        <v>32</v>
      </c>
      <c r="M639">
        <v>23</v>
      </c>
      <c r="N639">
        <v>17</v>
      </c>
      <c r="O639" t="s">
        <v>45</v>
      </c>
      <c r="P639">
        <v>5</v>
      </c>
      <c r="Q639" t="s">
        <v>46</v>
      </c>
      <c r="S639">
        <v>5000</v>
      </c>
      <c r="T639" t="s">
        <v>56</v>
      </c>
      <c r="X639">
        <v>700</v>
      </c>
      <c r="Y639">
        <v>0</v>
      </c>
      <c r="Z639">
        <v>1</v>
      </c>
      <c r="AA639" t="s">
        <v>48</v>
      </c>
      <c r="AB639">
        <v>1</v>
      </c>
      <c r="AC639" s="1" t="s">
        <v>96</v>
      </c>
      <c r="AD639">
        <v>12</v>
      </c>
      <c r="AH639">
        <v>135737</v>
      </c>
      <c r="AI639">
        <v>1</v>
      </c>
      <c r="AO639">
        <v>2.29</v>
      </c>
      <c r="AP639" t="s">
        <v>49</v>
      </c>
      <c r="AQ639" t="s">
        <v>45</v>
      </c>
      <c r="AR639" t="str">
        <f>VLOOKUP(AC639,Lookup!$A$1:$G$58,5,FALSE)</f>
        <v>GORST CR     15.0216</v>
      </c>
      <c r="AS639">
        <f>VLOOKUP(AC639,Lookup!$A$1:$H$58,8,FALSE)</f>
        <v>9.2676267293887928</v>
      </c>
      <c r="AT639">
        <f t="shared" si="9"/>
        <v>21.222865210300338</v>
      </c>
    </row>
    <row r="640" spans="1:46" x14ac:dyDescent="0.3">
      <c r="A640" t="s">
        <v>43</v>
      </c>
      <c r="B640">
        <v>4.0999999999999996</v>
      </c>
      <c r="C640">
        <v>20160914</v>
      </c>
      <c r="D640" t="s">
        <v>44</v>
      </c>
      <c r="E640" t="s">
        <v>68</v>
      </c>
      <c r="F640">
        <v>2790681</v>
      </c>
      <c r="G640">
        <v>1</v>
      </c>
      <c r="H640">
        <v>2015</v>
      </c>
      <c r="I640">
        <v>20150812</v>
      </c>
      <c r="J640" t="s">
        <v>43</v>
      </c>
      <c r="K640">
        <v>6</v>
      </c>
      <c r="L640">
        <v>33</v>
      </c>
      <c r="M640">
        <v>23</v>
      </c>
      <c r="N640">
        <v>17</v>
      </c>
      <c r="O640" t="s">
        <v>45</v>
      </c>
      <c r="P640">
        <v>5</v>
      </c>
      <c r="Q640" t="s">
        <v>46</v>
      </c>
      <c r="S640">
        <v>5000</v>
      </c>
      <c r="T640" t="s">
        <v>56</v>
      </c>
      <c r="X640">
        <v>760</v>
      </c>
      <c r="Y640">
        <v>0</v>
      </c>
      <c r="Z640">
        <v>1</v>
      </c>
      <c r="AA640" t="s">
        <v>48</v>
      </c>
      <c r="AB640">
        <v>1</v>
      </c>
      <c r="AC640" s="1" t="s">
        <v>96</v>
      </c>
      <c r="AD640">
        <v>12</v>
      </c>
      <c r="AH640">
        <v>135738</v>
      </c>
      <c r="AI640">
        <v>1</v>
      </c>
      <c r="AO640">
        <v>3.04</v>
      </c>
      <c r="AP640" t="s">
        <v>49</v>
      </c>
      <c r="AQ640" t="s">
        <v>45</v>
      </c>
      <c r="AR640" t="str">
        <f>VLOOKUP(AC640,Lookup!$A$1:$G$58,5,FALSE)</f>
        <v>GORST CR     15.0216</v>
      </c>
      <c r="AS640">
        <f>VLOOKUP(AC640,Lookup!$A$1:$H$58,8,FALSE)</f>
        <v>9.2676267293887928</v>
      </c>
      <c r="AT640">
        <f t="shared" si="9"/>
        <v>28.17358525734193</v>
      </c>
    </row>
    <row r="641" spans="1:46" x14ac:dyDescent="0.3">
      <c r="A641" t="s">
        <v>43</v>
      </c>
      <c r="B641">
        <v>4.0999999999999996</v>
      </c>
      <c r="C641">
        <v>20160914</v>
      </c>
      <c r="D641" t="s">
        <v>44</v>
      </c>
      <c r="E641" t="s">
        <v>68</v>
      </c>
      <c r="F641">
        <v>2790694</v>
      </c>
      <c r="G641">
        <v>1</v>
      </c>
      <c r="H641">
        <v>2015</v>
      </c>
      <c r="I641">
        <v>20150908</v>
      </c>
      <c r="J641" t="s">
        <v>43</v>
      </c>
      <c r="K641">
        <v>6</v>
      </c>
      <c r="L641">
        <v>37</v>
      </c>
      <c r="M641">
        <v>23</v>
      </c>
      <c r="N641">
        <v>16</v>
      </c>
      <c r="O641" t="s">
        <v>45</v>
      </c>
      <c r="P641">
        <v>5</v>
      </c>
      <c r="Q641" t="s">
        <v>46</v>
      </c>
      <c r="S641">
        <v>5000</v>
      </c>
      <c r="T641" t="s">
        <v>47</v>
      </c>
      <c r="X641">
        <v>730</v>
      </c>
      <c r="Y641">
        <v>0</v>
      </c>
      <c r="Z641">
        <v>1</v>
      </c>
      <c r="AA641" t="s">
        <v>48</v>
      </c>
      <c r="AB641">
        <v>1</v>
      </c>
      <c r="AC641" s="1" t="s">
        <v>94</v>
      </c>
      <c r="AD641">
        <v>12</v>
      </c>
      <c r="AH641">
        <v>135742</v>
      </c>
      <c r="AI641">
        <v>1</v>
      </c>
      <c r="AO641">
        <v>1.1200000000000001</v>
      </c>
      <c r="AP641" t="s">
        <v>49</v>
      </c>
      <c r="AQ641" t="s">
        <v>45</v>
      </c>
      <c r="AR641" t="str">
        <f>VLOOKUP(AC641,Lookup!$A$1:$G$58,5,FALSE)</f>
        <v>GORST CR     15.0216</v>
      </c>
      <c r="AS641">
        <f>VLOOKUP(AC641,Lookup!$A$1:$H$58,8,FALSE)</f>
        <v>8.7732919254658377</v>
      </c>
      <c r="AT641">
        <f t="shared" si="9"/>
        <v>9.8260869565217384</v>
      </c>
    </row>
    <row r="642" spans="1:46" x14ac:dyDescent="0.3">
      <c r="A642" t="s">
        <v>43</v>
      </c>
      <c r="B642">
        <v>4.0999999999999996</v>
      </c>
      <c r="C642">
        <v>20160914</v>
      </c>
      <c r="D642" t="s">
        <v>44</v>
      </c>
      <c r="E642" t="s">
        <v>68</v>
      </c>
      <c r="F642">
        <v>2790696</v>
      </c>
      <c r="G642">
        <v>1</v>
      </c>
      <c r="H642">
        <v>2015</v>
      </c>
      <c r="I642">
        <v>20150806</v>
      </c>
      <c r="J642" t="s">
        <v>43</v>
      </c>
      <c r="K642">
        <v>6</v>
      </c>
      <c r="L642">
        <v>32</v>
      </c>
      <c r="M642">
        <v>23</v>
      </c>
      <c r="N642">
        <v>49</v>
      </c>
      <c r="O642" t="s">
        <v>45</v>
      </c>
      <c r="P642">
        <v>5</v>
      </c>
      <c r="Q642" t="s">
        <v>46</v>
      </c>
      <c r="S642">
        <v>5000</v>
      </c>
      <c r="T642" t="s">
        <v>56</v>
      </c>
      <c r="X642">
        <v>830</v>
      </c>
      <c r="Y642">
        <v>0</v>
      </c>
      <c r="Z642">
        <v>1</v>
      </c>
      <c r="AA642" t="s">
        <v>48</v>
      </c>
      <c r="AB642">
        <v>1</v>
      </c>
      <c r="AC642" s="1" t="s">
        <v>96</v>
      </c>
      <c r="AD642">
        <v>12</v>
      </c>
      <c r="AH642">
        <v>135737</v>
      </c>
      <c r="AI642">
        <v>1</v>
      </c>
      <c r="AO642">
        <v>2.29</v>
      </c>
      <c r="AP642" t="s">
        <v>49</v>
      </c>
      <c r="AQ642" t="s">
        <v>45</v>
      </c>
      <c r="AR642" t="str">
        <f>VLOOKUP(AC642,Lookup!$A$1:$G$58,5,FALSE)</f>
        <v>GORST CR     15.0216</v>
      </c>
      <c r="AS642">
        <f>VLOOKUP(AC642,Lookup!$A$1:$H$58,8,FALSE)</f>
        <v>9.2676267293887928</v>
      </c>
      <c r="AT642">
        <f t="shared" si="9"/>
        <v>21.222865210300338</v>
      </c>
    </row>
    <row r="643" spans="1:46" x14ac:dyDescent="0.3">
      <c r="A643" t="s">
        <v>43</v>
      </c>
      <c r="B643">
        <v>4.0999999999999996</v>
      </c>
      <c r="C643">
        <v>20160914</v>
      </c>
      <c r="D643" t="s">
        <v>44</v>
      </c>
      <c r="E643" t="s">
        <v>68</v>
      </c>
      <c r="F643">
        <v>2790711</v>
      </c>
      <c r="G643">
        <v>1</v>
      </c>
      <c r="H643">
        <v>2015</v>
      </c>
      <c r="I643">
        <v>20150806</v>
      </c>
      <c r="J643" t="s">
        <v>43</v>
      </c>
      <c r="K643">
        <v>6</v>
      </c>
      <c r="L643">
        <v>32</v>
      </c>
      <c r="M643">
        <v>23</v>
      </c>
      <c r="N643">
        <v>49</v>
      </c>
      <c r="O643" t="s">
        <v>45</v>
      </c>
      <c r="P643">
        <v>5</v>
      </c>
      <c r="Q643" t="s">
        <v>46</v>
      </c>
      <c r="S643">
        <v>5000</v>
      </c>
      <c r="T643" t="s">
        <v>47</v>
      </c>
      <c r="X643">
        <v>760</v>
      </c>
      <c r="Y643">
        <v>0</v>
      </c>
      <c r="Z643">
        <v>1</v>
      </c>
      <c r="AA643" t="s">
        <v>48</v>
      </c>
      <c r="AB643">
        <v>1</v>
      </c>
      <c r="AC643" s="1" t="s">
        <v>94</v>
      </c>
      <c r="AD643">
        <v>12</v>
      </c>
      <c r="AH643">
        <v>135737</v>
      </c>
      <c r="AI643">
        <v>1</v>
      </c>
      <c r="AO643">
        <v>2.29</v>
      </c>
      <c r="AP643" t="s">
        <v>49</v>
      </c>
      <c r="AQ643" t="s">
        <v>45</v>
      </c>
      <c r="AR643" t="str">
        <f>VLOOKUP(AC643,Lookup!$A$1:$G$58,5,FALSE)</f>
        <v>GORST CR     15.0216</v>
      </c>
      <c r="AS643">
        <f>VLOOKUP(AC643,Lookup!$A$1:$H$58,8,FALSE)</f>
        <v>8.7732919254658377</v>
      </c>
      <c r="AT643">
        <f t="shared" ref="AT643:AT706" si="10">AS643*AO643</f>
        <v>20.090838509316768</v>
      </c>
    </row>
    <row r="644" spans="1:46" x14ac:dyDescent="0.3">
      <c r="A644" t="s">
        <v>43</v>
      </c>
      <c r="B644">
        <v>4.0999999999999996</v>
      </c>
      <c r="C644">
        <v>20160914</v>
      </c>
      <c r="D644" t="s">
        <v>44</v>
      </c>
      <c r="E644" t="s">
        <v>68</v>
      </c>
      <c r="F644">
        <v>2790713</v>
      </c>
      <c r="G644">
        <v>1</v>
      </c>
      <c r="H644">
        <v>2015</v>
      </c>
      <c r="I644">
        <v>20150807</v>
      </c>
      <c r="J644" t="s">
        <v>43</v>
      </c>
      <c r="K644">
        <v>6</v>
      </c>
      <c r="L644">
        <v>32</v>
      </c>
      <c r="M644">
        <v>23</v>
      </c>
      <c r="N644">
        <v>49</v>
      </c>
      <c r="O644" t="s">
        <v>45</v>
      </c>
      <c r="P644">
        <v>5</v>
      </c>
      <c r="Q644" t="s">
        <v>46</v>
      </c>
      <c r="S644">
        <v>5000</v>
      </c>
      <c r="T644" t="s">
        <v>56</v>
      </c>
      <c r="X644">
        <v>940</v>
      </c>
      <c r="Y644">
        <v>0</v>
      </c>
      <c r="Z644">
        <v>1</v>
      </c>
      <c r="AA644" t="s">
        <v>48</v>
      </c>
      <c r="AB644">
        <v>1</v>
      </c>
      <c r="AC644" s="1" t="s">
        <v>94</v>
      </c>
      <c r="AD644">
        <v>12</v>
      </c>
      <c r="AH644">
        <v>135737</v>
      </c>
      <c r="AI644">
        <v>1</v>
      </c>
      <c r="AO644">
        <v>2.29</v>
      </c>
      <c r="AP644" t="s">
        <v>49</v>
      </c>
      <c r="AQ644" t="s">
        <v>45</v>
      </c>
      <c r="AR644" t="str">
        <f>VLOOKUP(AC644,Lookup!$A$1:$G$58,5,FALSE)</f>
        <v>GORST CR     15.0216</v>
      </c>
      <c r="AS644">
        <f>VLOOKUP(AC644,Lookup!$A$1:$H$58,8,FALSE)</f>
        <v>8.7732919254658377</v>
      </c>
      <c r="AT644">
        <f t="shared" si="10"/>
        <v>20.090838509316768</v>
      </c>
    </row>
    <row r="645" spans="1:46" x14ac:dyDescent="0.3">
      <c r="A645" t="s">
        <v>43</v>
      </c>
      <c r="B645">
        <v>4.0999999999999996</v>
      </c>
      <c r="C645">
        <v>20160914</v>
      </c>
      <c r="D645" t="s">
        <v>44</v>
      </c>
      <c r="E645" t="s">
        <v>68</v>
      </c>
      <c r="F645">
        <v>2790728</v>
      </c>
      <c r="G645">
        <v>1</v>
      </c>
      <c r="H645">
        <v>2015</v>
      </c>
      <c r="I645">
        <v>20150831</v>
      </c>
      <c r="J645" t="s">
        <v>43</v>
      </c>
      <c r="K645">
        <v>6</v>
      </c>
      <c r="L645">
        <v>36</v>
      </c>
      <c r="M645">
        <v>23</v>
      </c>
      <c r="N645">
        <v>49</v>
      </c>
      <c r="O645" t="s">
        <v>45</v>
      </c>
      <c r="P645">
        <v>5</v>
      </c>
      <c r="Q645" t="s">
        <v>46</v>
      </c>
      <c r="S645">
        <v>5000</v>
      </c>
      <c r="T645" t="s">
        <v>47</v>
      </c>
      <c r="X645">
        <v>880</v>
      </c>
      <c r="Y645">
        <v>0</v>
      </c>
      <c r="Z645">
        <v>1</v>
      </c>
      <c r="AA645" t="s">
        <v>48</v>
      </c>
      <c r="AB645">
        <v>1</v>
      </c>
      <c r="AC645" s="1" t="s">
        <v>96</v>
      </c>
      <c r="AD645">
        <v>12</v>
      </c>
      <c r="AH645">
        <v>135741</v>
      </c>
      <c r="AI645">
        <v>1</v>
      </c>
      <c r="AO645">
        <v>1.05</v>
      </c>
      <c r="AP645" t="s">
        <v>49</v>
      </c>
      <c r="AQ645" t="s">
        <v>45</v>
      </c>
      <c r="AR645" t="str">
        <f>VLOOKUP(AC645,Lookup!$A$1:$G$58,5,FALSE)</f>
        <v>GORST CR     15.0216</v>
      </c>
      <c r="AS645">
        <f>VLOOKUP(AC645,Lookup!$A$1:$H$58,8,FALSE)</f>
        <v>9.2676267293887928</v>
      </c>
      <c r="AT645">
        <f t="shared" si="10"/>
        <v>9.7310080658582336</v>
      </c>
    </row>
    <row r="646" spans="1:46" x14ac:dyDescent="0.3">
      <c r="A646" t="s">
        <v>43</v>
      </c>
      <c r="B646">
        <v>4.0999999999999996</v>
      </c>
      <c r="C646">
        <v>20160914</v>
      </c>
      <c r="D646" t="s">
        <v>44</v>
      </c>
      <c r="E646" t="s">
        <v>68</v>
      </c>
      <c r="F646">
        <v>2790730</v>
      </c>
      <c r="G646">
        <v>1</v>
      </c>
      <c r="H646">
        <v>2015</v>
      </c>
      <c r="I646">
        <v>20150831</v>
      </c>
      <c r="J646" t="s">
        <v>43</v>
      </c>
      <c r="K646">
        <v>6</v>
      </c>
      <c r="L646">
        <v>36</v>
      </c>
      <c r="M646">
        <v>23</v>
      </c>
      <c r="N646">
        <v>49</v>
      </c>
      <c r="O646" t="s">
        <v>45</v>
      </c>
      <c r="P646">
        <v>5</v>
      </c>
      <c r="Q646" t="s">
        <v>46</v>
      </c>
      <c r="S646">
        <v>5000</v>
      </c>
      <c r="T646" t="s">
        <v>47</v>
      </c>
      <c r="X646">
        <v>810</v>
      </c>
      <c r="Y646">
        <v>0</v>
      </c>
      <c r="Z646">
        <v>1</v>
      </c>
      <c r="AA646" t="s">
        <v>48</v>
      </c>
      <c r="AB646">
        <v>1</v>
      </c>
      <c r="AC646" s="1" t="s">
        <v>94</v>
      </c>
      <c r="AD646">
        <v>12</v>
      </c>
      <c r="AH646">
        <v>135741</v>
      </c>
      <c r="AI646">
        <v>1</v>
      </c>
      <c r="AO646">
        <v>1.05</v>
      </c>
      <c r="AP646" t="s">
        <v>49</v>
      </c>
      <c r="AQ646" t="s">
        <v>45</v>
      </c>
      <c r="AR646" t="str">
        <f>VLOOKUP(AC646,Lookup!$A$1:$G$58,5,FALSE)</f>
        <v>GORST CR     15.0216</v>
      </c>
      <c r="AS646">
        <f>VLOOKUP(AC646,Lookup!$A$1:$H$58,8,FALSE)</f>
        <v>8.7732919254658377</v>
      </c>
      <c r="AT646">
        <f t="shared" si="10"/>
        <v>9.2119565217391308</v>
      </c>
    </row>
    <row r="647" spans="1:46" x14ac:dyDescent="0.3">
      <c r="A647" t="s">
        <v>43</v>
      </c>
      <c r="B647">
        <v>4.0999999999999996</v>
      </c>
      <c r="C647">
        <v>20160914</v>
      </c>
      <c r="D647" t="s">
        <v>44</v>
      </c>
      <c r="E647" t="s">
        <v>68</v>
      </c>
      <c r="F647">
        <v>2790634</v>
      </c>
      <c r="G647">
        <v>1</v>
      </c>
      <c r="H647">
        <v>2015</v>
      </c>
      <c r="I647">
        <v>20150810</v>
      </c>
      <c r="J647" t="s">
        <v>43</v>
      </c>
      <c r="K647">
        <v>6</v>
      </c>
      <c r="L647">
        <v>33</v>
      </c>
      <c r="M647">
        <v>23</v>
      </c>
      <c r="N647">
        <v>49</v>
      </c>
      <c r="O647" t="s">
        <v>45</v>
      </c>
      <c r="P647">
        <v>5</v>
      </c>
      <c r="Q647" t="s">
        <v>46</v>
      </c>
      <c r="S647">
        <v>5000</v>
      </c>
      <c r="T647" t="s">
        <v>56</v>
      </c>
      <c r="X647">
        <v>780</v>
      </c>
      <c r="Y647">
        <v>0</v>
      </c>
      <c r="Z647">
        <v>1</v>
      </c>
      <c r="AA647" t="s">
        <v>48</v>
      </c>
      <c r="AB647">
        <v>1</v>
      </c>
      <c r="AC647" s="1" t="s">
        <v>94</v>
      </c>
      <c r="AD647">
        <v>12</v>
      </c>
      <c r="AH647">
        <v>135738</v>
      </c>
      <c r="AI647">
        <v>1</v>
      </c>
      <c r="AO647">
        <v>3.04</v>
      </c>
      <c r="AP647" t="s">
        <v>49</v>
      </c>
      <c r="AQ647" t="s">
        <v>45</v>
      </c>
      <c r="AR647" t="str">
        <f>VLOOKUP(AC647,Lookup!$A$1:$G$58,5,FALSE)</f>
        <v>GORST CR     15.0216</v>
      </c>
      <c r="AS647">
        <f>VLOOKUP(AC647,Lookup!$A$1:$H$58,8,FALSE)</f>
        <v>8.7732919254658377</v>
      </c>
      <c r="AT647">
        <f t="shared" si="10"/>
        <v>26.670807453416145</v>
      </c>
    </row>
    <row r="648" spans="1:46" x14ac:dyDescent="0.3">
      <c r="A648" t="s">
        <v>43</v>
      </c>
      <c r="B648">
        <v>4.0999999999999996</v>
      </c>
      <c r="C648">
        <v>20160914</v>
      </c>
      <c r="D648" t="s">
        <v>44</v>
      </c>
      <c r="E648" t="s">
        <v>68</v>
      </c>
      <c r="F648">
        <v>2790641</v>
      </c>
      <c r="G648">
        <v>1</v>
      </c>
      <c r="H648">
        <v>2015</v>
      </c>
      <c r="I648">
        <v>20150810</v>
      </c>
      <c r="J648" t="s">
        <v>43</v>
      </c>
      <c r="K648">
        <v>6</v>
      </c>
      <c r="L648">
        <v>33</v>
      </c>
      <c r="M648">
        <v>23</v>
      </c>
      <c r="N648">
        <v>49</v>
      </c>
      <c r="O648" t="s">
        <v>45</v>
      </c>
      <c r="P648">
        <v>5</v>
      </c>
      <c r="Q648" t="s">
        <v>46</v>
      </c>
      <c r="S648">
        <v>5000</v>
      </c>
      <c r="T648" t="s">
        <v>47</v>
      </c>
      <c r="X648">
        <v>850</v>
      </c>
      <c r="Y648">
        <v>0</v>
      </c>
      <c r="Z648">
        <v>1</v>
      </c>
      <c r="AA648" t="s">
        <v>48</v>
      </c>
      <c r="AB648">
        <v>1</v>
      </c>
      <c r="AC648" s="1" t="s">
        <v>107</v>
      </c>
      <c r="AD648">
        <v>12</v>
      </c>
      <c r="AH648">
        <v>135738</v>
      </c>
      <c r="AI648">
        <v>1</v>
      </c>
      <c r="AO648">
        <v>3.04</v>
      </c>
      <c r="AP648" t="s">
        <v>49</v>
      </c>
      <c r="AQ648" t="s">
        <v>45</v>
      </c>
      <c r="AR648" t="str">
        <f>VLOOKUP(AC648,Lookup!$A$1:$G$58,5,FALSE)</f>
        <v>BIG SOOS CR  09.0072</v>
      </c>
      <c r="AS648">
        <f>VLOOKUP(AC648,Lookup!$A$1:$H$58,8,FALSE)</f>
        <v>1.0183328344806943</v>
      </c>
      <c r="AT648">
        <f t="shared" si="10"/>
        <v>3.0957318168213108</v>
      </c>
    </row>
    <row r="649" spans="1:46" x14ac:dyDescent="0.3">
      <c r="A649" t="s">
        <v>43</v>
      </c>
      <c r="B649">
        <v>4.0999999999999996</v>
      </c>
      <c r="C649">
        <v>20160914</v>
      </c>
      <c r="D649" t="s">
        <v>44</v>
      </c>
      <c r="E649" t="s">
        <v>68</v>
      </c>
      <c r="F649">
        <v>2790648</v>
      </c>
      <c r="G649">
        <v>1</v>
      </c>
      <c r="H649">
        <v>2015</v>
      </c>
      <c r="I649">
        <v>20150811</v>
      </c>
      <c r="J649" t="s">
        <v>43</v>
      </c>
      <c r="K649">
        <v>6</v>
      </c>
      <c r="L649">
        <v>33</v>
      </c>
      <c r="M649">
        <v>23</v>
      </c>
      <c r="N649">
        <v>49</v>
      </c>
      <c r="O649" t="s">
        <v>45</v>
      </c>
      <c r="P649">
        <v>5</v>
      </c>
      <c r="Q649" t="s">
        <v>46</v>
      </c>
      <c r="S649">
        <v>5000</v>
      </c>
      <c r="T649" t="s">
        <v>56</v>
      </c>
      <c r="X649">
        <v>700</v>
      </c>
      <c r="Y649">
        <v>0</v>
      </c>
      <c r="Z649">
        <v>1</v>
      </c>
      <c r="AA649" t="s">
        <v>48</v>
      </c>
      <c r="AB649">
        <v>1</v>
      </c>
      <c r="AC649" s="1" t="s">
        <v>94</v>
      </c>
      <c r="AD649">
        <v>12</v>
      </c>
      <c r="AH649">
        <v>135738</v>
      </c>
      <c r="AI649">
        <v>1</v>
      </c>
      <c r="AO649">
        <v>3.04</v>
      </c>
      <c r="AP649" t="s">
        <v>49</v>
      </c>
      <c r="AQ649" t="s">
        <v>45</v>
      </c>
      <c r="AR649" t="str">
        <f>VLOOKUP(AC649,Lookup!$A$1:$G$58,5,FALSE)</f>
        <v>GORST CR     15.0216</v>
      </c>
      <c r="AS649">
        <f>VLOOKUP(AC649,Lookup!$A$1:$H$58,8,FALSE)</f>
        <v>8.7732919254658377</v>
      </c>
      <c r="AT649">
        <f t="shared" si="10"/>
        <v>26.670807453416145</v>
      </c>
    </row>
    <row r="650" spans="1:46" x14ac:dyDescent="0.3">
      <c r="A650" t="s">
        <v>43</v>
      </c>
      <c r="B650">
        <v>4.0999999999999996</v>
      </c>
      <c r="C650">
        <v>20160914</v>
      </c>
      <c r="D650" t="s">
        <v>44</v>
      </c>
      <c r="E650" t="s">
        <v>68</v>
      </c>
      <c r="F650">
        <v>2790659</v>
      </c>
      <c r="G650">
        <v>1</v>
      </c>
      <c r="H650">
        <v>2015</v>
      </c>
      <c r="I650">
        <v>20150803</v>
      </c>
      <c r="J650" t="s">
        <v>43</v>
      </c>
      <c r="K650">
        <v>6</v>
      </c>
      <c r="L650">
        <v>32</v>
      </c>
      <c r="M650">
        <v>23</v>
      </c>
      <c r="N650">
        <v>17</v>
      </c>
      <c r="O650" t="s">
        <v>45</v>
      </c>
      <c r="P650">
        <v>5</v>
      </c>
      <c r="Q650" t="s">
        <v>46</v>
      </c>
      <c r="S650">
        <v>5000</v>
      </c>
      <c r="T650" t="s">
        <v>56</v>
      </c>
      <c r="X650">
        <v>800</v>
      </c>
      <c r="Y650">
        <v>0</v>
      </c>
      <c r="Z650">
        <v>1</v>
      </c>
      <c r="AA650" t="s">
        <v>48</v>
      </c>
      <c r="AB650">
        <v>1</v>
      </c>
      <c r="AC650" s="1" t="s">
        <v>96</v>
      </c>
      <c r="AD650">
        <v>12</v>
      </c>
      <c r="AH650">
        <v>135737</v>
      </c>
      <c r="AI650">
        <v>1</v>
      </c>
      <c r="AO650">
        <v>2.29</v>
      </c>
      <c r="AP650" t="s">
        <v>49</v>
      </c>
      <c r="AQ650" t="s">
        <v>45</v>
      </c>
      <c r="AR650" t="str">
        <f>VLOOKUP(AC650,Lookup!$A$1:$G$58,5,FALSE)</f>
        <v>GORST CR     15.0216</v>
      </c>
      <c r="AS650">
        <f>VLOOKUP(AC650,Lookup!$A$1:$H$58,8,FALSE)</f>
        <v>9.2676267293887928</v>
      </c>
      <c r="AT650">
        <f t="shared" si="10"/>
        <v>21.222865210300338</v>
      </c>
    </row>
    <row r="651" spans="1:46" x14ac:dyDescent="0.3">
      <c r="A651" t="s">
        <v>43</v>
      </c>
      <c r="B651">
        <v>4.0999999999999996</v>
      </c>
      <c r="C651">
        <v>20160914</v>
      </c>
      <c r="D651" t="s">
        <v>44</v>
      </c>
      <c r="E651" t="s">
        <v>68</v>
      </c>
      <c r="F651">
        <v>2790666</v>
      </c>
      <c r="G651">
        <v>1</v>
      </c>
      <c r="H651">
        <v>2015</v>
      </c>
      <c r="I651">
        <v>20150826</v>
      </c>
      <c r="J651" t="s">
        <v>43</v>
      </c>
      <c r="K651">
        <v>6</v>
      </c>
      <c r="L651">
        <v>35</v>
      </c>
      <c r="M651">
        <v>23</v>
      </c>
      <c r="N651">
        <v>16</v>
      </c>
      <c r="O651" t="s">
        <v>45</v>
      </c>
      <c r="P651">
        <v>5</v>
      </c>
      <c r="Q651" t="s">
        <v>46</v>
      </c>
      <c r="S651">
        <v>5000</v>
      </c>
      <c r="T651" t="s">
        <v>47</v>
      </c>
      <c r="X651">
        <v>820</v>
      </c>
      <c r="Y651">
        <v>0</v>
      </c>
      <c r="Z651">
        <v>1</v>
      </c>
      <c r="AA651" t="s">
        <v>48</v>
      </c>
      <c r="AB651">
        <v>1</v>
      </c>
      <c r="AC651" s="1" t="s">
        <v>94</v>
      </c>
      <c r="AD651">
        <v>12</v>
      </c>
      <c r="AH651">
        <v>135740</v>
      </c>
      <c r="AI651">
        <v>1</v>
      </c>
      <c r="AO651">
        <v>3.14</v>
      </c>
      <c r="AP651" t="s">
        <v>49</v>
      </c>
      <c r="AQ651" t="s">
        <v>45</v>
      </c>
      <c r="AR651" t="str">
        <f>VLOOKUP(AC651,Lookup!$A$1:$G$58,5,FALSE)</f>
        <v>GORST CR     15.0216</v>
      </c>
      <c r="AS651">
        <f>VLOOKUP(AC651,Lookup!$A$1:$H$58,8,FALSE)</f>
        <v>8.7732919254658377</v>
      </c>
      <c r="AT651">
        <f t="shared" si="10"/>
        <v>27.548136645962732</v>
      </c>
    </row>
    <row r="652" spans="1:46" x14ac:dyDescent="0.3">
      <c r="A652" t="s">
        <v>43</v>
      </c>
      <c r="B652">
        <v>4.0999999999999996</v>
      </c>
      <c r="C652">
        <v>20160914</v>
      </c>
      <c r="D652" t="s">
        <v>44</v>
      </c>
      <c r="E652" t="s">
        <v>68</v>
      </c>
      <c r="F652">
        <v>2790673</v>
      </c>
      <c r="G652">
        <v>1</v>
      </c>
      <c r="H652">
        <v>2015</v>
      </c>
      <c r="I652">
        <v>20150826</v>
      </c>
      <c r="J652" t="s">
        <v>43</v>
      </c>
      <c r="K652">
        <v>6</v>
      </c>
      <c r="L652">
        <v>35</v>
      </c>
      <c r="M652">
        <v>23</v>
      </c>
      <c r="N652">
        <v>16</v>
      </c>
      <c r="O652" t="s">
        <v>45</v>
      </c>
      <c r="P652">
        <v>5</v>
      </c>
      <c r="Q652" t="s">
        <v>46</v>
      </c>
      <c r="S652">
        <v>5000</v>
      </c>
      <c r="T652" t="s">
        <v>47</v>
      </c>
      <c r="X652">
        <v>650</v>
      </c>
      <c r="Y652">
        <v>0</v>
      </c>
      <c r="Z652">
        <v>1</v>
      </c>
      <c r="AA652" t="s">
        <v>48</v>
      </c>
      <c r="AB652">
        <v>1</v>
      </c>
      <c r="AC652" s="1" t="s">
        <v>94</v>
      </c>
      <c r="AD652">
        <v>12</v>
      </c>
      <c r="AH652">
        <v>135740</v>
      </c>
      <c r="AI652">
        <v>1</v>
      </c>
      <c r="AO652">
        <v>3.14</v>
      </c>
      <c r="AP652" t="s">
        <v>49</v>
      </c>
      <c r="AQ652" t="s">
        <v>45</v>
      </c>
      <c r="AR652" t="str">
        <f>VLOOKUP(AC652,Lookup!$A$1:$G$58,5,FALSE)</f>
        <v>GORST CR     15.0216</v>
      </c>
      <c r="AS652">
        <f>VLOOKUP(AC652,Lookup!$A$1:$H$58,8,FALSE)</f>
        <v>8.7732919254658377</v>
      </c>
      <c r="AT652">
        <f t="shared" si="10"/>
        <v>27.548136645962732</v>
      </c>
    </row>
    <row r="653" spans="1:46" x14ac:dyDescent="0.3">
      <c r="A653" t="s">
        <v>43</v>
      </c>
      <c r="B653">
        <v>4.0999999999999996</v>
      </c>
      <c r="C653">
        <v>20160914</v>
      </c>
      <c r="D653" t="s">
        <v>44</v>
      </c>
      <c r="E653" t="s">
        <v>68</v>
      </c>
      <c r="F653">
        <v>2790684</v>
      </c>
      <c r="G653">
        <v>1</v>
      </c>
      <c r="H653">
        <v>2015</v>
      </c>
      <c r="I653">
        <v>20150902</v>
      </c>
      <c r="J653" t="s">
        <v>43</v>
      </c>
      <c r="K653">
        <v>6</v>
      </c>
      <c r="L653">
        <v>36</v>
      </c>
      <c r="M653">
        <v>23</v>
      </c>
      <c r="N653">
        <v>16</v>
      </c>
      <c r="O653" t="s">
        <v>45</v>
      </c>
      <c r="P653">
        <v>5</v>
      </c>
      <c r="Q653" t="s">
        <v>46</v>
      </c>
      <c r="S653">
        <v>5000</v>
      </c>
      <c r="T653" t="s">
        <v>47</v>
      </c>
      <c r="X653">
        <v>730</v>
      </c>
      <c r="Y653">
        <v>0</v>
      </c>
      <c r="Z653">
        <v>1</v>
      </c>
      <c r="AA653" t="s">
        <v>48</v>
      </c>
      <c r="AB653">
        <v>1</v>
      </c>
      <c r="AC653" s="1" t="s">
        <v>96</v>
      </c>
      <c r="AD653">
        <v>12</v>
      </c>
      <c r="AH653">
        <v>135741</v>
      </c>
      <c r="AI653">
        <v>1</v>
      </c>
      <c r="AO653">
        <v>1.05</v>
      </c>
      <c r="AP653" t="s">
        <v>49</v>
      </c>
      <c r="AQ653" t="s">
        <v>45</v>
      </c>
      <c r="AR653" t="str">
        <f>VLOOKUP(AC653,Lookup!$A$1:$G$58,5,FALSE)</f>
        <v>GORST CR     15.0216</v>
      </c>
      <c r="AS653">
        <f>VLOOKUP(AC653,Lookup!$A$1:$H$58,8,FALSE)</f>
        <v>9.2676267293887928</v>
      </c>
      <c r="AT653">
        <f t="shared" si="10"/>
        <v>9.7310080658582336</v>
      </c>
    </row>
    <row r="654" spans="1:46" x14ac:dyDescent="0.3">
      <c r="A654" t="s">
        <v>43</v>
      </c>
      <c r="B654">
        <v>4.0999999999999996</v>
      </c>
      <c r="C654">
        <v>20160914</v>
      </c>
      <c r="D654" t="s">
        <v>44</v>
      </c>
      <c r="E654" t="s">
        <v>68</v>
      </c>
      <c r="F654">
        <v>2790691</v>
      </c>
      <c r="G654">
        <v>1</v>
      </c>
      <c r="H654">
        <v>2015</v>
      </c>
      <c r="I654">
        <v>20150908</v>
      </c>
      <c r="J654" t="s">
        <v>43</v>
      </c>
      <c r="K654">
        <v>6</v>
      </c>
      <c r="L654">
        <v>37</v>
      </c>
      <c r="M654">
        <v>23</v>
      </c>
      <c r="N654">
        <v>16</v>
      </c>
      <c r="O654" t="s">
        <v>45</v>
      </c>
      <c r="P654">
        <v>5</v>
      </c>
      <c r="Q654" t="s">
        <v>46</v>
      </c>
      <c r="S654">
        <v>5000</v>
      </c>
      <c r="T654" t="s">
        <v>56</v>
      </c>
      <c r="X654">
        <v>850</v>
      </c>
      <c r="Y654">
        <v>0</v>
      </c>
      <c r="Z654">
        <v>1</v>
      </c>
      <c r="AA654" t="s">
        <v>48</v>
      </c>
      <c r="AB654">
        <v>1</v>
      </c>
      <c r="AC654" s="1" t="s">
        <v>100</v>
      </c>
      <c r="AD654">
        <v>12</v>
      </c>
      <c r="AH654">
        <v>135742</v>
      </c>
      <c r="AI654">
        <v>1</v>
      </c>
      <c r="AO654">
        <v>1.1200000000000001</v>
      </c>
      <c r="AP654" t="s">
        <v>49</v>
      </c>
      <c r="AQ654" t="s">
        <v>45</v>
      </c>
      <c r="AR654" t="str">
        <f>VLOOKUP(AC654,Lookup!$A$1:$G$58,5,FALSE)</f>
        <v>GROVERS CR HATCHERY</v>
      </c>
      <c r="AS654">
        <f>VLOOKUP(AC654,Lookup!$A$1:$H$58,8,FALSE)</f>
        <v>1.0526847110460864</v>
      </c>
      <c r="AT654">
        <f t="shared" si="10"/>
        <v>1.1790068763716168</v>
      </c>
    </row>
    <row r="655" spans="1:46" x14ac:dyDescent="0.3">
      <c r="A655" t="s">
        <v>43</v>
      </c>
      <c r="B655">
        <v>4.0999999999999996</v>
      </c>
      <c r="C655">
        <v>20160914</v>
      </c>
      <c r="D655" t="s">
        <v>44</v>
      </c>
      <c r="E655" t="s">
        <v>68</v>
      </c>
      <c r="F655">
        <v>2790698</v>
      </c>
      <c r="G655">
        <v>1</v>
      </c>
      <c r="H655">
        <v>2015</v>
      </c>
      <c r="I655">
        <v>20150806</v>
      </c>
      <c r="J655" t="s">
        <v>43</v>
      </c>
      <c r="K655">
        <v>6</v>
      </c>
      <c r="L655">
        <v>32</v>
      </c>
      <c r="M655">
        <v>23</v>
      </c>
      <c r="N655">
        <v>49</v>
      </c>
      <c r="O655" t="s">
        <v>45</v>
      </c>
      <c r="P655">
        <v>5</v>
      </c>
      <c r="Q655" t="s">
        <v>46</v>
      </c>
      <c r="S655">
        <v>5000</v>
      </c>
      <c r="T655" t="s">
        <v>56</v>
      </c>
      <c r="X655">
        <v>710</v>
      </c>
      <c r="Y655">
        <v>0</v>
      </c>
      <c r="Z655">
        <v>1</v>
      </c>
      <c r="AA655" t="s">
        <v>48</v>
      </c>
      <c r="AB655">
        <v>1</v>
      </c>
      <c r="AC655" s="1" t="s">
        <v>96</v>
      </c>
      <c r="AD655">
        <v>12</v>
      </c>
      <c r="AH655">
        <v>135737</v>
      </c>
      <c r="AI655">
        <v>1</v>
      </c>
      <c r="AO655">
        <v>2.29</v>
      </c>
      <c r="AP655" t="s">
        <v>49</v>
      </c>
      <c r="AQ655" t="s">
        <v>45</v>
      </c>
      <c r="AR655" t="str">
        <f>VLOOKUP(AC655,Lookup!$A$1:$G$58,5,FALSE)</f>
        <v>GORST CR     15.0216</v>
      </c>
      <c r="AS655">
        <f>VLOOKUP(AC655,Lookup!$A$1:$H$58,8,FALSE)</f>
        <v>9.2676267293887928</v>
      </c>
      <c r="AT655">
        <f t="shared" si="10"/>
        <v>21.222865210300338</v>
      </c>
    </row>
    <row r="656" spans="1:46" x14ac:dyDescent="0.3">
      <c r="A656" t="s">
        <v>43</v>
      </c>
      <c r="B656">
        <v>4.0999999999999996</v>
      </c>
      <c r="C656">
        <v>20160914</v>
      </c>
      <c r="D656" t="s">
        <v>44</v>
      </c>
      <c r="E656" t="s">
        <v>68</v>
      </c>
      <c r="F656">
        <v>2790702</v>
      </c>
      <c r="G656">
        <v>1</v>
      </c>
      <c r="H656">
        <v>2015</v>
      </c>
      <c r="I656">
        <v>20150806</v>
      </c>
      <c r="J656" t="s">
        <v>43</v>
      </c>
      <c r="K656">
        <v>6</v>
      </c>
      <c r="L656">
        <v>32</v>
      </c>
      <c r="M656">
        <v>23</v>
      </c>
      <c r="N656">
        <v>49</v>
      </c>
      <c r="O656" t="s">
        <v>45</v>
      </c>
      <c r="P656">
        <v>5</v>
      </c>
      <c r="Q656" t="s">
        <v>46</v>
      </c>
      <c r="S656">
        <v>5000</v>
      </c>
      <c r="T656" t="s">
        <v>47</v>
      </c>
      <c r="X656">
        <v>790</v>
      </c>
      <c r="Y656">
        <v>0</v>
      </c>
      <c r="Z656">
        <v>1</v>
      </c>
      <c r="AA656" t="s">
        <v>48</v>
      </c>
      <c r="AB656">
        <v>1</v>
      </c>
      <c r="AC656" s="1" t="s">
        <v>96</v>
      </c>
      <c r="AD656">
        <v>12</v>
      </c>
      <c r="AH656">
        <v>135737</v>
      </c>
      <c r="AI656">
        <v>1</v>
      </c>
      <c r="AO656">
        <v>2.29</v>
      </c>
      <c r="AP656" t="s">
        <v>49</v>
      </c>
      <c r="AQ656" t="s">
        <v>45</v>
      </c>
      <c r="AR656" t="str">
        <f>VLOOKUP(AC656,Lookup!$A$1:$G$58,5,FALSE)</f>
        <v>GORST CR     15.0216</v>
      </c>
      <c r="AS656">
        <f>VLOOKUP(AC656,Lookup!$A$1:$H$58,8,FALSE)</f>
        <v>9.2676267293887928</v>
      </c>
      <c r="AT656">
        <f t="shared" si="10"/>
        <v>21.222865210300338</v>
      </c>
    </row>
    <row r="657" spans="1:46" x14ac:dyDescent="0.3">
      <c r="A657" t="s">
        <v>43</v>
      </c>
      <c r="B657">
        <v>4.0999999999999996</v>
      </c>
      <c r="C657">
        <v>20160914</v>
      </c>
      <c r="D657" t="s">
        <v>44</v>
      </c>
      <c r="E657" t="s">
        <v>68</v>
      </c>
      <c r="F657">
        <v>2790709</v>
      </c>
      <c r="G657">
        <v>1</v>
      </c>
      <c r="H657">
        <v>2015</v>
      </c>
      <c r="I657">
        <v>20150806</v>
      </c>
      <c r="J657" t="s">
        <v>43</v>
      </c>
      <c r="K657">
        <v>6</v>
      </c>
      <c r="L657">
        <v>32</v>
      </c>
      <c r="M657">
        <v>23</v>
      </c>
      <c r="N657">
        <v>49</v>
      </c>
      <c r="O657" t="s">
        <v>45</v>
      </c>
      <c r="P657">
        <v>5</v>
      </c>
      <c r="Q657" t="s">
        <v>46</v>
      </c>
      <c r="S657">
        <v>5000</v>
      </c>
      <c r="T657" t="s">
        <v>56</v>
      </c>
      <c r="X657">
        <v>730</v>
      </c>
      <c r="Y657">
        <v>0</v>
      </c>
      <c r="Z657">
        <v>1</v>
      </c>
      <c r="AA657" t="s">
        <v>48</v>
      </c>
      <c r="AB657">
        <v>1</v>
      </c>
      <c r="AC657" s="1" t="s">
        <v>94</v>
      </c>
      <c r="AD657">
        <v>12</v>
      </c>
      <c r="AH657">
        <v>135737</v>
      </c>
      <c r="AI657">
        <v>1</v>
      </c>
      <c r="AO657">
        <v>2.29</v>
      </c>
      <c r="AP657" t="s">
        <v>49</v>
      </c>
      <c r="AQ657" t="s">
        <v>45</v>
      </c>
      <c r="AR657" t="str">
        <f>VLOOKUP(AC657,Lookup!$A$1:$G$58,5,FALSE)</f>
        <v>GORST CR     15.0216</v>
      </c>
      <c r="AS657">
        <f>VLOOKUP(AC657,Lookup!$A$1:$H$58,8,FALSE)</f>
        <v>8.7732919254658377</v>
      </c>
      <c r="AT657">
        <f t="shared" si="10"/>
        <v>20.090838509316768</v>
      </c>
    </row>
    <row r="658" spans="1:46" x14ac:dyDescent="0.3">
      <c r="A658" t="s">
        <v>43</v>
      </c>
      <c r="B658">
        <v>4.0999999999999996</v>
      </c>
      <c r="C658">
        <v>20160914</v>
      </c>
      <c r="D658" t="s">
        <v>44</v>
      </c>
      <c r="E658" t="s">
        <v>68</v>
      </c>
      <c r="F658">
        <v>2790716</v>
      </c>
      <c r="G658">
        <v>1</v>
      </c>
      <c r="H658">
        <v>2015</v>
      </c>
      <c r="I658">
        <v>20150807</v>
      </c>
      <c r="J658" t="s">
        <v>43</v>
      </c>
      <c r="K658">
        <v>6</v>
      </c>
      <c r="L658">
        <v>32</v>
      </c>
      <c r="M658">
        <v>23</v>
      </c>
      <c r="N658">
        <v>49</v>
      </c>
      <c r="O658" t="s">
        <v>45</v>
      </c>
      <c r="P658">
        <v>5</v>
      </c>
      <c r="Q658" t="s">
        <v>46</v>
      </c>
      <c r="S658">
        <v>5000</v>
      </c>
      <c r="T658" t="s">
        <v>56</v>
      </c>
      <c r="X658">
        <v>660</v>
      </c>
      <c r="Y658">
        <v>0</v>
      </c>
      <c r="Z658">
        <v>1</v>
      </c>
      <c r="AA658" t="s">
        <v>48</v>
      </c>
      <c r="AB658">
        <v>1</v>
      </c>
      <c r="AC658" s="1" t="s">
        <v>94</v>
      </c>
      <c r="AD658">
        <v>12</v>
      </c>
      <c r="AH658">
        <v>135737</v>
      </c>
      <c r="AI658">
        <v>1</v>
      </c>
      <c r="AO658">
        <v>2.29</v>
      </c>
      <c r="AP658" t="s">
        <v>49</v>
      </c>
      <c r="AQ658" t="s">
        <v>45</v>
      </c>
      <c r="AR658" t="str">
        <f>VLOOKUP(AC658,Lookup!$A$1:$G$58,5,FALSE)</f>
        <v>GORST CR     15.0216</v>
      </c>
      <c r="AS658">
        <f>VLOOKUP(AC658,Lookup!$A$1:$H$58,8,FALSE)</f>
        <v>8.7732919254658377</v>
      </c>
      <c r="AT658">
        <f t="shared" si="10"/>
        <v>20.090838509316768</v>
      </c>
    </row>
    <row r="659" spans="1:46" x14ac:dyDescent="0.3">
      <c r="A659" t="s">
        <v>43</v>
      </c>
      <c r="B659">
        <v>4.0999999999999996</v>
      </c>
      <c r="C659">
        <v>20160914</v>
      </c>
      <c r="D659" t="s">
        <v>44</v>
      </c>
      <c r="E659" t="s">
        <v>68</v>
      </c>
      <c r="F659">
        <v>2790723</v>
      </c>
      <c r="G659">
        <v>1</v>
      </c>
      <c r="H659">
        <v>2015</v>
      </c>
      <c r="I659">
        <v>20150827</v>
      </c>
      <c r="J659" t="s">
        <v>43</v>
      </c>
      <c r="K659">
        <v>6</v>
      </c>
      <c r="L659">
        <v>35</v>
      </c>
      <c r="M659">
        <v>23</v>
      </c>
      <c r="N659">
        <v>16</v>
      </c>
      <c r="O659" t="s">
        <v>45</v>
      </c>
      <c r="P659">
        <v>5</v>
      </c>
      <c r="Q659" t="s">
        <v>46</v>
      </c>
      <c r="S659">
        <v>5000</v>
      </c>
      <c r="T659" t="s">
        <v>47</v>
      </c>
      <c r="X659">
        <v>740</v>
      </c>
      <c r="Y659">
        <v>0</v>
      </c>
      <c r="Z659">
        <v>1</v>
      </c>
      <c r="AA659" t="s">
        <v>48</v>
      </c>
      <c r="AB659">
        <v>1</v>
      </c>
      <c r="AC659" s="1" t="s">
        <v>96</v>
      </c>
      <c r="AD659">
        <v>12</v>
      </c>
      <c r="AH659">
        <v>135740</v>
      </c>
      <c r="AI659">
        <v>1</v>
      </c>
      <c r="AO659">
        <v>3.14</v>
      </c>
      <c r="AP659" t="s">
        <v>49</v>
      </c>
      <c r="AQ659" t="s">
        <v>45</v>
      </c>
      <c r="AR659" t="str">
        <f>VLOOKUP(AC659,Lookup!$A$1:$G$58,5,FALSE)</f>
        <v>GORST CR     15.0216</v>
      </c>
      <c r="AS659">
        <f>VLOOKUP(AC659,Lookup!$A$1:$H$58,8,FALSE)</f>
        <v>9.2676267293887928</v>
      </c>
      <c r="AT659">
        <f t="shared" si="10"/>
        <v>29.100347930280812</v>
      </c>
    </row>
    <row r="660" spans="1:46" x14ac:dyDescent="0.3">
      <c r="A660" t="s">
        <v>43</v>
      </c>
      <c r="B660">
        <v>4.0999999999999996</v>
      </c>
      <c r="C660">
        <v>20160914</v>
      </c>
      <c r="D660" t="s">
        <v>44</v>
      </c>
      <c r="E660" t="s">
        <v>68</v>
      </c>
      <c r="F660">
        <v>2790727</v>
      </c>
      <c r="G660">
        <v>1</v>
      </c>
      <c r="H660">
        <v>2015</v>
      </c>
      <c r="I660">
        <v>20150831</v>
      </c>
      <c r="J660" t="s">
        <v>43</v>
      </c>
      <c r="K660">
        <v>6</v>
      </c>
      <c r="L660">
        <v>36</v>
      </c>
      <c r="M660">
        <v>23</v>
      </c>
      <c r="N660">
        <v>49</v>
      </c>
      <c r="O660" t="s">
        <v>45</v>
      </c>
      <c r="P660">
        <v>5</v>
      </c>
      <c r="Q660" t="s">
        <v>46</v>
      </c>
      <c r="S660">
        <v>5000</v>
      </c>
      <c r="T660" t="s">
        <v>56</v>
      </c>
      <c r="X660">
        <v>780</v>
      </c>
      <c r="Y660">
        <v>0</v>
      </c>
      <c r="Z660">
        <v>1</v>
      </c>
      <c r="AA660" t="s">
        <v>48</v>
      </c>
      <c r="AB660">
        <v>1</v>
      </c>
      <c r="AC660" s="1" t="s">
        <v>96</v>
      </c>
      <c r="AD660">
        <v>12</v>
      </c>
      <c r="AH660">
        <v>135741</v>
      </c>
      <c r="AI660">
        <v>1</v>
      </c>
      <c r="AO660">
        <v>1.05</v>
      </c>
      <c r="AP660" t="s">
        <v>49</v>
      </c>
      <c r="AQ660" t="s">
        <v>45</v>
      </c>
      <c r="AR660" t="str">
        <f>VLOOKUP(AC660,Lookup!$A$1:$G$58,5,FALSE)</f>
        <v>GORST CR     15.0216</v>
      </c>
      <c r="AS660">
        <f>VLOOKUP(AC660,Lookup!$A$1:$H$58,8,FALSE)</f>
        <v>9.2676267293887928</v>
      </c>
      <c r="AT660">
        <f t="shared" si="10"/>
        <v>9.7310080658582336</v>
      </c>
    </row>
    <row r="661" spans="1:46" x14ac:dyDescent="0.3">
      <c r="A661" t="s">
        <v>43</v>
      </c>
      <c r="B661">
        <v>4.0999999999999996</v>
      </c>
      <c r="C661">
        <v>20160914</v>
      </c>
      <c r="D661" t="s">
        <v>44</v>
      </c>
      <c r="E661" t="s">
        <v>68</v>
      </c>
      <c r="F661">
        <v>2790734</v>
      </c>
      <c r="G661">
        <v>1</v>
      </c>
      <c r="H661">
        <v>2015</v>
      </c>
      <c r="I661">
        <v>20150819</v>
      </c>
      <c r="J661" t="s">
        <v>43</v>
      </c>
      <c r="K661">
        <v>6</v>
      </c>
      <c r="L661">
        <v>34</v>
      </c>
      <c r="M661">
        <v>23</v>
      </c>
      <c r="N661">
        <v>17</v>
      </c>
      <c r="O661" t="s">
        <v>45</v>
      </c>
      <c r="P661">
        <v>5</v>
      </c>
      <c r="Q661" t="s">
        <v>46</v>
      </c>
      <c r="S661">
        <v>5000</v>
      </c>
      <c r="T661" t="s">
        <v>47</v>
      </c>
      <c r="X661">
        <v>760</v>
      </c>
      <c r="Y661">
        <v>0</v>
      </c>
      <c r="Z661">
        <v>1</v>
      </c>
      <c r="AA661" t="s">
        <v>48</v>
      </c>
      <c r="AB661">
        <v>1</v>
      </c>
      <c r="AC661" s="1" t="s">
        <v>94</v>
      </c>
      <c r="AD661">
        <v>12</v>
      </c>
      <c r="AH661">
        <v>135739</v>
      </c>
      <c r="AI661">
        <v>1</v>
      </c>
      <c r="AO661">
        <v>6.25</v>
      </c>
      <c r="AP661" t="s">
        <v>49</v>
      </c>
      <c r="AQ661" t="s">
        <v>45</v>
      </c>
      <c r="AR661" t="str">
        <f>VLOOKUP(AC661,Lookup!$A$1:$G$58,5,FALSE)</f>
        <v>GORST CR     15.0216</v>
      </c>
      <c r="AS661">
        <f>VLOOKUP(AC661,Lookup!$A$1:$H$58,8,FALSE)</f>
        <v>8.7732919254658377</v>
      </c>
      <c r="AT661">
        <f t="shared" si="10"/>
        <v>54.833074534161483</v>
      </c>
    </row>
    <row r="662" spans="1:46" x14ac:dyDescent="0.3">
      <c r="A662" t="s">
        <v>43</v>
      </c>
      <c r="B662">
        <v>4.0999999999999996</v>
      </c>
      <c r="C662">
        <v>20160914</v>
      </c>
      <c r="D662" t="s">
        <v>44</v>
      </c>
      <c r="E662" t="s">
        <v>68</v>
      </c>
      <c r="F662">
        <v>2790735</v>
      </c>
      <c r="G662">
        <v>1</v>
      </c>
      <c r="H662">
        <v>2015</v>
      </c>
      <c r="I662">
        <v>20150731</v>
      </c>
      <c r="J662" t="s">
        <v>43</v>
      </c>
      <c r="K662">
        <v>6</v>
      </c>
      <c r="L662">
        <v>31</v>
      </c>
      <c r="M662">
        <v>23</v>
      </c>
      <c r="N662">
        <v>49</v>
      </c>
      <c r="O662" t="s">
        <v>45</v>
      </c>
      <c r="P662">
        <v>5</v>
      </c>
      <c r="Q662" t="s">
        <v>46</v>
      </c>
      <c r="S662">
        <v>5000</v>
      </c>
      <c r="T662" t="s">
        <v>56</v>
      </c>
      <c r="X662">
        <v>700</v>
      </c>
      <c r="Y662">
        <v>0</v>
      </c>
      <c r="Z662">
        <v>1</v>
      </c>
      <c r="AA662" t="s">
        <v>48</v>
      </c>
      <c r="AB662">
        <v>1</v>
      </c>
      <c r="AC662" s="1" t="s">
        <v>94</v>
      </c>
      <c r="AD662">
        <v>12</v>
      </c>
      <c r="AH662">
        <v>135736</v>
      </c>
      <c r="AI662">
        <v>1</v>
      </c>
      <c r="AO662">
        <v>6.82</v>
      </c>
      <c r="AP662" t="s">
        <v>49</v>
      </c>
      <c r="AQ662" t="s">
        <v>45</v>
      </c>
      <c r="AR662" t="str">
        <f>VLOOKUP(AC662,Lookup!$A$1:$G$58,5,FALSE)</f>
        <v>GORST CR     15.0216</v>
      </c>
      <c r="AS662">
        <f>VLOOKUP(AC662,Lookup!$A$1:$H$58,8,FALSE)</f>
        <v>8.7732919254658377</v>
      </c>
      <c r="AT662">
        <f t="shared" si="10"/>
        <v>59.833850931677013</v>
      </c>
    </row>
    <row r="663" spans="1:46" x14ac:dyDescent="0.3">
      <c r="A663" t="s">
        <v>43</v>
      </c>
      <c r="B663">
        <v>4.0999999999999996</v>
      </c>
      <c r="C663">
        <v>20160914</v>
      </c>
      <c r="D663" t="s">
        <v>44</v>
      </c>
      <c r="E663" t="s">
        <v>68</v>
      </c>
      <c r="F663">
        <v>2790614</v>
      </c>
      <c r="G663">
        <v>1</v>
      </c>
      <c r="H663">
        <v>2015</v>
      </c>
      <c r="I663">
        <v>20150825</v>
      </c>
      <c r="J663" t="s">
        <v>43</v>
      </c>
      <c r="K663">
        <v>6</v>
      </c>
      <c r="L663">
        <v>35</v>
      </c>
      <c r="M663">
        <v>23</v>
      </c>
      <c r="N663">
        <v>49</v>
      </c>
      <c r="O663" t="s">
        <v>45</v>
      </c>
      <c r="P663">
        <v>5</v>
      </c>
      <c r="Q663" t="s">
        <v>46</v>
      </c>
      <c r="S663">
        <v>5000</v>
      </c>
      <c r="T663" t="s">
        <v>56</v>
      </c>
      <c r="X663">
        <v>820</v>
      </c>
      <c r="Y663">
        <v>0</v>
      </c>
      <c r="Z663">
        <v>1</v>
      </c>
      <c r="AA663" t="s">
        <v>48</v>
      </c>
      <c r="AB663">
        <v>1</v>
      </c>
      <c r="AC663" s="1" t="s">
        <v>94</v>
      </c>
      <c r="AD663">
        <v>12</v>
      </c>
      <c r="AH663">
        <v>135740</v>
      </c>
      <c r="AI663">
        <v>1</v>
      </c>
      <c r="AO663">
        <v>3.14</v>
      </c>
      <c r="AP663" t="s">
        <v>49</v>
      </c>
      <c r="AQ663" t="s">
        <v>45</v>
      </c>
      <c r="AR663" t="str">
        <f>VLOOKUP(AC663,Lookup!$A$1:$G$58,5,FALSE)</f>
        <v>GORST CR     15.0216</v>
      </c>
      <c r="AS663">
        <f>VLOOKUP(AC663,Lookup!$A$1:$H$58,8,FALSE)</f>
        <v>8.7732919254658377</v>
      </c>
      <c r="AT663">
        <f t="shared" si="10"/>
        <v>27.548136645962732</v>
      </c>
    </row>
    <row r="664" spans="1:46" x14ac:dyDescent="0.3">
      <c r="A664" t="s">
        <v>43</v>
      </c>
      <c r="B664">
        <v>4.0999999999999996</v>
      </c>
      <c r="C664">
        <v>20160914</v>
      </c>
      <c r="D664" t="s">
        <v>44</v>
      </c>
      <c r="E664" t="s">
        <v>68</v>
      </c>
      <c r="F664">
        <v>2790631</v>
      </c>
      <c r="G664">
        <v>1</v>
      </c>
      <c r="H664">
        <v>2015</v>
      </c>
      <c r="I664">
        <v>20150810</v>
      </c>
      <c r="J664" t="s">
        <v>43</v>
      </c>
      <c r="K664">
        <v>6</v>
      </c>
      <c r="L664">
        <v>33</v>
      </c>
      <c r="M664">
        <v>23</v>
      </c>
      <c r="N664">
        <v>49</v>
      </c>
      <c r="O664" t="s">
        <v>45</v>
      </c>
      <c r="P664">
        <v>5</v>
      </c>
      <c r="Q664" t="s">
        <v>46</v>
      </c>
      <c r="S664">
        <v>5000</v>
      </c>
      <c r="T664" t="s">
        <v>56</v>
      </c>
      <c r="X664">
        <v>700</v>
      </c>
      <c r="Y664">
        <v>0</v>
      </c>
      <c r="Z664">
        <v>1</v>
      </c>
      <c r="AA664" t="s">
        <v>48</v>
      </c>
      <c r="AB664">
        <v>1</v>
      </c>
      <c r="AC664" s="1" t="s">
        <v>100</v>
      </c>
      <c r="AD664">
        <v>12</v>
      </c>
      <c r="AH664">
        <v>135738</v>
      </c>
      <c r="AI664">
        <v>1</v>
      </c>
      <c r="AO664">
        <v>3.04</v>
      </c>
      <c r="AP664" t="s">
        <v>49</v>
      </c>
      <c r="AQ664" t="s">
        <v>45</v>
      </c>
      <c r="AR664" t="str">
        <f>VLOOKUP(AC664,Lookup!$A$1:$G$58,5,FALSE)</f>
        <v>GROVERS CR HATCHERY</v>
      </c>
      <c r="AS664">
        <f>VLOOKUP(AC664,Lookup!$A$1:$H$58,8,FALSE)</f>
        <v>1.0526847110460864</v>
      </c>
      <c r="AT664">
        <f t="shared" si="10"/>
        <v>3.2001615215801027</v>
      </c>
    </row>
    <row r="665" spans="1:46" x14ac:dyDescent="0.3">
      <c r="A665" t="s">
        <v>43</v>
      </c>
      <c r="B665">
        <v>4.0999999999999996</v>
      </c>
      <c r="C665">
        <v>20160914</v>
      </c>
      <c r="D665" t="s">
        <v>44</v>
      </c>
      <c r="E665" t="s">
        <v>68</v>
      </c>
      <c r="F665">
        <v>2790644</v>
      </c>
      <c r="G665">
        <v>1</v>
      </c>
      <c r="H665">
        <v>2015</v>
      </c>
      <c r="I665">
        <v>20150810</v>
      </c>
      <c r="J665" t="s">
        <v>43</v>
      </c>
      <c r="K665">
        <v>6</v>
      </c>
      <c r="L665">
        <v>33</v>
      </c>
      <c r="M665">
        <v>23</v>
      </c>
      <c r="N665">
        <v>49</v>
      </c>
      <c r="O665" t="s">
        <v>45</v>
      </c>
      <c r="P665">
        <v>5</v>
      </c>
      <c r="Q665" t="s">
        <v>46</v>
      </c>
      <c r="S665">
        <v>5000</v>
      </c>
      <c r="T665" t="s">
        <v>47</v>
      </c>
      <c r="X665">
        <v>790</v>
      </c>
      <c r="Y665">
        <v>0</v>
      </c>
      <c r="Z665">
        <v>1</v>
      </c>
      <c r="AA665" t="s">
        <v>48</v>
      </c>
      <c r="AB665">
        <v>1</v>
      </c>
      <c r="AC665" s="1" t="s">
        <v>96</v>
      </c>
      <c r="AD665">
        <v>12</v>
      </c>
      <c r="AH665">
        <v>135738</v>
      </c>
      <c r="AI665">
        <v>1</v>
      </c>
      <c r="AO665">
        <v>3.04</v>
      </c>
      <c r="AP665" t="s">
        <v>49</v>
      </c>
      <c r="AQ665" t="s">
        <v>45</v>
      </c>
      <c r="AR665" t="str">
        <f>VLOOKUP(AC665,Lookup!$A$1:$G$58,5,FALSE)</f>
        <v>GORST CR     15.0216</v>
      </c>
      <c r="AS665">
        <f>VLOOKUP(AC665,Lookup!$A$1:$H$58,8,FALSE)</f>
        <v>9.2676267293887928</v>
      </c>
      <c r="AT665">
        <f t="shared" si="10"/>
        <v>28.17358525734193</v>
      </c>
    </row>
    <row r="666" spans="1:46" x14ac:dyDescent="0.3">
      <c r="A666" t="s">
        <v>43</v>
      </c>
      <c r="B666">
        <v>4.0999999999999996</v>
      </c>
      <c r="C666">
        <v>20160914</v>
      </c>
      <c r="D666" t="s">
        <v>44</v>
      </c>
      <c r="E666" t="s">
        <v>68</v>
      </c>
      <c r="F666">
        <v>2790646</v>
      </c>
      <c r="G666">
        <v>1</v>
      </c>
      <c r="H666">
        <v>2015</v>
      </c>
      <c r="I666">
        <v>20150811</v>
      </c>
      <c r="J666" t="s">
        <v>43</v>
      </c>
      <c r="K666">
        <v>6</v>
      </c>
      <c r="L666">
        <v>33</v>
      </c>
      <c r="M666">
        <v>23</v>
      </c>
      <c r="N666">
        <v>49</v>
      </c>
      <c r="O666" t="s">
        <v>45</v>
      </c>
      <c r="P666">
        <v>5</v>
      </c>
      <c r="Q666" t="s">
        <v>46</v>
      </c>
      <c r="S666">
        <v>5000</v>
      </c>
      <c r="T666" t="s">
        <v>47</v>
      </c>
      <c r="X666">
        <v>680</v>
      </c>
      <c r="Y666">
        <v>0</v>
      </c>
      <c r="Z666">
        <v>1</v>
      </c>
      <c r="AA666" t="s">
        <v>48</v>
      </c>
      <c r="AB666">
        <v>1</v>
      </c>
      <c r="AC666" s="1" t="s">
        <v>94</v>
      </c>
      <c r="AD666">
        <v>12</v>
      </c>
      <c r="AH666">
        <v>135738</v>
      </c>
      <c r="AI666">
        <v>1</v>
      </c>
      <c r="AO666">
        <v>3.04</v>
      </c>
      <c r="AP666" t="s">
        <v>49</v>
      </c>
      <c r="AQ666" t="s">
        <v>45</v>
      </c>
      <c r="AR666" t="str">
        <f>VLOOKUP(AC666,Lookup!$A$1:$G$58,5,FALSE)</f>
        <v>GORST CR     15.0216</v>
      </c>
      <c r="AS666">
        <f>VLOOKUP(AC666,Lookup!$A$1:$H$58,8,FALSE)</f>
        <v>8.7732919254658377</v>
      </c>
      <c r="AT666">
        <f t="shared" si="10"/>
        <v>26.670807453416145</v>
      </c>
    </row>
    <row r="667" spans="1:46" x14ac:dyDescent="0.3">
      <c r="A667" t="s">
        <v>43</v>
      </c>
      <c r="B667">
        <v>4.0999999999999996</v>
      </c>
      <c r="C667">
        <v>20160914</v>
      </c>
      <c r="D667" t="s">
        <v>44</v>
      </c>
      <c r="E667" t="s">
        <v>68</v>
      </c>
      <c r="F667">
        <v>2790661</v>
      </c>
      <c r="G667">
        <v>1</v>
      </c>
      <c r="H667">
        <v>2015</v>
      </c>
      <c r="I667">
        <v>20150803</v>
      </c>
      <c r="J667" t="s">
        <v>43</v>
      </c>
      <c r="K667">
        <v>6</v>
      </c>
      <c r="L667">
        <v>32</v>
      </c>
      <c r="M667">
        <v>23</v>
      </c>
      <c r="N667">
        <v>17</v>
      </c>
      <c r="O667" t="s">
        <v>45</v>
      </c>
      <c r="P667">
        <v>5</v>
      </c>
      <c r="Q667" t="s">
        <v>46</v>
      </c>
      <c r="S667">
        <v>0</v>
      </c>
      <c r="T667" t="s">
        <v>47</v>
      </c>
      <c r="X667">
        <v>710</v>
      </c>
      <c r="Y667">
        <v>0</v>
      </c>
      <c r="Z667">
        <v>1</v>
      </c>
      <c r="AA667" t="s">
        <v>48</v>
      </c>
      <c r="AB667">
        <v>1</v>
      </c>
      <c r="AC667" s="1" t="s">
        <v>102</v>
      </c>
      <c r="AD667">
        <v>12</v>
      </c>
      <c r="AH667">
        <v>135737</v>
      </c>
      <c r="AI667">
        <v>1</v>
      </c>
      <c r="AO667">
        <v>2.29</v>
      </c>
      <c r="AP667" t="s">
        <v>49</v>
      </c>
      <c r="AQ667" t="s">
        <v>45</v>
      </c>
      <c r="AR667" t="str">
        <f>VLOOKUP(AC667,Lookup!$A$1:$G$58,5,FALSE)</f>
        <v>GROVERS CR HATCHERY</v>
      </c>
      <c r="AS667">
        <f>VLOOKUP(AC667,Lookup!$A$1:$H$58,8,FALSE)</f>
        <v>1</v>
      </c>
      <c r="AT667">
        <f t="shared" si="10"/>
        <v>2.29</v>
      </c>
    </row>
    <row r="668" spans="1:46" x14ac:dyDescent="0.3">
      <c r="A668" t="s">
        <v>43</v>
      </c>
      <c r="B668">
        <v>4.0999999999999996</v>
      </c>
      <c r="C668">
        <v>20160914</v>
      </c>
      <c r="D668" t="s">
        <v>44</v>
      </c>
      <c r="E668" t="s">
        <v>68</v>
      </c>
      <c r="F668">
        <v>2790680</v>
      </c>
      <c r="G668">
        <v>1</v>
      </c>
      <c r="H668">
        <v>2015</v>
      </c>
      <c r="I668">
        <v>20150812</v>
      </c>
      <c r="J668" t="s">
        <v>43</v>
      </c>
      <c r="K668">
        <v>6</v>
      </c>
      <c r="L668">
        <v>33</v>
      </c>
      <c r="M668">
        <v>23</v>
      </c>
      <c r="N668">
        <v>17</v>
      </c>
      <c r="O668" t="s">
        <v>45</v>
      </c>
      <c r="P668">
        <v>5</v>
      </c>
      <c r="Q668" t="s">
        <v>46</v>
      </c>
      <c r="S668">
        <v>5000</v>
      </c>
      <c r="T668" t="s">
        <v>56</v>
      </c>
      <c r="X668">
        <v>820</v>
      </c>
      <c r="Y668">
        <v>0</v>
      </c>
      <c r="Z668">
        <v>1</v>
      </c>
      <c r="AA668" t="s">
        <v>48</v>
      </c>
      <c r="AB668">
        <v>1</v>
      </c>
      <c r="AC668" s="1" t="s">
        <v>96</v>
      </c>
      <c r="AD668">
        <v>12</v>
      </c>
      <c r="AH668">
        <v>135738</v>
      </c>
      <c r="AI668">
        <v>1</v>
      </c>
      <c r="AO668">
        <v>3.04</v>
      </c>
      <c r="AP668" t="s">
        <v>49</v>
      </c>
      <c r="AQ668" t="s">
        <v>45</v>
      </c>
      <c r="AR668" t="str">
        <f>VLOOKUP(AC668,Lookup!$A$1:$G$58,5,FALSE)</f>
        <v>GORST CR     15.0216</v>
      </c>
      <c r="AS668">
        <f>VLOOKUP(AC668,Lookup!$A$1:$H$58,8,FALSE)</f>
        <v>9.2676267293887928</v>
      </c>
      <c r="AT668">
        <f t="shared" si="10"/>
        <v>28.17358525734193</v>
      </c>
    </row>
    <row r="669" spans="1:46" x14ac:dyDescent="0.3">
      <c r="A669" t="s">
        <v>43</v>
      </c>
      <c r="B669">
        <v>4.0999999999999996</v>
      </c>
      <c r="C669">
        <v>20160914</v>
      </c>
      <c r="D669" t="s">
        <v>44</v>
      </c>
      <c r="E669" t="s">
        <v>68</v>
      </c>
      <c r="F669">
        <v>2790695</v>
      </c>
      <c r="G669">
        <v>1</v>
      </c>
      <c r="H669">
        <v>2015</v>
      </c>
      <c r="I669">
        <v>20150806</v>
      </c>
      <c r="J669" t="s">
        <v>43</v>
      </c>
      <c r="K669">
        <v>6</v>
      </c>
      <c r="L669">
        <v>32</v>
      </c>
      <c r="M669">
        <v>23</v>
      </c>
      <c r="N669">
        <v>49</v>
      </c>
      <c r="O669" t="s">
        <v>45</v>
      </c>
      <c r="P669">
        <v>5</v>
      </c>
      <c r="Q669" t="s">
        <v>46</v>
      </c>
      <c r="S669">
        <v>5000</v>
      </c>
      <c r="T669" t="s">
        <v>56</v>
      </c>
      <c r="X669">
        <v>940</v>
      </c>
      <c r="Y669">
        <v>0</v>
      </c>
      <c r="Z669">
        <v>1</v>
      </c>
      <c r="AA669" t="s">
        <v>48</v>
      </c>
      <c r="AB669">
        <v>1</v>
      </c>
      <c r="AC669" s="1" t="s">
        <v>88</v>
      </c>
      <c r="AD669">
        <v>12</v>
      </c>
      <c r="AH669">
        <v>135737</v>
      </c>
      <c r="AI669">
        <v>1</v>
      </c>
      <c r="AO669">
        <v>2.29</v>
      </c>
      <c r="AP669" t="s">
        <v>49</v>
      </c>
      <c r="AQ669" t="s">
        <v>45</v>
      </c>
      <c r="AR669" t="str">
        <f>VLOOKUP(AC669,Lookup!$A$1:$G$58,5,FALSE)</f>
        <v>GORST CR     15.0216</v>
      </c>
      <c r="AS669">
        <f>VLOOKUP(AC669,Lookup!$A$1:$H$58,8,FALSE)</f>
        <v>8.7221435634663784</v>
      </c>
      <c r="AT669">
        <f t="shared" si="10"/>
        <v>19.973708760338006</v>
      </c>
    </row>
    <row r="670" spans="1:46" x14ac:dyDescent="0.3">
      <c r="A670" t="s">
        <v>43</v>
      </c>
      <c r="B670">
        <v>4.0999999999999996</v>
      </c>
      <c r="C670">
        <v>20160914</v>
      </c>
      <c r="D670" t="s">
        <v>44</v>
      </c>
      <c r="E670" t="s">
        <v>68</v>
      </c>
      <c r="F670">
        <v>2790712</v>
      </c>
      <c r="G670">
        <v>1</v>
      </c>
      <c r="H670">
        <v>2015</v>
      </c>
      <c r="I670">
        <v>20150806</v>
      </c>
      <c r="J670" t="s">
        <v>43</v>
      </c>
      <c r="K670">
        <v>6</v>
      </c>
      <c r="L670">
        <v>32</v>
      </c>
      <c r="M670">
        <v>23</v>
      </c>
      <c r="N670">
        <v>49</v>
      </c>
      <c r="O670" t="s">
        <v>45</v>
      </c>
      <c r="P670">
        <v>5</v>
      </c>
      <c r="Q670" t="s">
        <v>46</v>
      </c>
      <c r="S670">
        <v>5000</v>
      </c>
      <c r="T670" t="s">
        <v>47</v>
      </c>
      <c r="X670">
        <v>720</v>
      </c>
      <c r="Y670">
        <v>0</v>
      </c>
      <c r="Z670">
        <v>1</v>
      </c>
      <c r="AA670" t="s">
        <v>48</v>
      </c>
      <c r="AB670">
        <v>1</v>
      </c>
      <c r="AC670" s="1" t="s">
        <v>96</v>
      </c>
      <c r="AD670">
        <v>12</v>
      </c>
      <c r="AH670">
        <v>135737</v>
      </c>
      <c r="AI670">
        <v>1</v>
      </c>
      <c r="AO670">
        <v>2.29</v>
      </c>
      <c r="AP670" t="s">
        <v>49</v>
      </c>
      <c r="AQ670" t="s">
        <v>45</v>
      </c>
      <c r="AR670" t="str">
        <f>VLOOKUP(AC670,Lookup!$A$1:$G$58,5,FALSE)</f>
        <v>GORST CR     15.0216</v>
      </c>
      <c r="AS670">
        <f>VLOOKUP(AC670,Lookup!$A$1:$H$58,8,FALSE)</f>
        <v>9.2676267293887928</v>
      </c>
      <c r="AT670">
        <f t="shared" si="10"/>
        <v>21.222865210300338</v>
      </c>
    </row>
    <row r="671" spans="1:46" x14ac:dyDescent="0.3">
      <c r="A671" t="s">
        <v>43</v>
      </c>
      <c r="B671">
        <v>4.0999999999999996</v>
      </c>
      <c r="C671">
        <v>20160914</v>
      </c>
      <c r="D671" t="s">
        <v>44</v>
      </c>
      <c r="E671" t="s">
        <v>68</v>
      </c>
      <c r="F671">
        <v>2790714</v>
      </c>
      <c r="G671">
        <v>1</v>
      </c>
      <c r="H671">
        <v>2015</v>
      </c>
      <c r="I671">
        <v>20150807</v>
      </c>
      <c r="J671" t="s">
        <v>43</v>
      </c>
      <c r="K671">
        <v>6</v>
      </c>
      <c r="L671">
        <v>32</v>
      </c>
      <c r="M671">
        <v>23</v>
      </c>
      <c r="N671">
        <v>49</v>
      </c>
      <c r="O671" t="s">
        <v>45</v>
      </c>
      <c r="P671">
        <v>5</v>
      </c>
      <c r="Q671" t="s">
        <v>46</v>
      </c>
      <c r="S671">
        <v>5000</v>
      </c>
      <c r="T671" t="s">
        <v>56</v>
      </c>
      <c r="X671">
        <v>730</v>
      </c>
      <c r="Y671">
        <v>0</v>
      </c>
      <c r="Z671">
        <v>1</v>
      </c>
      <c r="AA671" t="s">
        <v>48</v>
      </c>
      <c r="AB671">
        <v>1</v>
      </c>
      <c r="AC671" s="1" t="s">
        <v>94</v>
      </c>
      <c r="AD671">
        <v>12</v>
      </c>
      <c r="AH671">
        <v>135737</v>
      </c>
      <c r="AI671">
        <v>1</v>
      </c>
      <c r="AO671">
        <v>2.29</v>
      </c>
      <c r="AP671" t="s">
        <v>49</v>
      </c>
      <c r="AQ671" t="s">
        <v>45</v>
      </c>
      <c r="AR671" t="str">
        <f>VLOOKUP(AC671,Lookup!$A$1:$G$58,5,FALSE)</f>
        <v>GORST CR     15.0216</v>
      </c>
      <c r="AS671">
        <f>VLOOKUP(AC671,Lookup!$A$1:$H$58,8,FALSE)</f>
        <v>8.7732919254658377</v>
      </c>
      <c r="AT671">
        <f t="shared" si="10"/>
        <v>20.090838509316768</v>
      </c>
    </row>
    <row r="672" spans="1:46" x14ac:dyDescent="0.3">
      <c r="A672" t="s">
        <v>43</v>
      </c>
      <c r="B672">
        <v>4.0999999999999996</v>
      </c>
      <c r="C672">
        <v>20160914</v>
      </c>
      <c r="D672" t="s">
        <v>44</v>
      </c>
      <c r="E672" t="s">
        <v>68</v>
      </c>
      <c r="F672">
        <v>2790729</v>
      </c>
      <c r="G672">
        <v>1</v>
      </c>
      <c r="H672">
        <v>2015</v>
      </c>
      <c r="I672">
        <v>20150831</v>
      </c>
      <c r="J672" t="s">
        <v>43</v>
      </c>
      <c r="K672">
        <v>6</v>
      </c>
      <c r="L672">
        <v>36</v>
      </c>
      <c r="M672">
        <v>23</v>
      </c>
      <c r="N672">
        <v>49</v>
      </c>
      <c r="O672" t="s">
        <v>45</v>
      </c>
      <c r="P672">
        <v>5</v>
      </c>
      <c r="Q672" t="s">
        <v>46</v>
      </c>
      <c r="S672">
        <v>5000</v>
      </c>
      <c r="T672" t="s">
        <v>56</v>
      </c>
      <c r="X672">
        <v>790</v>
      </c>
      <c r="Y672">
        <v>0</v>
      </c>
      <c r="Z672">
        <v>1</v>
      </c>
      <c r="AA672" t="s">
        <v>48</v>
      </c>
      <c r="AB672">
        <v>1</v>
      </c>
      <c r="AC672" s="1" t="s">
        <v>100</v>
      </c>
      <c r="AD672">
        <v>12</v>
      </c>
      <c r="AH672">
        <v>135741</v>
      </c>
      <c r="AI672">
        <v>1</v>
      </c>
      <c r="AO672">
        <v>1.05</v>
      </c>
      <c r="AP672" t="s">
        <v>49</v>
      </c>
      <c r="AQ672" t="s">
        <v>45</v>
      </c>
      <c r="AR672" t="str">
        <f>VLOOKUP(AC672,Lookup!$A$1:$G$58,5,FALSE)</f>
        <v>GROVERS CR HATCHERY</v>
      </c>
      <c r="AS672">
        <f>VLOOKUP(AC672,Lookup!$A$1:$H$58,8,FALSE)</f>
        <v>1.0526847110460864</v>
      </c>
      <c r="AT672">
        <f t="shared" si="10"/>
        <v>1.1053189465983908</v>
      </c>
    </row>
    <row r="673" spans="1:46" x14ac:dyDescent="0.3">
      <c r="A673" t="s">
        <v>43</v>
      </c>
      <c r="B673">
        <v>4.0999999999999996</v>
      </c>
      <c r="C673">
        <v>20160914</v>
      </c>
      <c r="D673" t="s">
        <v>44</v>
      </c>
      <c r="E673" t="s">
        <v>68</v>
      </c>
      <c r="F673">
        <v>2790731</v>
      </c>
      <c r="G673">
        <v>1</v>
      </c>
      <c r="H673">
        <v>2015</v>
      </c>
      <c r="I673">
        <v>20150831</v>
      </c>
      <c r="J673" t="s">
        <v>43</v>
      </c>
      <c r="K673">
        <v>6</v>
      </c>
      <c r="L673">
        <v>36</v>
      </c>
      <c r="M673">
        <v>23</v>
      </c>
      <c r="N673">
        <v>49</v>
      </c>
      <c r="O673" t="s">
        <v>45</v>
      </c>
      <c r="P673">
        <v>5</v>
      </c>
      <c r="Q673" t="s">
        <v>46</v>
      </c>
      <c r="S673">
        <v>5000</v>
      </c>
      <c r="T673" t="s">
        <v>47</v>
      </c>
      <c r="X673">
        <v>690</v>
      </c>
      <c r="Y673">
        <v>0</v>
      </c>
      <c r="Z673">
        <v>1</v>
      </c>
      <c r="AA673" t="s">
        <v>48</v>
      </c>
      <c r="AB673">
        <v>1</v>
      </c>
      <c r="AC673" s="1" t="s">
        <v>106</v>
      </c>
      <c r="AD673">
        <v>12</v>
      </c>
      <c r="AH673">
        <v>135741</v>
      </c>
      <c r="AI673">
        <v>1</v>
      </c>
      <c r="AO673">
        <v>1.05</v>
      </c>
      <c r="AP673" t="s">
        <v>49</v>
      </c>
      <c r="AQ673" t="s">
        <v>45</v>
      </c>
      <c r="AR673" t="str">
        <f>VLOOKUP(AC673,Lookup!$A$1:$G$58,5,FALSE)</f>
        <v>GROVERS CR   15.0299</v>
      </c>
      <c r="AS673">
        <f>VLOOKUP(AC673,Lookup!$A$1:$H$58,8,FALSE)</f>
        <v>1.011235308999747</v>
      </c>
      <c r="AT673">
        <f t="shared" si="10"/>
        <v>1.0617970744497345</v>
      </c>
    </row>
    <row r="674" spans="1:46" x14ac:dyDescent="0.3">
      <c r="A674" t="s">
        <v>43</v>
      </c>
      <c r="B674">
        <v>4.0999999999999996</v>
      </c>
      <c r="C674">
        <v>20160914</v>
      </c>
      <c r="D674" t="s">
        <v>44</v>
      </c>
      <c r="E674" t="s">
        <v>68</v>
      </c>
      <c r="F674">
        <v>2790603</v>
      </c>
      <c r="G674">
        <v>1</v>
      </c>
      <c r="H674">
        <v>2015</v>
      </c>
      <c r="I674">
        <v>20150814</v>
      </c>
      <c r="J674" t="s">
        <v>43</v>
      </c>
      <c r="K674">
        <v>6</v>
      </c>
      <c r="L674">
        <v>33</v>
      </c>
      <c r="M674">
        <v>23</v>
      </c>
      <c r="N674">
        <v>12</v>
      </c>
      <c r="O674" t="s">
        <v>45</v>
      </c>
      <c r="P674">
        <v>5</v>
      </c>
      <c r="Q674" t="s">
        <v>46</v>
      </c>
      <c r="S674">
        <v>5000</v>
      </c>
      <c r="T674" t="s">
        <v>47</v>
      </c>
      <c r="X674">
        <v>700</v>
      </c>
      <c r="Y674">
        <v>0</v>
      </c>
      <c r="Z674">
        <v>1</v>
      </c>
      <c r="AA674" t="s">
        <v>48</v>
      </c>
      <c r="AB674">
        <v>1</v>
      </c>
      <c r="AC674" s="1" t="s">
        <v>96</v>
      </c>
      <c r="AD674">
        <v>12</v>
      </c>
      <c r="AH674">
        <v>135738</v>
      </c>
      <c r="AI674">
        <v>1</v>
      </c>
      <c r="AO674">
        <v>3.04</v>
      </c>
      <c r="AP674" t="s">
        <v>49</v>
      </c>
      <c r="AQ674" t="s">
        <v>45</v>
      </c>
      <c r="AR674" t="str">
        <f>VLOOKUP(AC674,Lookup!$A$1:$G$58,5,FALSE)</f>
        <v>GORST CR     15.0216</v>
      </c>
      <c r="AS674">
        <f>VLOOKUP(AC674,Lookup!$A$1:$H$58,8,FALSE)</f>
        <v>9.2676267293887928</v>
      </c>
      <c r="AT674">
        <f t="shared" si="10"/>
        <v>28.17358525734193</v>
      </c>
    </row>
    <row r="675" spans="1:46" x14ac:dyDescent="0.3">
      <c r="A675" t="s">
        <v>43</v>
      </c>
      <c r="B675">
        <v>4.0999999999999996</v>
      </c>
      <c r="C675">
        <v>20160914</v>
      </c>
      <c r="D675" t="s">
        <v>44</v>
      </c>
      <c r="E675" t="s">
        <v>68</v>
      </c>
      <c r="F675">
        <v>2790604</v>
      </c>
      <c r="G675">
        <v>1</v>
      </c>
      <c r="H675">
        <v>2015</v>
      </c>
      <c r="I675">
        <v>20150814</v>
      </c>
      <c r="J675" t="s">
        <v>43</v>
      </c>
      <c r="K675">
        <v>6</v>
      </c>
      <c r="L675">
        <v>33</v>
      </c>
      <c r="M675">
        <v>23</v>
      </c>
      <c r="N675">
        <v>12</v>
      </c>
      <c r="O675" t="s">
        <v>45</v>
      </c>
      <c r="P675">
        <v>5</v>
      </c>
      <c r="Q675" t="s">
        <v>46</v>
      </c>
      <c r="S675">
        <v>5000</v>
      </c>
      <c r="T675" t="s">
        <v>47</v>
      </c>
      <c r="X675">
        <v>720</v>
      </c>
      <c r="Y675">
        <v>0</v>
      </c>
      <c r="Z675">
        <v>1</v>
      </c>
      <c r="AA675" t="s">
        <v>48</v>
      </c>
      <c r="AB675">
        <v>1</v>
      </c>
      <c r="AC675" s="1" t="s">
        <v>94</v>
      </c>
      <c r="AD675">
        <v>12</v>
      </c>
      <c r="AH675">
        <v>135738</v>
      </c>
      <c r="AI675">
        <v>1</v>
      </c>
      <c r="AO675">
        <v>3.04</v>
      </c>
      <c r="AP675" t="s">
        <v>49</v>
      </c>
      <c r="AQ675" t="s">
        <v>45</v>
      </c>
      <c r="AR675" t="str">
        <f>VLOOKUP(AC675,Lookup!$A$1:$G$58,5,FALSE)</f>
        <v>GORST CR     15.0216</v>
      </c>
      <c r="AS675">
        <f>VLOOKUP(AC675,Lookup!$A$1:$H$58,8,FALSE)</f>
        <v>8.7732919254658377</v>
      </c>
      <c r="AT675">
        <f t="shared" si="10"/>
        <v>26.670807453416145</v>
      </c>
    </row>
    <row r="676" spans="1:46" x14ac:dyDescent="0.3">
      <c r="A676" t="s">
        <v>43</v>
      </c>
      <c r="B676">
        <v>4.0999999999999996</v>
      </c>
      <c r="C676">
        <v>20160914</v>
      </c>
      <c r="D676" t="s">
        <v>44</v>
      </c>
      <c r="E676" t="s">
        <v>68</v>
      </c>
      <c r="F676">
        <v>2790621</v>
      </c>
      <c r="G676">
        <v>1</v>
      </c>
      <c r="H676">
        <v>2015</v>
      </c>
      <c r="I676">
        <v>20150805</v>
      </c>
      <c r="J676" t="s">
        <v>43</v>
      </c>
      <c r="K676">
        <v>6</v>
      </c>
      <c r="L676">
        <v>32</v>
      </c>
      <c r="M676">
        <v>23</v>
      </c>
      <c r="N676">
        <v>17</v>
      </c>
      <c r="O676" t="s">
        <v>45</v>
      </c>
      <c r="P676">
        <v>5</v>
      </c>
      <c r="Q676" t="s">
        <v>46</v>
      </c>
      <c r="S676">
        <v>5000</v>
      </c>
      <c r="T676" t="s">
        <v>47</v>
      </c>
      <c r="X676">
        <v>760</v>
      </c>
      <c r="Y676">
        <v>0</v>
      </c>
      <c r="Z676">
        <v>1</v>
      </c>
      <c r="AA676" t="s">
        <v>48</v>
      </c>
      <c r="AB676">
        <v>1</v>
      </c>
      <c r="AC676" s="1" t="s">
        <v>96</v>
      </c>
      <c r="AD676">
        <v>12</v>
      </c>
      <c r="AH676">
        <v>135737</v>
      </c>
      <c r="AI676">
        <v>1</v>
      </c>
      <c r="AO676">
        <v>2.29</v>
      </c>
      <c r="AP676" t="s">
        <v>49</v>
      </c>
      <c r="AQ676" t="s">
        <v>45</v>
      </c>
      <c r="AR676" t="str">
        <f>VLOOKUP(AC676,Lookup!$A$1:$G$58,5,FALSE)</f>
        <v>GORST CR     15.0216</v>
      </c>
      <c r="AS676">
        <f>VLOOKUP(AC676,Lookup!$A$1:$H$58,8,FALSE)</f>
        <v>9.2676267293887928</v>
      </c>
      <c r="AT676">
        <f t="shared" si="10"/>
        <v>21.222865210300338</v>
      </c>
    </row>
    <row r="677" spans="1:46" x14ac:dyDescent="0.3">
      <c r="A677" t="s">
        <v>43</v>
      </c>
      <c r="B677">
        <v>4.0999999999999996</v>
      </c>
      <c r="C677">
        <v>20160914</v>
      </c>
      <c r="D677" t="s">
        <v>44</v>
      </c>
      <c r="E677" t="s">
        <v>68</v>
      </c>
      <c r="F677">
        <v>2790622</v>
      </c>
      <c r="G677">
        <v>1</v>
      </c>
      <c r="H677">
        <v>2015</v>
      </c>
      <c r="I677">
        <v>20150805</v>
      </c>
      <c r="J677" t="s">
        <v>43</v>
      </c>
      <c r="K677">
        <v>6</v>
      </c>
      <c r="L677">
        <v>32</v>
      </c>
      <c r="M677">
        <v>23</v>
      </c>
      <c r="N677">
        <v>17</v>
      </c>
      <c r="O677" t="s">
        <v>45</v>
      </c>
      <c r="P677">
        <v>5</v>
      </c>
      <c r="Q677" t="s">
        <v>46</v>
      </c>
      <c r="S677">
        <v>5000</v>
      </c>
      <c r="T677" t="s">
        <v>47</v>
      </c>
      <c r="X677">
        <v>750</v>
      </c>
      <c r="Y677">
        <v>0</v>
      </c>
      <c r="Z677">
        <v>1</v>
      </c>
      <c r="AA677" t="s">
        <v>48</v>
      </c>
      <c r="AB677">
        <v>1</v>
      </c>
      <c r="AC677" s="1" t="s">
        <v>94</v>
      </c>
      <c r="AD677">
        <v>12</v>
      </c>
      <c r="AH677">
        <v>135737</v>
      </c>
      <c r="AI677">
        <v>1</v>
      </c>
      <c r="AO677">
        <v>2.29</v>
      </c>
      <c r="AP677" t="s">
        <v>49</v>
      </c>
      <c r="AQ677" t="s">
        <v>45</v>
      </c>
      <c r="AR677" t="str">
        <f>VLOOKUP(AC677,Lookup!$A$1:$G$58,5,FALSE)</f>
        <v>GORST CR     15.0216</v>
      </c>
      <c r="AS677">
        <f>VLOOKUP(AC677,Lookup!$A$1:$H$58,8,FALSE)</f>
        <v>8.7732919254658377</v>
      </c>
      <c r="AT677">
        <f t="shared" si="10"/>
        <v>20.090838509316768</v>
      </c>
    </row>
    <row r="678" spans="1:46" x14ac:dyDescent="0.3">
      <c r="A678" t="s">
        <v>43</v>
      </c>
      <c r="B678">
        <v>4.0999999999999996</v>
      </c>
      <c r="C678">
        <v>20160914</v>
      </c>
      <c r="D678" t="s">
        <v>44</v>
      </c>
      <c r="E678" t="s">
        <v>68</v>
      </c>
      <c r="F678">
        <v>2790636</v>
      </c>
      <c r="G678">
        <v>1</v>
      </c>
      <c r="H678">
        <v>2015</v>
      </c>
      <c r="I678">
        <v>20150810</v>
      </c>
      <c r="J678" t="s">
        <v>43</v>
      </c>
      <c r="K678">
        <v>6</v>
      </c>
      <c r="L678">
        <v>33</v>
      </c>
      <c r="M678">
        <v>23</v>
      </c>
      <c r="N678">
        <v>49</v>
      </c>
      <c r="O678" t="s">
        <v>45</v>
      </c>
      <c r="P678">
        <v>5</v>
      </c>
      <c r="Q678" t="s">
        <v>46</v>
      </c>
      <c r="S678">
        <v>5000</v>
      </c>
      <c r="T678" t="s">
        <v>47</v>
      </c>
      <c r="X678">
        <v>750</v>
      </c>
      <c r="Y678">
        <v>0</v>
      </c>
      <c r="Z678">
        <v>1</v>
      </c>
      <c r="AA678" t="s">
        <v>48</v>
      </c>
      <c r="AB678">
        <v>1</v>
      </c>
      <c r="AC678" s="1" t="s">
        <v>94</v>
      </c>
      <c r="AD678">
        <v>12</v>
      </c>
      <c r="AH678">
        <v>135738</v>
      </c>
      <c r="AI678">
        <v>1</v>
      </c>
      <c r="AO678">
        <v>3.04</v>
      </c>
      <c r="AP678" t="s">
        <v>49</v>
      </c>
      <c r="AQ678" t="s">
        <v>45</v>
      </c>
      <c r="AR678" t="str">
        <f>VLOOKUP(AC678,Lookup!$A$1:$G$58,5,FALSE)</f>
        <v>GORST CR     15.0216</v>
      </c>
      <c r="AS678">
        <f>VLOOKUP(AC678,Lookup!$A$1:$H$58,8,FALSE)</f>
        <v>8.7732919254658377</v>
      </c>
      <c r="AT678">
        <f t="shared" si="10"/>
        <v>26.670807453416145</v>
      </c>
    </row>
    <row r="679" spans="1:46" x14ac:dyDescent="0.3">
      <c r="A679" t="s">
        <v>43</v>
      </c>
      <c r="B679">
        <v>4.0999999999999996</v>
      </c>
      <c r="C679">
        <v>20160914</v>
      </c>
      <c r="D679" t="s">
        <v>44</v>
      </c>
      <c r="E679" t="s">
        <v>68</v>
      </c>
      <c r="F679">
        <v>2790639</v>
      </c>
      <c r="G679">
        <v>1</v>
      </c>
      <c r="H679">
        <v>2015</v>
      </c>
      <c r="I679">
        <v>20150810</v>
      </c>
      <c r="J679" t="s">
        <v>43</v>
      </c>
      <c r="K679">
        <v>6</v>
      </c>
      <c r="L679">
        <v>33</v>
      </c>
      <c r="M679">
        <v>23</v>
      </c>
      <c r="N679">
        <v>49</v>
      </c>
      <c r="O679" t="s">
        <v>45</v>
      </c>
      <c r="P679">
        <v>5</v>
      </c>
      <c r="Q679" t="s">
        <v>46</v>
      </c>
      <c r="S679">
        <v>5000</v>
      </c>
      <c r="T679" t="s">
        <v>47</v>
      </c>
      <c r="X679">
        <v>780</v>
      </c>
      <c r="Y679">
        <v>0</v>
      </c>
      <c r="Z679">
        <v>1</v>
      </c>
      <c r="AA679" t="s">
        <v>48</v>
      </c>
      <c r="AB679">
        <v>1</v>
      </c>
      <c r="AC679" s="1" t="s">
        <v>96</v>
      </c>
      <c r="AD679">
        <v>12</v>
      </c>
      <c r="AH679">
        <v>135738</v>
      </c>
      <c r="AI679">
        <v>1</v>
      </c>
      <c r="AO679">
        <v>3.04</v>
      </c>
      <c r="AP679" t="s">
        <v>49</v>
      </c>
      <c r="AQ679" t="s">
        <v>45</v>
      </c>
      <c r="AR679" t="str">
        <f>VLOOKUP(AC679,Lookup!$A$1:$G$58,5,FALSE)</f>
        <v>GORST CR     15.0216</v>
      </c>
      <c r="AS679">
        <f>VLOOKUP(AC679,Lookup!$A$1:$H$58,8,FALSE)</f>
        <v>9.2676267293887928</v>
      </c>
      <c r="AT679">
        <f t="shared" si="10"/>
        <v>28.17358525734193</v>
      </c>
    </row>
    <row r="680" spans="1:46" x14ac:dyDescent="0.3">
      <c r="A680" t="s">
        <v>43</v>
      </c>
      <c r="B680">
        <v>4.0999999999999996</v>
      </c>
      <c r="C680">
        <v>20160914</v>
      </c>
      <c r="D680" t="s">
        <v>44</v>
      </c>
      <c r="E680" t="s">
        <v>68</v>
      </c>
      <c r="F680">
        <v>2790653</v>
      </c>
      <c r="G680">
        <v>1</v>
      </c>
      <c r="H680">
        <v>2015</v>
      </c>
      <c r="I680">
        <v>20150811</v>
      </c>
      <c r="J680" t="s">
        <v>43</v>
      </c>
      <c r="K680">
        <v>6</v>
      </c>
      <c r="L680">
        <v>33</v>
      </c>
      <c r="M680">
        <v>23</v>
      </c>
      <c r="N680">
        <v>49</v>
      </c>
      <c r="O680" t="s">
        <v>45</v>
      </c>
      <c r="P680">
        <v>5</v>
      </c>
      <c r="Q680" t="s">
        <v>46</v>
      </c>
      <c r="S680">
        <v>5000</v>
      </c>
      <c r="T680" t="s">
        <v>56</v>
      </c>
      <c r="AA680" t="s">
        <v>48</v>
      </c>
      <c r="AB680">
        <v>1</v>
      </c>
      <c r="AC680" s="1" t="s">
        <v>94</v>
      </c>
      <c r="AD680">
        <v>12</v>
      </c>
      <c r="AH680">
        <v>135738</v>
      </c>
      <c r="AI680">
        <v>1</v>
      </c>
      <c r="AO680">
        <v>3.04</v>
      </c>
      <c r="AP680" t="s">
        <v>49</v>
      </c>
      <c r="AQ680" t="s">
        <v>45</v>
      </c>
      <c r="AR680" t="str">
        <f>VLOOKUP(AC680,Lookup!$A$1:$G$58,5,FALSE)</f>
        <v>GORST CR     15.0216</v>
      </c>
      <c r="AS680">
        <f>VLOOKUP(AC680,Lookup!$A$1:$H$58,8,FALSE)</f>
        <v>8.7732919254658377</v>
      </c>
      <c r="AT680">
        <f t="shared" si="10"/>
        <v>26.670807453416145</v>
      </c>
    </row>
    <row r="681" spans="1:46" x14ac:dyDescent="0.3">
      <c r="A681" t="s">
        <v>43</v>
      </c>
      <c r="B681">
        <v>4.0999999999999996</v>
      </c>
      <c r="C681">
        <v>20160914</v>
      </c>
      <c r="D681" t="s">
        <v>44</v>
      </c>
      <c r="E681" t="s">
        <v>68</v>
      </c>
      <c r="F681">
        <v>2790654</v>
      </c>
      <c r="G681">
        <v>1</v>
      </c>
      <c r="H681">
        <v>2015</v>
      </c>
      <c r="I681">
        <v>20150811</v>
      </c>
      <c r="J681" t="s">
        <v>43</v>
      </c>
      <c r="K681">
        <v>6</v>
      </c>
      <c r="L681">
        <v>33</v>
      </c>
      <c r="M681">
        <v>23</v>
      </c>
      <c r="N681">
        <v>49</v>
      </c>
      <c r="O681" t="s">
        <v>45</v>
      </c>
      <c r="P681">
        <v>5</v>
      </c>
      <c r="Q681" t="s">
        <v>46</v>
      </c>
      <c r="S681">
        <v>5000</v>
      </c>
      <c r="T681" t="s">
        <v>47</v>
      </c>
      <c r="X681">
        <v>730</v>
      </c>
      <c r="Y681">
        <v>0</v>
      </c>
      <c r="Z681">
        <v>1</v>
      </c>
      <c r="AA681" t="s">
        <v>48</v>
      </c>
      <c r="AB681">
        <v>1</v>
      </c>
      <c r="AC681" s="1" t="s">
        <v>96</v>
      </c>
      <c r="AD681">
        <v>12</v>
      </c>
      <c r="AH681">
        <v>135738</v>
      </c>
      <c r="AI681">
        <v>1</v>
      </c>
      <c r="AO681">
        <v>3.04</v>
      </c>
      <c r="AP681" t="s">
        <v>49</v>
      </c>
      <c r="AQ681" t="s">
        <v>45</v>
      </c>
      <c r="AR681" t="str">
        <f>VLOOKUP(AC681,Lookup!$A$1:$G$58,5,FALSE)</f>
        <v>GORST CR     15.0216</v>
      </c>
      <c r="AS681">
        <f>VLOOKUP(AC681,Lookup!$A$1:$H$58,8,FALSE)</f>
        <v>9.2676267293887928</v>
      </c>
      <c r="AT681">
        <f t="shared" si="10"/>
        <v>28.17358525734193</v>
      </c>
    </row>
    <row r="682" spans="1:46" x14ac:dyDescent="0.3">
      <c r="A682" t="s">
        <v>43</v>
      </c>
      <c r="B682">
        <v>4.0999999999999996</v>
      </c>
      <c r="C682">
        <v>20160914</v>
      </c>
      <c r="D682" t="s">
        <v>44</v>
      </c>
      <c r="E682" t="s">
        <v>68</v>
      </c>
      <c r="F682">
        <v>2790671</v>
      </c>
      <c r="G682">
        <v>1</v>
      </c>
      <c r="H682">
        <v>2015</v>
      </c>
      <c r="I682">
        <v>20150826</v>
      </c>
      <c r="J682" t="s">
        <v>43</v>
      </c>
      <c r="K682">
        <v>6</v>
      </c>
      <c r="L682">
        <v>35</v>
      </c>
      <c r="M682">
        <v>23</v>
      </c>
      <c r="N682">
        <v>16</v>
      </c>
      <c r="O682" t="s">
        <v>45</v>
      </c>
      <c r="P682">
        <v>5</v>
      </c>
      <c r="Q682" t="s">
        <v>46</v>
      </c>
      <c r="S682">
        <v>5000</v>
      </c>
      <c r="T682" t="s">
        <v>47</v>
      </c>
      <c r="X682">
        <v>800</v>
      </c>
      <c r="Y682">
        <v>0</v>
      </c>
      <c r="Z682">
        <v>1</v>
      </c>
      <c r="AA682" t="s">
        <v>48</v>
      </c>
      <c r="AB682">
        <v>1</v>
      </c>
      <c r="AC682" s="1" t="s">
        <v>96</v>
      </c>
      <c r="AD682">
        <v>12</v>
      </c>
      <c r="AH682">
        <v>135740</v>
      </c>
      <c r="AI682">
        <v>1</v>
      </c>
      <c r="AO682">
        <v>3.14</v>
      </c>
      <c r="AP682" t="s">
        <v>49</v>
      </c>
      <c r="AQ682" t="s">
        <v>45</v>
      </c>
      <c r="AR682" t="str">
        <f>VLOOKUP(AC682,Lookup!$A$1:$G$58,5,FALSE)</f>
        <v>GORST CR     15.0216</v>
      </c>
      <c r="AS682">
        <f>VLOOKUP(AC682,Lookup!$A$1:$H$58,8,FALSE)</f>
        <v>9.2676267293887928</v>
      </c>
      <c r="AT682">
        <f t="shared" si="10"/>
        <v>29.100347930280812</v>
      </c>
    </row>
    <row r="683" spans="1:46" x14ac:dyDescent="0.3">
      <c r="A683" t="s">
        <v>43</v>
      </c>
      <c r="B683">
        <v>4.0999999999999996</v>
      </c>
      <c r="C683">
        <v>20160914</v>
      </c>
      <c r="D683" t="s">
        <v>44</v>
      </c>
      <c r="E683" t="s">
        <v>68</v>
      </c>
      <c r="F683">
        <v>2790672</v>
      </c>
      <c r="G683">
        <v>1</v>
      </c>
      <c r="H683">
        <v>2015</v>
      </c>
      <c r="I683">
        <v>20150826</v>
      </c>
      <c r="J683" t="s">
        <v>43</v>
      </c>
      <c r="K683">
        <v>6</v>
      </c>
      <c r="L683">
        <v>35</v>
      </c>
      <c r="M683">
        <v>23</v>
      </c>
      <c r="N683">
        <v>16</v>
      </c>
      <c r="O683" t="s">
        <v>45</v>
      </c>
      <c r="P683">
        <v>5</v>
      </c>
      <c r="Q683" t="s">
        <v>46</v>
      </c>
      <c r="S683">
        <v>5000</v>
      </c>
      <c r="T683" t="s">
        <v>47</v>
      </c>
      <c r="X683">
        <v>720</v>
      </c>
      <c r="Y683">
        <v>0</v>
      </c>
      <c r="Z683">
        <v>1</v>
      </c>
      <c r="AA683" t="s">
        <v>48</v>
      </c>
      <c r="AB683">
        <v>1</v>
      </c>
      <c r="AC683" s="1" t="s">
        <v>96</v>
      </c>
      <c r="AD683">
        <v>12</v>
      </c>
      <c r="AH683">
        <v>135740</v>
      </c>
      <c r="AI683">
        <v>1</v>
      </c>
      <c r="AO683">
        <v>3.14</v>
      </c>
      <c r="AP683" t="s">
        <v>49</v>
      </c>
      <c r="AQ683" t="s">
        <v>45</v>
      </c>
      <c r="AR683" t="str">
        <f>VLOOKUP(AC683,Lookup!$A$1:$G$58,5,FALSE)</f>
        <v>GORST CR     15.0216</v>
      </c>
      <c r="AS683">
        <f>VLOOKUP(AC683,Lookup!$A$1:$H$58,8,FALSE)</f>
        <v>9.2676267293887928</v>
      </c>
      <c r="AT683">
        <f t="shared" si="10"/>
        <v>29.100347930280812</v>
      </c>
    </row>
    <row r="684" spans="1:46" x14ac:dyDescent="0.3">
      <c r="A684" t="s">
        <v>43</v>
      </c>
      <c r="B684">
        <v>4.0999999999999996</v>
      </c>
      <c r="C684">
        <v>20160914</v>
      </c>
      <c r="D684" t="s">
        <v>44</v>
      </c>
      <c r="E684" t="s">
        <v>68</v>
      </c>
      <c r="F684">
        <v>2790686</v>
      </c>
      <c r="G684">
        <v>1</v>
      </c>
      <c r="H684">
        <v>2015</v>
      </c>
      <c r="I684">
        <v>20150902</v>
      </c>
      <c r="J684" t="s">
        <v>43</v>
      </c>
      <c r="K684">
        <v>6</v>
      </c>
      <c r="L684">
        <v>36</v>
      </c>
      <c r="M684">
        <v>23</v>
      </c>
      <c r="N684">
        <v>16</v>
      </c>
      <c r="O684" t="s">
        <v>45</v>
      </c>
      <c r="P684">
        <v>5</v>
      </c>
      <c r="Q684" t="s">
        <v>46</v>
      </c>
      <c r="S684">
        <v>5000</v>
      </c>
      <c r="T684" t="s">
        <v>47</v>
      </c>
      <c r="X684">
        <v>650</v>
      </c>
      <c r="Y684">
        <v>0</v>
      </c>
      <c r="Z684">
        <v>1</v>
      </c>
      <c r="AA684" t="s">
        <v>48</v>
      </c>
      <c r="AB684">
        <v>1</v>
      </c>
      <c r="AC684" s="1" t="s">
        <v>96</v>
      </c>
      <c r="AD684">
        <v>12</v>
      </c>
      <c r="AH684">
        <v>135741</v>
      </c>
      <c r="AI684">
        <v>1</v>
      </c>
      <c r="AO684">
        <v>1.05</v>
      </c>
      <c r="AP684" t="s">
        <v>49</v>
      </c>
      <c r="AQ684" t="s">
        <v>45</v>
      </c>
      <c r="AR684" t="str">
        <f>VLOOKUP(AC684,Lookup!$A$1:$G$58,5,FALSE)</f>
        <v>GORST CR     15.0216</v>
      </c>
      <c r="AS684">
        <f>VLOOKUP(AC684,Lookup!$A$1:$H$58,8,FALSE)</f>
        <v>9.2676267293887928</v>
      </c>
      <c r="AT684">
        <f t="shared" si="10"/>
        <v>9.7310080658582336</v>
      </c>
    </row>
    <row r="685" spans="1:46" x14ac:dyDescent="0.3">
      <c r="A685" t="s">
        <v>43</v>
      </c>
      <c r="B685">
        <v>4.0999999999999996</v>
      </c>
      <c r="C685">
        <v>20160914</v>
      </c>
      <c r="D685" t="s">
        <v>44</v>
      </c>
      <c r="E685" t="s">
        <v>68</v>
      </c>
      <c r="F685">
        <v>2790689</v>
      </c>
      <c r="G685">
        <v>1</v>
      </c>
      <c r="H685">
        <v>2015</v>
      </c>
      <c r="I685">
        <v>20150908</v>
      </c>
      <c r="J685" t="s">
        <v>43</v>
      </c>
      <c r="K685">
        <v>6</v>
      </c>
      <c r="L685">
        <v>37</v>
      </c>
      <c r="M685">
        <v>23</v>
      </c>
      <c r="N685">
        <v>16</v>
      </c>
      <c r="O685" t="s">
        <v>45</v>
      </c>
      <c r="P685">
        <v>5</v>
      </c>
      <c r="Q685" t="s">
        <v>46</v>
      </c>
      <c r="S685">
        <v>5000</v>
      </c>
      <c r="T685" t="s">
        <v>56</v>
      </c>
      <c r="X685">
        <v>810</v>
      </c>
      <c r="Y685">
        <v>0</v>
      </c>
      <c r="Z685">
        <v>1</v>
      </c>
      <c r="AA685" t="s">
        <v>48</v>
      </c>
      <c r="AB685">
        <v>1</v>
      </c>
      <c r="AC685" s="1" t="s">
        <v>94</v>
      </c>
      <c r="AD685">
        <v>12</v>
      </c>
      <c r="AH685">
        <v>135742</v>
      </c>
      <c r="AI685">
        <v>1</v>
      </c>
      <c r="AO685">
        <v>1.1200000000000001</v>
      </c>
      <c r="AP685" t="s">
        <v>49</v>
      </c>
      <c r="AQ685" t="s">
        <v>45</v>
      </c>
      <c r="AR685" t="str">
        <f>VLOOKUP(AC685,Lookup!$A$1:$G$58,5,FALSE)</f>
        <v>GORST CR     15.0216</v>
      </c>
      <c r="AS685">
        <f>VLOOKUP(AC685,Lookup!$A$1:$H$58,8,FALSE)</f>
        <v>8.7732919254658377</v>
      </c>
      <c r="AT685">
        <f t="shared" si="10"/>
        <v>9.8260869565217384</v>
      </c>
    </row>
    <row r="686" spans="1:46" x14ac:dyDescent="0.3">
      <c r="A686" t="s">
        <v>43</v>
      </c>
      <c r="B686">
        <v>4.0999999999999996</v>
      </c>
      <c r="C686">
        <v>20160914</v>
      </c>
      <c r="D686" t="s">
        <v>44</v>
      </c>
      <c r="E686" t="s">
        <v>68</v>
      </c>
      <c r="F686">
        <v>2790703</v>
      </c>
      <c r="G686">
        <v>1</v>
      </c>
      <c r="H686">
        <v>2015</v>
      </c>
      <c r="I686">
        <v>20150806</v>
      </c>
      <c r="J686" t="s">
        <v>43</v>
      </c>
      <c r="K686">
        <v>6</v>
      </c>
      <c r="L686">
        <v>32</v>
      </c>
      <c r="M686">
        <v>23</v>
      </c>
      <c r="N686">
        <v>49</v>
      </c>
      <c r="O686" t="s">
        <v>45</v>
      </c>
      <c r="P686">
        <v>5</v>
      </c>
      <c r="Q686" t="s">
        <v>46</v>
      </c>
      <c r="S686">
        <v>5000</v>
      </c>
      <c r="T686" t="s">
        <v>47</v>
      </c>
      <c r="X686">
        <v>780</v>
      </c>
      <c r="Y686">
        <v>0</v>
      </c>
      <c r="Z686">
        <v>1</v>
      </c>
      <c r="AA686" t="s">
        <v>48</v>
      </c>
      <c r="AB686">
        <v>1</v>
      </c>
      <c r="AC686" s="1" t="s">
        <v>94</v>
      </c>
      <c r="AD686">
        <v>12</v>
      </c>
      <c r="AH686">
        <v>135737</v>
      </c>
      <c r="AI686">
        <v>1</v>
      </c>
      <c r="AO686">
        <v>2.29</v>
      </c>
      <c r="AP686" t="s">
        <v>49</v>
      </c>
      <c r="AQ686" t="s">
        <v>45</v>
      </c>
      <c r="AR686" t="str">
        <f>VLOOKUP(AC686,Lookup!$A$1:$G$58,5,FALSE)</f>
        <v>GORST CR     15.0216</v>
      </c>
      <c r="AS686">
        <f>VLOOKUP(AC686,Lookup!$A$1:$H$58,8,FALSE)</f>
        <v>8.7732919254658377</v>
      </c>
      <c r="AT686">
        <f t="shared" si="10"/>
        <v>20.090838509316768</v>
      </c>
    </row>
    <row r="687" spans="1:46" x14ac:dyDescent="0.3">
      <c r="A687" t="s">
        <v>43</v>
      </c>
      <c r="B687">
        <v>4.0999999999999996</v>
      </c>
      <c r="C687">
        <v>20160914</v>
      </c>
      <c r="D687" t="s">
        <v>44</v>
      </c>
      <c r="E687" t="s">
        <v>68</v>
      </c>
      <c r="F687">
        <v>2790704</v>
      </c>
      <c r="G687">
        <v>1</v>
      </c>
      <c r="H687">
        <v>2015</v>
      </c>
      <c r="I687">
        <v>20150806</v>
      </c>
      <c r="J687" t="s">
        <v>43</v>
      </c>
      <c r="K687">
        <v>6</v>
      </c>
      <c r="L687">
        <v>32</v>
      </c>
      <c r="M687">
        <v>23</v>
      </c>
      <c r="N687">
        <v>49</v>
      </c>
      <c r="O687" t="s">
        <v>45</v>
      </c>
      <c r="P687">
        <v>5</v>
      </c>
      <c r="Q687" t="s">
        <v>46</v>
      </c>
      <c r="S687">
        <v>5000</v>
      </c>
      <c r="T687" t="s">
        <v>47</v>
      </c>
      <c r="X687">
        <v>750</v>
      </c>
      <c r="Y687">
        <v>0</v>
      </c>
      <c r="Z687">
        <v>1</v>
      </c>
      <c r="AA687" t="s">
        <v>48</v>
      </c>
      <c r="AB687">
        <v>1</v>
      </c>
      <c r="AC687" s="1" t="s">
        <v>94</v>
      </c>
      <c r="AD687">
        <v>12</v>
      </c>
      <c r="AH687">
        <v>135737</v>
      </c>
      <c r="AI687">
        <v>1</v>
      </c>
      <c r="AO687">
        <v>2.29</v>
      </c>
      <c r="AP687" t="s">
        <v>49</v>
      </c>
      <c r="AQ687" t="s">
        <v>45</v>
      </c>
      <c r="AR687" t="str">
        <f>VLOOKUP(AC687,Lookup!$A$1:$G$58,5,FALSE)</f>
        <v>GORST CR     15.0216</v>
      </c>
      <c r="AS687">
        <f>VLOOKUP(AC687,Lookup!$A$1:$H$58,8,FALSE)</f>
        <v>8.7732919254658377</v>
      </c>
      <c r="AT687">
        <f t="shared" si="10"/>
        <v>20.090838509316768</v>
      </c>
    </row>
    <row r="688" spans="1:46" x14ac:dyDescent="0.3">
      <c r="A688" t="s">
        <v>43</v>
      </c>
      <c r="B688">
        <v>4.0999999999999996</v>
      </c>
      <c r="C688">
        <v>20160914</v>
      </c>
      <c r="D688" t="s">
        <v>44</v>
      </c>
      <c r="E688" t="s">
        <v>68</v>
      </c>
      <c r="F688">
        <v>2790721</v>
      </c>
      <c r="G688">
        <v>1</v>
      </c>
      <c r="H688">
        <v>2015</v>
      </c>
      <c r="I688">
        <v>20150807</v>
      </c>
      <c r="J688" t="s">
        <v>43</v>
      </c>
      <c r="K688">
        <v>6</v>
      </c>
      <c r="L688">
        <v>32</v>
      </c>
      <c r="M688">
        <v>23</v>
      </c>
      <c r="N688">
        <v>49</v>
      </c>
      <c r="O688" t="s">
        <v>45</v>
      </c>
      <c r="P688">
        <v>5</v>
      </c>
      <c r="Q688" t="s">
        <v>46</v>
      </c>
      <c r="S688">
        <v>5000</v>
      </c>
      <c r="T688" t="s">
        <v>56</v>
      </c>
      <c r="X688">
        <v>770</v>
      </c>
      <c r="Y688">
        <v>0</v>
      </c>
      <c r="Z688">
        <v>1</v>
      </c>
      <c r="AA688" t="s">
        <v>48</v>
      </c>
      <c r="AB688">
        <v>1</v>
      </c>
      <c r="AC688" s="1" t="s">
        <v>94</v>
      </c>
      <c r="AD688">
        <v>12</v>
      </c>
      <c r="AH688">
        <v>135737</v>
      </c>
      <c r="AI688">
        <v>1</v>
      </c>
      <c r="AO688">
        <v>2.29</v>
      </c>
      <c r="AP688" t="s">
        <v>49</v>
      </c>
      <c r="AQ688" t="s">
        <v>45</v>
      </c>
      <c r="AR688" t="str">
        <f>VLOOKUP(AC688,Lookup!$A$1:$G$58,5,FALSE)</f>
        <v>GORST CR     15.0216</v>
      </c>
      <c r="AS688">
        <f>VLOOKUP(AC688,Lookup!$A$1:$H$58,8,FALSE)</f>
        <v>8.7732919254658377</v>
      </c>
      <c r="AT688">
        <f t="shared" si="10"/>
        <v>20.090838509316768</v>
      </c>
    </row>
    <row r="689" spans="1:46" x14ac:dyDescent="0.3">
      <c r="A689" t="s">
        <v>43</v>
      </c>
      <c r="B689">
        <v>4.0999999999999996</v>
      </c>
      <c r="C689">
        <v>20160914</v>
      </c>
      <c r="D689" t="s">
        <v>44</v>
      </c>
      <c r="E689" t="s">
        <v>68</v>
      </c>
      <c r="F689">
        <v>2790722</v>
      </c>
      <c r="G689">
        <v>1</v>
      </c>
      <c r="H689">
        <v>2015</v>
      </c>
      <c r="I689">
        <v>20150807</v>
      </c>
      <c r="J689" t="s">
        <v>43</v>
      </c>
      <c r="K689">
        <v>6</v>
      </c>
      <c r="L689">
        <v>32</v>
      </c>
      <c r="M689">
        <v>23</v>
      </c>
      <c r="N689">
        <v>49</v>
      </c>
      <c r="O689" t="s">
        <v>45</v>
      </c>
      <c r="P689">
        <v>5</v>
      </c>
      <c r="Q689" t="s">
        <v>46</v>
      </c>
      <c r="S689">
        <v>5000</v>
      </c>
      <c r="T689" t="s">
        <v>47</v>
      </c>
      <c r="X689">
        <v>670</v>
      </c>
      <c r="Y689">
        <v>0</v>
      </c>
      <c r="Z689">
        <v>1</v>
      </c>
      <c r="AA689" t="s">
        <v>48</v>
      </c>
      <c r="AB689">
        <v>1</v>
      </c>
      <c r="AC689" s="1" t="s">
        <v>96</v>
      </c>
      <c r="AD689">
        <v>12</v>
      </c>
      <c r="AH689">
        <v>135737</v>
      </c>
      <c r="AI689">
        <v>1</v>
      </c>
      <c r="AO689">
        <v>2.29</v>
      </c>
      <c r="AP689" t="s">
        <v>49</v>
      </c>
      <c r="AQ689" t="s">
        <v>45</v>
      </c>
      <c r="AR689" t="str">
        <f>VLOOKUP(AC689,Lookup!$A$1:$G$58,5,FALSE)</f>
        <v>GORST CR     15.0216</v>
      </c>
      <c r="AS689">
        <f>VLOOKUP(AC689,Lookup!$A$1:$H$58,8,FALSE)</f>
        <v>9.2676267293887928</v>
      </c>
      <c r="AT689">
        <f t="shared" si="10"/>
        <v>21.222865210300338</v>
      </c>
    </row>
    <row r="690" spans="1:46" x14ac:dyDescent="0.3">
      <c r="A690" t="s">
        <v>43</v>
      </c>
      <c r="B690">
        <v>4.0999999999999996</v>
      </c>
      <c r="C690">
        <v>20160914</v>
      </c>
      <c r="D690" t="s">
        <v>44</v>
      </c>
      <c r="E690" t="s">
        <v>68</v>
      </c>
      <c r="F690">
        <v>2790697</v>
      </c>
      <c r="G690">
        <v>1</v>
      </c>
      <c r="H690">
        <v>2015</v>
      </c>
      <c r="I690">
        <v>20150806</v>
      </c>
      <c r="J690" t="s">
        <v>43</v>
      </c>
      <c r="K690">
        <v>6</v>
      </c>
      <c r="L690">
        <v>32</v>
      </c>
      <c r="M690">
        <v>23</v>
      </c>
      <c r="N690">
        <v>49</v>
      </c>
      <c r="O690" t="s">
        <v>45</v>
      </c>
      <c r="P690">
        <v>5</v>
      </c>
      <c r="Q690" t="s">
        <v>46</v>
      </c>
      <c r="S690">
        <v>5000</v>
      </c>
      <c r="T690" t="s">
        <v>56</v>
      </c>
      <c r="X690">
        <v>850</v>
      </c>
      <c r="Y690">
        <v>0</v>
      </c>
      <c r="Z690">
        <v>1</v>
      </c>
      <c r="AA690" t="s">
        <v>48</v>
      </c>
      <c r="AB690">
        <v>3</v>
      </c>
      <c r="AH690">
        <v>135737</v>
      </c>
      <c r="AI690">
        <v>1</v>
      </c>
      <c r="AP690" t="s">
        <v>49</v>
      </c>
      <c r="AQ690" t="s">
        <v>45</v>
      </c>
      <c r="AR690" t="e">
        <f>VLOOKUP(AC690,Lookup!$A$1:$G$58,5,FALSE)</f>
        <v>#N/A</v>
      </c>
    </row>
    <row r="691" spans="1:46" x14ac:dyDescent="0.3">
      <c r="A691" t="s">
        <v>43</v>
      </c>
      <c r="B691">
        <v>4.0999999999999996</v>
      </c>
      <c r="C691">
        <v>20160914</v>
      </c>
      <c r="D691" t="s">
        <v>44</v>
      </c>
      <c r="E691" t="s">
        <v>68</v>
      </c>
      <c r="F691">
        <v>2790627</v>
      </c>
      <c r="G691">
        <v>1</v>
      </c>
      <c r="H691">
        <v>2015</v>
      </c>
      <c r="I691">
        <v>20150805</v>
      </c>
      <c r="J691" t="s">
        <v>43</v>
      </c>
      <c r="K691">
        <v>6</v>
      </c>
      <c r="L691">
        <v>32</v>
      </c>
      <c r="M691">
        <v>23</v>
      </c>
      <c r="N691">
        <v>17</v>
      </c>
      <c r="O691" t="s">
        <v>45</v>
      </c>
      <c r="P691">
        <v>5</v>
      </c>
      <c r="Q691" t="s">
        <v>46</v>
      </c>
      <c r="S691">
        <v>5000</v>
      </c>
      <c r="T691" t="s">
        <v>56</v>
      </c>
      <c r="X691">
        <v>730</v>
      </c>
      <c r="Y691">
        <v>0</v>
      </c>
      <c r="Z691">
        <v>1</v>
      </c>
      <c r="AA691" t="s">
        <v>48</v>
      </c>
      <c r="AB691">
        <v>3</v>
      </c>
      <c r="AH691">
        <v>135737</v>
      </c>
      <c r="AI691">
        <v>1</v>
      </c>
      <c r="AP691" t="s">
        <v>49</v>
      </c>
      <c r="AQ691" t="s">
        <v>45</v>
      </c>
      <c r="AR691" t="e">
        <f>VLOOKUP(AC691,Lookup!$A$1:$G$58,5,FALSE)</f>
        <v>#N/A</v>
      </c>
    </row>
    <row r="692" spans="1:46" x14ac:dyDescent="0.3">
      <c r="A692" t="s">
        <v>43</v>
      </c>
      <c r="B692">
        <v>4.0999999999999996</v>
      </c>
      <c r="C692">
        <v>20160914</v>
      </c>
      <c r="D692" t="s">
        <v>44</v>
      </c>
      <c r="E692" t="s">
        <v>68</v>
      </c>
      <c r="F692">
        <v>2790682</v>
      </c>
      <c r="G692">
        <v>1</v>
      </c>
      <c r="H692">
        <v>2015</v>
      </c>
      <c r="I692">
        <v>20150812</v>
      </c>
      <c r="J692" t="s">
        <v>43</v>
      </c>
      <c r="K692">
        <v>6</v>
      </c>
      <c r="L692">
        <v>33</v>
      </c>
      <c r="M692">
        <v>23</v>
      </c>
      <c r="N692">
        <v>17</v>
      </c>
      <c r="O692" t="s">
        <v>45</v>
      </c>
      <c r="P692">
        <v>5</v>
      </c>
      <c r="Q692" t="s">
        <v>46</v>
      </c>
      <c r="S692">
        <v>5000</v>
      </c>
      <c r="T692" t="s">
        <v>47</v>
      </c>
      <c r="X692">
        <v>700</v>
      </c>
      <c r="Y692">
        <v>0</v>
      </c>
      <c r="Z692">
        <v>1</v>
      </c>
      <c r="AA692" t="s">
        <v>48</v>
      </c>
      <c r="AB692">
        <v>2</v>
      </c>
      <c r="AH692">
        <v>135738</v>
      </c>
      <c r="AI692">
        <v>1</v>
      </c>
      <c r="AP692" t="s">
        <v>49</v>
      </c>
      <c r="AQ692" t="s">
        <v>45</v>
      </c>
      <c r="AR692" t="e">
        <f>VLOOKUP(AC692,Lookup!$A$1:$G$58,5,FALSE)</f>
        <v>#N/A</v>
      </c>
    </row>
    <row r="693" spans="1:46" x14ac:dyDescent="0.3">
      <c r="A693" t="s">
        <v>43</v>
      </c>
      <c r="B693">
        <v>4.0999999999999996</v>
      </c>
      <c r="C693">
        <v>20160914</v>
      </c>
      <c r="D693" t="s">
        <v>44</v>
      </c>
      <c r="E693" t="s">
        <v>68</v>
      </c>
      <c r="F693">
        <v>2790605</v>
      </c>
      <c r="G693">
        <v>1</v>
      </c>
      <c r="H693">
        <v>2015</v>
      </c>
      <c r="I693">
        <v>20150814</v>
      </c>
      <c r="J693" t="s">
        <v>43</v>
      </c>
      <c r="K693">
        <v>6</v>
      </c>
      <c r="L693">
        <v>33</v>
      </c>
      <c r="M693">
        <v>23</v>
      </c>
      <c r="N693">
        <v>12</v>
      </c>
      <c r="O693" t="s">
        <v>45</v>
      </c>
      <c r="P693">
        <v>5</v>
      </c>
      <c r="Q693" t="s">
        <v>46</v>
      </c>
      <c r="S693">
        <v>5000</v>
      </c>
      <c r="T693" t="s">
        <v>56</v>
      </c>
      <c r="X693">
        <v>890</v>
      </c>
      <c r="Y693">
        <v>0</v>
      </c>
      <c r="Z693">
        <v>1</v>
      </c>
      <c r="AA693" t="s">
        <v>48</v>
      </c>
      <c r="AB693">
        <v>1</v>
      </c>
      <c r="AC693" s="1" t="s">
        <v>94</v>
      </c>
      <c r="AD693">
        <v>12</v>
      </c>
      <c r="AH693">
        <v>135738</v>
      </c>
      <c r="AI693">
        <v>1</v>
      </c>
      <c r="AO693">
        <v>3.04</v>
      </c>
      <c r="AP693" t="s">
        <v>49</v>
      </c>
      <c r="AQ693" t="s">
        <v>45</v>
      </c>
      <c r="AR693" t="str">
        <f>VLOOKUP(AC693,Lookup!$A$1:$G$58,5,FALSE)</f>
        <v>GORST CR     15.0216</v>
      </c>
      <c r="AS693">
        <f>VLOOKUP(AC693,Lookup!$A$1:$H$58,8,FALSE)</f>
        <v>8.7732919254658377</v>
      </c>
      <c r="AT693">
        <f t="shared" si="10"/>
        <v>26.670807453416145</v>
      </c>
    </row>
    <row r="694" spans="1:46" x14ac:dyDescent="0.3">
      <c r="A694" t="s">
        <v>43</v>
      </c>
      <c r="B694">
        <v>4.0999999999999996</v>
      </c>
      <c r="C694">
        <v>20160914</v>
      </c>
      <c r="D694" t="s">
        <v>44</v>
      </c>
      <c r="E694" t="s">
        <v>68</v>
      </c>
      <c r="F694">
        <v>2790637</v>
      </c>
      <c r="G694">
        <v>1</v>
      </c>
      <c r="H694">
        <v>2015</v>
      </c>
      <c r="I694">
        <v>20150810</v>
      </c>
      <c r="J694" t="s">
        <v>43</v>
      </c>
      <c r="K694">
        <v>6</v>
      </c>
      <c r="L694">
        <v>33</v>
      </c>
      <c r="M694">
        <v>23</v>
      </c>
      <c r="N694">
        <v>49</v>
      </c>
      <c r="O694" t="s">
        <v>45</v>
      </c>
      <c r="P694">
        <v>5</v>
      </c>
      <c r="Q694" t="s">
        <v>46</v>
      </c>
      <c r="S694">
        <v>5000</v>
      </c>
      <c r="T694" t="s">
        <v>56</v>
      </c>
      <c r="X694">
        <v>840</v>
      </c>
      <c r="Y694">
        <v>0</v>
      </c>
      <c r="Z694">
        <v>1</v>
      </c>
      <c r="AA694" t="s">
        <v>48</v>
      </c>
      <c r="AB694">
        <v>1</v>
      </c>
      <c r="AC694" s="1" t="s">
        <v>96</v>
      </c>
      <c r="AD694">
        <v>12</v>
      </c>
      <c r="AH694">
        <v>135738</v>
      </c>
      <c r="AI694">
        <v>1</v>
      </c>
      <c r="AO694">
        <v>3.04</v>
      </c>
      <c r="AP694" t="s">
        <v>49</v>
      </c>
      <c r="AQ694" t="s">
        <v>45</v>
      </c>
      <c r="AR694" t="str">
        <f>VLOOKUP(AC694,Lookup!$A$1:$G$58,5,FALSE)</f>
        <v>GORST CR     15.0216</v>
      </c>
      <c r="AS694">
        <f>VLOOKUP(AC694,Lookup!$A$1:$H$58,8,FALSE)</f>
        <v>9.2676267293887928</v>
      </c>
      <c r="AT694">
        <f t="shared" si="10"/>
        <v>28.17358525734193</v>
      </c>
    </row>
    <row r="695" spans="1:46" x14ac:dyDescent="0.3">
      <c r="A695" t="s">
        <v>43</v>
      </c>
      <c r="B695">
        <v>4.0999999999999996</v>
      </c>
      <c r="C695">
        <v>20160914</v>
      </c>
      <c r="D695" t="s">
        <v>44</v>
      </c>
      <c r="E695" t="s">
        <v>68</v>
      </c>
      <c r="F695">
        <v>2790638</v>
      </c>
      <c r="G695">
        <v>1</v>
      </c>
      <c r="H695">
        <v>2015</v>
      </c>
      <c r="I695">
        <v>20150810</v>
      </c>
      <c r="J695" t="s">
        <v>43</v>
      </c>
      <c r="K695">
        <v>6</v>
      </c>
      <c r="L695">
        <v>33</v>
      </c>
      <c r="M695">
        <v>23</v>
      </c>
      <c r="N695">
        <v>49</v>
      </c>
      <c r="O695" t="s">
        <v>45</v>
      </c>
      <c r="P695">
        <v>5</v>
      </c>
      <c r="Q695" t="s">
        <v>46</v>
      </c>
      <c r="S695">
        <v>5000</v>
      </c>
      <c r="T695" t="s">
        <v>47</v>
      </c>
      <c r="X695">
        <v>800</v>
      </c>
      <c r="Y695">
        <v>0</v>
      </c>
      <c r="Z695">
        <v>1</v>
      </c>
      <c r="AA695" t="s">
        <v>48</v>
      </c>
      <c r="AB695">
        <v>1</v>
      </c>
      <c r="AC695" s="1" t="s">
        <v>94</v>
      </c>
      <c r="AD695">
        <v>12</v>
      </c>
      <c r="AH695">
        <v>135738</v>
      </c>
      <c r="AI695">
        <v>1</v>
      </c>
      <c r="AO695">
        <v>3.04</v>
      </c>
      <c r="AP695" t="s">
        <v>49</v>
      </c>
      <c r="AQ695" t="s">
        <v>45</v>
      </c>
      <c r="AR695" t="str">
        <f>VLOOKUP(AC695,Lookup!$A$1:$G$58,5,FALSE)</f>
        <v>GORST CR     15.0216</v>
      </c>
      <c r="AS695">
        <f>VLOOKUP(AC695,Lookup!$A$1:$H$58,8,FALSE)</f>
        <v>8.7732919254658377</v>
      </c>
      <c r="AT695">
        <f t="shared" si="10"/>
        <v>26.670807453416145</v>
      </c>
    </row>
    <row r="696" spans="1:46" x14ac:dyDescent="0.3">
      <c r="A696" t="s">
        <v>43</v>
      </c>
      <c r="B696">
        <v>4.0999999999999996</v>
      </c>
      <c r="C696">
        <v>20160914</v>
      </c>
      <c r="D696" t="s">
        <v>44</v>
      </c>
      <c r="E696" t="s">
        <v>68</v>
      </c>
      <c r="F696">
        <v>2790652</v>
      </c>
      <c r="G696">
        <v>1</v>
      </c>
      <c r="H696">
        <v>2015</v>
      </c>
      <c r="I696">
        <v>20150811</v>
      </c>
      <c r="J696" t="s">
        <v>43</v>
      </c>
      <c r="K696">
        <v>6</v>
      </c>
      <c r="L696">
        <v>33</v>
      </c>
      <c r="M696">
        <v>23</v>
      </c>
      <c r="N696">
        <v>49</v>
      </c>
      <c r="O696" t="s">
        <v>45</v>
      </c>
      <c r="P696">
        <v>5</v>
      </c>
      <c r="Q696" t="s">
        <v>46</v>
      </c>
      <c r="S696">
        <v>5000</v>
      </c>
      <c r="T696" t="s">
        <v>47</v>
      </c>
      <c r="X696">
        <v>720</v>
      </c>
      <c r="Y696">
        <v>0</v>
      </c>
      <c r="Z696">
        <v>1</v>
      </c>
      <c r="AA696" t="s">
        <v>48</v>
      </c>
      <c r="AB696">
        <v>1</v>
      </c>
      <c r="AC696" s="1" t="s">
        <v>96</v>
      </c>
      <c r="AD696">
        <v>12</v>
      </c>
      <c r="AH696">
        <v>135738</v>
      </c>
      <c r="AI696">
        <v>1</v>
      </c>
      <c r="AO696">
        <v>3.04</v>
      </c>
      <c r="AP696" t="s">
        <v>49</v>
      </c>
      <c r="AQ696" t="s">
        <v>45</v>
      </c>
      <c r="AR696" t="str">
        <f>VLOOKUP(AC696,Lookup!$A$1:$G$58,5,FALSE)</f>
        <v>GORST CR     15.0216</v>
      </c>
      <c r="AS696">
        <f>VLOOKUP(AC696,Lookup!$A$1:$H$58,8,FALSE)</f>
        <v>9.2676267293887928</v>
      </c>
      <c r="AT696">
        <f t="shared" si="10"/>
        <v>28.17358525734193</v>
      </c>
    </row>
    <row r="697" spans="1:46" x14ac:dyDescent="0.3">
      <c r="A697" t="s">
        <v>43</v>
      </c>
      <c r="B697">
        <v>4.0999999999999996</v>
      </c>
      <c r="C697">
        <v>20160914</v>
      </c>
      <c r="D697" t="s">
        <v>44</v>
      </c>
      <c r="E697" t="s">
        <v>68</v>
      </c>
      <c r="F697">
        <v>2790655</v>
      </c>
      <c r="G697">
        <v>1</v>
      </c>
      <c r="H697">
        <v>2015</v>
      </c>
      <c r="I697">
        <v>20150811</v>
      </c>
      <c r="J697" t="s">
        <v>43</v>
      </c>
      <c r="K697">
        <v>6</v>
      </c>
      <c r="L697">
        <v>33</v>
      </c>
      <c r="M697">
        <v>23</v>
      </c>
      <c r="N697">
        <v>49</v>
      </c>
      <c r="O697" t="s">
        <v>45</v>
      </c>
      <c r="P697">
        <v>5</v>
      </c>
      <c r="Q697" t="s">
        <v>46</v>
      </c>
      <c r="S697">
        <v>5000</v>
      </c>
      <c r="T697" t="s">
        <v>47</v>
      </c>
      <c r="X697">
        <v>820</v>
      </c>
      <c r="Y697">
        <v>0</v>
      </c>
      <c r="Z697">
        <v>1</v>
      </c>
      <c r="AA697" t="s">
        <v>48</v>
      </c>
      <c r="AB697">
        <v>1</v>
      </c>
      <c r="AC697" s="1" t="s">
        <v>96</v>
      </c>
      <c r="AD697">
        <v>12</v>
      </c>
      <c r="AH697">
        <v>135738</v>
      </c>
      <c r="AI697">
        <v>1</v>
      </c>
      <c r="AO697">
        <v>3.04</v>
      </c>
      <c r="AP697" t="s">
        <v>49</v>
      </c>
      <c r="AQ697" t="s">
        <v>45</v>
      </c>
      <c r="AR697" t="str">
        <f>VLOOKUP(AC697,Lookup!$A$1:$G$58,5,FALSE)</f>
        <v>GORST CR     15.0216</v>
      </c>
      <c r="AS697">
        <f>VLOOKUP(AC697,Lookup!$A$1:$H$58,8,FALSE)</f>
        <v>9.2676267293887928</v>
      </c>
      <c r="AT697">
        <f t="shared" si="10"/>
        <v>28.17358525734193</v>
      </c>
    </row>
    <row r="698" spans="1:46" x14ac:dyDescent="0.3">
      <c r="A698" t="s">
        <v>43</v>
      </c>
      <c r="B698">
        <v>4.0999999999999996</v>
      </c>
      <c r="C698">
        <v>20160914</v>
      </c>
      <c r="D698" t="s">
        <v>44</v>
      </c>
      <c r="E698" t="s">
        <v>68</v>
      </c>
      <c r="F698">
        <v>2790656</v>
      </c>
      <c r="G698">
        <v>1</v>
      </c>
      <c r="H698">
        <v>2015</v>
      </c>
      <c r="I698">
        <v>20150811</v>
      </c>
      <c r="J698" t="s">
        <v>43</v>
      </c>
      <c r="K698">
        <v>6</v>
      </c>
      <c r="L698">
        <v>33</v>
      </c>
      <c r="M698">
        <v>23</v>
      </c>
      <c r="N698">
        <v>49</v>
      </c>
      <c r="O698" t="s">
        <v>45</v>
      </c>
      <c r="P698">
        <v>5</v>
      </c>
      <c r="Q698" t="s">
        <v>46</v>
      </c>
      <c r="S698">
        <v>5000</v>
      </c>
      <c r="T698" t="s">
        <v>47</v>
      </c>
      <c r="X698">
        <v>730</v>
      </c>
      <c r="Y698">
        <v>0</v>
      </c>
      <c r="Z698">
        <v>1</v>
      </c>
      <c r="AA698" t="s">
        <v>48</v>
      </c>
      <c r="AB698">
        <v>1</v>
      </c>
      <c r="AC698" s="1" t="s">
        <v>88</v>
      </c>
      <c r="AD698">
        <v>12</v>
      </c>
      <c r="AH698">
        <v>135738</v>
      </c>
      <c r="AI698">
        <v>1</v>
      </c>
      <c r="AO698">
        <v>3.04</v>
      </c>
      <c r="AP698" t="s">
        <v>49</v>
      </c>
      <c r="AQ698" t="s">
        <v>45</v>
      </c>
      <c r="AR698" t="str">
        <f>VLOOKUP(AC698,Lookup!$A$1:$G$58,5,FALSE)</f>
        <v>GORST CR     15.0216</v>
      </c>
      <c r="AS698">
        <f>VLOOKUP(AC698,Lookup!$A$1:$H$58,8,FALSE)</f>
        <v>8.7221435634663784</v>
      </c>
      <c r="AT698">
        <f t="shared" si="10"/>
        <v>26.515316432937791</v>
      </c>
    </row>
    <row r="699" spans="1:46" x14ac:dyDescent="0.3">
      <c r="A699" t="s">
        <v>43</v>
      </c>
      <c r="B699">
        <v>4.0999999999999996</v>
      </c>
      <c r="C699">
        <v>20160914</v>
      </c>
      <c r="D699" t="s">
        <v>44</v>
      </c>
      <c r="E699" t="s">
        <v>68</v>
      </c>
      <c r="F699">
        <v>2790669</v>
      </c>
      <c r="G699">
        <v>1</v>
      </c>
      <c r="H699">
        <v>2015</v>
      </c>
      <c r="I699">
        <v>20150826</v>
      </c>
      <c r="J699" t="s">
        <v>43</v>
      </c>
      <c r="K699">
        <v>6</v>
      </c>
      <c r="L699">
        <v>35</v>
      </c>
      <c r="M699">
        <v>23</v>
      </c>
      <c r="N699">
        <v>16</v>
      </c>
      <c r="O699" t="s">
        <v>45</v>
      </c>
      <c r="P699">
        <v>5</v>
      </c>
      <c r="Q699" t="s">
        <v>46</v>
      </c>
      <c r="S699">
        <v>5000</v>
      </c>
      <c r="T699" t="s">
        <v>56</v>
      </c>
      <c r="X699">
        <v>750</v>
      </c>
      <c r="Y699">
        <v>0</v>
      </c>
      <c r="Z699">
        <v>1</v>
      </c>
      <c r="AA699" t="s">
        <v>48</v>
      </c>
      <c r="AB699">
        <v>1</v>
      </c>
      <c r="AC699" s="1" t="s">
        <v>108</v>
      </c>
      <c r="AD699">
        <v>12</v>
      </c>
      <c r="AH699">
        <v>135740</v>
      </c>
      <c r="AI699">
        <v>1</v>
      </c>
      <c r="AO699">
        <v>3.14</v>
      </c>
      <c r="AP699" t="s">
        <v>49</v>
      </c>
      <c r="AQ699" t="s">
        <v>45</v>
      </c>
      <c r="AR699" t="str">
        <f>VLOOKUP(AC699,Lookup!$A$1:$G$58,5,FALSE)</f>
        <v>FINCH CR     16.0222</v>
      </c>
      <c r="AS699">
        <f>VLOOKUP(AC699,Lookup!$A$1:$H$58,8,FALSE)</f>
        <v>1.0005027401828779</v>
      </c>
      <c r="AT699">
        <f t="shared" si="10"/>
        <v>3.1415786041742368</v>
      </c>
    </row>
    <row r="700" spans="1:46" x14ac:dyDescent="0.3">
      <c r="A700" t="s">
        <v>43</v>
      </c>
      <c r="B700">
        <v>4.0999999999999996</v>
      </c>
      <c r="C700">
        <v>20160914</v>
      </c>
      <c r="D700" t="s">
        <v>44</v>
      </c>
      <c r="E700" t="s">
        <v>68</v>
      </c>
      <c r="F700">
        <v>2790670</v>
      </c>
      <c r="G700">
        <v>1</v>
      </c>
      <c r="H700">
        <v>2015</v>
      </c>
      <c r="I700">
        <v>20150826</v>
      </c>
      <c r="J700" t="s">
        <v>43</v>
      </c>
      <c r="K700">
        <v>6</v>
      </c>
      <c r="L700">
        <v>35</v>
      </c>
      <c r="M700">
        <v>23</v>
      </c>
      <c r="N700">
        <v>16</v>
      </c>
      <c r="O700" t="s">
        <v>45</v>
      </c>
      <c r="P700">
        <v>5</v>
      </c>
      <c r="Q700" t="s">
        <v>46</v>
      </c>
      <c r="S700">
        <v>5000</v>
      </c>
      <c r="T700" t="s">
        <v>47</v>
      </c>
      <c r="X700">
        <v>830</v>
      </c>
      <c r="Y700">
        <v>0</v>
      </c>
      <c r="Z700">
        <v>1</v>
      </c>
      <c r="AA700" t="s">
        <v>48</v>
      </c>
      <c r="AB700">
        <v>1</v>
      </c>
      <c r="AC700" s="1" t="s">
        <v>100</v>
      </c>
      <c r="AD700">
        <v>12</v>
      </c>
      <c r="AH700">
        <v>135740</v>
      </c>
      <c r="AI700">
        <v>1</v>
      </c>
      <c r="AO700">
        <v>3.14</v>
      </c>
      <c r="AP700" t="s">
        <v>49</v>
      </c>
      <c r="AQ700" t="s">
        <v>45</v>
      </c>
      <c r="AR700" t="str">
        <f>VLOOKUP(AC700,Lookup!$A$1:$G$58,5,FALSE)</f>
        <v>GROVERS CR HATCHERY</v>
      </c>
      <c r="AS700">
        <f>VLOOKUP(AC700,Lookup!$A$1:$H$58,8,FALSE)</f>
        <v>1.0526847110460864</v>
      </c>
      <c r="AT700">
        <f t="shared" si="10"/>
        <v>3.3054299926847115</v>
      </c>
    </row>
    <row r="701" spans="1:46" x14ac:dyDescent="0.3">
      <c r="A701" t="s">
        <v>43</v>
      </c>
      <c r="B701">
        <v>4.0999999999999996</v>
      </c>
      <c r="C701">
        <v>20160914</v>
      </c>
      <c r="D701" t="s">
        <v>44</v>
      </c>
      <c r="E701" t="s">
        <v>68</v>
      </c>
      <c r="F701">
        <v>2790687</v>
      </c>
      <c r="G701">
        <v>1</v>
      </c>
      <c r="H701">
        <v>2015</v>
      </c>
      <c r="I701">
        <v>20150908</v>
      </c>
      <c r="J701" t="s">
        <v>43</v>
      </c>
      <c r="K701">
        <v>6</v>
      </c>
      <c r="L701">
        <v>37</v>
      </c>
      <c r="M701">
        <v>23</v>
      </c>
      <c r="N701">
        <v>16</v>
      </c>
      <c r="O701" t="s">
        <v>45</v>
      </c>
      <c r="P701">
        <v>5</v>
      </c>
      <c r="Q701" t="s">
        <v>46</v>
      </c>
      <c r="S701">
        <v>5000</v>
      </c>
      <c r="T701" t="s">
        <v>56</v>
      </c>
      <c r="X701">
        <v>790</v>
      </c>
      <c r="Y701">
        <v>0</v>
      </c>
      <c r="Z701">
        <v>1</v>
      </c>
      <c r="AA701" t="s">
        <v>48</v>
      </c>
      <c r="AB701">
        <v>1</v>
      </c>
      <c r="AC701" s="1" t="s">
        <v>94</v>
      </c>
      <c r="AD701">
        <v>12</v>
      </c>
      <c r="AH701">
        <v>135742</v>
      </c>
      <c r="AI701">
        <v>1</v>
      </c>
      <c r="AO701">
        <v>1.1200000000000001</v>
      </c>
      <c r="AP701" t="s">
        <v>49</v>
      </c>
      <c r="AQ701" t="s">
        <v>45</v>
      </c>
      <c r="AR701" t="str">
        <f>VLOOKUP(AC701,Lookup!$A$1:$G$58,5,FALSE)</f>
        <v>GORST CR     15.0216</v>
      </c>
      <c r="AS701">
        <f>VLOOKUP(AC701,Lookup!$A$1:$H$58,8,FALSE)</f>
        <v>8.7732919254658377</v>
      </c>
      <c r="AT701">
        <f t="shared" si="10"/>
        <v>9.8260869565217384</v>
      </c>
    </row>
    <row r="702" spans="1:46" x14ac:dyDescent="0.3">
      <c r="A702" t="s">
        <v>43</v>
      </c>
      <c r="B702">
        <v>4.0999999999999996</v>
      </c>
      <c r="C702">
        <v>20160914</v>
      </c>
      <c r="D702" t="s">
        <v>44</v>
      </c>
      <c r="E702" t="s">
        <v>68</v>
      </c>
      <c r="F702">
        <v>2790688</v>
      </c>
      <c r="G702">
        <v>1</v>
      </c>
      <c r="H702">
        <v>2015</v>
      </c>
      <c r="I702">
        <v>20150908</v>
      </c>
      <c r="J702" t="s">
        <v>43</v>
      </c>
      <c r="K702">
        <v>6</v>
      </c>
      <c r="L702">
        <v>37</v>
      </c>
      <c r="M702">
        <v>23</v>
      </c>
      <c r="N702">
        <v>16</v>
      </c>
      <c r="O702" t="s">
        <v>45</v>
      </c>
      <c r="P702">
        <v>5</v>
      </c>
      <c r="Q702" t="s">
        <v>46</v>
      </c>
      <c r="S702">
        <v>5000</v>
      </c>
      <c r="T702" t="s">
        <v>47</v>
      </c>
      <c r="X702">
        <v>820</v>
      </c>
      <c r="Y702">
        <v>0</v>
      </c>
      <c r="Z702">
        <v>1</v>
      </c>
      <c r="AA702" t="s">
        <v>48</v>
      </c>
      <c r="AB702">
        <v>1</v>
      </c>
      <c r="AC702" s="1" t="s">
        <v>94</v>
      </c>
      <c r="AD702">
        <v>12</v>
      </c>
      <c r="AH702">
        <v>135742</v>
      </c>
      <c r="AI702">
        <v>1</v>
      </c>
      <c r="AO702">
        <v>1.1200000000000001</v>
      </c>
      <c r="AP702" t="s">
        <v>49</v>
      </c>
      <c r="AQ702" t="s">
        <v>45</v>
      </c>
      <c r="AR702" t="str">
        <f>VLOOKUP(AC702,Lookup!$A$1:$G$58,5,FALSE)</f>
        <v>GORST CR     15.0216</v>
      </c>
      <c r="AS702">
        <f>VLOOKUP(AC702,Lookup!$A$1:$H$58,8,FALSE)</f>
        <v>8.7732919254658377</v>
      </c>
      <c r="AT702">
        <f t="shared" si="10"/>
        <v>9.8260869565217384</v>
      </c>
    </row>
    <row r="703" spans="1:46" x14ac:dyDescent="0.3">
      <c r="A703" t="s">
        <v>43</v>
      </c>
      <c r="B703">
        <v>4.0999999999999996</v>
      </c>
      <c r="C703">
        <v>20160914</v>
      </c>
      <c r="D703" t="s">
        <v>44</v>
      </c>
      <c r="E703" t="s">
        <v>68</v>
      </c>
      <c r="F703">
        <v>2790705</v>
      </c>
      <c r="G703">
        <v>1</v>
      </c>
      <c r="H703">
        <v>2015</v>
      </c>
      <c r="I703">
        <v>20150806</v>
      </c>
      <c r="J703" t="s">
        <v>43</v>
      </c>
      <c r="K703">
        <v>6</v>
      </c>
      <c r="L703">
        <v>32</v>
      </c>
      <c r="M703">
        <v>23</v>
      </c>
      <c r="N703">
        <v>49</v>
      </c>
      <c r="O703" t="s">
        <v>45</v>
      </c>
      <c r="P703">
        <v>5</v>
      </c>
      <c r="Q703" t="s">
        <v>46</v>
      </c>
      <c r="S703">
        <v>5000</v>
      </c>
      <c r="T703" t="s">
        <v>47</v>
      </c>
      <c r="X703">
        <v>770</v>
      </c>
      <c r="Y703">
        <v>0</v>
      </c>
      <c r="Z703">
        <v>1</v>
      </c>
      <c r="AA703" t="s">
        <v>48</v>
      </c>
      <c r="AB703">
        <v>1</v>
      </c>
      <c r="AC703" s="1" t="s">
        <v>96</v>
      </c>
      <c r="AD703">
        <v>12</v>
      </c>
      <c r="AH703">
        <v>135737</v>
      </c>
      <c r="AI703">
        <v>1</v>
      </c>
      <c r="AO703">
        <v>2.29</v>
      </c>
      <c r="AP703" t="s">
        <v>49</v>
      </c>
      <c r="AQ703" t="s">
        <v>45</v>
      </c>
      <c r="AR703" t="str">
        <f>VLOOKUP(AC703,Lookup!$A$1:$G$58,5,FALSE)</f>
        <v>GORST CR     15.0216</v>
      </c>
      <c r="AS703">
        <f>VLOOKUP(AC703,Lookup!$A$1:$H$58,8,FALSE)</f>
        <v>9.2676267293887928</v>
      </c>
      <c r="AT703">
        <f t="shared" si="10"/>
        <v>21.222865210300338</v>
      </c>
    </row>
    <row r="704" spans="1:46" x14ac:dyDescent="0.3">
      <c r="A704" t="s">
        <v>43</v>
      </c>
      <c r="B704">
        <v>4.0999999999999996</v>
      </c>
      <c r="C704">
        <v>20160914</v>
      </c>
      <c r="D704" t="s">
        <v>44</v>
      </c>
      <c r="E704" t="s">
        <v>68</v>
      </c>
      <c r="F704">
        <v>2790706</v>
      </c>
      <c r="G704">
        <v>1</v>
      </c>
      <c r="H704">
        <v>2015</v>
      </c>
      <c r="I704">
        <v>20150806</v>
      </c>
      <c r="J704" t="s">
        <v>43</v>
      </c>
      <c r="K704">
        <v>6</v>
      </c>
      <c r="L704">
        <v>32</v>
      </c>
      <c r="M704">
        <v>23</v>
      </c>
      <c r="N704">
        <v>49</v>
      </c>
      <c r="O704" t="s">
        <v>45</v>
      </c>
      <c r="P704">
        <v>5</v>
      </c>
      <c r="Q704" t="s">
        <v>46</v>
      </c>
      <c r="S704">
        <v>5000</v>
      </c>
      <c r="T704" t="s">
        <v>56</v>
      </c>
      <c r="X704">
        <v>680</v>
      </c>
      <c r="Y704">
        <v>0</v>
      </c>
      <c r="Z704">
        <v>1</v>
      </c>
      <c r="AA704" t="s">
        <v>48</v>
      </c>
      <c r="AB704">
        <v>1</v>
      </c>
      <c r="AC704" s="1" t="s">
        <v>96</v>
      </c>
      <c r="AD704">
        <v>12</v>
      </c>
      <c r="AH704">
        <v>135737</v>
      </c>
      <c r="AI704">
        <v>1</v>
      </c>
      <c r="AO704">
        <v>2.29</v>
      </c>
      <c r="AP704" t="s">
        <v>49</v>
      </c>
      <c r="AQ704" t="s">
        <v>45</v>
      </c>
      <c r="AR704" t="str">
        <f>VLOOKUP(AC704,Lookup!$A$1:$G$58,5,FALSE)</f>
        <v>GORST CR     15.0216</v>
      </c>
      <c r="AS704">
        <f>VLOOKUP(AC704,Lookup!$A$1:$H$58,8,FALSE)</f>
        <v>9.2676267293887928</v>
      </c>
      <c r="AT704">
        <f t="shared" si="10"/>
        <v>21.222865210300338</v>
      </c>
    </row>
    <row r="705" spans="1:46" x14ac:dyDescent="0.3">
      <c r="A705" t="s">
        <v>43</v>
      </c>
      <c r="B705">
        <v>4.0999999999999996</v>
      </c>
      <c r="C705">
        <v>20160914</v>
      </c>
      <c r="D705" t="s">
        <v>44</v>
      </c>
      <c r="E705" t="s">
        <v>68</v>
      </c>
      <c r="F705">
        <v>2790719</v>
      </c>
      <c r="G705">
        <v>1</v>
      </c>
      <c r="H705">
        <v>2015</v>
      </c>
      <c r="I705">
        <v>20150807</v>
      </c>
      <c r="J705" t="s">
        <v>43</v>
      </c>
      <c r="K705">
        <v>6</v>
      </c>
      <c r="L705">
        <v>32</v>
      </c>
      <c r="M705">
        <v>23</v>
      </c>
      <c r="N705">
        <v>49</v>
      </c>
      <c r="O705" t="s">
        <v>45</v>
      </c>
      <c r="P705">
        <v>5</v>
      </c>
      <c r="Q705" t="s">
        <v>46</v>
      </c>
      <c r="S705">
        <v>5000</v>
      </c>
      <c r="T705" t="s">
        <v>47</v>
      </c>
      <c r="X705">
        <v>870</v>
      </c>
      <c r="Y705">
        <v>0</v>
      </c>
      <c r="Z705">
        <v>1</v>
      </c>
      <c r="AA705" t="s">
        <v>48</v>
      </c>
      <c r="AB705">
        <v>1</v>
      </c>
      <c r="AC705" s="1" t="s">
        <v>89</v>
      </c>
      <c r="AD705">
        <v>12</v>
      </c>
      <c r="AH705">
        <v>135737</v>
      </c>
      <c r="AI705">
        <v>1</v>
      </c>
      <c r="AO705">
        <v>2.29</v>
      </c>
      <c r="AP705" t="s">
        <v>49</v>
      </c>
      <c r="AQ705" t="s">
        <v>45</v>
      </c>
      <c r="AR705" t="str">
        <f>VLOOKUP(AC705,Lookup!$A$1:$G$58,5,FALSE)</f>
        <v>GORST CR     15.0216</v>
      </c>
      <c r="AS705">
        <f>VLOOKUP(AC705,Lookup!$A$1:$H$58,8,FALSE)</f>
        <v>8.7930918696275064</v>
      </c>
      <c r="AT705">
        <f t="shared" si="10"/>
        <v>20.136180381446991</v>
      </c>
    </row>
    <row r="706" spans="1:46" x14ac:dyDescent="0.3">
      <c r="A706" t="s">
        <v>43</v>
      </c>
      <c r="B706">
        <v>4.0999999999999996</v>
      </c>
      <c r="C706">
        <v>20160914</v>
      </c>
      <c r="D706" t="s">
        <v>44</v>
      </c>
      <c r="E706" t="s">
        <v>68</v>
      </c>
      <c r="F706">
        <v>2790720</v>
      </c>
      <c r="G706">
        <v>1</v>
      </c>
      <c r="H706">
        <v>2015</v>
      </c>
      <c r="I706">
        <v>20150807</v>
      </c>
      <c r="J706" t="s">
        <v>43</v>
      </c>
      <c r="K706">
        <v>6</v>
      </c>
      <c r="L706">
        <v>32</v>
      </c>
      <c r="M706">
        <v>23</v>
      </c>
      <c r="N706">
        <v>49</v>
      </c>
      <c r="O706" t="s">
        <v>45</v>
      </c>
      <c r="P706">
        <v>5</v>
      </c>
      <c r="Q706" t="s">
        <v>46</v>
      </c>
      <c r="S706">
        <v>5000</v>
      </c>
      <c r="T706" t="s">
        <v>47</v>
      </c>
      <c r="X706">
        <v>720</v>
      </c>
      <c r="Y706">
        <v>0</v>
      </c>
      <c r="Z706">
        <v>1</v>
      </c>
      <c r="AA706" t="s">
        <v>48</v>
      </c>
      <c r="AB706">
        <v>1</v>
      </c>
      <c r="AC706" s="1" t="s">
        <v>94</v>
      </c>
      <c r="AD706">
        <v>12</v>
      </c>
      <c r="AH706">
        <v>135737</v>
      </c>
      <c r="AI706">
        <v>1</v>
      </c>
      <c r="AO706">
        <v>2.29</v>
      </c>
      <c r="AP706" t="s">
        <v>49</v>
      </c>
      <c r="AQ706" t="s">
        <v>45</v>
      </c>
      <c r="AR706" t="str">
        <f>VLOOKUP(AC706,Lookup!$A$1:$G$58,5,FALSE)</f>
        <v>GORST CR     15.0216</v>
      </c>
      <c r="AS706">
        <f>VLOOKUP(AC706,Lookup!$A$1:$H$58,8,FALSE)</f>
        <v>8.7732919254658377</v>
      </c>
      <c r="AT706">
        <f t="shared" si="10"/>
        <v>20.090838509316768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tabSelected="1" workbookViewId="0">
      <selection activeCell="E20" sqref="E20"/>
    </sheetView>
  </sheetViews>
  <sheetFormatPr defaultRowHeight="14.4" x14ac:dyDescent="0.3"/>
  <cols>
    <col min="1" max="1" width="22.33203125" customWidth="1"/>
    <col min="2" max="2" width="14.109375" customWidth="1"/>
    <col min="3" max="5" width="7.77734375" customWidth="1"/>
    <col min="6" max="6" width="9.88671875" customWidth="1"/>
    <col min="7" max="7" width="9.109375" customWidth="1"/>
    <col min="8" max="8" width="22.33203125" customWidth="1"/>
    <col min="9" max="9" width="14.109375" customWidth="1"/>
    <col min="10" max="12" width="7.77734375" customWidth="1"/>
    <col min="13" max="13" width="9.88671875" customWidth="1"/>
    <col min="14" max="16" width="4.88671875" customWidth="1"/>
    <col min="17" max="17" width="9.88671875" bestFit="1" customWidth="1"/>
  </cols>
  <sheetData>
    <row r="1" spans="1:13" x14ac:dyDescent="0.3">
      <c r="J1" s="2"/>
      <c r="K1" s="3"/>
      <c r="L1" s="4"/>
    </row>
    <row r="2" spans="1:13" x14ac:dyDescent="0.3">
      <c r="A2" t="s">
        <v>306</v>
      </c>
      <c r="H2" t="s">
        <v>307</v>
      </c>
      <c r="J2" s="5"/>
      <c r="K2" s="6"/>
      <c r="L2" s="7"/>
    </row>
    <row r="3" spans="1:13" x14ac:dyDescent="0.3">
      <c r="A3" s="8" t="s">
        <v>112</v>
      </c>
      <c r="B3" s="8" t="s">
        <v>111</v>
      </c>
      <c r="H3" s="8" t="s">
        <v>305</v>
      </c>
      <c r="I3" s="8" t="s">
        <v>111</v>
      </c>
    </row>
    <row r="4" spans="1:13" x14ac:dyDescent="0.3">
      <c r="A4" s="8" t="s">
        <v>109</v>
      </c>
      <c r="B4">
        <v>2012</v>
      </c>
      <c r="C4">
        <v>2013</v>
      </c>
      <c r="D4">
        <v>2014</v>
      </c>
      <c r="E4">
        <v>2015</v>
      </c>
      <c r="F4" t="s">
        <v>110</v>
      </c>
      <c r="H4" s="8" t="s">
        <v>109</v>
      </c>
      <c r="I4">
        <v>2012</v>
      </c>
      <c r="J4">
        <v>2013</v>
      </c>
      <c r="K4">
        <v>2014</v>
      </c>
      <c r="L4">
        <v>2015</v>
      </c>
      <c r="M4" t="s">
        <v>110</v>
      </c>
    </row>
    <row r="5" spans="1:13" x14ac:dyDescent="0.3">
      <c r="A5" s="9" t="s">
        <v>49</v>
      </c>
      <c r="B5" s="11">
        <v>1</v>
      </c>
      <c r="C5" s="11">
        <v>1</v>
      </c>
      <c r="D5" s="11">
        <v>1</v>
      </c>
      <c r="E5" s="11">
        <v>1</v>
      </c>
      <c r="F5" s="11">
        <v>1</v>
      </c>
      <c r="H5" s="9" t="s">
        <v>49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</row>
    <row r="6" spans="1:13" x14ac:dyDescent="0.3">
      <c r="A6" s="10" t="s">
        <v>269</v>
      </c>
      <c r="B6" s="11">
        <v>0</v>
      </c>
      <c r="C6" s="11">
        <v>2.0758982525486665E-3</v>
      </c>
      <c r="D6" s="11">
        <v>0</v>
      </c>
      <c r="E6" s="11">
        <v>0</v>
      </c>
      <c r="F6" s="11">
        <v>1.0782308152458894E-3</v>
      </c>
      <c r="H6" s="10" t="s">
        <v>269</v>
      </c>
      <c r="I6" s="11">
        <v>0</v>
      </c>
      <c r="J6" s="11">
        <v>1.2035400604710027E-3</v>
      </c>
      <c r="K6" s="11">
        <v>0</v>
      </c>
      <c r="L6" s="11">
        <v>0</v>
      </c>
      <c r="M6" s="11">
        <v>6.7193397948230071E-4</v>
      </c>
    </row>
    <row r="7" spans="1:13" x14ac:dyDescent="0.3">
      <c r="A7" s="10" t="s">
        <v>219</v>
      </c>
      <c r="B7" s="11">
        <v>0</v>
      </c>
      <c r="C7" s="11">
        <v>0</v>
      </c>
      <c r="D7" s="11">
        <v>0</v>
      </c>
      <c r="E7" s="11">
        <v>1.0502677491794789E-2</v>
      </c>
      <c r="F7" s="11">
        <v>2.245083341333907E-3</v>
      </c>
      <c r="H7" s="10" t="s">
        <v>219</v>
      </c>
      <c r="I7" s="11">
        <v>0</v>
      </c>
      <c r="J7" s="11">
        <v>0</v>
      </c>
      <c r="K7" s="11">
        <v>0</v>
      </c>
      <c r="L7" s="11">
        <v>1.361631609749725E-3</v>
      </c>
      <c r="M7" s="11">
        <v>2.5748535484513879E-4</v>
      </c>
    </row>
    <row r="8" spans="1:13" x14ac:dyDescent="0.3">
      <c r="A8" s="10" t="s">
        <v>208</v>
      </c>
      <c r="B8" s="11">
        <v>0</v>
      </c>
      <c r="C8" s="11">
        <v>7.990786424194183E-3</v>
      </c>
      <c r="D8" s="11">
        <v>0</v>
      </c>
      <c r="E8" s="11">
        <v>7.9115564000691013E-3</v>
      </c>
      <c r="F8" s="11">
        <v>5.8416477730102645E-3</v>
      </c>
      <c r="H8" s="10" t="s">
        <v>208</v>
      </c>
      <c r="I8" s="11">
        <v>0</v>
      </c>
      <c r="J8" s="11">
        <v>1.438371705964415E-2</v>
      </c>
      <c r="K8" s="11">
        <v>0</v>
      </c>
      <c r="L8" s="11">
        <v>1.0072372449654132E-3</v>
      </c>
      <c r="M8" s="11">
        <v>8.2208692857158091E-3</v>
      </c>
    </row>
    <row r="9" spans="1:13" x14ac:dyDescent="0.3">
      <c r="A9" s="10" t="s">
        <v>292</v>
      </c>
      <c r="B9" s="11">
        <v>0</v>
      </c>
      <c r="C9" s="11">
        <v>8.6874920021043512E-3</v>
      </c>
      <c r="D9" s="11">
        <v>0</v>
      </c>
      <c r="E9" s="11">
        <v>0</v>
      </c>
      <c r="F9" s="11">
        <v>4.5123221103783454E-3</v>
      </c>
      <c r="H9" s="10" t="s">
        <v>292</v>
      </c>
      <c r="I9" s="11">
        <v>0</v>
      </c>
      <c r="J9" s="11">
        <v>9.194492126433744E-4</v>
      </c>
      <c r="K9" s="11">
        <v>0</v>
      </c>
      <c r="L9" s="11">
        <v>0</v>
      </c>
      <c r="M9" s="11">
        <v>5.1332663421403061E-4</v>
      </c>
    </row>
    <row r="10" spans="1:13" x14ac:dyDescent="0.3">
      <c r="A10" s="16" t="s">
        <v>242</v>
      </c>
      <c r="B10" s="17">
        <v>0</v>
      </c>
      <c r="C10" s="17">
        <v>0</v>
      </c>
      <c r="D10" s="17">
        <v>9.6628289473684233E-3</v>
      </c>
      <c r="E10" s="17">
        <v>1.0848160304024882E-2</v>
      </c>
      <c r="F10" s="17">
        <v>4.0544432710273512E-3</v>
      </c>
      <c r="H10" s="10" t="s">
        <v>242</v>
      </c>
      <c r="I10" s="11">
        <v>0</v>
      </c>
      <c r="J10" s="11">
        <v>0</v>
      </c>
      <c r="K10" s="11">
        <v>1.2307509500153592E-3</v>
      </c>
      <c r="L10" s="11">
        <v>1.3817969336728151E-3</v>
      </c>
      <c r="M10" s="11">
        <v>4.5675825595502256E-4</v>
      </c>
    </row>
    <row r="11" spans="1:13" x14ac:dyDescent="0.3">
      <c r="A11" s="12" t="s">
        <v>197</v>
      </c>
      <c r="B11" s="13">
        <v>0.85860638387943444</v>
      </c>
      <c r="C11" s="13">
        <v>0.90829079637713062</v>
      </c>
      <c r="D11" s="13">
        <v>0.85941611842105259</v>
      </c>
      <c r="E11" s="13">
        <v>0.85745379167386415</v>
      </c>
      <c r="F11" s="13">
        <v>0.88431174163817217</v>
      </c>
      <c r="H11" s="10" t="s">
        <v>197</v>
      </c>
      <c r="I11" s="11">
        <v>0.98357539376354708</v>
      </c>
      <c r="J11" s="11">
        <v>0.9724272078465851</v>
      </c>
      <c r="K11" s="11">
        <v>0.98200825742190445</v>
      </c>
      <c r="L11" s="11">
        <v>0.98142409093920824</v>
      </c>
      <c r="M11" s="11">
        <v>0.97669568937522966</v>
      </c>
    </row>
    <row r="12" spans="1:13" x14ac:dyDescent="0.3">
      <c r="A12" s="14" t="s">
        <v>166</v>
      </c>
      <c r="B12" s="15">
        <v>0</v>
      </c>
      <c r="C12" s="15">
        <v>0</v>
      </c>
      <c r="D12" s="15">
        <v>0</v>
      </c>
      <c r="E12" s="15">
        <v>5.1649680428398716E-2</v>
      </c>
      <c r="F12" s="15">
        <v>1.10407881424151E-2</v>
      </c>
      <c r="H12" s="10" t="s">
        <v>166</v>
      </c>
      <c r="I12" s="11">
        <v>0</v>
      </c>
      <c r="J12" s="11">
        <v>0</v>
      </c>
      <c r="K12" s="11">
        <v>0</v>
      </c>
      <c r="L12" s="11">
        <v>6.6440839377123742E-3</v>
      </c>
      <c r="M12" s="11">
        <v>1.2564002613285421E-3</v>
      </c>
    </row>
    <row r="13" spans="1:13" x14ac:dyDescent="0.3">
      <c r="A13" s="14" t="s">
        <v>165</v>
      </c>
      <c r="B13" s="15">
        <v>7.1543476420286148E-2</v>
      </c>
      <c r="C13" s="15">
        <v>6.0058864512092934E-2</v>
      </c>
      <c r="D13" s="15">
        <v>0.13092105263157897</v>
      </c>
      <c r="E13" s="15">
        <v>6.1634133701848372E-2</v>
      </c>
      <c r="F13" s="15">
        <v>7.4124675976869808E-2</v>
      </c>
      <c r="H13" s="10" t="s">
        <v>165</v>
      </c>
      <c r="I13" s="11">
        <v>9.1082418721864962E-3</v>
      </c>
      <c r="J13" s="11">
        <v>6.9774364055704965E-3</v>
      </c>
      <c r="K13" s="11">
        <v>1.6760991628080254E-2</v>
      </c>
      <c r="L13" s="11">
        <v>8.1811593346914919E-3</v>
      </c>
      <c r="M13" s="11">
        <v>8.9586641116775022E-3</v>
      </c>
    </row>
    <row r="14" spans="1:13" x14ac:dyDescent="0.3">
      <c r="A14" s="10" t="s">
        <v>277</v>
      </c>
      <c r="B14" s="11">
        <v>0</v>
      </c>
      <c r="C14" s="11">
        <v>2.0758982525486665E-3</v>
      </c>
      <c r="D14" s="11">
        <v>0</v>
      </c>
      <c r="E14" s="11">
        <v>0</v>
      </c>
      <c r="F14" s="11">
        <v>1.0782308152458894E-3</v>
      </c>
      <c r="H14" s="10" t="s">
        <v>277</v>
      </c>
      <c r="I14" s="11">
        <v>0</v>
      </c>
      <c r="J14" s="11">
        <v>2.200630779312617E-4</v>
      </c>
      <c r="K14" s="11">
        <v>0</v>
      </c>
      <c r="L14" s="11">
        <v>0</v>
      </c>
      <c r="M14" s="11">
        <v>1.2286077094401709E-4</v>
      </c>
    </row>
    <row r="15" spans="1:13" x14ac:dyDescent="0.3">
      <c r="A15" s="10" t="s">
        <v>176</v>
      </c>
      <c r="B15" s="11">
        <v>0</v>
      </c>
      <c r="C15" s="11">
        <v>2.5451081315493928E-3</v>
      </c>
      <c r="D15" s="11">
        <v>0</v>
      </c>
      <c r="E15" s="11">
        <v>0</v>
      </c>
      <c r="F15" s="11">
        <v>1.3219405200617412E-3</v>
      </c>
      <c r="H15" s="10" t="s">
        <v>176</v>
      </c>
      <c r="I15" s="11">
        <v>0</v>
      </c>
      <c r="J15" s="11">
        <v>2.9910270067709864E-3</v>
      </c>
      <c r="K15" s="11">
        <v>0</v>
      </c>
      <c r="L15" s="11">
        <v>0</v>
      </c>
      <c r="M15" s="11">
        <v>1.6698843232622795E-3</v>
      </c>
    </row>
    <row r="16" spans="1:13" x14ac:dyDescent="0.3">
      <c r="A16" s="16" t="s">
        <v>187</v>
      </c>
      <c r="B16" s="17">
        <v>6.9850139700279382E-2</v>
      </c>
      <c r="C16" s="17">
        <v>8.2751560478309862E-3</v>
      </c>
      <c r="D16" s="17">
        <v>0</v>
      </c>
      <c r="E16" s="17">
        <v>0</v>
      </c>
      <c r="F16" s="17">
        <v>1.0390895596239496E-2</v>
      </c>
      <c r="H16" s="10" t="s">
        <v>187</v>
      </c>
      <c r="I16" s="11">
        <v>7.3163643642664049E-3</v>
      </c>
      <c r="J16" s="11">
        <v>8.7755933038367146E-4</v>
      </c>
      <c r="K16" s="11">
        <v>0</v>
      </c>
      <c r="L16" s="11">
        <v>0</v>
      </c>
      <c r="M16" s="11">
        <v>1.1761276473454807E-3</v>
      </c>
    </row>
    <row r="17" spans="1:13" x14ac:dyDescent="0.3">
      <c r="A17" s="10" t="s">
        <v>298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H17" s="10" t="s">
        <v>298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</row>
    <row r="18" spans="1:13" x14ac:dyDescent="0.3">
      <c r="A18" s="9" t="s">
        <v>110</v>
      </c>
      <c r="B18" s="11">
        <v>1</v>
      </c>
      <c r="C18" s="11">
        <v>1</v>
      </c>
      <c r="D18" s="11">
        <v>1</v>
      </c>
      <c r="E18" s="11">
        <v>1</v>
      </c>
      <c r="F18" s="11">
        <v>1</v>
      </c>
      <c r="H18" s="9" t="s">
        <v>110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310"/>
  <sheetViews>
    <sheetView topLeftCell="AE1" workbookViewId="0">
      <selection activeCell="AP1" sqref="AP1:AP1048576"/>
    </sheetView>
  </sheetViews>
  <sheetFormatPr defaultRowHeight="14.4" x14ac:dyDescent="0.3"/>
  <cols>
    <col min="1" max="1" width="10.21875" bestFit="1" customWidth="1"/>
    <col min="2" max="2" width="12.44140625" bestFit="1" customWidth="1"/>
    <col min="3" max="3" width="13.77734375" bestFit="1" customWidth="1"/>
    <col min="4" max="4" width="14.109375" bestFit="1" customWidth="1"/>
    <col min="5" max="5" width="12.21875" bestFit="1" customWidth="1"/>
    <col min="6" max="6" width="9.77734375" bestFit="1" customWidth="1"/>
    <col min="7" max="7" width="18.88671875" bestFit="1" customWidth="1"/>
    <col min="8" max="8" width="7.44140625" bestFit="1" customWidth="1"/>
    <col min="9" max="9" width="19.6640625" bestFit="1" customWidth="1"/>
    <col min="10" max="10" width="19.21875" bestFit="1" customWidth="1"/>
    <col min="11" max="11" width="15.88671875" bestFit="1" customWidth="1"/>
    <col min="12" max="12" width="13.88671875" bestFit="1" customWidth="1"/>
    <col min="13" max="13" width="6.21875" bestFit="1" customWidth="1"/>
    <col min="14" max="14" width="3.44140625" bestFit="1" customWidth="1"/>
    <col min="15" max="15" width="9.6640625" bestFit="1" customWidth="1"/>
    <col min="16" max="16" width="14.33203125" bestFit="1" customWidth="1"/>
    <col min="17" max="17" width="14" bestFit="1" customWidth="1"/>
    <col min="18" max="18" width="18.109375" bestFit="1" customWidth="1"/>
    <col min="19" max="19" width="19.109375" bestFit="1" customWidth="1"/>
    <col min="20" max="20" width="16.6640625" bestFit="1" customWidth="1"/>
    <col min="21" max="21" width="11" bestFit="1" customWidth="1"/>
    <col min="22" max="22" width="10.33203125" bestFit="1" customWidth="1"/>
    <col min="23" max="23" width="9.33203125" bestFit="1" customWidth="1"/>
    <col min="24" max="24" width="13.21875" bestFit="1" customWidth="1"/>
    <col min="25" max="25" width="9.44140625" bestFit="1" customWidth="1"/>
    <col min="26" max="26" width="9.109375" bestFit="1" customWidth="1"/>
    <col min="27" max="27" width="12.21875" bestFit="1" customWidth="1"/>
    <col min="28" max="28" width="11.6640625" bestFit="1" customWidth="1"/>
    <col min="29" max="29" width="17.109375" bestFit="1" customWidth="1"/>
    <col min="30" max="30" width="12.21875" bestFit="1" customWidth="1"/>
    <col min="31" max="31" width="17.77734375" bestFit="1" customWidth="1"/>
    <col min="32" max="32" width="15.6640625" bestFit="1" customWidth="1"/>
    <col min="33" max="33" width="21" bestFit="1" customWidth="1"/>
    <col min="34" max="34" width="16.21875" bestFit="1" customWidth="1"/>
    <col min="35" max="35" width="21.77734375" bestFit="1" customWidth="1"/>
    <col min="36" max="36" width="27.109375" style="18" customWidth="1"/>
    <col min="37" max="37" width="14.44140625" bestFit="1" customWidth="1"/>
    <col min="38" max="38" width="10.88671875" bestFit="1" customWidth="1"/>
    <col min="39" max="42" width="12.77734375" customWidth="1"/>
    <col min="43" max="43" width="11.33203125" bestFit="1" customWidth="1"/>
    <col min="44" max="44" width="17.109375" bestFit="1" customWidth="1"/>
    <col min="45" max="45" width="9.21875" bestFit="1" customWidth="1"/>
    <col min="46" max="46" width="76.88671875" bestFit="1" customWidth="1"/>
    <col min="47" max="47" width="19.33203125" bestFit="1" customWidth="1"/>
    <col min="48" max="48" width="22.109375" bestFit="1" customWidth="1"/>
    <col min="49" max="49" width="20.44140625" bestFit="1" customWidth="1"/>
    <col min="50" max="50" width="17.88671875" bestFit="1" customWidth="1"/>
    <col min="51" max="51" width="23.109375" bestFit="1" customWidth="1"/>
    <col min="52" max="52" width="22.33203125" bestFit="1" customWidth="1"/>
    <col min="53" max="53" width="10.88671875" bestFit="1" customWidth="1"/>
  </cols>
  <sheetData>
    <row r="1" spans="1:53" x14ac:dyDescent="0.3">
      <c r="A1" t="s">
        <v>0</v>
      </c>
      <c r="B1" t="s">
        <v>1</v>
      </c>
      <c r="C1" t="s">
        <v>2</v>
      </c>
      <c r="D1" t="s">
        <v>3</v>
      </c>
      <c r="E1" t="s">
        <v>113</v>
      </c>
      <c r="F1" t="s">
        <v>114</v>
      </c>
      <c r="G1" s="1" t="s">
        <v>115</v>
      </c>
      <c r="H1" t="s">
        <v>29</v>
      </c>
      <c r="I1" t="s">
        <v>116</v>
      </c>
      <c r="J1" t="s">
        <v>117</v>
      </c>
      <c r="K1" t="s">
        <v>118</v>
      </c>
      <c r="L1" t="s">
        <v>119</v>
      </c>
      <c r="M1" t="s">
        <v>6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s="18" t="s">
        <v>299</v>
      </c>
      <c r="AK1" t="s">
        <v>142</v>
      </c>
      <c r="AL1" t="s">
        <v>143</v>
      </c>
      <c r="AM1" s="19" t="s">
        <v>300</v>
      </c>
      <c r="AN1" s="19" t="s">
        <v>301</v>
      </c>
      <c r="AO1" s="19" t="s">
        <v>302</v>
      </c>
      <c r="AP1" s="19" t="s">
        <v>303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149</v>
      </c>
      <c r="AW1" t="s">
        <v>150</v>
      </c>
      <c r="AX1" t="s">
        <v>151</v>
      </c>
      <c r="AY1" t="s">
        <v>152</v>
      </c>
      <c r="AZ1" t="s">
        <v>153</v>
      </c>
      <c r="BA1" t="s">
        <v>42</v>
      </c>
    </row>
    <row r="2" spans="1:53" x14ac:dyDescent="0.3">
      <c r="A2" t="s">
        <v>154</v>
      </c>
      <c r="B2">
        <v>4.0999999999999996</v>
      </c>
      <c r="C2">
        <v>20101203</v>
      </c>
      <c r="D2" t="s">
        <v>155</v>
      </c>
      <c r="E2" t="s">
        <v>68</v>
      </c>
      <c r="F2">
        <v>14</v>
      </c>
      <c r="G2" s="1" t="s">
        <v>75</v>
      </c>
      <c r="H2">
        <v>12</v>
      </c>
      <c r="K2" t="s">
        <v>156</v>
      </c>
      <c r="L2" t="s">
        <v>157</v>
      </c>
      <c r="M2">
        <v>1</v>
      </c>
      <c r="N2">
        <v>3</v>
      </c>
      <c r="O2">
        <v>2007</v>
      </c>
      <c r="P2">
        <v>20080515</v>
      </c>
      <c r="Q2">
        <v>20080515</v>
      </c>
      <c r="R2" t="s">
        <v>158</v>
      </c>
      <c r="S2" t="s">
        <v>158</v>
      </c>
      <c r="T2" t="s">
        <v>159</v>
      </c>
      <c r="U2" t="s">
        <v>160</v>
      </c>
      <c r="V2" t="s">
        <v>161</v>
      </c>
      <c r="W2" t="s">
        <v>162</v>
      </c>
      <c r="X2" t="s">
        <v>163</v>
      </c>
      <c r="Y2">
        <v>5.47</v>
      </c>
      <c r="AA2" t="s">
        <v>45</v>
      </c>
      <c r="AB2">
        <v>0</v>
      </c>
      <c r="AC2">
        <v>199622</v>
      </c>
      <c r="AF2">
        <v>0</v>
      </c>
      <c r="AG2">
        <v>2208</v>
      </c>
      <c r="AJ2" s="18">
        <f>SUM(AC2,AE2,AG2,AI2)</f>
        <v>201830</v>
      </c>
      <c r="AK2" t="s">
        <v>164</v>
      </c>
      <c r="AL2">
        <v>1.09E-2</v>
      </c>
      <c r="AM2" s="19">
        <f>IF(AB2&gt;4999,AC2,0)+IF(AD2&gt;4999,AE2,0)+IF(AF2&gt;4999,AG2,0)+IF(AH2&gt;4999,AI2,0)</f>
        <v>0</v>
      </c>
      <c r="AN2" s="19">
        <f t="shared" ref="AN2" si="0">SUM(AC2+AE2+AG2+AI2-AM2)</f>
        <v>201830</v>
      </c>
      <c r="AO2" s="19">
        <f>AC2+AE2</f>
        <v>199622</v>
      </c>
      <c r="AP2" s="19">
        <f>AJ2/AO2</f>
        <v>1.0110609051106592</v>
      </c>
      <c r="AR2">
        <v>457</v>
      </c>
      <c r="AU2" t="s">
        <v>165</v>
      </c>
      <c r="AV2" t="s">
        <v>165</v>
      </c>
      <c r="AW2" t="s">
        <v>166</v>
      </c>
      <c r="AX2" t="s">
        <v>167</v>
      </c>
      <c r="AY2" t="s">
        <v>168</v>
      </c>
      <c r="AZ2" t="s">
        <v>169</v>
      </c>
      <c r="BA2" t="s">
        <v>45</v>
      </c>
    </row>
    <row r="3" spans="1:53" x14ac:dyDescent="0.3">
      <c r="A3" t="s">
        <v>154</v>
      </c>
      <c r="B3">
        <v>4.0999999999999996</v>
      </c>
      <c r="C3">
        <v>20101203</v>
      </c>
      <c r="D3" t="s">
        <v>155</v>
      </c>
      <c r="E3" t="s">
        <v>68</v>
      </c>
      <c r="F3">
        <v>14</v>
      </c>
      <c r="G3" s="1" t="s">
        <v>69</v>
      </c>
      <c r="H3">
        <v>12</v>
      </c>
      <c r="K3" t="s">
        <v>156</v>
      </c>
      <c r="L3" t="s">
        <v>157</v>
      </c>
      <c r="M3">
        <v>1</v>
      </c>
      <c r="N3">
        <v>3</v>
      </c>
      <c r="O3">
        <v>2007</v>
      </c>
      <c r="P3">
        <v>20080515</v>
      </c>
      <c r="Q3">
        <v>20080515</v>
      </c>
      <c r="R3" t="s">
        <v>158</v>
      </c>
      <c r="S3" t="s">
        <v>158</v>
      </c>
      <c r="T3" t="s">
        <v>159</v>
      </c>
      <c r="U3" t="s">
        <v>160</v>
      </c>
      <c r="V3" t="s">
        <v>161</v>
      </c>
      <c r="W3" t="s">
        <v>170</v>
      </c>
      <c r="X3" t="s">
        <v>163</v>
      </c>
      <c r="Y3">
        <v>5.47</v>
      </c>
      <c r="AA3" t="s">
        <v>45</v>
      </c>
      <c r="AB3">
        <v>5000</v>
      </c>
      <c r="AC3">
        <v>199251</v>
      </c>
      <c r="AF3">
        <v>5000</v>
      </c>
      <c r="AG3">
        <v>2491</v>
      </c>
      <c r="AJ3" s="18">
        <f t="shared" ref="AJ3:AJ66" si="1">SUM(AC3,AE3,AG3,AI3)</f>
        <v>201742</v>
      </c>
      <c r="AK3" t="s">
        <v>164</v>
      </c>
      <c r="AL3">
        <v>1.23E-2</v>
      </c>
      <c r="AM3" s="19">
        <f t="shared" ref="AM3:AM66" si="2">IF(AB3&gt;4999,AC3,0)+IF(AD3&gt;4999,AE3,0)+IF(AF3&gt;4999,AG3,0)+IF(AH3&gt;4999,AI3,0)</f>
        <v>201742</v>
      </c>
      <c r="AN3" s="19">
        <f t="shared" ref="AN3:AN66" si="3">SUM(AC3+AE3+AG3+AI3-AM3)</f>
        <v>0</v>
      </c>
      <c r="AO3" s="19">
        <f t="shared" ref="AO3:AO58" si="4">AC3+AE3</f>
        <v>199251</v>
      </c>
      <c r="AP3" s="19">
        <f t="shared" ref="AP3:AP58" si="5">AJ3/AO3</f>
        <v>1.0125018193133284</v>
      </c>
      <c r="AR3">
        <v>324</v>
      </c>
      <c r="AU3" t="s">
        <v>165</v>
      </c>
      <c r="AV3" t="s">
        <v>165</v>
      </c>
      <c r="AW3" t="s">
        <v>166</v>
      </c>
      <c r="AX3" t="s">
        <v>167</v>
      </c>
      <c r="AY3" t="s">
        <v>168</v>
      </c>
      <c r="AZ3" t="s">
        <v>169</v>
      </c>
      <c r="BA3" t="s">
        <v>45</v>
      </c>
    </row>
    <row r="4" spans="1:53" x14ac:dyDescent="0.3">
      <c r="A4" t="s">
        <v>154</v>
      </c>
      <c r="B4">
        <v>4.0999999999999996</v>
      </c>
      <c r="C4">
        <v>20070202</v>
      </c>
      <c r="D4" t="s">
        <v>155</v>
      </c>
      <c r="E4" t="s">
        <v>171</v>
      </c>
      <c r="F4">
        <v>14</v>
      </c>
      <c r="G4" s="1" t="s">
        <v>57</v>
      </c>
      <c r="H4">
        <v>12</v>
      </c>
      <c r="M4">
        <v>1</v>
      </c>
      <c r="N4">
        <v>3</v>
      </c>
      <c r="O4">
        <v>2005</v>
      </c>
      <c r="P4">
        <v>20060518</v>
      </c>
      <c r="Q4">
        <v>20060605</v>
      </c>
      <c r="R4" t="s">
        <v>172</v>
      </c>
      <c r="S4" t="s">
        <v>173</v>
      </c>
      <c r="T4" t="s">
        <v>174</v>
      </c>
      <c r="U4" t="s">
        <v>160</v>
      </c>
      <c r="V4" t="s">
        <v>161</v>
      </c>
      <c r="W4" t="s">
        <v>162</v>
      </c>
      <c r="X4" t="s">
        <v>175</v>
      </c>
      <c r="Y4">
        <v>8.25</v>
      </c>
      <c r="AA4" t="s">
        <v>45</v>
      </c>
      <c r="AB4">
        <v>5000</v>
      </c>
      <c r="AC4">
        <v>42333</v>
      </c>
      <c r="AD4">
        <v>0</v>
      </c>
      <c r="AE4">
        <v>4360</v>
      </c>
      <c r="AF4">
        <v>5000</v>
      </c>
      <c r="AG4">
        <v>215114</v>
      </c>
      <c r="AH4">
        <v>0</v>
      </c>
      <c r="AI4">
        <v>8847</v>
      </c>
      <c r="AJ4" s="18">
        <f t="shared" si="1"/>
        <v>270654</v>
      </c>
      <c r="AK4" t="s">
        <v>164</v>
      </c>
      <c r="AL4">
        <v>5.6099999999999997E-2</v>
      </c>
      <c r="AM4" s="19">
        <f t="shared" si="2"/>
        <v>257447</v>
      </c>
      <c r="AN4" s="19">
        <f t="shared" si="3"/>
        <v>13207</v>
      </c>
      <c r="AO4" s="19">
        <f t="shared" si="4"/>
        <v>46693</v>
      </c>
      <c r="AP4" s="19">
        <f t="shared" si="5"/>
        <v>5.7964577131475812</v>
      </c>
      <c r="AQ4">
        <v>38</v>
      </c>
      <c r="AR4">
        <v>624</v>
      </c>
      <c r="AU4" t="s">
        <v>176</v>
      </c>
      <c r="AV4" t="s">
        <v>177</v>
      </c>
      <c r="AW4" t="s">
        <v>176</v>
      </c>
      <c r="AX4" t="s">
        <v>167</v>
      </c>
      <c r="AY4" t="s">
        <v>178</v>
      </c>
      <c r="AZ4" t="s">
        <v>171</v>
      </c>
      <c r="BA4" t="s">
        <v>179</v>
      </c>
    </row>
    <row r="5" spans="1:53" x14ac:dyDescent="0.3">
      <c r="A5" t="s">
        <v>154</v>
      </c>
      <c r="B5">
        <v>4.0999999999999996</v>
      </c>
      <c r="C5">
        <v>20070202</v>
      </c>
      <c r="D5" t="s">
        <v>155</v>
      </c>
      <c r="E5" t="s">
        <v>68</v>
      </c>
      <c r="F5">
        <v>14</v>
      </c>
      <c r="G5" s="1" t="s">
        <v>58</v>
      </c>
      <c r="H5">
        <v>12</v>
      </c>
      <c r="K5" t="s">
        <v>156</v>
      </c>
      <c r="L5" t="s">
        <v>180</v>
      </c>
      <c r="M5">
        <v>1</v>
      </c>
      <c r="N5">
        <v>3</v>
      </c>
      <c r="O5">
        <v>2005</v>
      </c>
      <c r="P5">
        <v>20060602</v>
      </c>
      <c r="Q5">
        <v>20060605</v>
      </c>
      <c r="R5" t="s">
        <v>181</v>
      </c>
      <c r="S5" t="s">
        <v>158</v>
      </c>
      <c r="T5" t="s">
        <v>159</v>
      </c>
      <c r="U5" t="s">
        <v>160</v>
      </c>
      <c r="V5" t="s">
        <v>161</v>
      </c>
      <c r="W5" t="s">
        <v>164</v>
      </c>
      <c r="X5" t="s">
        <v>175</v>
      </c>
      <c r="Y5">
        <v>5.67</v>
      </c>
      <c r="AA5" t="s">
        <v>45</v>
      </c>
      <c r="AB5">
        <v>0</v>
      </c>
      <c r="AC5">
        <v>169954</v>
      </c>
      <c r="AF5">
        <v>0</v>
      </c>
      <c r="AG5">
        <v>17142</v>
      </c>
      <c r="AJ5" s="18">
        <f t="shared" si="1"/>
        <v>187096</v>
      </c>
      <c r="AK5" t="s">
        <v>164</v>
      </c>
      <c r="AL5">
        <v>9.1600000000000001E-2</v>
      </c>
      <c r="AM5" s="19">
        <f t="shared" si="2"/>
        <v>0</v>
      </c>
      <c r="AN5" s="19">
        <f t="shared" si="3"/>
        <v>187096</v>
      </c>
      <c r="AO5" s="19">
        <f t="shared" si="4"/>
        <v>169954</v>
      </c>
      <c r="AP5" s="19">
        <f t="shared" si="5"/>
        <v>1.1008625863468939</v>
      </c>
      <c r="AQ5">
        <v>23</v>
      </c>
      <c r="AR5">
        <v>382</v>
      </c>
      <c r="AT5" t="s">
        <v>182</v>
      </c>
      <c r="AU5" t="s">
        <v>166</v>
      </c>
      <c r="AV5" t="s">
        <v>165</v>
      </c>
      <c r="AW5" t="s">
        <v>166</v>
      </c>
      <c r="AX5" t="s">
        <v>167</v>
      </c>
      <c r="AY5" t="s">
        <v>168</v>
      </c>
      <c r="AZ5" t="s">
        <v>169</v>
      </c>
      <c r="BA5" t="s">
        <v>179</v>
      </c>
    </row>
    <row r="6" spans="1:53" x14ac:dyDescent="0.3">
      <c r="A6" t="s">
        <v>154</v>
      </c>
      <c r="B6">
        <v>4.0999999999999996</v>
      </c>
      <c r="C6">
        <v>20070202</v>
      </c>
      <c r="D6" t="s">
        <v>155</v>
      </c>
      <c r="E6" t="s">
        <v>68</v>
      </c>
      <c r="F6">
        <v>14</v>
      </c>
      <c r="G6" s="1" t="s">
        <v>59</v>
      </c>
      <c r="H6">
        <v>12</v>
      </c>
      <c r="K6" t="s">
        <v>156</v>
      </c>
      <c r="L6" t="s">
        <v>180</v>
      </c>
      <c r="M6">
        <v>1</v>
      </c>
      <c r="N6">
        <v>3</v>
      </c>
      <c r="O6">
        <v>2005</v>
      </c>
      <c r="P6">
        <v>20060602</v>
      </c>
      <c r="Q6">
        <v>20060605</v>
      </c>
      <c r="R6" t="s">
        <v>181</v>
      </c>
      <c r="S6" t="s">
        <v>158</v>
      </c>
      <c r="T6" t="s">
        <v>159</v>
      </c>
      <c r="U6" t="s">
        <v>160</v>
      </c>
      <c r="V6" t="s">
        <v>161</v>
      </c>
      <c r="W6" t="s">
        <v>164</v>
      </c>
      <c r="X6" t="s">
        <v>175</v>
      </c>
      <c r="Y6">
        <v>5.67</v>
      </c>
      <c r="AA6" t="s">
        <v>45</v>
      </c>
      <c r="AB6">
        <v>5000</v>
      </c>
      <c r="AC6">
        <v>136519</v>
      </c>
      <c r="AD6">
        <v>0</v>
      </c>
      <c r="AE6">
        <v>8143</v>
      </c>
      <c r="AF6">
        <v>5000</v>
      </c>
      <c r="AG6">
        <v>45027</v>
      </c>
      <c r="AH6">
        <v>0</v>
      </c>
      <c r="AI6">
        <v>1437</v>
      </c>
      <c r="AJ6" s="18">
        <f t="shared" si="1"/>
        <v>191126</v>
      </c>
      <c r="AK6" t="s">
        <v>164</v>
      </c>
      <c r="AL6">
        <v>0.24310000000000001</v>
      </c>
      <c r="AM6" s="19">
        <f t="shared" si="2"/>
        <v>181546</v>
      </c>
      <c r="AN6" s="19">
        <f t="shared" si="3"/>
        <v>9580</v>
      </c>
      <c r="AO6" s="19">
        <f t="shared" si="4"/>
        <v>144662</v>
      </c>
      <c r="AP6" s="19">
        <f t="shared" si="5"/>
        <v>1.3211900844727711</v>
      </c>
      <c r="AQ6">
        <v>23</v>
      </c>
      <c r="AR6">
        <v>399</v>
      </c>
      <c r="AT6" t="s">
        <v>183</v>
      </c>
      <c r="AU6" t="s">
        <v>166</v>
      </c>
      <c r="AV6" t="s">
        <v>165</v>
      </c>
      <c r="AW6" t="s">
        <v>166</v>
      </c>
      <c r="AX6" t="s">
        <v>167</v>
      </c>
      <c r="AY6" t="s">
        <v>168</v>
      </c>
      <c r="AZ6" t="s">
        <v>169</v>
      </c>
      <c r="BA6" t="s">
        <v>179</v>
      </c>
    </row>
    <row r="7" spans="1:53" x14ac:dyDescent="0.3">
      <c r="A7" t="s">
        <v>154</v>
      </c>
      <c r="B7">
        <v>4.0999999999999996</v>
      </c>
      <c r="C7">
        <v>20160826</v>
      </c>
      <c r="D7" t="s">
        <v>44</v>
      </c>
      <c r="E7" t="s">
        <v>44</v>
      </c>
      <c r="F7">
        <v>4</v>
      </c>
      <c r="G7" s="1" t="s">
        <v>63</v>
      </c>
      <c r="H7">
        <v>12</v>
      </c>
      <c r="K7" t="s">
        <v>156</v>
      </c>
      <c r="L7">
        <v>4200600000267</v>
      </c>
      <c r="M7">
        <v>1</v>
      </c>
      <c r="N7">
        <v>3</v>
      </c>
      <c r="O7">
        <v>2005</v>
      </c>
      <c r="P7">
        <v>20060516</v>
      </c>
      <c r="Q7">
        <v>20060516</v>
      </c>
      <c r="R7" t="s">
        <v>184</v>
      </c>
      <c r="S7" t="s">
        <v>185</v>
      </c>
      <c r="T7" t="s">
        <v>186</v>
      </c>
      <c r="V7" t="s">
        <v>161</v>
      </c>
      <c r="W7" t="s">
        <v>164</v>
      </c>
      <c r="Y7">
        <v>6.47</v>
      </c>
      <c r="Z7">
        <v>85</v>
      </c>
      <c r="AB7">
        <v>0</v>
      </c>
      <c r="AC7">
        <v>225257</v>
      </c>
      <c r="AF7">
        <v>0</v>
      </c>
      <c r="AG7">
        <v>406</v>
      </c>
      <c r="AJ7" s="18">
        <f t="shared" si="1"/>
        <v>225663</v>
      </c>
      <c r="AL7">
        <v>1.8E-3</v>
      </c>
      <c r="AM7" s="19">
        <f t="shared" si="2"/>
        <v>0</v>
      </c>
      <c r="AN7" s="19">
        <f t="shared" si="3"/>
        <v>225663</v>
      </c>
      <c r="AO7" s="19">
        <f t="shared" si="4"/>
        <v>225257</v>
      </c>
      <c r="AP7" s="19">
        <f t="shared" si="5"/>
        <v>1.0018023857194227</v>
      </c>
      <c r="AU7" t="s">
        <v>187</v>
      </c>
      <c r="AV7" t="s">
        <v>188</v>
      </c>
      <c r="AW7" t="s">
        <v>189</v>
      </c>
      <c r="AX7" t="s">
        <v>167</v>
      </c>
      <c r="AY7" t="s">
        <v>190</v>
      </c>
      <c r="AZ7" t="s">
        <v>191</v>
      </c>
      <c r="BA7" t="s">
        <v>45</v>
      </c>
    </row>
    <row r="8" spans="1:53" x14ac:dyDescent="0.3">
      <c r="A8" t="s">
        <v>154</v>
      </c>
      <c r="B8">
        <v>4.0999999999999996</v>
      </c>
      <c r="C8">
        <v>20120206</v>
      </c>
      <c r="D8" t="s">
        <v>155</v>
      </c>
      <c r="E8" t="s">
        <v>171</v>
      </c>
      <c r="F8">
        <v>14</v>
      </c>
      <c r="G8" s="1" t="s">
        <v>101</v>
      </c>
      <c r="H8">
        <v>12</v>
      </c>
      <c r="M8">
        <v>1</v>
      </c>
      <c r="N8">
        <v>3</v>
      </c>
      <c r="O8">
        <v>2009</v>
      </c>
      <c r="P8">
        <v>20100510</v>
      </c>
      <c r="Q8">
        <v>20100514</v>
      </c>
      <c r="R8" t="s">
        <v>172</v>
      </c>
      <c r="S8" t="s">
        <v>173</v>
      </c>
      <c r="T8" t="s">
        <v>174</v>
      </c>
      <c r="U8" t="s">
        <v>192</v>
      </c>
      <c r="V8" t="s">
        <v>161</v>
      </c>
      <c r="W8" t="s">
        <v>162</v>
      </c>
      <c r="X8" t="s">
        <v>175</v>
      </c>
      <c r="Y8">
        <v>8.25</v>
      </c>
      <c r="AB8">
        <v>5000</v>
      </c>
      <c r="AC8">
        <v>52850</v>
      </c>
      <c r="AF8">
        <v>5000</v>
      </c>
      <c r="AG8">
        <v>539924</v>
      </c>
      <c r="AJ8" s="18">
        <f t="shared" si="1"/>
        <v>592774</v>
      </c>
      <c r="AK8" t="s">
        <v>164</v>
      </c>
      <c r="AL8">
        <v>1.6999999999999999E-3</v>
      </c>
      <c r="AM8" s="19">
        <f t="shared" si="2"/>
        <v>592774</v>
      </c>
      <c r="AN8" s="19">
        <f t="shared" si="3"/>
        <v>0</v>
      </c>
      <c r="AO8" s="19">
        <f t="shared" si="4"/>
        <v>52850</v>
      </c>
      <c r="AP8" s="19">
        <f t="shared" si="5"/>
        <v>11.216158940397351</v>
      </c>
      <c r="AR8">
        <v>606</v>
      </c>
      <c r="AU8" t="s">
        <v>176</v>
      </c>
      <c r="AV8" t="s">
        <v>177</v>
      </c>
      <c r="AW8" t="s">
        <v>176</v>
      </c>
      <c r="AX8" t="s">
        <v>167</v>
      </c>
      <c r="AY8" t="s">
        <v>178</v>
      </c>
      <c r="AZ8" t="s">
        <v>171</v>
      </c>
      <c r="BA8" t="s">
        <v>45</v>
      </c>
    </row>
    <row r="9" spans="1:53" x14ac:dyDescent="0.3">
      <c r="A9" t="s">
        <v>154</v>
      </c>
      <c r="B9">
        <v>4.0999999999999996</v>
      </c>
      <c r="C9">
        <v>20050106</v>
      </c>
      <c r="D9" t="s">
        <v>155</v>
      </c>
      <c r="E9" t="s">
        <v>68</v>
      </c>
      <c r="F9">
        <v>14</v>
      </c>
      <c r="G9" s="1" t="s">
        <v>52</v>
      </c>
      <c r="H9">
        <v>12</v>
      </c>
      <c r="M9">
        <v>1</v>
      </c>
      <c r="N9">
        <v>3</v>
      </c>
      <c r="O9">
        <v>2003</v>
      </c>
      <c r="P9">
        <v>20040510</v>
      </c>
      <c r="Q9">
        <v>20040618</v>
      </c>
      <c r="R9" t="s">
        <v>193</v>
      </c>
      <c r="S9" t="s">
        <v>194</v>
      </c>
      <c r="T9" t="s">
        <v>159</v>
      </c>
      <c r="U9" t="s">
        <v>160</v>
      </c>
      <c r="V9" t="s">
        <v>161</v>
      </c>
      <c r="W9" t="s">
        <v>164</v>
      </c>
      <c r="X9" t="s">
        <v>195</v>
      </c>
      <c r="Y9">
        <v>10.8</v>
      </c>
      <c r="AA9" t="s">
        <v>45</v>
      </c>
      <c r="AB9">
        <v>5000</v>
      </c>
      <c r="AC9">
        <v>81034</v>
      </c>
      <c r="AD9">
        <v>0</v>
      </c>
      <c r="AE9">
        <v>20921</v>
      </c>
      <c r="AF9">
        <v>5000</v>
      </c>
      <c r="AG9">
        <v>313362</v>
      </c>
      <c r="AH9">
        <v>0</v>
      </c>
      <c r="AI9">
        <v>80903</v>
      </c>
      <c r="AJ9" s="18">
        <f t="shared" si="1"/>
        <v>496220</v>
      </c>
      <c r="AK9" t="s">
        <v>164</v>
      </c>
      <c r="AM9" s="19">
        <f t="shared" si="2"/>
        <v>394396</v>
      </c>
      <c r="AN9" s="19">
        <f t="shared" si="3"/>
        <v>101824</v>
      </c>
      <c r="AO9" s="19">
        <f t="shared" si="4"/>
        <v>101955</v>
      </c>
      <c r="AP9" s="19">
        <f t="shared" si="5"/>
        <v>4.8670491883674174</v>
      </c>
      <c r="AQ9">
        <v>0</v>
      </c>
      <c r="AT9" t="s">
        <v>196</v>
      </c>
      <c r="AU9" t="s">
        <v>197</v>
      </c>
      <c r="AV9" t="s">
        <v>198</v>
      </c>
      <c r="AW9" t="s">
        <v>166</v>
      </c>
      <c r="AX9" t="s">
        <v>167</v>
      </c>
      <c r="AY9" t="s">
        <v>168</v>
      </c>
      <c r="AZ9" t="s">
        <v>169</v>
      </c>
      <c r="BA9" t="s">
        <v>179</v>
      </c>
    </row>
    <row r="10" spans="1:53" x14ac:dyDescent="0.3">
      <c r="A10" t="s">
        <v>154</v>
      </c>
      <c r="B10">
        <v>4.0999999999999996</v>
      </c>
      <c r="C10">
        <v>20060130</v>
      </c>
      <c r="D10" t="s">
        <v>155</v>
      </c>
      <c r="E10" t="s">
        <v>68</v>
      </c>
      <c r="F10">
        <v>14</v>
      </c>
      <c r="G10" s="1" t="s">
        <v>54</v>
      </c>
      <c r="H10">
        <v>12</v>
      </c>
      <c r="K10" t="s">
        <v>156</v>
      </c>
      <c r="L10" t="s">
        <v>199</v>
      </c>
      <c r="M10">
        <v>1</v>
      </c>
      <c r="N10">
        <v>3</v>
      </c>
      <c r="O10">
        <v>2004</v>
      </c>
      <c r="P10">
        <v>20050512</v>
      </c>
      <c r="Q10">
        <v>20050519</v>
      </c>
      <c r="R10" t="s">
        <v>158</v>
      </c>
      <c r="S10" t="s">
        <v>158</v>
      </c>
      <c r="T10" t="s">
        <v>159</v>
      </c>
      <c r="U10" t="s">
        <v>160</v>
      </c>
      <c r="V10" t="s">
        <v>161</v>
      </c>
      <c r="X10" t="s">
        <v>175</v>
      </c>
      <c r="Y10">
        <v>6.87</v>
      </c>
      <c r="AA10" t="s">
        <v>45</v>
      </c>
      <c r="AB10">
        <v>0</v>
      </c>
      <c r="AC10">
        <v>133455</v>
      </c>
      <c r="AF10">
        <v>0</v>
      </c>
      <c r="AG10">
        <v>16094</v>
      </c>
      <c r="AJ10" s="18">
        <f t="shared" si="1"/>
        <v>149549</v>
      </c>
      <c r="AK10" t="s">
        <v>200</v>
      </c>
      <c r="AL10">
        <v>5.0500000000000003E-2</v>
      </c>
      <c r="AM10" s="19">
        <f t="shared" si="2"/>
        <v>0</v>
      </c>
      <c r="AN10" s="19">
        <f t="shared" si="3"/>
        <v>149549</v>
      </c>
      <c r="AO10" s="19">
        <f t="shared" si="4"/>
        <v>133455</v>
      </c>
      <c r="AP10" s="19">
        <f t="shared" si="5"/>
        <v>1.1205949571016447</v>
      </c>
      <c r="AR10">
        <v>455</v>
      </c>
      <c r="AT10" t="s">
        <v>201</v>
      </c>
      <c r="AU10" t="s">
        <v>165</v>
      </c>
      <c r="AV10" t="s">
        <v>165</v>
      </c>
      <c r="AW10" t="s">
        <v>166</v>
      </c>
      <c r="AX10" t="s">
        <v>167</v>
      </c>
      <c r="AY10" t="s">
        <v>168</v>
      </c>
      <c r="AZ10" t="s">
        <v>169</v>
      </c>
      <c r="BA10" t="s">
        <v>179</v>
      </c>
    </row>
    <row r="11" spans="1:53" x14ac:dyDescent="0.3">
      <c r="A11" t="s">
        <v>154</v>
      </c>
      <c r="B11">
        <v>4.0999999999999996</v>
      </c>
      <c r="C11">
        <v>20060130</v>
      </c>
      <c r="D11" t="s">
        <v>155</v>
      </c>
      <c r="E11" t="s">
        <v>68</v>
      </c>
      <c r="F11">
        <v>14</v>
      </c>
      <c r="G11" s="1" t="s">
        <v>50</v>
      </c>
      <c r="H11">
        <v>12</v>
      </c>
      <c r="K11" t="s">
        <v>156</v>
      </c>
      <c r="L11" t="s">
        <v>199</v>
      </c>
      <c r="M11">
        <v>1</v>
      </c>
      <c r="N11">
        <v>3</v>
      </c>
      <c r="O11">
        <v>2004</v>
      </c>
      <c r="P11">
        <v>20050512</v>
      </c>
      <c r="Q11">
        <v>20050519</v>
      </c>
      <c r="R11" t="s">
        <v>158</v>
      </c>
      <c r="S11" t="s">
        <v>158</v>
      </c>
      <c r="T11" t="s">
        <v>159</v>
      </c>
      <c r="U11" t="s">
        <v>160</v>
      </c>
      <c r="V11" t="s">
        <v>161</v>
      </c>
      <c r="X11" t="s">
        <v>175</v>
      </c>
      <c r="Y11">
        <v>6.87</v>
      </c>
      <c r="AA11" t="s">
        <v>45</v>
      </c>
      <c r="AB11">
        <v>5000</v>
      </c>
      <c r="AC11">
        <v>118197</v>
      </c>
      <c r="AF11">
        <v>5000</v>
      </c>
      <c r="AG11">
        <v>19203</v>
      </c>
      <c r="AH11">
        <v>0</v>
      </c>
      <c r="AI11">
        <v>331</v>
      </c>
      <c r="AJ11" s="18">
        <f t="shared" si="1"/>
        <v>137731</v>
      </c>
      <c r="AK11" t="s">
        <v>200</v>
      </c>
      <c r="AL11">
        <v>0.14180000000000001</v>
      </c>
      <c r="AM11" s="19">
        <f t="shared" si="2"/>
        <v>137400</v>
      </c>
      <c r="AN11" s="19">
        <f t="shared" si="3"/>
        <v>331</v>
      </c>
      <c r="AO11" s="19">
        <f t="shared" si="4"/>
        <v>118197</v>
      </c>
      <c r="AP11" s="19">
        <f t="shared" si="5"/>
        <v>1.1652664619237374</v>
      </c>
      <c r="AQ11">
        <v>35</v>
      </c>
      <c r="AR11">
        <v>416</v>
      </c>
      <c r="AT11" t="s">
        <v>202</v>
      </c>
      <c r="AU11" t="s">
        <v>165</v>
      </c>
      <c r="AV11" t="s">
        <v>165</v>
      </c>
      <c r="AW11" t="s">
        <v>166</v>
      </c>
      <c r="AX11" t="s">
        <v>167</v>
      </c>
      <c r="AY11" t="s">
        <v>168</v>
      </c>
      <c r="AZ11" t="s">
        <v>169</v>
      </c>
      <c r="BA11" t="s">
        <v>179</v>
      </c>
    </row>
    <row r="12" spans="1:53" x14ac:dyDescent="0.3">
      <c r="A12" t="s">
        <v>154</v>
      </c>
      <c r="B12">
        <v>4.0999999999999996</v>
      </c>
      <c r="C12">
        <v>20100610</v>
      </c>
      <c r="D12" t="s">
        <v>155</v>
      </c>
      <c r="E12" t="s">
        <v>171</v>
      </c>
      <c r="F12">
        <v>14</v>
      </c>
      <c r="G12" s="1" t="s">
        <v>62</v>
      </c>
      <c r="H12">
        <v>12</v>
      </c>
      <c r="K12" t="s">
        <v>156</v>
      </c>
      <c r="L12" t="s">
        <v>203</v>
      </c>
      <c r="M12">
        <v>1</v>
      </c>
      <c r="N12">
        <v>3</v>
      </c>
      <c r="O12">
        <v>2006</v>
      </c>
      <c r="P12">
        <v>20070504</v>
      </c>
      <c r="Q12">
        <v>20070530</v>
      </c>
      <c r="R12" t="s">
        <v>204</v>
      </c>
      <c r="S12" t="s">
        <v>205</v>
      </c>
      <c r="T12" t="s">
        <v>206</v>
      </c>
      <c r="U12" t="s">
        <v>160</v>
      </c>
      <c r="V12" t="s">
        <v>161</v>
      </c>
      <c r="W12" t="s">
        <v>170</v>
      </c>
      <c r="X12" t="s">
        <v>175</v>
      </c>
      <c r="Y12">
        <v>8.25</v>
      </c>
      <c r="AA12" t="s">
        <v>45</v>
      </c>
      <c r="AB12">
        <v>5000</v>
      </c>
      <c r="AC12">
        <v>204221</v>
      </c>
      <c r="AD12">
        <v>0</v>
      </c>
      <c r="AE12">
        <v>390</v>
      </c>
      <c r="AF12">
        <v>5000</v>
      </c>
      <c r="AG12">
        <v>390</v>
      </c>
      <c r="AJ12" s="18">
        <f t="shared" si="1"/>
        <v>205001</v>
      </c>
      <c r="AK12" t="s">
        <v>164</v>
      </c>
      <c r="AL12">
        <v>1.9E-3</v>
      </c>
      <c r="AM12" s="19">
        <f t="shared" si="2"/>
        <v>204611</v>
      </c>
      <c r="AN12" s="19">
        <f t="shared" si="3"/>
        <v>390</v>
      </c>
      <c r="AO12" s="19">
        <f t="shared" si="4"/>
        <v>204611</v>
      </c>
      <c r="AP12" s="19">
        <f t="shared" si="5"/>
        <v>1.0019060558816486</v>
      </c>
      <c r="AQ12">
        <v>16</v>
      </c>
      <c r="AR12">
        <v>526</v>
      </c>
      <c r="AT12" t="s">
        <v>207</v>
      </c>
      <c r="AU12" t="s">
        <v>208</v>
      </c>
      <c r="AV12" t="s">
        <v>209</v>
      </c>
      <c r="AW12" t="s">
        <v>208</v>
      </c>
      <c r="AX12" t="s">
        <v>167</v>
      </c>
      <c r="AY12" t="s">
        <v>178</v>
      </c>
      <c r="AZ12" t="s">
        <v>171</v>
      </c>
      <c r="BA12" t="s">
        <v>45</v>
      </c>
    </row>
    <row r="13" spans="1:53" x14ac:dyDescent="0.3">
      <c r="A13" t="s">
        <v>154</v>
      </c>
      <c r="B13">
        <v>4.0999999999999996</v>
      </c>
      <c r="C13">
        <v>20080204</v>
      </c>
      <c r="D13" t="s">
        <v>155</v>
      </c>
      <c r="E13" t="s">
        <v>68</v>
      </c>
      <c r="F13">
        <v>14</v>
      </c>
      <c r="G13" s="1" t="s">
        <v>60</v>
      </c>
      <c r="H13">
        <v>12</v>
      </c>
      <c r="K13" t="s">
        <v>156</v>
      </c>
      <c r="L13" t="s">
        <v>210</v>
      </c>
      <c r="M13">
        <v>1</v>
      </c>
      <c r="N13">
        <v>3</v>
      </c>
      <c r="O13">
        <v>2006</v>
      </c>
      <c r="P13">
        <v>20070427</v>
      </c>
      <c r="Q13">
        <v>20070504</v>
      </c>
      <c r="R13" t="s">
        <v>181</v>
      </c>
      <c r="S13" t="s">
        <v>158</v>
      </c>
      <c r="T13" t="s">
        <v>159</v>
      </c>
      <c r="U13" t="s">
        <v>160</v>
      </c>
      <c r="V13" t="s">
        <v>161</v>
      </c>
      <c r="X13" t="s">
        <v>163</v>
      </c>
      <c r="Y13">
        <v>6.18</v>
      </c>
      <c r="AA13" t="s">
        <v>45</v>
      </c>
      <c r="AB13">
        <v>0</v>
      </c>
      <c r="AC13">
        <v>185397</v>
      </c>
      <c r="AF13">
        <v>0</v>
      </c>
      <c r="AG13">
        <v>1695</v>
      </c>
      <c r="AJ13" s="18">
        <f t="shared" si="1"/>
        <v>187092</v>
      </c>
      <c r="AK13" t="s">
        <v>164</v>
      </c>
      <c r="AL13">
        <v>9.1000000000000004E-3</v>
      </c>
      <c r="AM13" s="19">
        <f t="shared" si="2"/>
        <v>0</v>
      </c>
      <c r="AN13" s="19">
        <f t="shared" si="3"/>
        <v>187092</v>
      </c>
      <c r="AO13" s="19">
        <f t="shared" si="4"/>
        <v>185397</v>
      </c>
      <c r="AP13" s="19">
        <f t="shared" si="5"/>
        <v>1.0091425427595915</v>
      </c>
      <c r="AQ13">
        <v>21</v>
      </c>
      <c r="AR13">
        <v>552</v>
      </c>
      <c r="AT13" t="s">
        <v>211</v>
      </c>
      <c r="AU13" t="s">
        <v>166</v>
      </c>
      <c r="AV13" t="s">
        <v>165</v>
      </c>
      <c r="AW13" t="s">
        <v>166</v>
      </c>
      <c r="AX13" t="s">
        <v>167</v>
      </c>
      <c r="AY13" t="s">
        <v>168</v>
      </c>
      <c r="AZ13" t="s">
        <v>169</v>
      </c>
      <c r="BA13" t="s">
        <v>179</v>
      </c>
    </row>
    <row r="14" spans="1:53" x14ac:dyDescent="0.3">
      <c r="A14" t="s">
        <v>154</v>
      </c>
      <c r="B14">
        <v>4.0999999999999996</v>
      </c>
      <c r="C14">
        <v>20160826</v>
      </c>
      <c r="D14" t="s">
        <v>44</v>
      </c>
      <c r="E14" t="s">
        <v>44</v>
      </c>
      <c r="F14">
        <v>4</v>
      </c>
      <c r="G14" s="1" t="s">
        <v>67</v>
      </c>
      <c r="H14">
        <v>12</v>
      </c>
      <c r="M14">
        <v>1</v>
      </c>
      <c r="N14">
        <v>3</v>
      </c>
      <c r="O14">
        <v>2005</v>
      </c>
      <c r="P14">
        <v>20070501</v>
      </c>
      <c r="Q14">
        <v>20070501</v>
      </c>
      <c r="R14" t="s">
        <v>212</v>
      </c>
      <c r="S14" t="s">
        <v>213</v>
      </c>
      <c r="T14" t="s">
        <v>214</v>
      </c>
      <c r="U14" t="s">
        <v>215</v>
      </c>
      <c r="V14" t="s">
        <v>161</v>
      </c>
      <c r="W14" t="s">
        <v>164</v>
      </c>
      <c r="Y14">
        <v>37.79</v>
      </c>
      <c r="Z14">
        <v>154</v>
      </c>
      <c r="AB14">
        <v>5000</v>
      </c>
      <c r="AC14">
        <v>95779</v>
      </c>
      <c r="AD14">
        <v>0</v>
      </c>
      <c r="AE14">
        <v>1330</v>
      </c>
      <c r="AF14">
        <v>5000</v>
      </c>
      <c r="AG14">
        <v>2891</v>
      </c>
      <c r="AJ14" s="18">
        <f t="shared" si="1"/>
        <v>100000</v>
      </c>
      <c r="AL14">
        <v>2.93E-2</v>
      </c>
      <c r="AM14" s="19">
        <f t="shared" si="2"/>
        <v>98670</v>
      </c>
      <c r="AN14" s="19">
        <f t="shared" si="3"/>
        <v>1330</v>
      </c>
      <c r="AO14" s="19">
        <f t="shared" si="4"/>
        <v>97109</v>
      </c>
      <c r="AP14" s="19">
        <f t="shared" si="5"/>
        <v>1.029770670071775</v>
      </c>
      <c r="AT14" t="s">
        <v>216</v>
      </c>
      <c r="AU14" t="s">
        <v>217</v>
      </c>
      <c r="AV14" t="s">
        <v>218</v>
      </c>
      <c r="AW14" t="s">
        <v>219</v>
      </c>
      <c r="AX14" t="s">
        <v>167</v>
      </c>
      <c r="AY14" t="s">
        <v>168</v>
      </c>
      <c r="AZ14" t="s">
        <v>220</v>
      </c>
      <c r="BA14" t="s">
        <v>45</v>
      </c>
    </row>
    <row r="15" spans="1:53" x14ac:dyDescent="0.3">
      <c r="A15" t="s">
        <v>154</v>
      </c>
      <c r="B15">
        <v>4.0999999999999996</v>
      </c>
      <c r="C15">
        <v>20101203</v>
      </c>
      <c r="D15" t="s">
        <v>155</v>
      </c>
      <c r="E15" t="s">
        <v>171</v>
      </c>
      <c r="F15">
        <v>14</v>
      </c>
      <c r="G15" s="1" t="s">
        <v>76</v>
      </c>
      <c r="H15">
        <v>12</v>
      </c>
      <c r="K15" t="s">
        <v>156</v>
      </c>
      <c r="L15" t="s">
        <v>221</v>
      </c>
      <c r="M15">
        <v>1</v>
      </c>
      <c r="N15">
        <v>3</v>
      </c>
      <c r="O15">
        <v>2007</v>
      </c>
      <c r="P15">
        <v>20080501</v>
      </c>
      <c r="Q15">
        <v>20080605</v>
      </c>
      <c r="R15" t="s">
        <v>204</v>
      </c>
      <c r="S15" t="s">
        <v>205</v>
      </c>
      <c r="T15" t="s">
        <v>206</v>
      </c>
      <c r="V15" t="s">
        <v>161</v>
      </c>
      <c r="W15" t="s">
        <v>162</v>
      </c>
      <c r="Y15">
        <v>8.25</v>
      </c>
      <c r="AB15">
        <v>5000</v>
      </c>
      <c r="AC15">
        <v>180974</v>
      </c>
      <c r="AF15">
        <v>5000</v>
      </c>
      <c r="AG15">
        <v>724</v>
      </c>
      <c r="AJ15" s="18">
        <f t="shared" si="1"/>
        <v>181698</v>
      </c>
      <c r="AL15">
        <v>4.0000000000000001E-3</v>
      </c>
      <c r="AM15" s="19">
        <f t="shared" si="2"/>
        <v>181698</v>
      </c>
      <c r="AN15" s="19">
        <f t="shared" si="3"/>
        <v>0</v>
      </c>
      <c r="AO15" s="19">
        <f t="shared" si="4"/>
        <v>180974</v>
      </c>
      <c r="AP15" s="19">
        <f t="shared" si="5"/>
        <v>1.0040005746681844</v>
      </c>
      <c r="AR15">
        <v>502</v>
      </c>
      <c r="AU15" t="s">
        <v>208</v>
      </c>
      <c r="AV15" t="s">
        <v>209</v>
      </c>
      <c r="AW15" t="s">
        <v>208</v>
      </c>
      <c r="AX15" t="s">
        <v>167</v>
      </c>
      <c r="AY15" t="s">
        <v>178</v>
      </c>
      <c r="AZ15" t="s">
        <v>171</v>
      </c>
      <c r="BA15" t="s">
        <v>45</v>
      </c>
    </row>
    <row r="16" spans="1:53" x14ac:dyDescent="0.3">
      <c r="A16" t="s">
        <v>154</v>
      </c>
      <c r="B16">
        <v>4.0999999999999996</v>
      </c>
      <c r="C16">
        <v>20070202</v>
      </c>
      <c r="D16" t="s">
        <v>155</v>
      </c>
      <c r="E16" t="s">
        <v>68</v>
      </c>
      <c r="F16">
        <v>14</v>
      </c>
      <c r="G16" s="1" t="s">
        <v>53</v>
      </c>
      <c r="H16">
        <v>12</v>
      </c>
      <c r="M16">
        <v>1</v>
      </c>
      <c r="N16">
        <v>3</v>
      </c>
      <c r="O16">
        <v>2004</v>
      </c>
      <c r="P16">
        <v>20060419</v>
      </c>
      <c r="Q16">
        <v>20060419</v>
      </c>
      <c r="R16" t="s">
        <v>193</v>
      </c>
      <c r="S16" t="s">
        <v>194</v>
      </c>
      <c r="T16" t="s">
        <v>159</v>
      </c>
      <c r="U16" t="s">
        <v>192</v>
      </c>
      <c r="V16" t="s">
        <v>161</v>
      </c>
      <c r="W16" t="s">
        <v>162</v>
      </c>
      <c r="X16" t="s">
        <v>163</v>
      </c>
      <c r="Y16">
        <v>113.4</v>
      </c>
      <c r="AA16" t="s">
        <v>45</v>
      </c>
      <c r="AB16">
        <v>5000</v>
      </c>
      <c r="AC16">
        <v>71474</v>
      </c>
      <c r="AF16">
        <v>5000</v>
      </c>
      <c r="AG16">
        <v>1780</v>
      </c>
      <c r="AJ16" s="18">
        <f t="shared" si="1"/>
        <v>73254</v>
      </c>
      <c r="AK16" t="s">
        <v>164</v>
      </c>
      <c r="AM16" s="19">
        <f t="shared" si="2"/>
        <v>73254</v>
      </c>
      <c r="AN16" s="19">
        <f t="shared" si="3"/>
        <v>0</v>
      </c>
      <c r="AO16" s="19">
        <f t="shared" si="4"/>
        <v>71474</v>
      </c>
      <c r="AP16" s="19">
        <f t="shared" si="5"/>
        <v>1.0249041609536336</v>
      </c>
      <c r="AT16" t="s">
        <v>222</v>
      </c>
      <c r="AU16" t="s">
        <v>197</v>
      </c>
      <c r="AV16" t="s">
        <v>198</v>
      </c>
      <c r="AW16" t="s">
        <v>166</v>
      </c>
      <c r="AX16" t="s">
        <v>167</v>
      </c>
      <c r="AY16" t="s">
        <v>168</v>
      </c>
      <c r="AZ16" t="s">
        <v>169</v>
      </c>
      <c r="BA16" t="s">
        <v>179</v>
      </c>
    </row>
    <row r="17" spans="1:53" x14ac:dyDescent="0.3">
      <c r="A17" t="s">
        <v>154</v>
      </c>
      <c r="B17">
        <v>4.0999999999999996</v>
      </c>
      <c r="C17">
        <v>20160826</v>
      </c>
      <c r="D17" t="s">
        <v>44</v>
      </c>
      <c r="E17" t="s">
        <v>44</v>
      </c>
      <c r="F17">
        <v>4</v>
      </c>
      <c r="G17" s="1" t="s">
        <v>70</v>
      </c>
      <c r="H17">
        <v>12</v>
      </c>
      <c r="M17">
        <v>1</v>
      </c>
      <c r="N17">
        <v>3</v>
      </c>
      <c r="O17">
        <v>2006</v>
      </c>
      <c r="P17">
        <v>20070605</v>
      </c>
      <c r="Q17">
        <v>20070605</v>
      </c>
      <c r="R17" t="s">
        <v>223</v>
      </c>
      <c r="S17" t="s">
        <v>224</v>
      </c>
      <c r="T17" t="s">
        <v>225</v>
      </c>
      <c r="V17" t="s">
        <v>161</v>
      </c>
      <c r="W17" t="s">
        <v>162</v>
      </c>
      <c r="Y17">
        <v>7.19</v>
      </c>
      <c r="Z17">
        <v>89</v>
      </c>
      <c r="AB17">
        <v>5000</v>
      </c>
      <c r="AC17">
        <v>195828</v>
      </c>
      <c r="AD17">
        <v>0</v>
      </c>
      <c r="AE17">
        <v>1065</v>
      </c>
      <c r="AF17">
        <v>5000</v>
      </c>
      <c r="AG17">
        <v>3996</v>
      </c>
      <c r="AJ17" s="18">
        <f t="shared" si="1"/>
        <v>200889</v>
      </c>
      <c r="AL17">
        <v>0.02</v>
      </c>
      <c r="AM17" s="19">
        <f t="shared" si="2"/>
        <v>199824</v>
      </c>
      <c r="AN17" s="19">
        <f t="shared" si="3"/>
        <v>1065</v>
      </c>
      <c r="AO17" s="19">
        <f t="shared" si="4"/>
        <v>196893</v>
      </c>
      <c r="AP17" s="19">
        <f t="shared" si="5"/>
        <v>1.0202952872880193</v>
      </c>
      <c r="AU17" t="s">
        <v>226</v>
      </c>
      <c r="AV17" t="s">
        <v>227</v>
      </c>
      <c r="AW17" t="s">
        <v>226</v>
      </c>
      <c r="AX17" t="s">
        <v>167</v>
      </c>
      <c r="AY17" t="s">
        <v>168</v>
      </c>
      <c r="AZ17" t="s">
        <v>228</v>
      </c>
      <c r="BA17" t="s">
        <v>45</v>
      </c>
    </row>
    <row r="18" spans="1:53" x14ac:dyDescent="0.3">
      <c r="A18" t="s">
        <v>154</v>
      </c>
      <c r="B18">
        <v>4.0999999999999996</v>
      </c>
      <c r="C18">
        <v>20160826</v>
      </c>
      <c r="D18" t="s">
        <v>44</v>
      </c>
      <c r="E18" t="s">
        <v>44</v>
      </c>
      <c r="F18">
        <v>4</v>
      </c>
      <c r="G18" s="1" t="s">
        <v>77</v>
      </c>
      <c r="H18">
        <v>12</v>
      </c>
      <c r="M18">
        <v>1</v>
      </c>
      <c r="N18">
        <v>3</v>
      </c>
      <c r="O18">
        <v>2006</v>
      </c>
      <c r="P18">
        <v>20070626</v>
      </c>
      <c r="Q18">
        <v>20070626</v>
      </c>
      <c r="R18" t="s">
        <v>229</v>
      </c>
      <c r="S18" t="s">
        <v>230</v>
      </c>
      <c r="T18" t="s">
        <v>231</v>
      </c>
      <c r="V18" t="s">
        <v>161</v>
      </c>
      <c r="Y18">
        <v>20.260000000000002</v>
      </c>
      <c r="Z18">
        <v>112</v>
      </c>
      <c r="AB18">
        <v>5000</v>
      </c>
      <c r="AC18">
        <v>97589</v>
      </c>
      <c r="AD18">
        <v>0</v>
      </c>
      <c r="AE18">
        <v>1518</v>
      </c>
      <c r="AF18">
        <v>5000</v>
      </c>
      <c r="AG18">
        <v>2093</v>
      </c>
      <c r="AJ18" s="18">
        <f t="shared" si="1"/>
        <v>101200</v>
      </c>
      <c r="AL18">
        <v>2.1000000000000001E-2</v>
      </c>
      <c r="AM18" s="19">
        <f t="shared" si="2"/>
        <v>99682</v>
      </c>
      <c r="AN18" s="19">
        <f t="shared" si="3"/>
        <v>1518</v>
      </c>
      <c r="AO18" s="19">
        <f t="shared" si="4"/>
        <v>99107</v>
      </c>
      <c r="AP18" s="19">
        <f t="shared" si="5"/>
        <v>1.0211185889997678</v>
      </c>
      <c r="AT18" t="s">
        <v>232</v>
      </c>
      <c r="AU18" t="s">
        <v>233</v>
      </c>
      <c r="AV18" t="s">
        <v>234</v>
      </c>
      <c r="AW18" t="s">
        <v>235</v>
      </c>
      <c r="AX18" t="s">
        <v>167</v>
      </c>
      <c r="AY18" t="s">
        <v>178</v>
      </c>
      <c r="AZ18" t="s">
        <v>236</v>
      </c>
      <c r="BA18" t="s">
        <v>45</v>
      </c>
    </row>
    <row r="19" spans="1:53" x14ac:dyDescent="0.3">
      <c r="A19" t="s">
        <v>154</v>
      </c>
      <c r="B19">
        <v>4.0999999999999996</v>
      </c>
      <c r="C19">
        <v>20100302</v>
      </c>
      <c r="D19" t="s">
        <v>155</v>
      </c>
      <c r="E19" t="s">
        <v>68</v>
      </c>
      <c r="F19">
        <v>14</v>
      </c>
      <c r="G19" s="1" t="s">
        <v>80</v>
      </c>
      <c r="H19">
        <v>12</v>
      </c>
      <c r="M19">
        <v>1</v>
      </c>
      <c r="N19">
        <v>3</v>
      </c>
      <c r="O19">
        <v>2008</v>
      </c>
      <c r="P19">
        <v>20090515</v>
      </c>
      <c r="Q19">
        <v>20090520</v>
      </c>
      <c r="R19" t="s">
        <v>193</v>
      </c>
      <c r="S19" t="s">
        <v>194</v>
      </c>
      <c r="T19" t="s">
        <v>237</v>
      </c>
      <c r="U19" t="s">
        <v>160</v>
      </c>
      <c r="V19" t="s">
        <v>161</v>
      </c>
      <c r="W19" t="s">
        <v>162</v>
      </c>
      <c r="X19" t="s">
        <v>163</v>
      </c>
      <c r="Y19">
        <v>0.04</v>
      </c>
      <c r="AA19" t="s">
        <v>45</v>
      </c>
      <c r="AB19">
        <v>5000</v>
      </c>
      <c r="AC19">
        <v>89877</v>
      </c>
      <c r="AD19">
        <v>0</v>
      </c>
      <c r="AE19">
        <v>589</v>
      </c>
      <c r="AF19">
        <v>5000</v>
      </c>
      <c r="AG19">
        <v>670427</v>
      </c>
      <c r="AH19">
        <v>0</v>
      </c>
      <c r="AI19">
        <v>23107</v>
      </c>
      <c r="AJ19" s="18">
        <f t="shared" si="1"/>
        <v>784000</v>
      </c>
      <c r="AK19" t="s">
        <v>164</v>
      </c>
      <c r="AL19">
        <v>2.9499999999999998E-2</v>
      </c>
      <c r="AM19" s="19">
        <f t="shared" si="2"/>
        <v>760304</v>
      </c>
      <c r="AN19" s="19">
        <f t="shared" si="3"/>
        <v>23696</v>
      </c>
      <c r="AO19" s="19">
        <f t="shared" si="4"/>
        <v>90466</v>
      </c>
      <c r="AP19" s="19">
        <f t="shared" si="5"/>
        <v>8.6662392501050114</v>
      </c>
      <c r="AR19">
        <v>475</v>
      </c>
      <c r="AU19" t="s">
        <v>197</v>
      </c>
      <c r="AV19" t="s">
        <v>198</v>
      </c>
      <c r="AW19" t="s">
        <v>238</v>
      </c>
      <c r="AX19" t="s">
        <v>167</v>
      </c>
      <c r="AY19" t="s">
        <v>168</v>
      </c>
      <c r="AZ19" t="s">
        <v>169</v>
      </c>
      <c r="BA19" t="s">
        <v>45</v>
      </c>
    </row>
    <row r="20" spans="1:53" x14ac:dyDescent="0.3">
      <c r="A20" t="s">
        <v>154</v>
      </c>
      <c r="B20">
        <v>4.0999999999999996</v>
      </c>
      <c r="C20">
        <v>20130117</v>
      </c>
      <c r="D20" t="s">
        <v>155</v>
      </c>
      <c r="E20" t="s">
        <v>68</v>
      </c>
      <c r="F20">
        <v>14</v>
      </c>
      <c r="G20" s="1" t="s">
        <v>81</v>
      </c>
      <c r="H20">
        <v>12</v>
      </c>
      <c r="M20">
        <v>1</v>
      </c>
      <c r="N20">
        <v>3</v>
      </c>
      <c r="O20">
        <v>2008</v>
      </c>
      <c r="P20">
        <v>20090515</v>
      </c>
      <c r="Q20">
        <v>20090520</v>
      </c>
      <c r="R20" t="s">
        <v>193</v>
      </c>
      <c r="S20" t="s">
        <v>194</v>
      </c>
      <c r="T20" t="s">
        <v>159</v>
      </c>
      <c r="U20" t="s">
        <v>160</v>
      </c>
      <c r="V20" t="s">
        <v>161</v>
      </c>
      <c r="W20" t="s">
        <v>162</v>
      </c>
      <c r="X20" t="s">
        <v>163</v>
      </c>
      <c r="Y20">
        <v>0.03</v>
      </c>
      <c r="AA20" t="s">
        <v>45</v>
      </c>
      <c r="AB20">
        <v>5000</v>
      </c>
      <c r="AC20">
        <v>87407</v>
      </c>
      <c r="AD20">
        <v>0</v>
      </c>
      <c r="AE20">
        <v>689</v>
      </c>
      <c r="AF20">
        <v>5000</v>
      </c>
      <c r="AG20">
        <v>799603</v>
      </c>
      <c r="AH20">
        <v>0</v>
      </c>
      <c r="AI20">
        <v>26301</v>
      </c>
      <c r="AJ20" s="18">
        <f t="shared" si="1"/>
        <v>914000</v>
      </c>
      <c r="AK20" t="s">
        <v>164</v>
      </c>
      <c r="AL20">
        <v>5.7799999999999997E-2</v>
      </c>
      <c r="AM20" s="19">
        <f t="shared" si="2"/>
        <v>887010</v>
      </c>
      <c r="AN20" s="19">
        <f t="shared" si="3"/>
        <v>26990</v>
      </c>
      <c r="AO20" s="19">
        <f t="shared" si="4"/>
        <v>88096</v>
      </c>
      <c r="AP20" s="19">
        <f t="shared" si="5"/>
        <v>10.375045405012713</v>
      </c>
      <c r="AR20">
        <v>415</v>
      </c>
      <c r="AU20" t="s">
        <v>197</v>
      </c>
      <c r="AV20" t="s">
        <v>198</v>
      </c>
      <c r="AW20" t="s">
        <v>166</v>
      </c>
      <c r="AX20" t="s">
        <v>167</v>
      </c>
      <c r="AY20" t="s">
        <v>168</v>
      </c>
      <c r="AZ20" t="s">
        <v>169</v>
      </c>
      <c r="BA20" t="s">
        <v>45</v>
      </c>
    </row>
    <row r="21" spans="1:53" x14ac:dyDescent="0.3">
      <c r="A21" t="s">
        <v>154</v>
      </c>
      <c r="B21">
        <v>4.0999999999999996</v>
      </c>
      <c r="C21">
        <v>20160826</v>
      </c>
      <c r="D21" t="s">
        <v>44</v>
      </c>
      <c r="E21" t="s">
        <v>44</v>
      </c>
      <c r="F21">
        <v>4</v>
      </c>
      <c r="G21" s="1" t="s">
        <v>79</v>
      </c>
      <c r="H21">
        <v>12</v>
      </c>
      <c r="M21">
        <v>1</v>
      </c>
      <c r="N21">
        <v>3</v>
      </c>
      <c r="O21">
        <v>2007</v>
      </c>
      <c r="P21">
        <v>20080602</v>
      </c>
      <c r="Q21">
        <v>20080602</v>
      </c>
      <c r="R21" t="s">
        <v>239</v>
      </c>
      <c r="S21" t="s">
        <v>240</v>
      </c>
      <c r="T21" t="s">
        <v>241</v>
      </c>
      <c r="V21" t="s">
        <v>161</v>
      </c>
      <c r="W21" t="s">
        <v>162</v>
      </c>
      <c r="Y21">
        <v>5.39</v>
      </c>
      <c r="Z21">
        <v>81</v>
      </c>
      <c r="AB21">
        <v>5000</v>
      </c>
      <c r="AC21">
        <v>201920</v>
      </c>
      <c r="AJ21" s="18">
        <f t="shared" si="1"/>
        <v>201920</v>
      </c>
      <c r="AM21" s="19">
        <f t="shared" si="2"/>
        <v>201920</v>
      </c>
      <c r="AN21" s="19">
        <f t="shared" si="3"/>
        <v>0</v>
      </c>
      <c r="AO21" s="19">
        <f t="shared" si="4"/>
        <v>201920</v>
      </c>
      <c r="AP21" s="19">
        <f t="shared" si="5"/>
        <v>1</v>
      </c>
      <c r="AU21" t="s">
        <v>242</v>
      </c>
      <c r="AV21" t="s">
        <v>243</v>
      </c>
      <c r="AW21" t="s">
        <v>242</v>
      </c>
      <c r="AX21" t="s">
        <v>167</v>
      </c>
      <c r="AY21" t="s">
        <v>190</v>
      </c>
      <c r="AZ21" t="s">
        <v>191</v>
      </c>
      <c r="BA21" t="s">
        <v>45</v>
      </c>
    </row>
    <row r="22" spans="1:53" x14ac:dyDescent="0.3">
      <c r="A22" t="s">
        <v>154</v>
      </c>
      <c r="B22">
        <v>4.0999999999999996</v>
      </c>
      <c r="C22">
        <v>20160826</v>
      </c>
      <c r="D22" t="s">
        <v>44</v>
      </c>
      <c r="E22" t="s">
        <v>244</v>
      </c>
      <c r="F22">
        <v>4</v>
      </c>
      <c r="G22" s="1" t="s">
        <v>66</v>
      </c>
      <c r="H22">
        <v>12</v>
      </c>
      <c r="M22">
        <v>1</v>
      </c>
      <c r="N22">
        <v>3</v>
      </c>
      <c r="O22">
        <v>2005</v>
      </c>
      <c r="P22">
        <v>20070520</v>
      </c>
      <c r="Q22">
        <v>20070617</v>
      </c>
      <c r="R22" t="s">
        <v>245</v>
      </c>
      <c r="S22" t="s">
        <v>246</v>
      </c>
      <c r="T22" t="s">
        <v>186</v>
      </c>
      <c r="U22" t="s">
        <v>215</v>
      </c>
      <c r="V22" t="s">
        <v>161</v>
      </c>
      <c r="W22" t="s">
        <v>162</v>
      </c>
      <c r="Y22">
        <v>64.790000000000006</v>
      </c>
      <c r="AB22">
        <v>5000</v>
      </c>
      <c r="AC22">
        <v>95280</v>
      </c>
      <c r="AF22">
        <v>5000</v>
      </c>
      <c r="AG22">
        <v>2463</v>
      </c>
      <c r="AJ22" s="18">
        <f t="shared" si="1"/>
        <v>97743</v>
      </c>
      <c r="AL22">
        <v>2.52E-2</v>
      </c>
      <c r="AM22" s="19">
        <f t="shared" si="2"/>
        <v>97743</v>
      </c>
      <c r="AN22" s="19">
        <f t="shared" si="3"/>
        <v>0</v>
      </c>
      <c r="AO22" s="19">
        <f t="shared" si="4"/>
        <v>95280</v>
      </c>
      <c r="AP22" s="19">
        <f t="shared" si="5"/>
        <v>1.0258501259445845</v>
      </c>
      <c r="AU22" t="s">
        <v>247</v>
      </c>
      <c r="AV22" t="s">
        <v>248</v>
      </c>
      <c r="AW22" t="s">
        <v>189</v>
      </c>
      <c r="AX22" t="s">
        <v>167</v>
      </c>
      <c r="AY22" t="s">
        <v>190</v>
      </c>
      <c r="AZ22" t="s">
        <v>191</v>
      </c>
      <c r="BA22" t="s">
        <v>45</v>
      </c>
    </row>
    <row r="23" spans="1:53" x14ac:dyDescent="0.3">
      <c r="A23" t="s">
        <v>154</v>
      </c>
      <c r="B23">
        <v>4.0999999999999996</v>
      </c>
      <c r="C23">
        <v>20160826</v>
      </c>
      <c r="D23" t="s">
        <v>44</v>
      </c>
      <c r="E23" t="s">
        <v>44</v>
      </c>
      <c r="F23">
        <v>4</v>
      </c>
      <c r="G23" s="1" t="s">
        <v>72</v>
      </c>
      <c r="H23">
        <v>0</v>
      </c>
      <c r="M23">
        <v>1</v>
      </c>
      <c r="N23">
        <v>1</v>
      </c>
      <c r="O23">
        <v>2007</v>
      </c>
      <c r="P23">
        <v>20090403</v>
      </c>
      <c r="Q23">
        <v>20090403</v>
      </c>
      <c r="R23" t="s">
        <v>249</v>
      </c>
      <c r="S23" t="s">
        <v>250</v>
      </c>
      <c r="T23" t="s">
        <v>251</v>
      </c>
      <c r="U23" t="s">
        <v>215</v>
      </c>
      <c r="V23" t="s">
        <v>161</v>
      </c>
      <c r="X23" t="s">
        <v>163</v>
      </c>
      <c r="Y23">
        <v>78.2</v>
      </c>
      <c r="Z23">
        <v>191</v>
      </c>
      <c r="AB23">
        <v>0</v>
      </c>
      <c r="AC23">
        <v>49764</v>
      </c>
      <c r="AF23">
        <v>0</v>
      </c>
      <c r="AG23">
        <v>1736</v>
      </c>
      <c r="AJ23" s="18">
        <f t="shared" si="1"/>
        <v>51500</v>
      </c>
      <c r="AL23">
        <v>4.24E-2</v>
      </c>
      <c r="AM23" s="19">
        <f t="shared" si="2"/>
        <v>0</v>
      </c>
      <c r="AN23" s="19">
        <f t="shared" si="3"/>
        <v>51500</v>
      </c>
      <c r="AO23" s="19">
        <f t="shared" si="4"/>
        <v>49764</v>
      </c>
      <c r="AP23" s="19">
        <f t="shared" si="5"/>
        <v>1.0348846555743108</v>
      </c>
      <c r="AR23">
        <v>563</v>
      </c>
      <c r="AU23" t="s">
        <v>252</v>
      </c>
      <c r="AV23" t="s">
        <v>253</v>
      </c>
      <c r="AW23" t="s">
        <v>252</v>
      </c>
      <c r="AX23" t="s">
        <v>167</v>
      </c>
      <c r="AY23" t="s">
        <v>254</v>
      </c>
      <c r="AZ23" t="s">
        <v>255</v>
      </c>
      <c r="BA23" t="s">
        <v>45</v>
      </c>
    </row>
    <row r="24" spans="1:53" x14ac:dyDescent="0.3">
      <c r="A24" t="s">
        <v>154</v>
      </c>
      <c r="B24">
        <v>4.0999999999999996</v>
      </c>
      <c r="C24">
        <v>20080204</v>
      </c>
      <c r="D24" t="s">
        <v>155</v>
      </c>
      <c r="E24" t="s">
        <v>68</v>
      </c>
      <c r="F24">
        <v>14</v>
      </c>
      <c r="G24" s="1" t="s">
        <v>64</v>
      </c>
      <c r="H24">
        <v>12</v>
      </c>
      <c r="K24" t="s">
        <v>156</v>
      </c>
      <c r="L24" t="s">
        <v>210</v>
      </c>
      <c r="M24">
        <v>1</v>
      </c>
      <c r="N24">
        <v>3</v>
      </c>
      <c r="O24">
        <v>2006</v>
      </c>
      <c r="P24">
        <v>20070427</v>
      </c>
      <c r="Q24">
        <v>20070504</v>
      </c>
      <c r="R24" t="s">
        <v>181</v>
      </c>
      <c r="S24" t="s">
        <v>158</v>
      </c>
      <c r="T24" t="s">
        <v>159</v>
      </c>
      <c r="U24" t="s">
        <v>160</v>
      </c>
      <c r="V24" t="s">
        <v>161</v>
      </c>
      <c r="W24" t="s">
        <v>170</v>
      </c>
      <c r="X24" t="s">
        <v>163</v>
      </c>
      <c r="Y24">
        <v>6.18</v>
      </c>
      <c r="AA24" t="s">
        <v>45</v>
      </c>
      <c r="AB24">
        <v>5000</v>
      </c>
      <c r="AC24">
        <v>185975</v>
      </c>
      <c r="AF24">
        <v>5000</v>
      </c>
      <c r="AG24">
        <v>22415</v>
      </c>
      <c r="AH24">
        <v>0</v>
      </c>
      <c r="AI24">
        <v>97</v>
      </c>
      <c r="AJ24" s="18">
        <f t="shared" si="1"/>
        <v>208487</v>
      </c>
      <c r="AK24" t="s">
        <v>164</v>
      </c>
      <c r="AL24">
        <v>2.2000000000000001E-3</v>
      </c>
      <c r="AM24" s="19">
        <f t="shared" si="2"/>
        <v>208390</v>
      </c>
      <c r="AN24" s="19">
        <f t="shared" si="3"/>
        <v>97</v>
      </c>
      <c r="AO24" s="19">
        <f t="shared" si="4"/>
        <v>185975</v>
      </c>
      <c r="AP24" s="19">
        <f t="shared" si="5"/>
        <v>1.1210485280279607</v>
      </c>
      <c r="AQ24">
        <v>21</v>
      </c>
      <c r="AR24">
        <v>461</v>
      </c>
      <c r="AT24" t="s">
        <v>256</v>
      </c>
      <c r="AU24" t="s">
        <v>166</v>
      </c>
      <c r="AV24" t="s">
        <v>165</v>
      </c>
      <c r="AW24" t="s">
        <v>166</v>
      </c>
      <c r="AX24" t="s">
        <v>167</v>
      </c>
      <c r="AY24" t="s">
        <v>168</v>
      </c>
      <c r="AZ24" t="s">
        <v>169</v>
      </c>
      <c r="BA24" t="s">
        <v>179</v>
      </c>
    </row>
    <row r="25" spans="1:53" x14ac:dyDescent="0.3">
      <c r="A25" t="s">
        <v>154</v>
      </c>
      <c r="B25">
        <v>4.0999999999999996</v>
      </c>
      <c r="C25">
        <v>20110128</v>
      </c>
      <c r="D25" t="s">
        <v>155</v>
      </c>
      <c r="E25" t="s">
        <v>68</v>
      </c>
      <c r="F25">
        <v>14</v>
      </c>
      <c r="G25" s="1" t="s">
        <v>82</v>
      </c>
      <c r="H25">
        <v>12</v>
      </c>
      <c r="M25">
        <v>1</v>
      </c>
      <c r="N25">
        <v>3</v>
      </c>
      <c r="O25">
        <v>2009</v>
      </c>
      <c r="P25">
        <v>20100518</v>
      </c>
      <c r="Q25">
        <v>20100518</v>
      </c>
      <c r="R25" t="s">
        <v>193</v>
      </c>
      <c r="S25" t="s">
        <v>194</v>
      </c>
      <c r="T25" t="s">
        <v>237</v>
      </c>
      <c r="U25" t="s">
        <v>160</v>
      </c>
      <c r="V25" t="s">
        <v>161</v>
      </c>
      <c r="W25" t="s">
        <v>162</v>
      </c>
      <c r="X25" t="s">
        <v>163</v>
      </c>
      <c r="Y25">
        <v>5.15</v>
      </c>
      <c r="AA25" t="s">
        <v>45</v>
      </c>
      <c r="AB25">
        <v>5000</v>
      </c>
      <c r="AC25">
        <v>85791</v>
      </c>
      <c r="AF25">
        <v>5000</v>
      </c>
      <c r="AG25">
        <v>806805</v>
      </c>
      <c r="AH25">
        <v>0</v>
      </c>
      <c r="AI25">
        <v>26404</v>
      </c>
      <c r="AJ25" s="18">
        <f t="shared" si="1"/>
        <v>919000</v>
      </c>
      <c r="AK25" t="s">
        <v>164</v>
      </c>
      <c r="AL25">
        <v>8.5999999999999993E-2</v>
      </c>
      <c r="AM25" s="19">
        <f t="shared" si="2"/>
        <v>892596</v>
      </c>
      <c r="AN25" s="19">
        <f t="shared" si="3"/>
        <v>26404</v>
      </c>
      <c r="AO25" s="19">
        <f t="shared" si="4"/>
        <v>85791</v>
      </c>
      <c r="AP25" s="19">
        <f t="shared" si="5"/>
        <v>10.712079355643366</v>
      </c>
      <c r="AR25">
        <v>221</v>
      </c>
      <c r="AU25" t="s">
        <v>197</v>
      </c>
      <c r="AV25" t="s">
        <v>198</v>
      </c>
      <c r="AW25" t="s">
        <v>238</v>
      </c>
      <c r="AX25" t="s">
        <v>167</v>
      </c>
      <c r="AY25" t="s">
        <v>168</v>
      </c>
      <c r="AZ25" t="s">
        <v>169</v>
      </c>
      <c r="BA25" t="s">
        <v>45</v>
      </c>
    </row>
    <row r="26" spans="1:53" x14ac:dyDescent="0.3">
      <c r="A26" t="s">
        <v>154</v>
      </c>
      <c r="B26">
        <v>4.0999999999999996</v>
      </c>
      <c r="C26">
        <v>20110128</v>
      </c>
      <c r="D26" t="s">
        <v>155</v>
      </c>
      <c r="E26" t="s">
        <v>68</v>
      </c>
      <c r="F26">
        <v>14</v>
      </c>
      <c r="G26" s="1" t="s">
        <v>86</v>
      </c>
      <c r="H26">
        <v>12</v>
      </c>
      <c r="K26" t="s">
        <v>156</v>
      </c>
      <c r="L26" t="s">
        <v>257</v>
      </c>
      <c r="M26">
        <v>1</v>
      </c>
      <c r="N26">
        <v>3</v>
      </c>
      <c r="O26">
        <v>2009</v>
      </c>
      <c r="P26">
        <v>20100516</v>
      </c>
      <c r="Q26">
        <v>20100516</v>
      </c>
      <c r="R26" t="s">
        <v>158</v>
      </c>
      <c r="S26" t="s">
        <v>158</v>
      </c>
      <c r="T26" t="s">
        <v>159</v>
      </c>
      <c r="U26" t="s">
        <v>160</v>
      </c>
      <c r="V26" t="s">
        <v>161</v>
      </c>
      <c r="X26" t="s">
        <v>163</v>
      </c>
      <c r="Y26">
        <v>5.6</v>
      </c>
      <c r="AA26" t="s">
        <v>45</v>
      </c>
      <c r="AB26">
        <v>0</v>
      </c>
      <c r="AC26">
        <v>193417</v>
      </c>
      <c r="AF26">
        <v>5000</v>
      </c>
      <c r="AG26">
        <v>57920</v>
      </c>
      <c r="AH26">
        <v>0</v>
      </c>
      <c r="AI26">
        <v>9061</v>
      </c>
      <c r="AJ26" s="18">
        <f t="shared" si="1"/>
        <v>260398</v>
      </c>
      <c r="AK26" t="s">
        <v>164</v>
      </c>
      <c r="AL26">
        <v>4.4699999999999997E-2</v>
      </c>
      <c r="AM26" s="19">
        <f t="shared" si="2"/>
        <v>57920</v>
      </c>
      <c r="AN26" s="19">
        <f t="shared" si="3"/>
        <v>202478</v>
      </c>
      <c r="AO26" s="19">
        <f t="shared" si="4"/>
        <v>193417</v>
      </c>
      <c r="AP26" s="19">
        <f t="shared" si="5"/>
        <v>1.3463035824151961</v>
      </c>
      <c r="AR26">
        <v>246</v>
      </c>
      <c r="AT26" t="s">
        <v>258</v>
      </c>
      <c r="AU26" t="s">
        <v>165</v>
      </c>
      <c r="AV26" t="s">
        <v>165</v>
      </c>
      <c r="AW26" t="s">
        <v>166</v>
      </c>
      <c r="AX26" t="s">
        <v>167</v>
      </c>
      <c r="AY26" t="s">
        <v>168</v>
      </c>
      <c r="AZ26" t="s">
        <v>169</v>
      </c>
      <c r="BA26" t="s">
        <v>45</v>
      </c>
    </row>
    <row r="27" spans="1:53" x14ac:dyDescent="0.3">
      <c r="A27" t="s">
        <v>154</v>
      </c>
      <c r="B27">
        <v>4.0999999999999996</v>
      </c>
      <c r="C27">
        <v>20110128</v>
      </c>
      <c r="D27" t="s">
        <v>155</v>
      </c>
      <c r="E27" t="s">
        <v>68</v>
      </c>
      <c r="F27">
        <v>14</v>
      </c>
      <c r="G27" s="1" t="s">
        <v>85</v>
      </c>
      <c r="H27">
        <v>12</v>
      </c>
      <c r="K27" t="s">
        <v>156</v>
      </c>
      <c r="L27" t="s">
        <v>257</v>
      </c>
      <c r="M27">
        <v>1</v>
      </c>
      <c r="N27">
        <v>3</v>
      </c>
      <c r="O27">
        <v>2009</v>
      </c>
      <c r="P27">
        <v>20100516</v>
      </c>
      <c r="Q27">
        <v>20100516</v>
      </c>
      <c r="R27" t="s">
        <v>158</v>
      </c>
      <c r="S27" t="s">
        <v>158</v>
      </c>
      <c r="T27" t="s">
        <v>159</v>
      </c>
      <c r="U27" t="s">
        <v>160</v>
      </c>
      <c r="V27" t="s">
        <v>161</v>
      </c>
      <c r="X27" t="s">
        <v>163</v>
      </c>
      <c r="Y27">
        <v>5.6</v>
      </c>
      <c r="AA27" t="s">
        <v>45</v>
      </c>
      <c r="AB27">
        <v>5000</v>
      </c>
      <c r="AC27">
        <v>200431</v>
      </c>
      <c r="AF27">
        <v>5000</v>
      </c>
      <c r="AG27">
        <v>1828</v>
      </c>
      <c r="AJ27" s="18">
        <f t="shared" si="1"/>
        <v>202259</v>
      </c>
      <c r="AK27" t="s">
        <v>164</v>
      </c>
      <c r="AL27">
        <v>8.9999999999999993E-3</v>
      </c>
      <c r="AM27" s="19">
        <f t="shared" si="2"/>
        <v>202259</v>
      </c>
      <c r="AN27" s="19">
        <f t="shared" si="3"/>
        <v>0</v>
      </c>
      <c r="AO27" s="19">
        <f t="shared" si="4"/>
        <v>200431</v>
      </c>
      <c r="AP27" s="19">
        <f t="shared" si="5"/>
        <v>1.0091203456551132</v>
      </c>
      <c r="AR27">
        <v>332</v>
      </c>
      <c r="AU27" t="s">
        <v>165</v>
      </c>
      <c r="AV27" t="s">
        <v>165</v>
      </c>
      <c r="AW27" t="s">
        <v>166</v>
      </c>
      <c r="AX27" t="s">
        <v>167</v>
      </c>
      <c r="AY27" t="s">
        <v>168</v>
      </c>
      <c r="AZ27" t="s">
        <v>169</v>
      </c>
      <c r="BA27" t="s">
        <v>45</v>
      </c>
    </row>
    <row r="28" spans="1:53" x14ac:dyDescent="0.3">
      <c r="A28" t="s">
        <v>154</v>
      </c>
      <c r="B28">
        <v>4.0999999999999996</v>
      </c>
      <c r="C28">
        <v>20160826</v>
      </c>
      <c r="D28" t="s">
        <v>44</v>
      </c>
      <c r="E28" t="s">
        <v>259</v>
      </c>
      <c r="F28">
        <v>4</v>
      </c>
      <c r="G28" s="1" t="s">
        <v>74</v>
      </c>
      <c r="H28">
        <v>12</v>
      </c>
      <c r="M28">
        <v>1</v>
      </c>
      <c r="N28">
        <v>3</v>
      </c>
      <c r="O28">
        <v>2007</v>
      </c>
      <c r="P28">
        <v>20080607</v>
      </c>
      <c r="Q28">
        <v>20080616</v>
      </c>
      <c r="R28" t="s">
        <v>260</v>
      </c>
      <c r="S28" t="s">
        <v>261</v>
      </c>
      <c r="T28" t="s">
        <v>186</v>
      </c>
      <c r="V28" t="s">
        <v>161</v>
      </c>
      <c r="W28" t="s">
        <v>162</v>
      </c>
      <c r="Y28">
        <v>5.15</v>
      </c>
      <c r="Z28">
        <v>89</v>
      </c>
      <c r="AB28">
        <v>5500</v>
      </c>
      <c r="AC28">
        <v>85912</v>
      </c>
      <c r="AF28">
        <v>5500</v>
      </c>
      <c r="AG28">
        <v>139</v>
      </c>
      <c r="AJ28" s="18">
        <f t="shared" si="1"/>
        <v>86051</v>
      </c>
      <c r="AL28">
        <v>1.6000000000000001E-3</v>
      </c>
      <c r="AM28" s="19">
        <f t="shared" si="2"/>
        <v>86051</v>
      </c>
      <c r="AN28" s="19">
        <f t="shared" si="3"/>
        <v>0</v>
      </c>
      <c r="AO28" s="19">
        <f t="shared" si="4"/>
        <v>85912</v>
      </c>
      <c r="AP28" s="19">
        <f t="shared" si="5"/>
        <v>1.001617934630785</v>
      </c>
      <c r="AT28" t="s">
        <v>262</v>
      </c>
      <c r="AU28" t="s">
        <v>263</v>
      </c>
      <c r="AV28" t="s">
        <v>264</v>
      </c>
      <c r="AW28" t="s">
        <v>189</v>
      </c>
      <c r="AX28" t="s">
        <v>167</v>
      </c>
      <c r="AY28" t="s">
        <v>190</v>
      </c>
      <c r="AZ28" t="s">
        <v>191</v>
      </c>
      <c r="BA28" t="s">
        <v>45</v>
      </c>
    </row>
    <row r="29" spans="1:53" x14ac:dyDescent="0.3">
      <c r="A29" t="s">
        <v>154</v>
      </c>
      <c r="B29">
        <v>4.0999999999999996</v>
      </c>
      <c r="C29">
        <v>20100302</v>
      </c>
      <c r="D29" t="s">
        <v>155</v>
      </c>
      <c r="E29" t="s">
        <v>68</v>
      </c>
      <c r="F29">
        <v>14</v>
      </c>
      <c r="G29" s="1" t="s">
        <v>84</v>
      </c>
      <c r="H29">
        <v>12</v>
      </c>
      <c r="K29" t="s">
        <v>156</v>
      </c>
      <c r="L29" t="s">
        <v>265</v>
      </c>
      <c r="M29">
        <v>1</v>
      </c>
      <c r="N29">
        <v>3</v>
      </c>
      <c r="O29">
        <v>2008</v>
      </c>
      <c r="P29">
        <v>20090501</v>
      </c>
      <c r="Q29">
        <v>20090515</v>
      </c>
      <c r="R29" t="s">
        <v>158</v>
      </c>
      <c r="S29" t="s">
        <v>158</v>
      </c>
      <c r="T29" t="s">
        <v>159</v>
      </c>
      <c r="U29" t="s">
        <v>160</v>
      </c>
      <c r="V29" t="s">
        <v>161</v>
      </c>
      <c r="W29" t="s">
        <v>162</v>
      </c>
      <c r="X29" t="s">
        <v>175</v>
      </c>
      <c r="Y29">
        <v>5.21</v>
      </c>
      <c r="AA29" t="s">
        <v>45</v>
      </c>
      <c r="AB29">
        <v>5000</v>
      </c>
      <c r="AC29">
        <v>186978</v>
      </c>
      <c r="AD29">
        <v>0</v>
      </c>
      <c r="AE29">
        <v>8249</v>
      </c>
      <c r="AF29">
        <v>5000</v>
      </c>
      <c r="AG29">
        <v>6874</v>
      </c>
      <c r="AH29">
        <v>0</v>
      </c>
      <c r="AI29">
        <v>3208</v>
      </c>
      <c r="AJ29" s="18">
        <f t="shared" si="1"/>
        <v>205309</v>
      </c>
      <c r="AK29" t="s">
        <v>164</v>
      </c>
      <c r="AL29">
        <v>4.9099999999999998E-2</v>
      </c>
      <c r="AM29" s="19">
        <f t="shared" si="2"/>
        <v>193852</v>
      </c>
      <c r="AN29" s="19">
        <f t="shared" si="3"/>
        <v>11457</v>
      </c>
      <c r="AO29" s="19">
        <f t="shared" si="4"/>
        <v>195227</v>
      </c>
      <c r="AP29" s="19">
        <f t="shared" si="5"/>
        <v>1.0516424469975976</v>
      </c>
      <c r="AR29">
        <v>448</v>
      </c>
      <c r="AU29" t="s">
        <v>165</v>
      </c>
      <c r="AV29" t="s">
        <v>165</v>
      </c>
      <c r="AW29" t="s">
        <v>166</v>
      </c>
      <c r="AX29" t="s">
        <v>167</v>
      </c>
      <c r="AY29" t="s">
        <v>168</v>
      </c>
      <c r="AZ29" t="s">
        <v>169</v>
      </c>
      <c r="BA29" t="s">
        <v>45</v>
      </c>
    </row>
    <row r="30" spans="1:53" x14ac:dyDescent="0.3">
      <c r="A30" t="s">
        <v>154</v>
      </c>
      <c r="B30">
        <v>4.0999999999999996</v>
      </c>
      <c r="C30">
        <v>20110128</v>
      </c>
      <c r="D30" t="s">
        <v>155</v>
      </c>
      <c r="E30" t="s">
        <v>68</v>
      </c>
      <c r="F30">
        <v>14</v>
      </c>
      <c r="G30" s="1" t="s">
        <v>83</v>
      </c>
      <c r="H30">
        <v>12</v>
      </c>
      <c r="M30">
        <v>1</v>
      </c>
      <c r="N30">
        <v>3</v>
      </c>
      <c r="O30">
        <v>2009</v>
      </c>
      <c r="P30">
        <v>20100518</v>
      </c>
      <c r="Q30">
        <v>20100518</v>
      </c>
      <c r="R30" t="s">
        <v>193</v>
      </c>
      <c r="S30" t="s">
        <v>194</v>
      </c>
      <c r="T30" t="s">
        <v>159</v>
      </c>
      <c r="U30" t="s">
        <v>160</v>
      </c>
      <c r="V30" t="s">
        <v>161</v>
      </c>
      <c r="W30" t="s">
        <v>162</v>
      </c>
      <c r="X30" t="s">
        <v>163</v>
      </c>
      <c r="Y30">
        <v>4.88</v>
      </c>
      <c r="AA30" t="s">
        <v>45</v>
      </c>
      <c r="AB30">
        <v>5000</v>
      </c>
      <c r="AC30">
        <v>85444</v>
      </c>
      <c r="AF30">
        <v>5000</v>
      </c>
      <c r="AG30">
        <v>971928</v>
      </c>
      <c r="AH30">
        <v>0</v>
      </c>
      <c r="AI30">
        <v>36628</v>
      </c>
      <c r="AJ30" s="18">
        <f t="shared" si="1"/>
        <v>1094000</v>
      </c>
      <c r="AK30" t="s">
        <v>164</v>
      </c>
      <c r="AL30">
        <v>8.5999999999999993E-2</v>
      </c>
      <c r="AM30" s="19">
        <f t="shared" si="2"/>
        <v>1057372</v>
      </c>
      <c r="AN30" s="19">
        <f t="shared" si="3"/>
        <v>36628</v>
      </c>
      <c r="AO30" s="19">
        <f t="shared" si="4"/>
        <v>85444</v>
      </c>
      <c r="AP30" s="19">
        <f t="shared" si="5"/>
        <v>12.803707691587473</v>
      </c>
      <c r="AR30">
        <v>221</v>
      </c>
      <c r="AU30" t="s">
        <v>197</v>
      </c>
      <c r="AV30" t="s">
        <v>198</v>
      </c>
      <c r="AW30" t="s">
        <v>166</v>
      </c>
      <c r="AX30" t="s">
        <v>167</v>
      </c>
      <c r="AY30" t="s">
        <v>168</v>
      </c>
      <c r="AZ30" t="s">
        <v>169</v>
      </c>
      <c r="BA30" t="s">
        <v>45</v>
      </c>
    </row>
    <row r="31" spans="1:53" x14ac:dyDescent="0.3">
      <c r="A31" t="s">
        <v>154</v>
      </c>
      <c r="B31">
        <v>4.0999999999999996</v>
      </c>
      <c r="C31">
        <v>20150730</v>
      </c>
      <c r="D31" t="s">
        <v>155</v>
      </c>
      <c r="E31" t="s">
        <v>68</v>
      </c>
      <c r="F31">
        <v>14</v>
      </c>
      <c r="G31" s="1" t="s">
        <v>91</v>
      </c>
      <c r="H31">
        <v>12</v>
      </c>
      <c r="K31" t="s">
        <v>156</v>
      </c>
      <c r="L31" t="s">
        <v>266</v>
      </c>
      <c r="M31">
        <v>1</v>
      </c>
      <c r="N31">
        <v>3</v>
      </c>
      <c r="O31">
        <v>2010</v>
      </c>
      <c r="P31">
        <v>20110520</v>
      </c>
      <c r="Q31">
        <v>20110520</v>
      </c>
      <c r="R31" t="s">
        <v>158</v>
      </c>
      <c r="S31" t="s">
        <v>158</v>
      </c>
      <c r="T31" t="s">
        <v>159</v>
      </c>
      <c r="U31" t="s">
        <v>160</v>
      </c>
      <c r="V31" t="s">
        <v>161</v>
      </c>
      <c r="W31" t="s">
        <v>170</v>
      </c>
      <c r="X31" t="s">
        <v>163</v>
      </c>
      <c r="Y31">
        <v>6.98</v>
      </c>
      <c r="AB31">
        <v>5000</v>
      </c>
      <c r="AC31">
        <v>198276</v>
      </c>
      <c r="AF31">
        <v>5000</v>
      </c>
      <c r="AG31">
        <v>2003</v>
      </c>
      <c r="AJ31" s="18">
        <f t="shared" si="1"/>
        <v>200279</v>
      </c>
      <c r="AK31" t="s">
        <v>164</v>
      </c>
      <c r="AL31">
        <v>0.01</v>
      </c>
      <c r="AM31" s="19">
        <f t="shared" si="2"/>
        <v>200279</v>
      </c>
      <c r="AN31" s="19">
        <f t="shared" si="3"/>
        <v>0</v>
      </c>
      <c r="AO31" s="19">
        <f t="shared" si="4"/>
        <v>198276</v>
      </c>
      <c r="AP31" s="19">
        <f t="shared" si="5"/>
        <v>1.0101020799289879</v>
      </c>
      <c r="AQ31">
        <v>30</v>
      </c>
      <c r="AR31">
        <v>200</v>
      </c>
      <c r="AU31" t="s">
        <v>165</v>
      </c>
      <c r="AV31" t="s">
        <v>165</v>
      </c>
      <c r="AW31" t="s">
        <v>166</v>
      </c>
      <c r="AX31" t="s">
        <v>167</v>
      </c>
      <c r="AY31" t="s">
        <v>168</v>
      </c>
      <c r="AZ31" t="s">
        <v>169</v>
      </c>
      <c r="BA31" t="s">
        <v>45</v>
      </c>
    </row>
    <row r="32" spans="1:53" x14ac:dyDescent="0.3">
      <c r="A32" t="s">
        <v>154</v>
      </c>
      <c r="B32">
        <v>4.0999999999999996</v>
      </c>
      <c r="C32">
        <v>20150730</v>
      </c>
      <c r="D32" t="s">
        <v>155</v>
      </c>
      <c r="E32" t="s">
        <v>68</v>
      </c>
      <c r="F32">
        <v>14</v>
      </c>
      <c r="G32" s="1" t="s">
        <v>88</v>
      </c>
      <c r="H32">
        <v>12</v>
      </c>
      <c r="M32">
        <v>1</v>
      </c>
      <c r="N32">
        <v>3</v>
      </c>
      <c r="O32">
        <v>2010</v>
      </c>
      <c r="P32">
        <v>20110523</v>
      </c>
      <c r="Q32">
        <v>20110523</v>
      </c>
      <c r="R32" t="s">
        <v>193</v>
      </c>
      <c r="S32" t="s">
        <v>194</v>
      </c>
      <c r="T32" t="s">
        <v>237</v>
      </c>
      <c r="U32" t="s">
        <v>160</v>
      </c>
      <c r="V32" t="s">
        <v>161</v>
      </c>
      <c r="W32" t="s">
        <v>162</v>
      </c>
      <c r="X32" t="s">
        <v>163</v>
      </c>
      <c r="Y32">
        <v>6.05</v>
      </c>
      <c r="AB32">
        <v>5000</v>
      </c>
      <c r="AC32">
        <v>86480</v>
      </c>
      <c r="AD32">
        <v>0</v>
      </c>
      <c r="AE32">
        <v>2512</v>
      </c>
      <c r="AF32">
        <v>5000</v>
      </c>
      <c r="AG32">
        <v>679658</v>
      </c>
      <c r="AH32">
        <v>0</v>
      </c>
      <c r="AI32">
        <v>7551</v>
      </c>
      <c r="AJ32" s="18">
        <f t="shared" si="1"/>
        <v>776201</v>
      </c>
      <c r="AK32" t="s">
        <v>164</v>
      </c>
      <c r="AL32">
        <v>8.0000000000000002E-3</v>
      </c>
      <c r="AM32" s="19">
        <f t="shared" si="2"/>
        <v>766138</v>
      </c>
      <c r="AN32" s="19">
        <f t="shared" si="3"/>
        <v>10063</v>
      </c>
      <c r="AO32" s="19">
        <f t="shared" si="4"/>
        <v>88992</v>
      </c>
      <c r="AP32" s="19">
        <f t="shared" si="5"/>
        <v>8.7221435634663784</v>
      </c>
      <c r="AR32">
        <v>250</v>
      </c>
      <c r="AU32" t="s">
        <v>197</v>
      </c>
      <c r="AV32" t="s">
        <v>198</v>
      </c>
      <c r="AW32" t="s">
        <v>238</v>
      </c>
      <c r="AX32" t="s">
        <v>167</v>
      </c>
      <c r="AY32" t="s">
        <v>168</v>
      </c>
      <c r="AZ32" t="s">
        <v>169</v>
      </c>
      <c r="BA32" t="s">
        <v>45</v>
      </c>
    </row>
    <row r="33" spans="1:53" x14ac:dyDescent="0.3">
      <c r="A33" t="s">
        <v>154</v>
      </c>
      <c r="B33">
        <v>4.0999999999999996</v>
      </c>
      <c r="C33">
        <v>20150730</v>
      </c>
      <c r="D33" t="s">
        <v>155</v>
      </c>
      <c r="E33" t="s">
        <v>68</v>
      </c>
      <c r="F33">
        <v>14</v>
      </c>
      <c r="G33" s="1" t="s">
        <v>89</v>
      </c>
      <c r="H33">
        <v>12</v>
      </c>
      <c r="M33">
        <v>1</v>
      </c>
      <c r="N33">
        <v>3</v>
      </c>
      <c r="O33">
        <v>2010</v>
      </c>
      <c r="P33">
        <v>20110524</v>
      </c>
      <c r="Q33">
        <v>20110524</v>
      </c>
      <c r="R33" t="s">
        <v>193</v>
      </c>
      <c r="S33" t="s">
        <v>194</v>
      </c>
      <c r="T33" t="s">
        <v>159</v>
      </c>
      <c r="U33" t="s">
        <v>160</v>
      </c>
      <c r="V33" t="s">
        <v>161</v>
      </c>
      <c r="W33" t="s">
        <v>162</v>
      </c>
      <c r="Y33">
        <v>6.48</v>
      </c>
      <c r="AB33">
        <v>5000</v>
      </c>
      <c r="AC33">
        <v>89344</v>
      </c>
      <c r="AF33">
        <v>5000</v>
      </c>
      <c r="AG33">
        <v>671019</v>
      </c>
      <c r="AH33">
        <v>0</v>
      </c>
      <c r="AI33">
        <v>25247</v>
      </c>
      <c r="AJ33" s="18">
        <f t="shared" si="1"/>
        <v>785610</v>
      </c>
      <c r="AL33">
        <v>0.01</v>
      </c>
      <c r="AM33" s="19">
        <f t="shared" si="2"/>
        <v>760363</v>
      </c>
      <c r="AN33" s="19">
        <f t="shared" si="3"/>
        <v>25247</v>
      </c>
      <c r="AO33" s="19">
        <f t="shared" si="4"/>
        <v>89344</v>
      </c>
      <c r="AP33" s="19">
        <f t="shared" si="5"/>
        <v>8.7930918696275064</v>
      </c>
      <c r="AR33">
        <v>500</v>
      </c>
      <c r="AU33" t="s">
        <v>197</v>
      </c>
      <c r="AV33" t="s">
        <v>198</v>
      </c>
      <c r="AW33" t="s">
        <v>166</v>
      </c>
      <c r="AX33" t="s">
        <v>167</v>
      </c>
      <c r="AY33" t="s">
        <v>168</v>
      </c>
      <c r="AZ33" t="s">
        <v>169</v>
      </c>
      <c r="BA33" t="s">
        <v>45</v>
      </c>
    </row>
    <row r="34" spans="1:53" x14ac:dyDescent="0.3">
      <c r="A34" t="s">
        <v>154</v>
      </c>
      <c r="B34">
        <v>4.0999999999999996</v>
      </c>
      <c r="C34">
        <v>20150730</v>
      </c>
      <c r="D34" t="s">
        <v>155</v>
      </c>
      <c r="E34" t="s">
        <v>68</v>
      </c>
      <c r="F34">
        <v>14</v>
      </c>
      <c r="G34" s="1" t="s">
        <v>95</v>
      </c>
      <c r="H34">
        <v>12</v>
      </c>
      <c r="K34" t="s">
        <v>156</v>
      </c>
      <c r="L34" t="s">
        <v>266</v>
      </c>
      <c r="M34">
        <v>1</v>
      </c>
      <c r="N34">
        <v>3</v>
      </c>
      <c r="O34">
        <v>2010</v>
      </c>
      <c r="P34">
        <v>20110520</v>
      </c>
      <c r="Q34">
        <v>20110520</v>
      </c>
      <c r="R34" t="s">
        <v>158</v>
      </c>
      <c r="S34" t="s">
        <v>158</v>
      </c>
      <c r="T34" t="s">
        <v>159</v>
      </c>
      <c r="U34" t="s">
        <v>160</v>
      </c>
      <c r="V34" t="s">
        <v>161</v>
      </c>
      <c r="W34" t="s">
        <v>170</v>
      </c>
      <c r="X34" t="s">
        <v>163</v>
      </c>
      <c r="Y34">
        <v>6.98</v>
      </c>
      <c r="AB34">
        <v>0</v>
      </c>
      <c r="AC34">
        <v>197931</v>
      </c>
      <c r="AF34">
        <v>0</v>
      </c>
      <c r="AG34">
        <v>2548</v>
      </c>
      <c r="AJ34" s="18">
        <f t="shared" si="1"/>
        <v>200479</v>
      </c>
      <c r="AK34" t="s">
        <v>164</v>
      </c>
      <c r="AL34">
        <v>1.2699999999999999E-2</v>
      </c>
      <c r="AM34" s="19">
        <f t="shared" si="2"/>
        <v>0</v>
      </c>
      <c r="AN34" s="19">
        <f t="shared" si="3"/>
        <v>200479</v>
      </c>
      <c r="AO34" s="19">
        <f t="shared" si="4"/>
        <v>197931</v>
      </c>
      <c r="AP34" s="19">
        <f t="shared" si="5"/>
        <v>1.0128731729744205</v>
      </c>
      <c r="AQ34">
        <v>30</v>
      </c>
      <c r="AR34">
        <v>236</v>
      </c>
      <c r="AU34" t="s">
        <v>165</v>
      </c>
      <c r="AV34" t="s">
        <v>165</v>
      </c>
      <c r="AW34" t="s">
        <v>166</v>
      </c>
      <c r="AX34" t="s">
        <v>167</v>
      </c>
      <c r="AY34" t="s">
        <v>168</v>
      </c>
      <c r="AZ34" t="s">
        <v>169</v>
      </c>
      <c r="BA34" t="s">
        <v>45</v>
      </c>
    </row>
    <row r="35" spans="1:53" x14ac:dyDescent="0.3">
      <c r="A35" t="s">
        <v>154</v>
      </c>
      <c r="B35">
        <v>4.0999999999999996</v>
      </c>
      <c r="C35">
        <v>20150730</v>
      </c>
      <c r="D35" t="s">
        <v>155</v>
      </c>
      <c r="E35" t="s">
        <v>171</v>
      </c>
      <c r="F35">
        <v>14</v>
      </c>
      <c r="G35" s="1" t="s">
        <v>93</v>
      </c>
      <c r="H35">
        <v>12</v>
      </c>
      <c r="K35" t="s">
        <v>156</v>
      </c>
      <c r="L35" t="s">
        <v>267</v>
      </c>
      <c r="M35">
        <v>1</v>
      </c>
      <c r="N35">
        <v>3</v>
      </c>
      <c r="O35">
        <v>2010</v>
      </c>
      <c r="P35">
        <v>20110601</v>
      </c>
      <c r="Q35">
        <v>20110701</v>
      </c>
      <c r="R35" t="s">
        <v>204</v>
      </c>
      <c r="S35" t="s">
        <v>205</v>
      </c>
      <c r="T35" t="s">
        <v>206</v>
      </c>
      <c r="U35" t="s">
        <v>160</v>
      </c>
      <c r="V35" t="s">
        <v>161</v>
      </c>
      <c r="W35" t="s">
        <v>170</v>
      </c>
      <c r="X35" t="s">
        <v>175</v>
      </c>
      <c r="Y35">
        <v>8.25</v>
      </c>
      <c r="AB35">
        <v>5000</v>
      </c>
      <c r="AC35">
        <v>199242</v>
      </c>
      <c r="AD35">
        <v>0</v>
      </c>
      <c r="AE35">
        <v>2033</v>
      </c>
      <c r="AF35">
        <v>5000</v>
      </c>
      <c r="AG35">
        <v>3223997</v>
      </c>
      <c r="AH35">
        <v>0</v>
      </c>
      <c r="AI35">
        <v>32541</v>
      </c>
      <c r="AJ35" s="18">
        <f t="shared" si="1"/>
        <v>3457813</v>
      </c>
      <c r="AK35" t="s">
        <v>164</v>
      </c>
      <c r="AL35">
        <v>1.2E-2</v>
      </c>
      <c r="AM35" s="19">
        <f t="shared" si="2"/>
        <v>3423239</v>
      </c>
      <c r="AN35" s="19">
        <f t="shared" si="3"/>
        <v>34574</v>
      </c>
      <c r="AO35" s="19">
        <f t="shared" si="4"/>
        <v>201275</v>
      </c>
      <c r="AP35" s="19">
        <f t="shared" si="5"/>
        <v>17.179545398087193</v>
      </c>
      <c r="AR35">
        <v>501</v>
      </c>
      <c r="AU35" t="s">
        <v>208</v>
      </c>
      <c r="AV35" t="s">
        <v>209</v>
      </c>
      <c r="AW35" t="s">
        <v>208</v>
      </c>
      <c r="AX35" t="s">
        <v>167</v>
      </c>
      <c r="AY35" t="s">
        <v>178</v>
      </c>
      <c r="AZ35" t="s">
        <v>171</v>
      </c>
      <c r="BA35" t="s">
        <v>45</v>
      </c>
    </row>
    <row r="36" spans="1:53" x14ac:dyDescent="0.3">
      <c r="A36" t="s">
        <v>154</v>
      </c>
      <c r="B36">
        <v>4.0999999999999996</v>
      </c>
      <c r="C36">
        <v>20150730</v>
      </c>
      <c r="D36" t="s">
        <v>155</v>
      </c>
      <c r="E36" t="s">
        <v>68</v>
      </c>
      <c r="F36">
        <v>14</v>
      </c>
      <c r="G36" s="1" t="s">
        <v>99</v>
      </c>
      <c r="H36">
        <v>12</v>
      </c>
      <c r="M36">
        <v>2</v>
      </c>
      <c r="N36">
        <v>3</v>
      </c>
      <c r="O36">
        <v>2010</v>
      </c>
      <c r="P36">
        <v>20120522</v>
      </c>
      <c r="Q36">
        <v>20120522</v>
      </c>
      <c r="R36" t="s">
        <v>268</v>
      </c>
      <c r="S36" t="s">
        <v>194</v>
      </c>
      <c r="T36" t="s">
        <v>237</v>
      </c>
      <c r="U36" t="s">
        <v>192</v>
      </c>
      <c r="V36" t="s">
        <v>161</v>
      </c>
      <c r="W36" t="s">
        <v>162</v>
      </c>
      <c r="X36" t="s">
        <v>163</v>
      </c>
      <c r="AA36" t="s">
        <v>45</v>
      </c>
      <c r="AB36">
        <v>5000</v>
      </c>
      <c r="AC36">
        <v>52621</v>
      </c>
      <c r="AD36">
        <v>0</v>
      </c>
      <c r="AE36">
        <v>0</v>
      </c>
      <c r="AF36">
        <v>5000</v>
      </c>
      <c r="AG36">
        <v>236840</v>
      </c>
      <c r="AH36">
        <v>0</v>
      </c>
      <c r="AI36">
        <v>1707</v>
      </c>
      <c r="AJ36" s="18">
        <f t="shared" si="1"/>
        <v>291168</v>
      </c>
      <c r="AK36" t="s">
        <v>164</v>
      </c>
      <c r="AL36">
        <v>0.01</v>
      </c>
      <c r="AM36" s="19">
        <f t="shared" si="2"/>
        <v>289461</v>
      </c>
      <c r="AN36" s="19">
        <f t="shared" si="3"/>
        <v>1707</v>
      </c>
      <c r="AO36" s="19">
        <f t="shared" si="4"/>
        <v>52621</v>
      </c>
      <c r="AP36" s="19">
        <f t="shared" si="5"/>
        <v>5.5333041941430228</v>
      </c>
      <c r="AR36">
        <v>100</v>
      </c>
      <c r="AU36" t="s">
        <v>269</v>
      </c>
      <c r="AV36" t="s">
        <v>198</v>
      </c>
      <c r="AW36" t="s">
        <v>238</v>
      </c>
      <c r="AX36" t="s">
        <v>167</v>
      </c>
      <c r="AY36" t="s">
        <v>168</v>
      </c>
      <c r="AZ36" t="s">
        <v>169</v>
      </c>
      <c r="BA36" t="s">
        <v>45</v>
      </c>
    </row>
    <row r="37" spans="1:53" x14ac:dyDescent="0.3">
      <c r="A37" t="s">
        <v>154</v>
      </c>
      <c r="B37">
        <v>4.0999999999999996</v>
      </c>
      <c r="C37">
        <v>20151119</v>
      </c>
      <c r="D37" t="s">
        <v>155</v>
      </c>
      <c r="E37" t="s">
        <v>68</v>
      </c>
      <c r="F37">
        <v>14</v>
      </c>
      <c r="G37" s="1" t="s">
        <v>94</v>
      </c>
      <c r="H37">
        <v>12</v>
      </c>
      <c r="M37">
        <v>1</v>
      </c>
      <c r="N37">
        <v>3</v>
      </c>
      <c r="O37">
        <v>2011</v>
      </c>
      <c r="P37">
        <v>20120504</v>
      </c>
      <c r="Q37">
        <v>20120601</v>
      </c>
      <c r="R37" t="s">
        <v>193</v>
      </c>
      <c r="S37" t="s">
        <v>194</v>
      </c>
      <c r="T37" t="s">
        <v>237</v>
      </c>
      <c r="U37" t="s">
        <v>160</v>
      </c>
      <c r="V37" t="s">
        <v>161</v>
      </c>
      <c r="W37" t="s">
        <v>162</v>
      </c>
      <c r="X37" t="s">
        <v>163</v>
      </c>
      <c r="Y37">
        <v>6.3</v>
      </c>
      <c r="AA37" t="s">
        <v>45</v>
      </c>
      <c r="AB37">
        <v>5000</v>
      </c>
      <c r="AC37">
        <v>87906</v>
      </c>
      <c r="AD37">
        <v>0</v>
      </c>
      <c r="AE37">
        <v>2254</v>
      </c>
      <c r="AF37">
        <v>5000</v>
      </c>
      <c r="AG37">
        <v>683319</v>
      </c>
      <c r="AH37">
        <v>0</v>
      </c>
      <c r="AI37">
        <v>17521</v>
      </c>
      <c r="AJ37" s="18">
        <f t="shared" si="1"/>
        <v>791000</v>
      </c>
      <c r="AK37" t="s">
        <v>164</v>
      </c>
      <c r="AL37">
        <v>0</v>
      </c>
      <c r="AM37" s="19">
        <f t="shared" si="2"/>
        <v>771225</v>
      </c>
      <c r="AN37" s="19">
        <f t="shared" si="3"/>
        <v>19775</v>
      </c>
      <c r="AO37" s="19">
        <f t="shared" si="4"/>
        <v>90160</v>
      </c>
      <c r="AP37" s="19">
        <f t="shared" si="5"/>
        <v>8.7732919254658377</v>
      </c>
      <c r="AR37">
        <v>200</v>
      </c>
      <c r="AU37" t="s">
        <v>197</v>
      </c>
      <c r="AV37" t="s">
        <v>198</v>
      </c>
      <c r="AW37" t="s">
        <v>238</v>
      </c>
      <c r="AX37" t="s">
        <v>167</v>
      </c>
      <c r="AY37" t="s">
        <v>168</v>
      </c>
      <c r="AZ37" t="s">
        <v>169</v>
      </c>
      <c r="BA37" t="s">
        <v>45</v>
      </c>
    </row>
    <row r="38" spans="1:53" x14ac:dyDescent="0.3">
      <c r="A38" t="s">
        <v>154</v>
      </c>
      <c r="B38">
        <v>4.0999999999999996</v>
      </c>
      <c r="C38">
        <v>20150730</v>
      </c>
      <c r="D38" t="s">
        <v>155</v>
      </c>
      <c r="E38" t="s">
        <v>68</v>
      </c>
      <c r="F38">
        <v>14</v>
      </c>
      <c r="G38" s="1" t="s">
        <v>102</v>
      </c>
      <c r="H38">
        <v>12</v>
      </c>
      <c r="K38" t="s">
        <v>156</v>
      </c>
      <c r="L38" t="s">
        <v>270</v>
      </c>
      <c r="M38">
        <v>1</v>
      </c>
      <c r="N38">
        <v>3</v>
      </c>
      <c r="O38">
        <v>2011</v>
      </c>
      <c r="P38">
        <v>20120504</v>
      </c>
      <c r="Q38">
        <v>20120517</v>
      </c>
      <c r="R38" t="s">
        <v>158</v>
      </c>
      <c r="S38" t="s">
        <v>158</v>
      </c>
      <c r="T38" t="s">
        <v>159</v>
      </c>
      <c r="U38" t="s">
        <v>160</v>
      </c>
      <c r="V38" t="s">
        <v>161</v>
      </c>
      <c r="W38" t="s">
        <v>170</v>
      </c>
      <c r="X38" t="s">
        <v>163</v>
      </c>
      <c r="Y38">
        <v>7.09</v>
      </c>
      <c r="AA38" t="s">
        <v>45</v>
      </c>
      <c r="AB38">
        <v>0</v>
      </c>
      <c r="AC38">
        <v>203474</v>
      </c>
      <c r="AF38">
        <v>0</v>
      </c>
      <c r="AG38">
        <v>0</v>
      </c>
      <c r="AJ38" s="18">
        <f t="shared" si="1"/>
        <v>203474</v>
      </c>
      <c r="AK38" t="s">
        <v>164</v>
      </c>
      <c r="AL38">
        <v>0</v>
      </c>
      <c r="AM38" s="19">
        <f t="shared" si="2"/>
        <v>0</v>
      </c>
      <c r="AN38" s="19">
        <f t="shared" si="3"/>
        <v>203474</v>
      </c>
      <c r="AO38" s="19">
        <f t="shared" si="4"/>
        <v>203474</v>
      </c>
      <c r="AP38" s="19">
        <f t="shared" si="5"/>
        <v>1</v>
      </c>
      <c r="AR38">
        <v>500</v>
      </c>
      <c r="AU38" t="s">
        <v>165</v>
      </c>
      <c r="AV38" t="s">
        <v>165</v>
      </c>
      <c r="AW38" t="s">
        <v>166</v>
      </c>
      <c r="AX38" t="s">
        <v>167</v>
      </c>
      <c r="AY38" t="s">
        <v>168</v>
      </c>
      <c r="AZ38" t="s">
        <v>169</v>
      </c>
      <c r="BA38" t="s">
        <v>45</v>
      </c>
    </row>
    <row r="39" spans="1:53" x14ac:dyDescent="0.3">
      <c r="A39" t="s">
        <v>154</v>
      </c>
      <c r="B39">
        <v>4.0999999999999996</v>
      </c>
      <c r="C39">
        <v>20151119</v>
      </c>
      <c r="D39" t="s">
        <v>155</v>
      </c>
      <c r="E39" t="s">
        <v>68</v>
      </c>
      <c r="F39">
        <v>14</v>
      </c>
      <c r="G39" s="1" t="s">
        <v>96</v>
      </c>
      <c r="H39">
        <v>12</v>
      </c>
      <c r="M39">
        <v>1</v>
      </c>
      <c r="N39">
        <v>3</v>
      </c>
      <c r="O39">
        <v>2011</v>
      </c>
      <c r="P39">
        <v>20120504</v>
      </c>
      <c r="Q39">
        <v>20120601</v>
      </c>
      <c r="R39" t="s">
        <v>193</v>
      </c>
      <c r="S39" t="s">
        <v>194</v>
      </c>
      <c r="T39" t="s">
        <v>159</v>
      </c>
      <c r="U39" t="s">
        <v>160</v>
      </c>
      <c r="V39" t="s">
        <v>161</v>
      </c>
      <c r="W39" t="s">
        <v>162</v>
      </c>
      <c r="X39" t="s">
        <v>163</v>
      </c>
      <c r="Y39">
        <v>7.09</v>
      </c>
      <c r="AA39" t="s">
        <v>45</v>
      </c>
      <c r="AB39">
        <v>5000</v>
      </c>
      <c r="AC39">
        <v>87880</v>
      </c>
      <c r="AD39">
        <v>0</v>
      </c>
      <c r="AE39">
        <v>2253</v>
      </c>
      <c r="AF39">
        <v>5000</v>
      </c>
      <c r="AG39">
        <v>726556</v>
      </c>
      <c r="AH39">
        <v>0</v>
      </c>
      <c r="AI39">
        <v>18630</v>
      </c>
      <c r="AJ39" s="18">
        <f t="shared" si="1"/>
        <v>835319</v>
      </c>
      <c r="AK39" t="s">
        <v>164</v>
      </c>
      <c r="AL39">
        <v>0</v>
      </c>
      <c r="AM39" s="19">
        <f t="shared" si="2"/>
        <v>814436</v>
      </c>
      <c r="AN39" s="19">
        <f t="shared" si="3"/>
        <v>20883</v>
      </c>
      <c r="AO39" s="19">
        <f t="shared" si="4"/>
        <v>90133</v>
      </c>
      <c r="AP39" s="19">
        <f t="shared" si="5"/>
        <v>9.2676267293887928</v>
      </c>
      <c r="AR39">
        <v>200</v>
      </c>
      <c r="AT39" t="s">
        <v>271</v>
      </c>
      <c r="AU39" t="s">
        <v>197</v>
      </c>
      <c r="AV39" t="s">
        <v>198</v>
      </c>
      <c r="AW39" t="s">
        <v>166</v>
      </c>
      <c r="AX39" t="s">
        <v>167</v>
      </c>
      <c r="AY39" t="s">
        <v>168</v>
      </c>
      <c r="AZ39" t="s">
        <v>169</v>
      </c>
      <c r="BA39" t="s">
        <v>45</v>
      </c>
    </row>
    <row r="40" spans="1:53" x14ac:dyDescent="0.3">
      <c r="A40" t="s">
        <v>154</v>
      </c>
      <c r="B40">
        <v>4.0999999999999996</v>
      </c>
      <c r="C40">
        <v>20150730</v>
      </c>
      <c r="D40" t="s">
        <v>155</v>
      </c>
      <c r="E40" t="s">
        <v>68</v>
      </c>
      <c r="F40">
        <v>14</v>
      </c>
      <c r="G40" s="1" t="s">
        <v>104</v>
      </c>
      <c r="H40">
        <v>12</v>
      </c>
      <c r="K40" t="s">
        <v>156</v>
      </c>
      <c r="L40" t="s">
        <v>272</v>
      </c>
      <c r="M40">
        <v>1</v>
      </c>
      <c r="N40">
        <v>3</v>
      </c>
      <c r="O40">
        <v>2012</v>
      </c>
      <c r="P40">
        <v>20130513</v>
      </c>
      <c r="Q40">
        <v>20130513</v>
      </c>
      <c r="R40" t="s">
        <v>181</v>
      </c>
      <c r="S40" t="s">
        <v>158</v>
      </c>
      <c r="T40" t="s">
        <v>159</v>
      </c>
      <c r="U40" t="s">
        <v>160</v>
      </c>
      <c r="V40" t="s">
        <v>161</v>
      </c>
      <c r="W40" t="s">
        <v>170</v>
      </c>
      <c r="X40" t="s">
        <v>163</v>
      </c>
      <c r="Y40">
        <v>8.1</v>
      </c>
      <c r="AB40">
        <v>0</v>
      </c>
      <c r="AC40">
        <v>172886</v>
      </c>
      <c r="AF40">
        <v>0</v>
      </c>
      <c r="AG40">
        <v>1746</v>
      </c>
      <c r="AJ40" s="18">
        <f t="shared" si="1"/>
        <v>174632</v>
      </c>
      <c r="AK40" t="s">
        <v>164</v>
      </c>
      <c r="AL40">
        <v>0.01</v>
      </c>
      <c r="AM40" s="19">
        <f t="shared" si="2"/>
        <v>0</v>
      </c>
      <c r="AN40" s="19">
        <f t="shared" si="3"/>
        <v>174632</v>
      </c>
      <c r="AO40" s="19">
        <f t="shared" si="4"/>
        <v>172886</v>
      </c>
      <c r="AP40" s="19">
        <f t="shared" si="5"/>
        <v>1.0100991404740696</v>
      </c>
      <c r="AR40">
        <v>200</v>
      </c>
      <c r="AU40" t="s">
        <v>166</v>
      </c>
      <c r="AV40" t="s">
        <v>165</v>
      </c>
      <c r="AW40" t="s">
        <v>166</v>
      </c>
      <c r="AX40" t="s">
        <v>167</v>
      </c>
      <c r="AY40" t="s">
        <v>168</v>
      </c>
      <c r="AZ40" t="s">
        <v>169</v>
      </c>
      <c r="BA40" t="s">
        <v>45</v>
      </c>
    </row>
    <row r="41" spans="1:53" x14ac:dyDescent="0.3">
      <c r="A41" t="s">
        <v>154</v>
      </c>
      <c r="B41">
        <v>4.0999999999999996</v>
      </c>
      <c r="C41">
        <v>20150730</v>
      </c>
      <c r="D41" t="s">
        <v>155</v>
      </c>
      <c r="E41" t="s">
        <v>68</v>
      </c>
      <c r="F41">
        <v>14</v>
      </c>
      <c r="G41" s="1" t="s">
        <v>100</v>
      </c>
      <c r="H41">
        <v>12</v>
      </c>
      <c r="K41" t="s">
        <v>156</v>
      </c>
      <c r="L41" t="s">
        <v>270</v>
      </c>
      <c r="M41">
        <v>1</v>
      </c>
      <c r="N41">
        <v>3</v>
      </c>
      <c r="O41">
        <v>2011</v>
      </c>
      <c r="P41">
        <v>20120504</v>
      </c>
      <c r="Q41">
        <v>20120517</v>
      </c>
      <c r="R41" t="s">
        <v>158</v>
      </c>
      <c r="S41" t="s">
        <v>158</v>
      </c>
      <c r="T41" t="s">
        <v>159</v>
      </c>
      <c r="U41" t="s">
        <v>160</v>
      </c>
      <c r="V41" t="s">
        <v>161</v>
      </c>
      <c r="W41" t="s">
        <v>170</v>
      </c>
      <c r="X41" t="s">
        <v>163</v>
      </c>
      <c r="Y41">
        <v>7.09</v>
      </c>
      <c r="AA41" t="s">
        <v>45</v>
      </c>
      <c r="AB41">
        <v>5000</v>
      </c>
      <c r="AC41">
        <v>205050</v>
      </c>
      <c r="AD41">
        <v>0</v>
      </c>
      <c r="AE41">
        <v>0</v>
      </c>
      <c r="AF41">
        <v>5000</v>
      </c>
      <c r="AG41">
        <v>10803</v>
      </c>
      <c r="AH41">
        <v>0</v>
      </c>
      <c r="AI41">
        <v>0</v>
      </c>
      <c r="AJ41" s="18">
        <f t="shared" si="1"/>
        <v>215853</v>
      </c>
      <c r="AK41" t="s">
        <v>164</v>
      </c>
      <c r="AL41">
        <v>0</v>
      </c>
      <c r="AM41" s="19">
        <f t="shared" si="2"/>
        <v>215853</v>
      </c>
      <c r="AN41" s="19">
        <f t="shared" si="3"/>
        <v>0</v>
      </c>
      <c r="AO41" s="19">
        <f t="shared" si="4"/>
        <v>205050</v>
      </c>
      <c r="AP41" s="19">
        <f t="shared" si="5"/>
        <v>1.0526847110460864</v>
      </c>
      <c r="AR41">
        <v>500</v>
      </c>
      <c r="AU41" t="s">
        <v>165</v>
      </c>
      <c r="AV41" t="s">
        <v>165</v>
      </c>
      <c r="AW41" t="s">
        <v>166</v>
      </c>
      <c r="AX41" t="s">
        <v>167</v>
      </c>
      <c r="AY41" t="s">
        <v>168</v>
      </c>
      <c r="AZ41" t="s">
        <v>169</v>
      </c>
      <c r="BA41" t="s">
        <v>45</v>
      </c>
    </row>
    <row r="42" spans="1:53" x14ac:dyDescent="0.3">
      <c r="A42" t="s">
        <v>154</v>
      </c>
      <c r="B42">
        <v>4.0999999999999996</v>
      </c>
      <c r="C42">
        <v>20150730</v>
      </c>
      <c r="D42" t="s">
        <v>155</v>
      </c>
      <c r="E42" t="s">
        <v>171</v>
      </c>
      <c r="F42">
        <v>14</v>
      </c>
      <c r="G42" s="1" t="s">
        <v>105</v>
      </c>
      <c r="H42">
        <v>12</v>
      </c>
      <c r="K42" t="s">
        <v>156</v>
      </c>
      <c r="L42" t="s">
        <v>273</v>
      </c>
      <c r="M42">
        <v>1</v>
      </c>
      <c r="N42">
        <v>3</v>
      </c>
      <c r="O42">
        <v>2011</v>
      </c>
      <c r="P42">
        <v>20120501</v>
      </c>
      <c r="Q42">
        <v>20120615</v>
      </c>
      <c r="R42" t="s">
        <v>204</v>
      </c>
      <c r="S42" t="s">
        <v>205</v>
      </c>
      <c r="T42" t="s">
        <v>206</v>
      </c>
      <c r="U42" t="s">
        <v>160</v>
      </c>
      <c r="V42" t="s">
        <v>161</v>
      </c>
      <c r="W42" t="s">
        <v>162</v>
      </c>
      <c r="X42" t="s">
        <v>175</v>
      </c>
      <c r="Y42">
        <v>8.25</v>
      </c>
      <c r="AA42" t="s">
        <v>45</v>
      </c>
      <c r="AB42">
        <v>0</v>
      </c>
      <c r="AC42">
        <v>201986</v>
      </c>
      <c r="AF42">
        <v>0</v>
      </c>
      <c r="AG42">
        <v>0</v>
      </c>
      <c r="AJ42" s="18">
        <f t="shared" si="1"/>
        <v>201986</v>
      </c>
      <c r="AK42" t="s">
        <v>164</v>
      </c>
      <c r="AL42">
        <v>0</v>
      </c>
      <c r="AM42" s="19">
        <f t="shared" si="2"/>
        <v>0</v>
      </c>
      <c r="AN42" s="19">
        <f t="shared" si="3"/>
        <v>201986</v>
      </c>
      <c r="AO42" s="19">
        <f t="shared" si="4"/>
        <v>201986</v>
      </c>
      <c r="AP42" s="19">
        <f t="shared" si="5"/>
        <v>1</v>
      </c>
      <c r="AR42">
        <v>500</v>
      </c>
      <c r="AU42" t="s">
        <v>208</v>
      </c>
      <c r="AV42" t="s">
        <v>209</v>
      </c>
      <c r="AW42" t="s">
        <v>208</v>
      </c>
      <c r="AX42" t="s">
        <v>167</v>
      </c>
      <c r="AY42" t="s">
        <v>178</v>
      </c>
      <c r="AZ42" t="s">
        <v>171</v>
      </c>
      <c r="BA42" t="s">
        <v>45</v>
      </c>
    </row>
    <row r="43" spans="1:53" x14ac:dyDescent="0.3">
      <c r="A43" t="s">
        <v>154</v>
      </c>
      <c r="B43">
        <v>4.0999999999999996</v>
      </c>
      <c r="C43">
        <v>20150730</v>
      </c>
      <c r="D43" t="s">
        <v>155</v>
      </c>
      <c r="E43" t="s">
        <v>68</v>
      </c>
      <c r="F43">
        <v>14</v>
      </c>
      <c r="G43" s="1" t="s">
        <v>106</v>
      </c>
      <c r="H43">
        <v>12</v>
      </c>
      <c r="K43" t="s">
        <v>156</v>
      </c>
      <c r="L43" t="s">
        <v>272</v>
      </c>
      <c r="M43">
        <v>1</v>
      </c>
      <c r="N43">
        <v>3</v>
      </c>
      <c r="O43">
        <v>2012</v>
      </c>
      <c r="P43">
        <v>20130513</v>
      </c>
      <c r="Q43">
        <v>20130513</v>
      </c>
      <c r="R43" t="s">
        <v>181</v>
      </c>
      <c r="S43" t="s">
        <v>158</v>
      </c>
      <c r="T43" t="s">
        <v>159</v>
      </c>
      <c r="U43" t="s">
        <v>160</v>
      </c>
      <c r="V43" t="s">
        <v>161</v>
      </c>
      <c r="W43" t="s">
        <v>170</v>
      </c>
      <c r="Y43">
        <v>8.1</v>
      </c>
      <c r="AB43">
        <v>5000</v>
      </c>
      <c r="AC43">
        <v>173916</v>
      </c>
      <c r="AD43">
        <v>0</v>
      </c>
      <c r="AE43">
        <v>0</v>
      </c>
      <c r="AF43">
        <v>5000</v>
      </c>
      <c r="AG43">
        <v>1954</v>
      </c>
      <c r="AH43">
        <v>0</v>
      </c>
      <c r="AI43">
        <v>0</v>
      </c>
      <c r="AJ43" s="18">
        <f t="shared" si="1"/>
        <v>175870</v>
      </c>
      <c r="AL43">
        <v>1.11E-2</v>
      </c>
      <c r="AM43" s="19">
        <f t="shared" si="2"/>
        <v>175870</v>
      </c>
      <c r="AN43" s="19">
        <f t="shared" si="3"/>
        <v>0</v>
      </c>
      <c r="AO43" s="19">
        <f t="shared" si="4"/>
        <v>173916</v>
      </c>
      <c r="AP43" s="19">
        <f t="shared" si="5"/>
        <v>1.011235308999747</v>
      </c>
      <c r="AR43">
        <v>270</v>
      </c>
      <c r="AU43" t="s">
        <v>166</v>
      </c>
      <c r="AV43" t="s">
        <v>165</v>
      </c>
      <c r="AW43" t="s">
        <v>166</v>
      </c>
      <c r="AX43" t="s">
        <v>167</v>
      </c>
      <c r="AY43" t="s">
        <v>168</v>
      </c>
      <c r="AZ43" t="s">
        <v>169</v>
      </c>
      <c r="BA43" t="s">
        <v>45</v>
      </c>
    </row>
    <row r="44" spans="1:53" x14ac:dyDescent="0.3">
      <c r="A44" t="s">
        <v>154</v>
      </c>
      <c r="B44">
        <v>4.0999999999999996</v>
      </c>
      <c r="C44">
        <v>20160826</v>
      </c>
      <c r="D44" t="s">
        <v>44</v>
      </c>
      <c r="E44" t="s">
        <v>244</v>
      </c>
      <c r="F44">
        <v>4</v>
      </c>
      <c r="G44" s="1" t="s">
        <v>51</v>
      </c>
      <c r="H44">
        <v>12</v>
      </c>
      <c r="M44">
        <v>1</v>
      </c>
      <c r="N44">
        <v>3</v>
      </c>
      <c r="O44">
        <v>2004</v>
      </c>
      <c r="P44">
        <v>20060501</v>
      </c>
      <c r="Q44">
        <v>20060619</v>
      </c>
      <c r="R44" t="s">
        <v>245</v>
      </c>
      <c r="S44" t="s">
        <v>246</v>
      </c>
      <c r="T44" t="s">
        <v>186</v>
      </c>
      <c r="U44" t="s">
        <v>215</v>
      </c>
      <c r="V44" t="s">
        <v>161</v>
      </c>
      <c r="Y44">
        <v>64.790000000000006</v>
      </c>
      <c r="AB44">
        <v>5000</v>
      </c>
      <c r="AC44">
        <v>99540</v>
      </c>
      <c r="AF44">
        <v>5000</v>
      </c>
      <c r="AG44">
        <v>170</v>
      </c>
      <c r="AJ44" s="18">
        <f t="shared" si="1"/>
        <v>99710</v>
      </c>
      <c r="AL44">
        <v>1.6999999999999999E-3</v>
      </c>
      <c r="AM44" s="19">
        <f t="shared" si="2"/>
        <v>99710</v>
      </c>
      <c r="AN44" s="19">
        <f t="shared" si="3"/>
        <v>0</v>
      </c>
      <c r="AO44" s="19">
        <f t="shared" si="4"/>
        <v>99540</v>
      </c>
      <c r="AP44" s="19">
        <f t="shared" si="5"/>
        <v>1.001707856138236</v>
      </c>
      <c r="AU44" t="s">
        <v>247</v>
      </c>
      <c r="AV44" t="s">
        <v>248</v>
      </c>
      <c r="AW44" t="s">
        <v>189</v>
      </c>
      <c r="AX44" t="s">
        <v>167</v>
      </c>
      <c r="AY44" t="s">
        <v>190</v>
      </c>
      <c r="AZ44" t="s">
        <v>191</v>
      </c>
      <c r="BA44" t="s">
        <v>45</v>
      </c>
    </row>
    <row r="45" spans="1:53" x14ac:dyDescent="0.3">
      <c r="A45" t="s">
        <v>154</v>
      </c>
      <c r="B45">
        <v>4.0999999999999996</v>
      </c>
      <c r="C45">
        <v>20160826</v>
      </c>
      <c r="D45" t="s">
        <v>44</v>
      </c>
      <c r="E45" t="s">
        <v>44</v>
      </c>
      <c r="F45">
        <v>4</v>
      </c>
      <c r="G45" s="1" t="s">
        <v>61</v>
      </c>
      <c r="H45">
        <v>12</v>
      </c>
      <c r="K45" t="s">
        <v>156</v>
      </c>
      <c r="L45">
        <v>4200600000267</v>
      </c>
      <c r="M45">
        <v>1</v>
      </c>
      <c r="N45">
        <v>3</v>
      </c>
      <c r="O45">
        <v>2005</v>
      </c>
      <c r="P45">
        <v>20060516</v>
      </c>
      <c r="Q45">
        <v>20060516</v>
      </c>
      <c r="R45" t="s">
        <v>184</v>
      </c>
      <c r="S45" t="s">
        <v>185</v>
      </c>
      <c r="T45" t="s">
        <v>186</v>
      </c>
      <c r="V45" t="s">
        <v>161</v>
      </c>
      <c r="W45" t="s">
        <v>164</v>
      </c>
      <c r="Y45">
        <v>6.47</v>
      </c>
      <c r="Z45">
        <v>85</v>
      </c>
      <c r="AB45">
        <v>5000</v>
      </c>
      <c r="AC45">
        <v>225216</v>
      </c>
      <c r="AF45">
        <v>5000</v>
      </c>
      <c r="AG45">
        <v>519</v>
      </c>
      <c r="AJ45" s="18">
        <f t="shared" si="1"/>
        <v>225735</v>
      </c>
      <c r="AL45">
        <v>2.3E-3</v>
      </c>
      <c r="AM45" s="19">
        <f t="shared" si="2"/>
        <v>225735</v>
      </c>
      <c r="AN45" s="19">
        <f t="shared" si="3"/>
        <v>0</v>
      </c>
      <c r="AO45" s="19">
        <f t="shared" si="4"/>
        <v>225216</v>
      </c>
      <c r="AP45" s="19">
        <f t="shared" si="5"/>
        <v>1.0023044543904518</v>
      </c>
      <c r="AU45" t="s">
        <v>187</v>
      </c>
      <c r="AV45" t="s">
        <v>188</v>
      </c>
      <c r="AW45" t="s">
        <v>189</v>
      </c>
      <c r="AX45" t="s">
        <v>167</v>
      </c>
      <c r="AY45" t="s">
        <v>190</v>
      </c>
      <c r="AZ45" t="s">
        <v>191</v>
      </c>
      <c r="BA45" t="s">
        <v>45</v>
      </c>
    </row>
    <row r="46" spans="1:53" x14ac:dyDescent="0.3">
      <c r="A46" t="s">
        <v>154</v>
      </c>
      <c r="B46">
        <v>4.0999999999999996</v>
      </c>
      <c r="C46">
        <v>20160826</v>
      </c>
      <c r="D46" t="s">
        <v>44</v>
      </c>
      <c r="E46" t="s">
        <v>44</v>
      </c>
      <c r="F46">
        <v>4</v>
      </c>
      <c r="G46" s="1" t="s">
        <v>90</v>
      </c>
      <c r="H46">
        <v>12</v>
      </c>
      <c r="K46" t="s">
        <v>156</v>
      </c>
      <c r="L46">
        <v>4201100000245</v>
      </c>
      <c r="M46">
        <v>1</v>
      </c>
      <c r="N46">
        <v>3</v>
      </c>
      <c r="O46">
        <v>2010</v>
      </c>
      <c r="P46">
        <v>20110517</v>
      </c>
      <c r="Q46">
        <v>20110518</v>
      </c>
      <c r="R46" t="s">
        <v>184</v>
      </c>
      <c r="S46" t="s">
        <v>185</v>
      </c>
      <c r="T46" t="s">
        <v>186</v>
      </c>
      <c r="V46" t="s">
        <v>161</v>
      </c>
      <c r="W46" t="s">
        <v>274</v>
      </c>
      <c r="X46" t="s">
        <v>163</v>
      </c>
      <c r="Y46">
        <v>6.67</v>
      </c>
      <c r="Z46">
        <v>83</v>
      </c>
      <c r="AB46">
        <v>0</v>
      </c>
      <c r="AC46">
        <v>221514</v>
      </c>
      <c r="AF46">
        <v>0</v>
      </c>
      <c r="AG46">
        <v>6851</v>
      </c>
      <c r="AJ46" s="18">
        <f t="shared" si="1"/>
        <v>228365</v>
      </c>
      <c r="AL46">
        <v>0.03</v>
      </c>
      <c r="AM46" s="19">
        <f t="shared" si="2"/>
        <v>0</v>
      </c>
      <c r="AN46" s="19">
        <f t="shared" si="3"/>
        <v>228365</v>
      </c>
      <c r="AO46" s="19">
        <f t="shared" si="4"/>
        <v>221514</v>
      </c>
      <c r="AP46" s="19">
        <f t="shared" si="5"/>
        <v>1.0309280677519255</v>
      </c>
      <c r="AR46">
        <v>1500</v>
      </c>
      <c r="AT46" t="s">
        <v>216</v>
      </c>
      <c r="AU46" t="s">
        <v>187</v>
      </c>
      <c r="AV46" t="s">
        <v>188</v>
      </c>
      <c r="AW46" t="s">
        <v>189</v>
      </c>
      <c r="AX46" t="s">
        <v>167</v>
      </c>
      <c r="AY46" t="s">
        <v>190</v>
      </c>
      <c r="AZ46" t="s">
        <v>191</v>
      </c>
      <c r="BA46" t="s">
        <v>45</v>
      </c>
    </row>
    <row r="47" spans="1:53" x14ac:dyDescent="0.3">
      <c r="A47" t="s">
        <v>154</v>
      </c>
      <c r="B47">
        <v>4.0999999999999996</v>
      </c>
      <c r="C47">
        <v>20160826</v>
      </c>
      <c r="D47" t="s">
        <v>44</v>
      </c>
      <c r="E47" t="s">
        <v>44</v>
      </c>
      <c r="F47">
        <v>4</v>
      </c>
      <c r="G47" s="1" t="s">
        <v>98</v>
      </c>
      <c r="H47">
        <v>0</v>
      </c>
      <c r="M47">
        <v>1</v>
      </c>
      <c r="N47">
        <v>1</v>
      </c>
      <c r="O47">
        <v>2010</v>
      </c>
      <c r="P47">
        <v>20120315</v>
      </c>
      <c r="Q47">
        <v>20120315</v>
      </c>
      <c r="R47" t="s">
        <v>275</v>
      </c>
      <c r="S47" t="s">
        <v>250</v>
      </c>
      <c r="T47" t="s">
        <v>251</v>
      </c>
      <c r="U47" t="s">
        <v>215</v>
      </c>
      <c r="V47" t="s">
        <v>161</v>
      </c>
      <c r="X47" t="s">
        <v>163</v>
      </c>
      <c r="Y47">
        <v>54.12</v>
      </c>
      <c r="Z47">
        <v>166</v>
      </c>
      <c r="AB47">
        <v>0</v>
      </c>
      <c r="AC47">
        <v>39931</v>
      </c>
      <c r="AF47">
        <v>0</v>
      </c>
      <c r="AG47">
        <v>469</v>
      </c>
      <c r="AJ47" s="18">
        <f t="shared" si="1"/>
        <v>40400</v>
      </c>
      <c r="AL47">
        <v>1.26E-2</v>
      </c>
      <c r="AM47" s="19">
        <f t="shared" si="2"/>
        <v>0</v>
      </c>
      <c r="AN47" s="19">
        <f t="shared" si="3"/>
        <v>40400</v>
      </c>
      <c r="AO47" s="19">
        <f t="shared" si="4"/>
        <v>39931</v>
      </c>
      <c r="AP47" s="19">
        <f t="shared" si="5"/>
        <v>1.011745260574491</v>
      </c>
      <c r="AR47">
        <v>521</v>
      </c>
      <c r="AT47" t="s">
        <v>276</v>
      </c>
      <c r="AU47" t="s">
        <v>277</v>
      </c>
      <c r="AV47" t="s">
        <v>253</v>
      </c>
      <c r="AW47" t="s">
        <v>252</v>
      </c>
      <c r="AX47" t="s">
        <v>167</v>
      </c>
      <c r="AY47" t="s">
        <v>254</v>
      </c>
      <c r="AZ47" t="s">
        <v>255</v>
      </c>
      <c r="BA47" t="s">
        <v>45</v>
      </c>
    </row>
    <row r="48" spans="1:53" x14ac:dyDescent="0.3">
      <c r="A48" t="s">
        <v>154</v>
      </c>
      <c r="B48">
        <v>4.0999999999999996</v>
      </c>
      <c r="C48">
        <v>20160826</v>
      </c>
      <c r="D48" t="s">
        <v>44</v>
      </c>
      <c r="E48" t="s">
        <v>44</v>
      </c>
      <c r="F48">
        <v>4</v>
      </c>
      <c r="G48" s="1" t="s">
        <v>55</v>
      </c>
      <c r="H48">
        <v>12</v>
      </c>
      <c r="M48">
        <v>1</v>
      </c>
      <c r="N48">
        <v>3</v>
      </c>
      <c r="O48">
        <v>2005</v>
      </c>
      <c r="P48">
        <v>20060530</v>
      </c>
      <c r="Q48">
        <v>20060530</v>
      </c>
      <c r="R48" t="s">
        <v>223</v>
      </c>
      <c r="S48" t="s">
        <v>224</v>
      </c>
      <c r="T48" t="s">
        <v>225</v>
      </c>
      <c r="V48" t="s">
        <v>161</v>
      </c>
      <c r="W48" t="s">
        <v>162</v>
      </c>
      <c r="Y48">
        <v>7.55</v>
      </c>
      <c r="Z48">
        <v>86</v>
      </c>
      <c r="AB48">
        <v>5000</v>
      </c>
      <c r="AC48">
        <v>200181</v>
      </c>
      <c r="AD48">
        <v>0</v>
      </c>
      <c r="AE48">
        <v>1803</v>
      </c>
      <c r="AF48">
        <v>5000</v>
      </c>
      <c r="AG48">
        <v>648</v>
      </c>
      <c r="AJ48" s="18">
        <f t="shared" si="1"/>
        <v>202632</v>
      </c>
      <c r="AL48">
        <v>3.2000000000000002E-3</v>
      </c>
      <c r="AM48" s="19">
        <f t="shared" si="2"/>
        <v>200829</v>
      </c>
      <c r="AN48" s="19">
        <f t="shared" si="3"/>
        <v>1803</v>
      </c>
      <c r="AO48" s="19">
        <f t="shared" si="4"/>
        <v>201984</v>
      </c>
      <c r="AP48" s="19">
        <f t="shared" si="5"/>
        <v>1.0032081749049431</v>
      </c>
      <c r="AT48" t="s">
        <v>278</v>
      </c>
      <c r="AU48" t="s">
        <v>226</v>
      </c>
      <c r="AV48" t="s">
        <v>227</v>
      </c>
      <c r="AW48" t="s">
        <v>226</v>
      </c>
      <c r="AX48" t="s">
        <v>167</v>
      </c>
      <c r="AY48" t="s">
        <v>168</v>
      </c>
      <c r="AZ48" t="s">
        <v>228</v>
      </c>
      <c r="BA48" t="s">
        <v>45</v>
      </c>
    </row>
    <row r="49" spans="1:53" x14ac:dyDescent="0.3">
      <c r="A49" t="s">
        <v>154</v>
      </c>
      <c r="B49">
        <v>4.0999999999999996</v>
      </c>
      <c r="C49">
        <v>20160826</v>
      </c>
      <c r="D49" t="s">
        <v>44</v>
      </c>
      <c r="E49" t="s">
        <v>44</v>
      </c>
      <c r="F49">
        <v>4</v>
      </c>
      <c r="G49" s="1" t="s">
        <v>65</v>
      </c>
      <c r="H49">
        <v>12</v>
      </c>
      <c r="M49">
        <v>1</v>
      </c>
      <c r="N49">
        <v>3</v>
      </c>
      <c r="O49">
        <v>2005</v>
      </c>
      <c r="P49">
        <v>20060601</v>
      </c>
      <c r="Q49">
        <v>20060601</v>
      </c>
      <c r="R49" t="s">
        <v>239</v>
      </c>
      <c r="S49" t="s">
        <v>240</v>
      </c>
      <c r="T49" t="s">
        <v>241</v>
      </c>
      <c r="V49" t="s">
        <v>161</v>
      </c>
      <c r="W49" t="s">
        <v>162</v>
      </c>
      <c r="Y49">
        <v>5.66</v>
      </c>
      <c r="Z49">
        <v>75</v>
      </c>
      <c r="AB49">
        <v>5000</v>
      </c>
      <c r="AC49">
        <v>202786</v>
      </c>
      <c r="AF49">
        <v>5000</v>
      </c>
      <c r="AG49">
        <v>244</v>
      </c>
      <c r="AJ49" s="18">
        <f t="shared" si="1"/>
        <v>203030</v>
      </c>
      <c r="AL49">
        <v>1.1999999999999999E-3</v>
      </c>
      <c r="AM49" s="19">
        <f t="shared" si="2"/>
        <v>203030</v>
      </c>
      <c r="AN49" s="19">
        <f t="shared" si="3"/>
        <v>0</v>
      </c>
      <c r="AO49" s="19">
        <f t="shared" si="4"/>
        <v>202786</v>
      </c>
      <c r="AP49" s="19">
        <f t="shared" si="5"/>
        <v>1.0012032388823686</v>
      </c>
      <c r="AT49" t="s">
        <v>279</v>
      </c>
      <c r="AU49" t="s">
        <v>242</v>
      </c>
      <c r="AV49" t="s">
        <v>243</v>
      </c>
      <c r="AW49" t="s">
        <v>242</v>
      </c>
      <c r="AX49" t="s">
        <v>167</v>
      </c>
      <c r="AY49" t="s">
        <v>190</v>
      </c>
      <c r="AZ49" t="s">
        <v>191</v>
      </c>
      <c r="BA49" t="s">
        <v>45</v>
      </c>
    </row>
    <row r="50" spans="1:53" x14ac:dyDescent="0.3">
      <c r="A50" t="s">
        <v>154</v>
      </c>
      <c r="B50">
        <v>4.0999999999999996</v>
      </c>
      <c r="C50">
        <v>20160826</v>
      </c>
      <c r="D50" t="s">
        <v>44</v>
      </c>
      <c r="E50" t="s">
        <v>44</v>
      </c>
      <c r="F50">
        <v>4</v>
      </c>
      <c r="G50" s="1" t="s">
        <v>73</v>
      </c>
      <c r="H50">
        <v>12</v>
      </c>
      <c r="M50">
        <v>1</v>
      </c>
      <c r="N50">
        <v>3</v>
      </c>
      <c r="O50">
        <v>2007</v>
      </c>
      <c r="P50">
        <v>20080515</v>
      </c>
      <c r="Q50">
        <v>20080516</v>
      </c>
      <c r="R50" t="s">
        <v>184</v>
      </c>
      <c r="S50" t="s">
        <v>185</v>
      </c>
      <c r="T50" t="s">
        <v>186</v>
      </c>
      <c r="V50" t="s">
        <v>161</v>
      </c>
      <c r="W50" t="s">
        <v>170</v>
      </c>
      <c r="Y50">
        <v>6.96</v>
      </c>
      <c r="Z50">
        <v>85</v>
      </c>
      <c r="AB50">
        <v>0</v>
      </c>
      <c r="AC50">
        <v>221008</v>
      </c>
      <c r="AF50">
        <v>0</v>
      </c>
      <c r="AG50">
        <v>2075</v>
      </c>
      <c r="AJ50" s="18">
        <f t="shared" si="1"/>
        <v>223083</v>
      </c>
      <c r="AL50">
        <v>9.2999999999999992E-3</v>
      </c>
      <c r="AM50" s="19">
        <f t="shared" si="2"/>
        <v>0</v>
      </c>
      <c r="AN50" s="19">
        <f t="shared" si="3"/>
        <v>223083</v>
      </c>
      <c r="AO50" s="19">
        <f t="shared" si="4"/>
        <v>221008</v>
      </c>
      <c r="AP50" s="19">
        <f t="shared" si="5"/>
        <v>1.0093888004054152</v>
      </c>
      <c r="AU50" t="s">
        <v>187</v>
      </c>
      <c r="AV50" t="s">
        <v>188</v>
      </c>
      <c r="AW50" t="s">
        <v>189</v>
      </c>
      <c r="AX50" t="s">
        <v>167</v>
      </c>
      <c r="AY50" t="s">
        <v>190</v>
      </c>
      <c r="AZ50" t="s">
        <v>191</v>
      </c>
      <c r="BA50" t="s">
        <v>45</v>
      </c>
    </row>
    <row r="51" spans="1:53" x14ac:dyDescent="0.3">
      <c r="A51" t="s">
        <v>154</v>
      </c>
      <c r="B51">
        <v>4.0999999999999996</v>
      </c>
      <c r="C51">
        <v>20160826</v>
      </c>
      <c r="D51" t="s">
        <v>44</v>
      </c>
      <c r="E51" t="s">
        <v>44</v>
      </c>
      <c r="F51">
        <v>4</v>
      </c>
      <c r="G51" s="1" t="s">
        <v>71</v>
      </c>
      <c r="H51">
        <v>12</v>
      </c>
      <c r="M51">
        <v>1</v>
      </c>
      <c r="N51">
        <v>3</v>
      </c>
      <c r="O51">
        <v>2007</v>
      </c>
      <c r="P51">
        <v>20080515</v>
      </c>
      <c r="Q51">
        <v>20080516</v>
      </c>
      <c r="R51" t="s">
        <v>184</v>
      </c>
      <c r="S51" t="s">
        <v>185</v>
      </c>
      <c r="T51" t="s">
        <v>186</v>
      </c>
      <c r="V51" t="s">
        <v>161</v>
      </c>
      <c r="W51" t="s">
        <v>170</v>
      </c>
      <c r="Y51">
        <v>6.96</v>
      </c>
      <c r="Z51">
        <v>85</v>
      </c>
      <c r="AB51">
        <v>5000</v>
      </c>
      <c r="AC51">
        <v>219881</v>
      </c>
      <c r="AD51">
        <v>0</v>
      </c>
      <c r="AE51">
        <v>914</v>
      </c>
      <c r="AF51">
        <v>5000</v>
      </c>
      <c r="AG51">
        <v>2289</v>
      </c>
      <c r="AJ51" s="18">
        <f t="shared" si="1"/>
        <v>223084</v>
      </c>
      <c r="AL51">
        <v>1.03E-2</v>
      </c>
      <c r="AM51" s="19">
        <f t="shared" si="2"/>
        <v>222170</v>
      </c>
      <c r="AN51" s="19">
        <f t="shared" si="3"/>
        <v>914</v>
      </c>
      <c r="AO51" s="19">
        <f t="shared" si="4"/>
        <v>220795</v>
      </c>
      <c r="AP51" s="19">
        <f t="shared" si="5"/>
        <v>1.010367082587921</v>
      </c>
      <c r="AU51" t="s">
        <v>187</v>
      </c>
      <c r="AV51" t="s">
        <v>188</v>
      </c>
      <c r="AW51" t="s">
        <v>189</v>
      </c>
      <c r="AX51" t="s">
        <v>167</v>
      </c>
      <c r="AY51" t="s">
        <v>190</v>
      </c>
      <c r="AZ51" t="s">
        <v>191</v>
      </c>
      <c r="BA51" t="s">
        <v>45</v>
      </c>
    </row>
    <row r="52" spans="1:53" x14ac:dyDescent="0.3">
      <c r="A52" t="s">
        <v>154</v>
      </c>
      <c r="B52">
        <v>4.0999999999999996</v>
      </c>
      <c r="C52">
        <v>20160826</v>
      </c>
      <c r="D52" t="s">
        <v>44</v>
      </c>
      <c r="E52" t="s">
        <v>44</v>
      </c>
      <c r="F52">
        <v>4</v>
      </c>
      <c r="G52" s="1" t="s">
        <v>78</v>
      </c>
      <c r="H52">
        <v>12</v>
      </c>
      <c r="K52" t="s">
        <v>156</v>
      </c>
      <c r="L52">
        <v>4200900000157</v>
      </c>
      <c r="M52">
        <v>1</v>
      </c>
      <c r="N52">
        <v>3</v>
      </c>
      <c r="O52">
        <v>2008</v>
      </c>
      <c r="P52">
        <v>20090504</v>
      </c>
      <c r="Q52">
        <v>20090504</v>
      </c>
      <c r="R52" t="s">
        <v>280</v>
      </c>
      <c r="S52" t="s">
        <v>281</v>
      </c>
      <c r="T52" t="s">
        <v>282</v>
      </c>
      <c r="V52" t="s">
        <v>161</v>
      </c>
      <c r="W52" t="s">
        <v>170</v>
      </c>
      <c r="X52" t="s">
        <v>163</v>
      </c>
      <c r="Y52">
        <v>4.7699999999999996</v>
      </c>
      <c r="AB52">
        <v>500</v>
      </c>
      <c r="AC52">
        <v>201997</v>
      </c>
      <c r="AF52">
        <v>500</v>
      </c>
      <c r="AG52">
        <v>1383</v>
      </c>
      <c r="AJ52" s="18">
        <f t="shared" si="1"/>
        <v>203380</v>
      </c>
      <c r="AL52">
        <v>6.7999999999999996E-3</v>
      </c>
      <c r="AM52" s="19">
        <f t="shared" si="2"/>
        <v>0</v>
      </c>
      <c r="AN52" s="19">
        <f t="shared" si="3"/>
        <v>203380</v>
      </c>
      <c r="AO52" s="19">
        <f t="shared" si="4"/>
        <v>201997</v>
      </c>
      <c r="AP52" s="19">
        <f t="shared" si="5"/>
        <v>1.0068466363361832</v>
      </c>
      <c r="AR52">
        <v>439</v>
      </c>
      <c r="AU52" t="s">
        <v>283</v>
      </c>
      <c r="AV52" t="s">
        <v>284</v>
      </c>
      <c r="AW52" t="s">
        <v>285</v>
      </c>
      <c r="AX52" t="s">
        <v>167</v>
      </c>
      <c r="AY52" t="s">
        <v>286</v>
      </c>
      <c r="AZ52" t="s">
        <v>287</v>
      </c>
      <c r="BA52" t="s">
        <v>45</v>
      </c>
    </row>
    <row r="53" spans="1:53" x14ac:dyDescent="0.3">
      <c r="A53" t="s">
        <v>154</v>
      </c>
      <c r="B53">
        <v>4.0999999999999996</v>
      </c>
      <c r="C53">
        <v>20160826</v>
      </c>
      <c r="D53" t="s">
        <v>44</v>
      </c>
      <c r="E53" t="s">
        <v>44</v>
      </c>
      <c r="F53">
        <v>4</v>
      </c>
      <c r="G53" s="1" t="s">
        <v>92</v>
      </c>
      <c r="H53">
        <v>12</v>
      </c>
      <c r="M53">
        <v>1</v>
      </c>
      <c r="N53">
        <v>3</v>
      </c>
      <c r="O53">
        <v>2009</v>
      </c>
      <c r="P53">
        <v>20110413</v>
      </c>
      <c r="Q53">
        <v>20110413</v>
      </c>
      <c r="R53" t="s">
        <v>288</v>
      </c>
      <c r="S53" t="s">
        <v>289</v>
      </c>
      <c r="T53" t="s">
        <v>290</v>
      </c>
      <c r="U53" t="s">
        <v>215</v>
      </c>
      <c r="V53" t="s">
        <v>161</v>
      </c>
      <c r="W53" t="s">
        <v>162</v>
      </c>
      <c r="X53" t="s">
        <v>175</v>
      </c>
      <c r="Y53">
        <v>56.91</v>
      </c>
      <c r="Z53">
        <v>175</v>
      </c>
      <c r="AB53">
        <v>0</v>
      </c>
      <c r="AC53">
        <v>97943</v>
      </c>
      <c r="AF53">
        <v>0</v>
      </c>
      <c r="AG53">
        <v>989</v>
      </c>
      <c r="AJ53" s="18">
        <f t="shared" si="1"/>
        <v>98932</v>
      </c>
      <c r="AL53">
        <v>0.01</v>
      </c>
      <c r="AM53" s="19">
        <f t="shared" si="2"/>
        <v>0</v>
      </c>
      <c r="AN53" s="19">
        <f t="shared" si="3"/>
        <v>98932</v>
      </c>
      <c r="AO53" s="19">
        <f t="shared" si="4"/>
        <v>97943</v>
      </c>
      <c r="AP53" s="19">
        <f t="shared" si="5"/>
        <v>1.0100977098924886</v>
      </c>
      <c r="AR53">
        <v>500</v>
      </c>
      <c r="AT53" t="s">
        <v>291</v>
      </c>
      <c r="AU53" t="s">
        <v>292</v>
      </c>
      <c r="AV53" t="s">
        <v>293</v>
      </c>
      <c r="AW53" t="s">
        <v>292</v>
      </c>
      <c r="AX53" t="s">
        <v>167</v>
      </c>
      <c r="AY53" t="s">
        <v>254</v>
      </c>
      <c r="AZ53" t="s">
        <v>255</v>
      </c>
      <c r="BA53" t="s">
        <v>45</v>
      </c>
    </row>
    <row r="54" spans="1:53" x14ac:dyDescent="0.3">
      <c r="A54" t="s">
        <v>154</v>
      </c>
      <c r="B54">
        <v>4.0999999999999996</v>
      </c>
      <c r="C54">
        <v>20160826</v>
      </c>
      <c r="D54" t="s">
        <v>44</v>
      </c>
      <c r="E54" t="s">
        <v>44</v>
      </c>
      <c r="F54">
        <v>4</v>
      </c>
      <c r="G54" s="1" t="s">
        <v>87</v>
      </c>
      <c r="H54">
        <v>12</v>
      </c>
      <c r="K54" t="s">
        <v>156</v>
      </c>
      <c r="L54">
        <v>4201000000242</v>
      </c>
      <c r="M54">
        <v>1</v>
      </c>
      <c r="N54">
        <v>3</v>
      </c>
      <c r="O54">
        <v>2009</v>
      </c>
      <c r="P54">
        <v>20100514</v>
      </c>
      <c r="Q54">
        <v>20100514</v>
      </c>
      <c r="R54" t="s">
        <v>184</v>
      </c>
      <c r="S54" t="s">
        <v>185</v>
      </c>
      <c r="T54" t="s">
        <v>186</v>
      </c>
      <c r="V54" t="s">
        <v>161</v>
      </c>
      <c r="W54" t="s">
        <v>274</v>
      </c>
      <c r="X54" t="s">
        <v>163</v>
      </c>
      <c r="Y54">
        <v>6.77</v>
      </c>
      <c r="Z54">
        <v>86</v>
      </c>
      <c r="AB54">
        <v>5000</v>
      </c>
      <c r="AC54">
        <v>227151</v>
      </c>
      <c r="AJ54" s="18">
        <f t="shared" si="1"/>
        <v>227151</v>
      </c>
      <c r="AM54" s="19">
        <f t="shared" si="2"/>
        <v>227151</v>
      </c>
      <c r="AN54" s="19">
        <f t="shared" si="3"/>
        <v>0</v>
      </c>
      <c r="AO54" s="19">
        <f t="shared" si="4"/>
        <v>227151</v>
      </c>
      <c r="AP54" s="19">
        <f t="shared" si="5"/>
        <v>1</v>
      </c>
      <c r="AR54">
        <v>1548</v>
      </c>
      <c r="AT54" t="s">
        <v>216</v>
      </c>
      <c r="AU54" t="s">
        <v>187</v>
      </c>
      <c r="AV54" t="s">
        <v>188</v>
      </c>
      <c r="AW54" t="s">
        <v>189</v>
      </c>
      <c r="AX54" t="s">
        <v>167</v>
      </c>
      <c r="AY54" t="s">
        <v>190</v>
      </c>
      <c r="AZ54" t="s">
        <v>191</v>
      </c>
      <c r="BA54" t="s">
        <v>45</v>
      </c>
    </row>
    <row r="55" spans="1:53" x14ac:dyDescent="0.3">
      <c r="A55" t="s">
        <v>154</v>
      </c>
      <c r="B55">
        <v>4.0999999999999996</v>
      </c>
      <c r="C55">
        <v>20160826</v>
      </c>
      <c r="D55" t="s">
        <v>44</v>
      </c>
      <c r="E55" t="s">
        <v>44</v>
      </c>
      <c r="F55">
        <v>4</v>
      </c>
      <c r="G55" s="1" t="s">
        <v>97</v>
      </c>
      <c r="H55">
        <v>12</v>
      </c>
      <c r="K55" t="s">
        <v>156</v>
      </c>
      <c r="L55">
        <v>4201000000242</v>
      </c>
      <c r="M55">
        <v>1</v>
      </c>
      <c r="N55">
        <v>3</v>
      </c>
      <c r="O55">
        <v>2009</v>
      </c>
      <c r="P55">
        <v>20100514</v>
      </c>
      <c r="Q55">
        <v>20100514</v>
      </c>
      <c r="R55" t="s">
        <v>184</v>
      </c>
      <c r="S55" t="s">
        <v>185</v>
      </c>
      <c r="T55" t="s">
        <v>186</v>
      </c>
      <c r="V55" t="s">
        <v>161</v>
      </c>
      <c r="W55" t="s">
        <v>274</v>
      </c>
      <c r="X55" t="s">
        <v>163</v>
      </c>
      <c r="Y55">
        <v>6.77</v>
      </c>
      <c r="Z55">
        <v>86</v>
      </c>
      <c r="AB55">
        <v>0</v>
      </c>
      <c r="AC55">
        <v>227548</v>
      </c>
      <c r="AJ55" s="18">
        <f t="shared" si="1"/>
        <v>227548</v>
      </c>
      <c r="AM55" s="19">
        <f t="shared" si="2"/>
        <v>0</v>
      </c>
      <c r="AN55" s="19">
        <f t="shared" si="3"/>
        <v>227548</v>
      </c>
      <c r="AO55" s="19">
        <f t="shared" si="4"/>
        <v>227548</v>
      </c>
      <c r="AP55" s="19">
        <f t="shared" si="5"/>
        <v>1</v>
      </c>
      <c r="AR55">
        <v>1461</v>
      </c>
      <c r="AT55" t="s">
        <v>216</v>
      </c>
      <c r="AU55" t="s">
        <v>187</v>
      </c>
      <c r="AV55" t="s">
        <v>188</v>
      </c>
      <c r="AW55" t="s">
        <v>189</v>
      </c>
      <c r="AX55" t="s">
        <v>167</v>
      </c>
      <c r="AY55" t="s">
        <v>190</v>
      </c>
      <c r="AZ55" t="s">
        <v>191</v>
      </c>
      <c r="BA55" t="s">
        <v>45</v>
      </c>
    </row>
    <row r="56" spans="1:53" x14ac:dyDescent="0.3">
      <c r="A56" t="s">
        <v>154</v>
      </c>
      <c r="B56">
        <v>4.0999999999999996</v>
      </c>
      <c r="C56">
        <v>20160826</v>
      </c>
      <c r="D56" t="s">
        <v>44</v>
      </c>
      <c r="E56" t="s">
        <v>44</v>
      </c>
      <c r="F56">
        <v>4</v>
      </c>
      <c r="G56" s="1" t="s">
        <v>103</v>
      </c>
      <c r="H56">
        <v>12</v>
      </c>
      <c r="M56">
        <v>1</v>
      </c>
      <c r="N56">
        <v>3</v>
      </c>
      <c r="O56">
        <v>2010</v>
      </c>
      <c r="P56">
        <v>20120429</v>
      </c>
      <c r="Q56">
        <v>20120429</v>
      </c>
      <c r="R56" t="s">
        <v>239</v>
      </c>
      <c r="S56" t="s">
        <v>240</v>
      </c>
      <c r="T56" t="s">
        <v>241</v>
      </c>
      <c r="U56" t="s">
        <v>215</v>
      </c>
      <c r="V56" t="s">
        <v>161</v>
      </c>
      <c r="W56" t="s">
        <v>162</v>
      </c>
      <c r="X56" t="s">
        <v>163</v>
      </c>
      <c r="Y56">
        <v>69.78</v>
      </c>
      <c r="Z56">
        <v>184</v>
      </c>
      <c r="AB56">
        <v>5000</v>
      </c>
      <c r="AC56">
        <v>89084</v>
      </c>
      <c r="AJ56" s="18">
        <f t="shared" si="1"/>
        <v>89084</v>
      </c>
      <c r="AM56" s="19">
        <f t="shared" si="2"/>
        <v>89084</v>
      </c>
      <c r="AN56" s="19">
        <f t="shared" si="3"/>
        <v>0</v>
      </c>
      <c r="AO56" s="19">
        <f t="shared" si="4"/>
        <v>89084</v>
      </c>
      <c r="AP56" s="19">
        <f t="shared" si="5"/>
        <v>1</v>
      </c>
      <c r="AR56">
        <v>500</v>
      </c>
      <c r="AU56" t="s">
        <v>242</v>
      </c>
      <c r="AV56" t="s">
        <v>243</v>
      </c>
      <c r="AW56" t="s">
        <v>242</v>
      </c>
      <c r="AX56" t="s">
        <v>167</v>
      </c>
      <c r="AY56" t="s">
        <v>190</v>
      </c>
      <c r="AZ56" t="s">
        <v>191</v>
      </c>
      <c r="BA56" t="s">
        <v>45</v>
      </c>
    </row>
    <row r="57" spans="1:53" x14ac:dyDescent="0.3">
      <c r="A57" t="s">
        <v>154</v>
      </c>
      <c r="B57">
        <v>4.0999999999999996</v>
      </c>
      <c r="C57">
        <v>20160826</v>
      </c>
      <c r="D57" t="s">
        <v>44</v>
      </c>
      <c r="E57" t="s">
        <v>44</v>
      </c>
      <c r="F57">
        <v>4</v>
      </c>
      <c r="G57" s="1" t="s">
        <v>107</v>
      </c>
      <c r="H57">
        <v>12</v>
      </c>
      <c r="K57" t="s">
        <v>294</v>
      </c>
      <c r="L57">
        <v>4201200000004</v>
      </c>
      <c r="M57">
        <v>1</v>
      </c>
      <c r="N57">
        <v>3</v>
      </c>
      <c r="O57">
        <v>2011</v>
      </c>
      <c r="P57">
        <v>20120525</v>
      </c>
      <c r="Q57">
        <v>20120526</v>
      </c>
      <c r="R57" t="s">
        <v>295</v>
      </c>
      <c r="S57" t="s">
        <v>296</v>
      </c>
      <c r="T57" t="s">
        <v>214</v>
      </c>
      <c r="V57" t="s">
        <v>161</v>
      </c>
      <c r="W57" t="s">
        <v>170</v>
      </c>
      <c r="X57" t="s">
        <v>163</v>
      </c>
      <c r="Y57">
        <v>5.53</v>
      </c>
      <c r="Z57">
        <v>74</v>
      </c>
      <c r="AB57">
        <v>5000</v>
      </c>
      <c r="AC57">
        <v>200460</v>
      </c>
      <c r="AF57">
        <v>5000</v>
      </c>
      <c r="AG57">
        <v>3675</v>
      </c>
      <c r="AJ57" s="18">
        <f t="shared" si="1"/>
        <v>204135</v>
      </c>
      <c r="AL57">
        <v>1.7999999999999999E-2</v>
      </c>
      <c r="AM57" s="19">
        <f t="shared" si="2"/>
        <v>204135</v>
      </c>
      <c r="AN57" s="19">
        <f t="shared" si="3"/>
        <v>0</v>
      </c>
      <c r="AO57" s="19">
        <f t="shared" si="4"/>
        <v>200460</v>
      </c>
      <c r="AP57" s="19">
        <f t="shared" si="5"/>
        <v>1.0183328344806943</v>
      </c>
      <c r="AR57">
        <v>1500</v>
      </c>
      <c r="AT57" t="s">
        <v>216</v>
      </c>
      <c r="AU57" t="s">
        <v>219</v>
      </c>
      <c r="AV57" t="s">
        <v>297</v>
      </c>
      <c r="AW57" t="s">
        <v>219</v>
      </c>
      <c r="AX57" t="s">
        <v>167</v>
      </c>
      <c r="AY57" t="s">
        <v>168</v>
      </c>
      <c r="AZ57" t="s">
        <v>220</v>
      </c>
      <c r="BA57" t="s">
        <v>45</v>
      </c>
    </row>
    <row r="58" spans="1:53" x14ac:dyDescent="0.3">
      <c r="A58" t="s">
        <v>154</v>
      </c>
      <c r="B58">
        <v>4.0999999999999996</v>
      </c>
      <c r="C58">
        <v>20160826</v>
      </c>
      <c r="D58" t="s">
        <v>44</v>
      </c>
      <c r="E58" t="s">
        <v>44</v>
      </c>
      <c r="F58">
        <v>4</v>
      </c>
      <c r="G58" s="1" t="s">
        <v>108</v>
      </c>
      <c r="H58">
        <v>12</v>
      </c>
      <c r="M58">
        <v>1</v>
      </c>
      <c r="N58">
        <v>3</v>
      </c>
      <c r="O58">
        <v>2012</v>
      </c>
      <c r="P58">
        <v>20130603</v>
      </c>
      <c r="Q58">
        <v>20130603</v>
      </c>
      <c r="R58" t="s">
        <v>239</v>
      </c>
      <c r="S58" t="s">
        <v>240</v>
      </c>
      <c r="T58" t="s">
        <v>241</v>
      </c>
      <c r="V58" t="s">
        <v>161</v>
      </c>
      <c r="W58" t="s">
        <v>274</v>
      </c>
      <c r="X58" t="s">
        <v>163</v>
      </c>
      <c r="Y58">
        <v>5.53</v>
      </c>
      <c r="Z58">
        <v>81</v>
      </c>
      <c r="AB58">
        <v>5000</v>
      </c>
      <c r="AC58">
        <v>200497</v>
      </c>
      <c r="AD58">
        <v>0</v>
      </c>
      <c r="AE58">
        <v>402</v>
      </c>
      <c r="AF58">
        <v>5000</v>
      </c>
      <c r="AG58">
        <v>101</v>
      </c>
      <c r="AJ58" s="18">
        <f t="shared" si="1"/>
        <v>201000</v>
      </c>
      <c r="AL58">
        <v>5.0000000000000001E-4</v>
      </c>
      <c r="AM58" s="19">
        <f t="shared" si="2"/>
        <v>200598</v>
      </c>
      <c r="AN58" s="19">
        <f t="shared" si="3"/>
        <v>402</v>
      </c>
      <c r="AO58" s="19">
        <f t="shared" si="4"/>
        <v>200899</v>
      </c>
      <c r="AP58" s="19">
        <f t="shared" si="5"/>
        <v>1.0005027401828779</v>
      </c>
      <c r="AR58">
        <v>4000</v>
      </c>
      <c r="AU58" t="s">
        <v>242</v>
      </c>
      <c r="AV58" t="s">
        <v>243</v>
      </c>
      <c r="AW58" t="s">
        <v>242</v>
      </c>
      <c r="AX58" t="s">
        <v>167</v>
      </c>
      <c r="AY58" t="s">
        <v>190</v>
      </c>
      <c r="AZ58" t="s">
        <v>191</v>
      </c>
      <c r="BA58" t="s">
        <v>45</v>
      </c>
    </row>
    <row r="59" spans="1:53" x14ac:dyDescent="0.3">
      <c r="AJ59" s="18">
        <f t="shared" si="1"/>
        <v>0</v>
      </c>
      <c r="AM59" s="19">
        <f t="shared" si="2"/>
        <v>0</v>
      </c>
      <c r="AN59" s="19">
        <f t="shared" si="3"/>
        <v>0</v>
      </c>
      <c r="AO59" s="19"/>
      <c r="AP59" s="19"/>
    </row>
    <row r="60" spans="1:53" x14ac:dyDescent="0.3">
      <c r="AJ60" s="18">
        <f t="shared" si="1"/>
        <v>0</v>
      </c>
      <c r="AM60" s="19">
        <f t="shared" si="2"/>
        <v>0</v>
      </c>
      <c r="AN60" s="19">
        <f t="shared" si="3"/>
        <v>0</v>
      </c>
      <c r="AO60" s="19"/>
      <c r="AP60" s="19"/>
    </row>
    <row r="61" spans="1:53" x14ac:dyDescent="0.3">
      <c r="AJ61" s="18">
        <f t="shared" si="1"/>
        <v>0</v>
      </c>
      <c r="AM61" s="19">
        <f t="shared" si="2"/>
        <v>0</v>
      </c>
      <c r="AN61" s="19">
        <f t="shared" si="3"/>
        <v>0</v>
      </c>
      <c r="AO61" s="19"/>
      <c r="AP61" s="19"/>
    </row>
    <row r="62" spans="1:53" x14ac:dyDescent="0.3">
      <c r="AJ62" s="18">
        <f t="shared" si="1"/>
        <v>0</v>
      </c>
      <c r="AM62" s="19">
        <f t="shared" si="2"/>
        <v>0</v>
      </c>
      <c r="AN62" s="19">
        <f t="shared" si="3"/>
        <v>0</v>
      </c>
      <c r="AO62" s="19"/>
      <c r="AP62" s="19"/>
    </row>
    <row r="63" spans="1:53" x14ac:dyDescent="0.3">
      <c r="AJ63" s="18">
        <f t="shared" si="1"/>
        <v>0</v>
      </c>
      <c r="AM63" s="19">
        <f t="shared" si="2"/>
        <v>0</v>
      </c>
      <c r="AN63" s="19">
        <f t="shared" si="3"/>
        <v>0</v>
      </c>
      <c r="AO63" s="19"/>
      <c r="AP63" s="19"/>
    </row>
    <row r="64" spans="1:53" x14ac:dyDescent="0.3">
      <c r="AJ64" s="18">
        <f t="shared" si="1"/>
        <v>0</v>
      </c>
      <c r="AM64" s="19">
        <f t="shared" si="2"/>
        <v>0</v>
      </c>
      <c r="AN64" s="19">
        <f t="shared" si="3"/>
        <v>0</v>
      </c>
      <c r="AO64" s="19"/>
      <c r="AP64" s="19"/>
    </row>
    <row r="65" spans="36:42" x14ac:dyDescent="0.3">
      <c r="AJ65" s="18">
        <f>SUM(AC65,AE65,AG65,AI65)</f>
        <v>0</v>
      </c>
      <c r="AM65" s="19">
        <f t="shared" si="2"/>
        <v>0</v>
      </c>
      <c r="AN65" s="19">
        <f t="shared" si="3"/>
        <v>0</v>
      </c>
      <c r="AO65" s="19"/>
      <c r="AP65" s="19"/>
    </row>
    <row r="66" spans="36:42" x14ac:dyDescent="0.3">
      <c r="AJ66" s="18">
        <f t="shared" si="1"/>
        <v>0</v>
      </c>
      <c r="AM66" s="19">
        <f t="shared" si="2"/>
        <v>0</v>
      </c>
      <c r="AN66" s="19">
        <f t="shared" si="3"/>
        <v>0</v>
      </c>
      <c r="AO66" s="19"/>
      <c r="AP66" s="19"/>
    </row>
    <row r="67" spans="36:42" x14ac:dyDescent="0.3">
      <c r="AJ67" s="18">
        <f t="shared" ref="AJ67:AJ130" si="6">SUM(AC67,AE67,AG67,AI67)</f>
        <v>0</v>
      </c>
      <c r="AM67" s="19">
        <f t="shared" ref="AM67:AM130" si="7">IF(AB67&gt;4999,AC67,0)+IF(AD67&gt;4999,AE67,0)+IF(AF67&gt;4999,AG67,0)+IF(AH67&gt;4999,AI67,0)</f>
        <v>0</v>
      </c>
      <c r="AN67" s="19">
        <f t="shared" ref="AN67:AN130" si="8">SUM(AC67+AE67+AG67+AI67-AM67)</f>
        <v>0</v>
      </c>
      <c r="AO67" s="19"/>
      <c r="AP67" s="19"/>
    </row>
    <row r="68" spans="36:42" x14ac:dyDescent="0.3">
      <c r="AJ68" s="18">
        <f t="shared" si="6"/>
        <v>0</v>
      </c>
      <c r="AM68" s="19">
        <f t="shared" si="7"/>
        <v>0</v>
      </c>
      <c r="AN68" s="19">
        <f t="shared" si="8"/>
        <v>0</v>
      </c>
      <c r="AO68" s="19"/>
      <c r="AP68" s="19"/>
    </row>
    <row r="69" spans="36:42" x14ac:dyDescent="0.3">
      <c r="AJ69" s="18">
        <f t="shared" si="6"/>
        <v>0</v>
      </c>
      <c r="AM69" s="19">
        <f t="shared" si="7"/>
        <v>0</v>
      </c>
      <c r="AN69" s="19">
        <f t="shared" si="8"/>
        <v>0</v>
      </c>
      <c r="AO69" s="19"/>
      <c r="AP69" s="19"/>
    </row>
    <row r="70" spans="36:42" x14ac:dyDescent="0.3">
      <c r="AJ70" s="18">
        <f t="shared" si="6"/>
        <v>0</v>
      </c>
      <c r="AM70" s="19">
        <f t="shared" si="7"/>
        <v>0</v>
      </c>
      <c r="AN70" s="19">
        <f t="shared" si="8"/>
        <v>0</v>
      </c>
      <c r="AO70" s="19"/>
      <c r="AP70" s="19"/>
    </row>
    <row r="71" spans="36:42" x14ac:dyDescent="0.3">
      <c r="AJ71" s="18">
        <f t="shared" si="6"/>
        <v>0</v>
      </c>
      <c r="AM71" s="19">
        <f t="shared" si="7"/>
        <v>0</v>
      </c>
      <c r="AN71" s="19">
        <f t="shared" si="8"/>
        <v>0</v>
      </c>
      <c r="AO71" s="19"/>
      <c r="AP71" s="19"/>
    </row>
    <row r="72" spans="36:42" x14ac:dyDescent="0.3">
      <c r="AJ72" s="18">
        <f t="shared" si="6"/>
        <v>0</v>
      </c>
      <c r="AM72" s="19">
        <f t="shared" si="7"/>
        <v>0</v>
      </c>
      <c r="AN72" s="19">
        <f t="shared" si="8"/>
        <v>0</v>
      </c>
      <c r="AO72" s="19"/>
      <c r="AP72" s="19"/>
    </row>
    <row r="73" spans="36:42" x14ac:dyDescent="0.3">
      <c r="AJ73" s="18">
        <f t="shared" si="6"/>
        <v>0</v>
      </c>
      <c r="AM73" s="19">
        <f t="shared" si="7"/>
        <v>0</v>
      </c>
      <c r="AN73" s="19">
        <f t="shared" si="8"/>
        <v>0</v>
      </c>
      <c r="AO73" s="19"/>
      <c r="AP73" s="19"/>
    </row>
    <row r="74" spans="36:42" x14ac:dyDescent="0.3">
      <c r="AJ74" s="18">
        <f t="shared" si="6"/>
        <v>0</v>
      </c>
      <c r="AM74" s="19">
        <f t="shared" si="7"/>
        <v>0</v>
      </c>
      <c r="AN74" s="19">
        <f t="shared" si="8"/>
        <v>0</v>
      </c>
      <c r="AO74" s="19"/>
      <c r="AP74" s="19"/>
    </row>
    <row r="75" spans="36:42" x14ac:dyDescent="0.3">
      <c r="AJ75" s="18">
        <f t="shared" si="6"/>
        <v>0</v>
      </c>
      <c r="AM75" s="19">
        <f t="shared" si="7"/>
        <v>0</v>
      </c>
      <c r="AN75" s="19">
        <f t="shared" si="8"/>
        <v>0</v>
      </c>
      <c r="AO75" s="19"/>
      <c r="AP75" s="19"/>
    </row>
    <row r="76" spans="36:42" x14ac:dyDescent="0.3">
      <c r="AJ76" s="18">
        <f t="shared" si="6"/>
        <v>0</v>
      </c>
      <c r="AM76" s="19">
        <f t="shared" si="7"/>
        <v>0</v>
      </c>
      <c r="AN76" s="19">
        <f t="shared" si="8"/>
        <v>0</v>
      </c>
      <c r="AO76" s="19"/>
      <c r="AP76" s="19"/>
    </row>
    <row r="77" spans="36:42" x14ac:dyDescent="0.3">
      <c r="AJ77" s="18">
        <f t="shared" si="6"/>
        <v>0</v>
      </c>
      <c r="AM77" s="19">
        <f t="shared" si="7"/>
        <v>0</v>
      </c>
      <c r="AN77" s="19">
        <f t="shared" si="8"/>
        <v>0</v>
      </c>
      <c r="AO77" s="19"/>
      <c r="AP77" s="19"/>
    </row>
    <row r="78" spans="36:42" x14ac:dyDescent="0.3">
      <c r="AJ78" s="18">
        <f t="shared" si="6"/>
        <v>0</v>
      </c>
      <c r="AM78" s="19">
        <f t="shared" si="7"/>
        <v>0</v>
      </c>
      <c r="AN78" s="19">
        <f t="shared" si="8"/>
        <v>0</v>
      </c>
      <c r="AO78" s="19"/>
      <c r="AP78" s="19"/>
    </row>
    <row r="79" spans="36:42" x14ac:dyDescent="0.3">
      <c r="AJ79" s="18">
        <f t="shared" si="6"/>
        <v>0</v>
      </c>
      <c r="AM79" s="19">
        <f t="shared" si="7"/>
        <v>0</v>
      </c>
      <c r="AN79" s="19">
        <f t="shared" si="8"/>
        <v>0</v>
      </c>
      <c r="AO79" s="19"/>
      <c r="AP79" s="19"/>
    </row>
    <row r="80" spans="36:42" x14ac:dyDescent="0.3">
      <c r="AJ80" s="18">
        <f t="shared" si="6"/>
        <v>0</v>
      </c>
      <c r="AM80" s="19">
        <f t="shared" si="7"/>
        <v>0</v>
      </c>
      <c r="AN80" s="19">
        <f t="shared" si="8"/>
        <v>0</v>
      </c>
      <c r="AO80" s="19"/>
      <c r="AP80" s="19"/>
    </row>
    <row r="81" spans="36:42" x14ac:dyDescent="0.3">
      <c r="AJ81" s="18">
        <f t="shared" si="6"/>
        <v>0</v>
      </c>
      <c r="AM81" s="19">
        <f t="shared" si="7"/>
        <v>0</v>
      </c>
      <c r="AN81" s="19">
        <f t="shared" si="8"/>
        <v>0</v>
      </c>
      <c r="AO81" s="19"/>
      <c r="AP81" s="19"/>
    </row>
    <row r="82" spans="36:42" x14ac:dyDescent="0.3">
      <c r="AJ82" s="18">
        <f t="shared" si="6"/>
        <v>0</v>
      </c>
      <c r="AM82" s="19">
        <f t="shared" si="7"/>
        <v>0</v>
      </c>
      <c r="AN82" s="19">
        <f t="shared" si="8"/>
        <v>0</v>
      </c>
      <c r="AO82" s="19"/>
      <c r="AP82" s="19"/>
    </row>
    <row r="83" spans="36:42" x14ac:dyDescent="0.3">
      <c r="AJ83" s="18">
        <f t="shared" si="6"/>
        <v>0</v>
      </c>
      <c r="AM83" s="19">
        <f t="shared" si="7"/>
        <v>0</v>
      </c>
      <c r="AN83" s="19">
        <f t="shared" si="8"/>
        <v>0</v>
      </c>
      <c r="AO83" s="19"/>
      <c r="AP83" s="19"/>
    </row>
    <row r="84" spans="36:42" x14ac:dyDescent="0.3">
      <c r="AJ84" s="18">
        <f t="shared" si="6"/>
        <v>0</v>
      </c>
      <c r="AM84" s="19">
        <f t="shared" si="7"/>
        <v>0</v>
      </c>
      <c r="AN84" s="19">
        <f t="shared" si="8"/>
        <v>0</v>
      </c>
      <c r="AO84" s="19"/>
      <c r="AP84" s="19"/>
    </row>
    <row r="85" spans="36:42" x14ac:dyDescent="0.3">
      <c r="AJ85" s="18">
        <f t="shared" si="6"/>
        <v>0</v>
      </c>
      <c r="AM85" s="19">
        <f t="shared" si="7"/>
        <v>0</v>
      </c>
      <c r="AN85" s="19">
        <f t="shared" si="8"/>
        <v>0</v>
      </c>
      <c r="AO85" s="19"/>
      <c r="AP85" s="19"/>
    </row>
    <row r="86" spans="36:42" x14ac:dyDescent="0.3">
      <c r="AJ86" s="18">
        <f t="shared" si="6"/>
        <v>0</v>
      </c>
      <c r="AM86" s="19">
        <f t="shared" si="7"/>
        <v>0</v>
      </c>
      <c r="AN86" s="19">
        <f t="shared" si="8"/>
        <v>0</v>
      </c>
      <c r="AO86" s="19"/>
      <c r="AP86" s="19"/>
    </row>
    <row r="87" spans="36:42" x14ac:dyDescent="0.3">
      <c r="AJ87" s="18">
        <f t="shared" si="6"/>
        <v>0</v>
      </c>
      <c r="AM87" s="19">
        <f t="shared" si="7"/>
        <v>0</v>
      </c>
      <c r="AN87" s="19">
        <f t="shared" si="8"/>
        <v>0</v>
      </c>
      <c r="AO87" s="19"/>
      <c r="AP87" s="19"/>
    </row>
    <row r="88" spans="36:42" x14ac:dyDescent="0.3">
      <c r="AJ88" s="18">
        <f t="shared" si="6"/>
        <v>0</v>
      </c>
      <c r="AM88" s="19">
        <f t="shared" si="7"/>
        <v>0</v>
      </c>
      <c r="AN88" s="19">
        <f t="shared" si="8"/>
        <v>0</v>
      </c>
      <c r="AO88" s="19"/>
      <c r="AP88" s="19"/>
    </row>
    <row r="89" spans="36:42" x14ac:dyDescent="0.3">
      <c r="AJ89" s="18">
        <f t="shared" si="6"/>
        <v>0</v>
      </c>
      <c r="AM89" s="19">
        <f t="shared" si="7"/>
        <v>0</v>
      </c>
      <c r="AN89" s="19">
        <f t="shared" si="8"/>
        <v>0</v>
      </c>
      <c r="AO89" s="19"/>
      <c r="AP89" s="19"/>
    </row>
    <row r="90" spans="36:42" x14ac:dyDescent="0.3">
      <c r="AJ90" s="18">
        <f t="shared" si="6"/>
        <v>0</v>
      </c>
      <c r="AM90" s="19">
        <f t="shared" si="7"/>
        <v>0</v>
      </c>
      <c r="AN90" s="19">
        <f t="shared" si="8"/>
        <v>0</v>
      </c>
      <c r="AO90" s="19"/>
      <c r="AP90" s="19"/>
    </row>
    <row r="91" spans="36:42" x14ac:dyDescent="0.3">
      <c r="AJ91" s="18">
        <f t="shared" si="6"/>
        <v>0</v>
      </c>
      <c r="AM91" s="19">
        <f t="shared" si="7"/>
        <v>0</v>
      </c>
      <c r="AN91" s="19">
        <f t="shared" si="8"/>
        <v>0</v>
      </c>
      <c r="AO91" s="19"/>
      <c r="AP91" s="19"/>
    </row>
    <row r="92" spans="36:42" x14ac:dyDescent="0.3">
      <c r="AJ92" s="18">
        <f t="shared" si="6"/>
        <v>0</v>
      </c>
      <c r="AM92" s="19">
        <f t="shared" si="7"/>
        <v>0</v>
      </c>
      <c r="AN92" s="19">
        <f t="shared" si="8"/>
        <v>0</v>
      </c>
      <c r="AO92" s="19"/>
      <c r="AP92" s="19"/>
    </row>
    <row r="93" spans="36:42" x14ac:dyDescent="0.3">
      <c r="AJ93" s="18">
        <f t="shared" si="6"/>
        <v>0</v>
      </c>
      <c r="AM93" s="19">
        <f t="shared" si="7"/>
        <v>0</v>
      </c>
      <c r="AN93" s="19">
        <f t="shared" si="8"/>
        <v>0</v>
      </c>
      <c r="AO93" s="19"/>
      <c r="AP93" s="19"/>
    </row>
    <row r="94" spans="36:42" x14ac:dyDescent="0.3">
      <c r="AJ94" s="18">
        <f t="shared" si="6"/>
        <v>0</v>
      </c>
      <c r="AM94" s="19">
        <f t="shared" si="7"/>
        <v>0</v>
      </c>
      <c r="AN94" s="19">
        <f t="shared" si="8"/>
        <v>0</v>
      </c>
      <c r="AO94" s="19"/>
      <c r="AP94" s="19"/>
    </row>
    <row r="95" spans="36:42" x14ac:dyDescent="0.3">
      <c r="AJ95" s="18">
        <f t="shared" si="6"/>
        <v>0</v>
      </c>
      <c r="AM95" s="19">
        <f t="shared" si="7"/>
        <v>0</v>
      </c>
      <c r="AN95" s="19">
        <f t="shared" si="8"/>
        <v>0</v>
      </c>
      <c r="AO95" s="19"/>
      <c r="AP95" s="19"/>
    </row>
    <row r="96" spans="36:42" x14ac:dyDescent="0.3">
      <c r="AJ96" s="18">
        <f t="shared" si="6"/>
        <v>0</v>
      </c>
      <c r="AM96" s="19">
        <f t="shared" si="7"/>
        <v>0</v>
      </c>
      <c r="AN96" s="19">
        <f t="shared" si="8"/>
        <v>0</v>
      </c>
      <c r="AO96" s="19"/>
      <c r="AP96" s="19"/>
    </row>
    <row r="97" spans="36:42" x14ac:dyDescent="0.3">
      <c r="AJ97" s="18">
        <f t="shared" si="6"/>
        <v>0</v>
      </c>
      <c r="AM97" s="19">
        <f t="shared" si="7"/>
        <v>0</v>
      </c>
      <c r="AN97" s="19">
        <f t="shared" si="8"/>
        <v>0</v>
      </c>
      <c r="AO97" s="19"/>
      <c r="AP97" s="19"/>
    </row>
    <row r="98" spans="36:42" x14ac:dyDescent="0.3">
      <c r="AJ98" s="18">
        <f t="shared" si="6"/>
        <v>0</v>
      </c>
      <c r="AM98" s="19">
        <f t="shared" si="7"/>
        <v>0</v>
      </c>
      <c r="AN98" s="19">
        <f t="shared" si="8"/>
        <v>0</v>
      </c>
      <c r="AO98" s="19"/>
      <c r="AP98" s="19"/>
    </row>
    <row r="99" spans="36:42" x14ac:dyDescent="0.3">
      <c r="AJ99" s="18">
        <f t="shared" si="6"/>
        <v>0</v>
      </c>
      <c r="AM99" s="19">
        <f t="shared" si="7"/>
        <v>0</v>
      </c>
      <c r="AN99" s="19">
        <f t="shared" si="8"/>
        <v>0</v>
      </c>
      <c r="AO99" s="19"/>
      <c r="AP99" s="19"/>
    </row>
    <row r="100" spans="36:42" x14ac:dyDescent="0.3">
      <c r="AJ100" s="18">
        <f t="shared" si="6"/>
        <v>0</v>
      </c>
      <c r="AM100" s="19">
        <f t="shared" si="7"/>
        <v>0</v>
      </c>
      <c r="AN100" s="19">
        <f t="shared" si="8"/>
        <v>0</v>
      </c>
      <c r="AO100" s="19"/>
      <c r="AP100" s="19"/>
    </row>
    <row r="101" spans="36:42" x14ac:dyDescent="0.3">
      <c r="AJ101" s="18">
        <f t="shared" si="6"/>
        <v>0</v>
      </c>
      <c r="AM101" s="19">
        <f t="shared" si="7"/>
        <v>0</v>
      </c>
      <c r="AN101" s="19">
        <f t="shared" si="8"/>
        <v>0</v>
      </c>
      <c r="AO101" s="19"/>
      <c r="AP101" s="19"/>
    </row>
    <row r="102" spans="36:42" x14ac:dyDescent="0.3">
      <c r="AJ102" s="18">
        <f t="shared" si="6"/>
        <v>0</v>
      </c>
      <c r="AM102" s="19">
        <f t="shared" si="7"/>
        <v>0</v>
      </c>
      <c r="AN102" s="19">
        <f t="shared" si="8"/>
        <v>0</v>
      </c>
      <c r="AO102" s="19"/>
      <c r="AP102" s="19"/>
    </row>
    <row r="103" spans="36:42" x14ac:dyDescent="0.3">
      <c r="AJ103" s="18">
        <f t="shared" si="6"/>
        <v>0</v>
      </c>
      <c r="AM103" s="19">
        <f t="shared" si="7"/>
        <v>0</v>
      </c>
      <c r="AN103" s="19">
        <f t="shared" si="8"/>
        <v>0</v>
      </c>
      <c r="AO103" s="19"/>
      <c r="AP103" s="19"/>
    </row>
    <row r="104" spans="36:42" x14ac:dyDescent="0.3">
      <c r="AJ104" s="18">
        <f t="shared" si="6"/>
        <v>0</v>
      </c>
      <c r="AM104" s="19">
        <f t="shared" si="7"/>
        <v>0</v>
      </c>
      <c r="AN104" s="19">
        <f t="shared" si="8"/>
        <v>0</v>
      </c>
      <c r="AO104" s="19"/>
      <c r="AP104" s="19"/>
    </row>
    <row r="105" spans="36:42" x14ac:dyDescent="0.3">
      <c r="AJ105" s="18">
        <f t="shared" si="6"/>
        <v>0</v>
      </c>
      <c r="AM105" s="19">
        <f t="shared" si="7"/>
        <v>0</v>
      </c>
      <c r="AN105" s="19">
        <f t="shared" si="8"/>
        <v>0</v>
      </c>
      <c r="AO105" s="19"/>
      <c r="AP105" s="19"/>
    </row>
    <row r="106" spans="36:42" x14ac:dyDescent="0.3">
      <c r="AJ106" s="18">
        <f t="shared" si="6"/>
        <v>0</v>
      </c>
      <c r="AM106" s="19">
        <f t="shared" si="7"/>
        <v>0</v>
      </c>
      <c r="AN106" s="19">
        <f t="shared" si="8"/>
        <v>0</v>
      </c>
      <c r="AO106" s="19"/>
      <c r="AP106" s="19"/>
    </row>
    <row r="107" spans="36:42" x14ac:dyDescent="0.3">
      <c r="AJ107" s="18">
        <f t="shared" si="6"/>
        <v>0</v>
      </c>
      <c r="AM107" s="19">
        <f t="shared" si="7"/>
        <v>0</v>
      </c>
      <c r="AN107" s="19">
        <f t="shared" si="8"/>
        <v>0</v>
      </c>
      <c r="AO107" s="19"/>
      <c r="AP107" s="19"/>
    </row>
    <row r="108" spans="36:42" x14ac:dyDescent="0.3">
      <c r="AJ108" s="18">
        <f t="shared" si="6"/>
        <v>0</v>
      </c>
      <c r="AM108" s="19">
        <f t="shared" si="7"/>
        <v>0</v>
      </c>
      <c r="AN108" s="19">
        <f t="shared" si="8"/>
        <v>0</v>
      </c>
      <c r="AO108" s="19"/>
      <c r="AP108" s="19"/>
    </row>
    <row r="109" spans="36:42" x14ac:dyDescent="0.3">
      <c r="AJ109" s="18">
        <f t="shared" si="6"/>
        <v>0</v>
      </c>
      <c r="AM109" s="19">
        <f t="shared" si="7"/>
        <v>0</v>
      </c>
      <c r="AN109" s="19">
        <f t="shared" si="8"/>
        <v>0</v>
      </c>
      <c r="AO109" s="19"/>
      <c r="AP109" s="19"/>
    </row>
    <row r="110" spans="36:42" x14ac:dyDescent="0.3">
      <c r="AJ110" s="18">
        <f t="shared" si="6"/>
        <v>0</v>
      </c>
      <c r="AM110" s="19">
        <f t="shared" si="7"/>
        <v>0</v>
      </c>
      <c r="AN110" s="19">
        <f t="shared" si="8"/>
        <v>0</v>
      </c>
      <c r="AO110" s="19"/>
      <c r="AP110" s="19"/>
    </row>
    <row r="111" spans="36:42" x14ac:dyDescent="0.3">
      <c r="AJ111" s="18">
        <f t="shared" si="6"/>
        <v>0</v>
      </c>
      <c r="AM111" s="19">
        <f t="shared" si="7"/>
        <v>0</v>
      </c>
      <c r="AN111" s="19">
        <f t="shared" si="8"/>
        <v>0</v>
      </c>
      <c r="AO111" s="19"/>
      <c r="AP111" s="19"/>
    </row>
    <row r="112" spans="36:42" x14ac:dyDescent="0.3">
      <c r="AJ112" s="18">
        <f t="shared" si="6"/>
        <v>0</v>
      </c>
      <c r="AM112" s="19">
        <f t="shared" si="7"/>
        <v>0</v>
      </c>
      <c r="AN112" s="19">
        <f t="shared" si="8"/>
        <v>0</v>
      </c>
      <c r="AO112" s="19"/>
      <c r="AP112" s="19"/>
    </row>
    <row r="113" spans="36:42" x14ac:dyDescent="0.3">
      <c r="AJ113" s="18">
        <f t="shared" si="6"/>
        <v>0</v>
      </c>
      <c r="AM113" s="19">
        <f t="shared" si="7"/>
        <v>0</v>
      </c>
      <c r="AN113" s="19">
        <f t="shared" si="8"/>
        <v>0</v>
      </c>
      <c r="AO113" s="19"/>
      <c r="AP113" s="19"/>
    </row>
    <row r="114" spans="36:42" x14ac:dyDescent="0.3">
      <c r="AJ114" s="18">
        <f t="shared" si="6"/>
        <v>0</v>
      </c>
      <c r="AM114" s="19">
        <f t="shared" si="7"/>
        <v>0</v>
      </c>
      <c r="AN114" s="19">
        <f t="shared" si="8"/>
        <v>0</v>
      </c>
      <c r="AO114" s="19"/>
      <c r="AP114" s="19"/>
    </row>
    <row r="115" spans="36:42" x14ac:dyDescent="0.3">
      <c r="AJ115" s="18">
        <f t="shared" si="6"/>
        <v>0</v>
      </c>
      <c r="AM115" s="19">
        <f t="shared" si="7"/>
        <v>0</v>
      </c>
      <c r="AN115" s="19">
        <f t="shared" si="8"/>
        <v>0</v>
      </c>
      <c r="AO115" s="19"/>
      <c r="AP115" s="19"/>
    </row>
    <row r="116" spans="36:42" x14ac:dyDescent="0.3">
      <c r="AJ116" s="18">
        <f t="shared" si="6"/>
        <v>0</v>
      </c>
      <c r="AM116" s="19">
        <f t="shared" si="7"/>
        <v>0</v>
      </c>
      <c r="AN116" s="19">
        <f t="shared" si="8"/>
        <v>0</v>
      </c>
      <c r="AO116" s="19"/>
      <c r="AP116" s="19"/>
    </row>
    <row r="117" spans="36:42" x14ac:dyDescent="0.3">
      <c r="AJ117" s="18">
        <f t="shared" si="6"/>
        <v>0</v>
      </c>
      <c r="AM117" s="19">
        <f t="shared" si="7"/>
        <v>0</v>
      </c>
      <c r="AN117" s="19">
        <f t="shared" si="8"/>
        <v>0</v>
      </c>
      <c r="AO117" s="19"/>
      <c r="AP117" s="19"/>
    </row>
    <row r="118" spans="36:42" x14ac:dyDescent="0.3">
      <c r="AJ118" s="18">
        <f t="shared" si="6"/>
        <v>0</v>
      </c>
      <c r="AM118" s="19">
        <f t="shared" si="7"/>
        <v>0</v>
      </c>
      <c r="AN118" s="19">
        <f t="shared" si="8"/>
        <v>0</v>
      </c>
      <c r="AO118" s="19"/>
      <c r="AP118" s="19"/>
    </row>
    <row r="119" spans="36:42" x14ac:dyDescent="0.3">
      <c r="AJ119" s="18">
        <f t="shared" si="6"/>
        <v>0</v>
      </c>
      <c r="AM119" s="19">
        <f t="shared" si="7"/>
        <v>0</v>
      </c>
      <c r="AN119" s="19">
        <f t="shared" si="8"/>
        <v>0</v>
      </c>
      <c r="AO119" s="19"/>
      <c r="AP119" s="19"/>
    </row>
    <row r="120" spans="36:42" x14ac:dyDescent="0.3">
      <c r="AJ120" s="18">
        <f t="shared" si="6"/>
        <v>0</v>
      </c>
      <c r="AM120" s="19">
        <f t="shared" si="7"/>
        <v>0</v>
      </c>
      <c r="AN120" s="19">
        <f t="shared" si="8"/>
        <v>0</v>
      </c>
      <c r="AO120" s="19"/>
      <c r="AP120" s="19"/>
    </row>
    <row r="121" spans="36:42" x14ac:dyDescent="0.3">
      <c r="AJ121" s="18">
        <f t="shared" si="6"/>
        <v>0</v>
      </c>
      <c r="AM121" s="19">
        <f t="shared" si="7"/>
        <v>0</v>
      </c>
      <c r="AN121" s="19">
        <f t="shared" si="8"/>
        <v>0</v>
      </c>
      <c r="AO121" s="19"/>
      <c r="AP121" s="19"/>
    </row>
    <row r="122" spans="36:42" x14ac:dyDescent="0.3">
      <c r="AJ122" s="18">
        <f t="shared" si="6"/>
        <v>0</v>
      </c>
      <c r="AM122" s="19">
        <f t="shared" si="7"/>
        <v>0</v>
      </c>
      <c r="AN122" s="19">
        <f t="shared" si="8"/>
        <v>0</v>
      </c>
      <c r="AO122" s="19"/>
      <c r="AP122" s="19"/>
    </row>
    <row r="123" spans="36:42" x14ac:dyDescent="0.3">
      <c r="AJ123" s="18">
        <f t="shared" si="6"/>
        <v>0</v>
      </c>
      <c r="AM123" s="19">
        <f t="shared" si="7"/>
        <v>0</v>
      </c>
      <c r="AN123" s="19">
        <f t="shared" si="8"/>
        <v>0</v>
      </c>
      <c r="AO123" s="19"/>
      <c r="AP123" s="19"/>
    </row>
    <row r="124" spans="36:42" x14ac:dyDescent="0.3">
      <c r="AJ124" s="18">
        <f t="shared" si="6"/>
        <v>0</v>
      </c>
      <c r="AM124" s="19">
        <f t="shared" si="7"/>
        <v>0</v>
      </c>
      <c r="AN124" s="19">
        <f t="shared" si="8"/>
        <v>0</v>
      </c>
      <c r="AO124" s="19"/>
      <c r="AP124" s="19"/>
    </row>
    <row r="125" spans="36:42" x14ac:dyDescent="0.3">
      <c r="AJ125" s="18">
        <f t="shared" si="6"/>
        <v>0</v>
      </c>
      <c r="AM125" s="19">
        <f t="shared" si="7"/>
        <v>0</v>
      </c>
      <c r="AN125" s="19">
        <f t="shared" si="8"/>
        <v>0</v>
      </c>
      <c r="AO125" s="19"/>
      <c r="AP125" s="19"/>
    </row>
    <row r="126" spans="36:42" x14ac:dyDescent="0.3">
      <c r="AJ126" s="18">
        <f t="shared" si="6"/>
        <v>0</v>
      </c>
      <c r="AM126" s="19">
        <f t="shared" si="7"/>
        <v>0</v>
      </c>
      <c r="AN126" s="19">
        <f t="shared" si="8"/>
        <v>0</v>
      </c>
      <c r="AO126" s="19"/>
      <c r="AP126" s="19"/>
    </row>
    <row r="127" spans="36:42" x14ac:dyDescent="0.3">
      <c r="AJ127" s="18">
        <f t="shared" si="6"/>
        <v>0</v>
      </c>
      <c r="AM127" s="19">
        <f t="shared" si="7"/>
        <v>0</v>
      </c>
      <c r="AN127" s="19">
        <f t="shared" si="8"/>
        <v>0</v>
      </c>
      <c r="AO127" s="19"/>
      <c r="AP127" s="19"/>
    </row>
    <row r="128" spans="36:42" x14ac:dyDescent="0.3">
      <c r="AJ128" s="18">
        <f t="shared" si="6"/>
        <v>0</v>
      </c>
      <c r="AM128" s="19">
        <f t="shared" si="7"/>
        <v>0</v>
      </c>
      <c r="AN128" s="19">
        <f t="shared" si="8"/>
        <v>0</v>
      </c>
      <c r="AO128" s="19"/>
      <c r="AP128" s="19"/>
    </row>
    <row r="129" spans="36:42" x14ac:dyDescent="0.3">
      <c r="AJ129" s="18">
        <f t="shared" si="6"/>
        <v>0</v>
      </c>
      <c r="AM129" s="19">
        <f t="shared" si="7"/>
        <v>0</v>
      </c>
      <c r="AN129" s="19">
        <f t="shared" si="8"/>
        <v>0</v>
      </c>
      <c r="AO129" s="19"/>
      <c r="AP129" s="19"/>
    </row>
    <row r="130" spans="36:42" x14ac:dyDescent="0.3">
      <c r="AJ130" s="18">
        <f t="shared" si="6"/>
        <v>0</v>
      </c>
      <c r="AM130" s="19">
        <f t="shared" si="7"/>
        <v>0</v>
      </c>
      <c r="AN130" s="19">
        <f t="shared" si="8"/>
        <v>0</v>
      </c>
      <c r="AO130" s="19"/>
      <c r="AP130" s="19"/>
    </row>
    <row r="131" spans="36:42" x14ac:dyDescent="0.3">
      <c r="AJ131" s="18">
        <f t="shared" ref="AJ131:AJ194" si="9">SUM(AC131,AE131,AG131,AI131)</f>
        <v>0</v>
      </c>
      <c r="AM131" s="19">
        <f t="shared" ref="AM131:AM194" si="10">IF(AB131&gt;4999,AC131,0)+IF(AD131&gt;4999,AE131,0)+IF(AF131&gt;4999,AG131,0)+IF(AH131&gt;4999,AI131,0)</f>
        <v>0</v>
      </c>
      <c r="AN131" s="19">
        <f t="shared" ref="AN131:AN194" si="11">SUM(AC131+AE131+AG131+AI131-AM131)</f>
        <v>0</v>
      </c>
      <c r="AO131" s="19"/>
      <c r="AP131" s="19"/>
    </row>
    <row r="132" spans="36:42" x14ac:dyDescent="0.3">
      <c r="AJ132" s="18">
        <f t="shared" si="9"/>
        <v>0</v>
      </c>
      <c r="AM132" s="19">
        <f t="shared" si="10"/>
        <v>0</v>
      </c>
      <c r="AN132" s="19">
        <f t="shared" si="11"/>
        <v>0</v>
      </c>
      <c r="AO132" s="19"/>
      <c r="AP132" s="19"/>
    </row>
    <row r="133" spans="36:42" x14ac:dyDescent="0.3">
      <c r="AJ133" s="18">
        <f t="shared" si="9"/>
        <v>0</v>
      </c>
      <c r="AM133" s="19">
        <f t="shared" si="10"/>
        <v>0</v>
      </c>
      <c r="AN133" s="19">
        <f t="shared" si="11"/>
        <v>0</v>
      </c>
      <c r="AO133" s="19"/>
      <c r="AP133" s="19"/>
    </row>
    <row r="134" spans="36:42" x14ac:dyDescent="0.3">
      <c r="AJ134" s="18">
        <f t="shared" si="9"/>
        <v>0</v>
      </c>
      <c r="AM134" s="19">
        <f t="shared" si="10"/>
        <v>0</v>
      </c>
      <c r="AN134" s="19">
        <f t="shared" si="11"/>
        <v>0</v>
      </c>
      <c r="AO134" s="19"/>
      <c r="AP134" s="19"/>
    </row>
    <row r="135" spans="36:42" x14ac:dyDescent="0.3">
      <c r="AJ135" s="18">
        <f t="shared" si="9"/>
        <v>0</v>
      </c>
      <c r="AM135" s="19">
        <f t="shared" si="10"/>
        <v>0</v>
      </c>
      <c r="AN135" s="19">
        <f t="shared" si="11"/>
        <v>0</v>
      </c>
      <c r="AO135" s="19"/>
      <c r="AP135" s="19"/>
    </row>
    <row r="136" spans="36:42" x14ac:dyDescent="0.3">
      <c r="AJ136" s="18">
        <f t="shared" si="9"/>
        <v>0</v>
      </c>
      <c r="AM136" s="19">
        <f t="shared" si="10"/>
        <v>0</v>
      </c>
      <c r="AN136" s="19">
        <f t="shared" si="11"/>
        <v>0</v>
      </c>
      <c r="AO136" s="19"/>
      <c r="AP136" s="19"/>
    </row>
    <row r="137" spans="36:42" x14ac:dyDescent="0.3">
      <c r="AJ137" s="18">
        <f t="shared" si="9"/>
        <v>0</v>
      </c>
      <c r="AM137" s="19">
        <f t="shared" si="10"/>
        <v>0</v>
      </c>
      <c r="AN137" s="19">
        <f t="shared" si="11"/>
        <v>0</v>
      </c>
      <c r="AO137" s="19"/>
      <c r="AP137" s="19"/>
    </row>
    <row r="138" spans="36:42" x14ac:dyDescent="0.3">
      <c r="AJ138" s="18">
        <f t="shared" si="9"/>
        <v>0</v>
      </c>
      <c r="AM138" s="19">
        <f t="shared" si="10"/>
        <v>0</v>
      </c>
      <c r="AN138" s="19">
        <f t="shared" si="11"/>
        <v>0</v>
      </c>
      <c r="AO138" s="19"/>
      <c r="AP138" s="19"/>
    </row>
    <row r="139" spans="36:42" x14ac:dyDescent="0.3">
      <c r="AJ139" s="18">
        <f t="shared" si="9"/>
        <v>0</v>
      </c>
      <c r="AM139" s="19">
        <f t="shared" si="10"/>
        <v>0</v>
      </c>
      <c r="AN139" s="19">
        <f t="shared" si="11"/>
        <v>0</v>
      </c>
      <c r="AO139" s="19"/>
      <c r="AP139" s="19"/>
    </row>
    <row r="140" spans="36:42" x14ac:dyDescent="0.3">
      <c r="AJ140" s="18">
        <f t="shared" si="9"/>
        <v>0</v>
      </c>
      <c r="AM140" s="19">
        <f t="shared" si="10"/>
        <v>0</v>
      </c>
      <c r="AN140" s="19">
        <f t="shared" si="11"/>
        <v>0</v>
      </c>
      <c r="AO140" s="19"/>
      <c r="AP140" s="19"/>
    </row>
    <row r="141" spans="36:42" x14ac:dyDescent="0.3">
      <c r="AJ141" s="18">
        <f t="shared" si="9"/>
        <v>0</v>
      </c>
      <c r="AM141" s="19">
        <f t="shared" si="10"/>
        <v>0</v>
      </c>
      <c r="AN141" s="19">
        <f t="shared" si="11"/>
        <v>0</v>
      </c>
      <c r="AO141" s="19"/>
      <c r="AP141" s="19"/>
    </row>
    <row r="142" spans="36:42" x14ac:dyDescent="0.3">
      <c r="AJ142" s="18">
        <f t="shared" si="9"/>
        <v>0</v>
      </c>
      <c r="AM142" s="19">
        <f t="shared" si="10"/>
        <v>0</v>
      </c>
      <c r="AN142" s="19">
        <f t="shared" si="11"/>
        <v>0</v>
      </c>
      <c r="AO142" s="19"/>
      <c r="AP142" s="19"/>
    </row>
    <row r="143" spans="36:42" x14ac:dyDescent="0.3">
      <c r="AJ143" s="18">
        <f t="shared" si="9"/>
        <v>0</v>
      </c>
      <c r="AM143" s="19">
        <f t="shared" si="10"/>
        <v>0</v>
      </c>
      <c r="AN143" s="19">
        <f t="shared" si="11"/>
        <v>0</v>
      </c>
      <c r="AO143" s="19"/>
      <c r="AP143" s="19"/>
    </row>
    <row r="144" spans="36:42" x14ac:dyDescent="0.3">
      <c r="AJ144" s="18">
        <f t="shared" si="9"/>
        <v>0</v>
      </c>
      <c r="AM144" s="19">
        <f t="shared" si="10"/>
        <v>0</v>
      </c>
      <c r="AN144" s="19">
        <f t="shared" si="11"/>
        <v>0</v>
      </c>
      <c r="AO144" s="19"/>
      <c r="AP144" s="19"/>
    </row>
    <row r="145" spans="36:42" x14ac:dyDescent="0.3">
      <c r="AJ145" s="18">
        <f t="shared" si="9"/>
        <v>0</v>
      </c>
      <c r="AM145" s="19">
        <f t="shared" si="10"/>
        <v>0</v>
      </c>
      <c r="AN145" s="19">
        <f t="shared" si="11"/>
        <v>0</v>
      </c>
      <c r="AO145" s="19"/>
      <c r="AP145" s="19"/>
    </row>
    <row r="146" spans="36:42" x14ac:dyDescent="0.3">
      <c r="AJ146" s="18">
        <f t="shared" si="9"/>
        <v>0</v>
      </c>
      <c r="AM146" s="19">
        <f t="shared" si="10"/>
        <v>0</v>
      </c>
      <c r="AN146" s="19">
        <f t="shared" si="11"/>
        <v>0</v>
      </c>
      <c r="AO146" s="19"/>
      <c r="AP146" s="19"/>
    </row>
    <row r="147" spans="36:42" x14ac:dyDescent="0.3">
      <c r="AJ147" s="18">
        <f t="shared" si="9"/>
        <v>0</v>
      </c>
      <c r="AM147" s="19">
        <f t="shared" si="10"/>
        <v>0</v>
      </c>
      <c r="AN147" s="19">
        <f t="shared" si="11"/>
        <v>0</v>
      </c>
      <c r="AO147" s="19"/>
      <c r="AP147" s="19"/>
    </row>
    <row r="148" spans="36:42" x14ac:dyDescent="0.3">
      <c r="AJ148" s="18">
        <f t="shared" si="9"/>
        <v>0</v>
      </c>
      <c r="AM148" s="19">
        <f t="shared" si="10"/>
        <v>0</v>
      </c>
      <c r="AN148" s="19">
        <f t="shared" si="11"/>
        <v>0</v>
      </c>
      <c r="AO148" s="19"/>
      <c r="AP148" s="19"/>
    </row>
    <row r="149" spans="36:42" x14ac:dyDescent="0.3">
      <c r="AJ149" s="18">
        <f t="shared" si="9"/>
        <v>0</v>
      </c>
      <c r="AM149" s="19">
        <f t="shared" si="10"/>
        <v>0</v>
      </c>
      <c r="AN149" s="19">
        <f t="shared" si="11"/>
        <v>0</v>
      </c>
      <c r="AO149" s="19"/>
      <c r="AP149" s="19"/>
    </row>
    <row r="150" spans="36:42" x14ac:dyDescent="0.3">
      <c r="AJ150" s="18">
        <f t="shared" si="9"/>
        <v>0</v>
      </c>
      <c r="AM150" s="19">
        <f t="shared" si="10"/>
        <v>0</v>
      </c>
      <c r="AN150" s="19">
        <f t="shared" si="11"/>
        <v>0</v>
      </c>
      <c r="AO150" s="19"/>
      <c r="AP150" s="19"/>
    </row>
    <row r="151" spans="36:42" x14ac:dyDescent="0.3">
      <c r="AJ151" s="18">
        <f t="shared" si="9"/>
        <v>0</v>
      </c>
      <c r="AM151" s="19">
        <f t="shared" si="10"/>
        <v>0</v>
      </c>
      <c r="AN151" s="19">
        <f t="shared" si="11"/>
        <v>0</v>
      </c>
      <c r="AO151" s="19"/>
      <c r="AP151" s="19"/>
    </row>
    <row r="152" spans="36:42" x14ac:dyDescent="0.3">
      <c r="AJ152" s="18">
        <f t="shared" si="9"/>
        <v>0</v>
      </c>
      <c r="AM152" s="19">
        <f t="shared" si="10"/>
        <v>0</v>
      </c>
      <c r="AN152" s="19">
        <f t="shared" si="11"/>
        <v>0</v>
      </c>
      <c r="AO152" s="19"/>
      <c r="AP152" s="19"/>
    </row>
    <row r="153" spans="36:42" x14ac:dyDescent="0.3">
      <c r="AJ153" s="18">
        <f t="shared" si="9"/>
        <v>0</v>
      </c>
      <c r="AM153" s="19">
        <f t="shared" si="10"/>
        <v>0</v>
      </c>
      <c r="AN153" s="19">
        <f t="shared" si="11"/>
        <v>0</v>
      </c>
      <c r="AO153" s="19"/>
      <c r="AP153" s="19"/>
    </row>
    <row r="154" spans="36:42" x14ac:dyDescent="0.3">
      <c r="AJ154" s="18">
        <f t="shared" si="9"/>
        <v>0</v>
      </c>
      <c r="AM154" s="19">
        <f t="shared" si="10"/>
        <v>0</v>
      </c>
      <c r="AN154" s="19">
        <f t="shared" si="11"/>
        <v>0</v>
      </c>
      <c r="AO154" s="19"/>
      <c r="AP154" s="19"/>
    </row>
    <row r="155" spans="36:42" x14ac:dyDescent="0.3">
      <c r="AJ155" s="18">
        <f t="shared" si="9"/>
        <v>0</v>
      </c>
      <c r="AM155" s="19">
        <f t="shared" si="10"/>
        <v>0</v>
      </c>
      <c r="AN155" s="19">
        <f t="shared" si="11"/>
        <v>0</v>
      </c>
      <c r="AO155" s="19"/>
      <c r="AP155" s="19"/>
    </row>
    <row r="156" spans="36:42" x14ac:dyDescent="0.3">
      <c r="AJ156" s="18">
        <f t="shared" si="9"/>
        <v>0</v>
      </c>
      <c r="AM156" s="19">
        <f t="shared" si="10"/>
        <v>0</v>
      </c>
      <c r="AN156" s="19">
        <f t="shared" si="11"/>
        <v>0</v>
      </c>
      <c r="AO156" s="19"/>
      <c r="AP156" s="19"/>
    </row>
    <row r="157" spans="36:42" x14ac:dyDescent="0.3">
      <c r="AJ157" s="18">
        <f t="shared" si="9"/>
        <v>0</v>
      </c>
      <c r="AM157" s="19">
        <f t="shared" si="10"/>
        <v>0</v>
      </c>
      <c r="AN157" s="19">
        <f t="shared" si="11"/>
        <v>0</v>
      </c>
      <c r="AO157" s="19"/>
      <c r="AP157" s="19"/>
    </row>
    <row r="158" spans="36:42" x14ac:dyDescent="0.3">
      <c r="AJ158" s="18">
        <f t="shared" si="9"/>
        <v>0</v>
      </c>
      <c r="AM158" s="19">
        <f t="shared" si="10"/>
        <v>0</v>
      </c>
      <c r="AN158" s="19">
        <f t="shared" si="11"/>
        <v>0</v>
      </c>
      <c r="AO158" s="19"/>
      <c r="AP158" s="19"/>
    </row>
    <row r="159" spans="36:42" x14ac:dyDescent="0.3">
      <c r="AJ159" s="18">
        <f t="shared" si="9"/>
        <v>0</v>
      </c>
      <c r="AM159" s="19">
        <f t="shared" si="10"/>
        <v>0</v>
      </c>
      <c r="AN159" s="19">
        <f t="shared" si="11"/>
        <v>0</v>
      </c>
      <c r="AO159" s="19"/>
      <c r="AP159" s="19"/>
    </row>
    <row r="160" spans="36:42" x14ac:dyDescent="0.3">
      <c r="AJ160" s="18">
        <f t="shared" si="9"/>
        <v>0</v>
      </c>
      <c r="AM160" s="19">
        <f t="shared" si="10"/>
        <v>0</v>
      </c>
      <c r="AN160" s="19">
        <f t="shared" si="11"/>
        <v>0</v>
      </c>
      <c r="AO160" s="19"/>
      <c r="AP160" s="19"/>
    </row>
    <row r="161" spans="36:42" x14ac:dyDescent="0.3">
      <c r="AJ161" s="18">
        <f t="shared" si="9"/>
        <v>0</v>
      </c>
      <c r="AM161" s="19">
        <f t="shared" si="10"/>
        <v>0</v>
      </c>
      <c r="AN161" s="19">
        <f t="shared" si="11"/>
        <v>0</v>
      </c>
      <c r="AO161" s="19"/>
      <c r="AP161" s="19"/>
    </row>
    <row r="162" spans="36:42" x14ac:dyDescent="0.3">
      <c r="AJ162" s="18">
        <f t="shared" si="9"/>
        <v>0</v>
      </c>
      <c r="AM162" s="19">
        <f t="shared" si="10"/>
        <v>0</v>
      </c>
      <c r="AN162" s="19">
        <f t="shared" si="11"/>
        <v>0</v>
      </c>
      <c r="AO162" s="19"/>
      <c r="AP162" s="19"/>
    </row>
    <row r="163" spans="36:42" x14ac:dyDescent="0.3">
      <c r="AJ163" s="18">
        <f t="shared" si="9"/>
        <v>0</v>
      </c>
      <c r="AM163" s="19">
        <f t="shared" si="10"/>
        <v>0</v>
      </c>
      <c r="AN163" s="19">
        <f t="shared" si="11"/>
        <v>0</v>
      </c>
      <c r="AO163" s="19"/>
      <c r="AP163" s="19"/>
    </row>
    <row r="164" spans="36:42" x14ac:dyDescent="0.3">
      <c r="AJ164" s="18">
        <f t="shared" si="9"/>
        <v>0</v>
      </c>
      <c r="AM164" s="19">
        <f t="shared" si="10"/>
        <v>0</v>
      </c>
      <c r="AN164" s="19">
        <f t="shared" si="11"/>
        <v>0</v>
      </c>
      <c r="AO164" s="19"/>
      <c r="AP164" s="19"/>
    </row>
    <row r="165" spans="36:42" x14ac:dyDescent="0.3">
      <c r="AJ165" s="18">
        <f t="shared" si="9"/>
        <v>0</v>
      </c>
      <c r="AM165" s="19">
        <f t="shared" si="10"/>
        <v>0</v>
      </c>
      <c r="AN165" s="19">
        <f t="shared" si="11"/>
        <v>0</v>
      </c>
      <c r="AO165" s="19"/>
      <c r="AP165" s="19"/>
    </row>
    <row r="166" spans="36:42" x14ac:dyDescent="0.3">
      <c r="AJ166" s="18">
        <f t="shared" si="9"/>
        <v>0</v>
      </c>
      <c r="AM166" s="19">
        <f t="shared" si="10"/>
        <v>0</v>
      </c>
      <c r="AN166" s="19">
        <f t="shared" si="11"/>
        <v>0</v>
      </c>
      <c r="AO166" s="19"/>
      <c r="AP166" s="19"/>
    </row>
    <row r="167" spans="36:42" x14ac:dyDescent="0.3">
      <c r="AJ167" s="18">
        <f t="shared" si="9"/>
        <v>0</v>
      </c>
      <c r="AM167" s="19">
        <f t="shared" si="10"/>
        <v>0</v>
      </c>
      <c r="AN167" s="19">
        <f t="shared" si="11"/>
        <v>0</v>
      </c>
      <c r="AO167" s="19"/>
      <c r="AP167" s="19"/>
    </row>
    <row r="168" spans="36:42" x14ac:dyDescent="0.3">
      <c r="AJ168" s="18">
        <f t="shared" si="9"/>
        <v>0</v>
      </c>
      <c r="AM168" s="19">
        <f t="shared" si="10"/>
        <v>0</v>
      </c>
      <c r="AN168" s="19">
        <f t="shared" si="11"/>
        <v>0</v>
      </c>
      <c r="AO168" s="19"/>
      <c r="AP168" s="19"/>
    </row>
    <row r="169" spans="36:42" x14ac:dyDescent="0.3">
      <c r="AJ169" s="18">
        <f t="shared" si="9"/>
        <v>0</v>
      </c>
      <c r="AM169" s="19">
        <f t="shared" si="10"/>
        <v>0</v>
      </c>
      <c r="AN169" s="19">
        <f t="shared" si="11"/>
        <v>0</v>
      </c>
      <c r="AO169" s="19"/>
      <c r="AP169" s="19"/>
    </row>
    <row r="170" spans="36:42" x14ac:dyDescent="0.3">
      <c r="AJ170" s="18">
        <f t="shared" si="9"/>
        <v>0</v>
      </c>
      <c r="AM170" s="19">
        <f t="shared" si="10"/>
        <v>0</v>
      </c>
      <c r="AN170" s="19">
        <f t="shared" si="11"/>
        <v>0</v>
      </c>
      <c r="AO170" s="19"/>
      <c r="AP170" s="19"/>
    </row>
    <row r="171" spans="36:42" x14ac:dyDescent="0.3">
      <c r="AJ171" s="18">
        <f t="shared" si="9"/>
        <v>0</v>
      </c>
      <c r="AM171" s="19">
        <f t="shared" si="10"/>
        <v>0</v>
      </c>
      <c r="AN171" s="19">
        <f t="shared" si="11"/>
        <v>0</v>
      </c>
      <c r="AO171" s="19"/>
      <c r="AP171" s="19"/>
    </row>
    <row r="172" spans="36:42" x14ac:dyDescent="0.3">
      <c r="AJ172" s="18">
        <f t="shared" si="9"/>
        <v>0</v>
      </c>
      <c r="AM172" s="19">
        <f t="shared" si="10"/>
        <v>0</v>
      </c>
      <c r="AN172" s="19">
        <f t="shared" si="11"/>
        <v>0</v>
      </c>
      <c r="AO172" s="19"/>
      <c r="AP172" s="19"/>
    </row>
    <row r="173" spans="36:42" x14ac:dyDescent="0.3">
      <c r="AJ173" s="18">
        <f t="shared" si="9"/>
        <v>0</v>
      </c>
      <c r="AM173" s="19">
        <f t="shared" si="10"/>
        <v>0</v>
      </c>
      <c r="AN173" s="19">
        <f t="shared" si="11"/>
        <v>0</v>
      </c>
      <c r="AO173" s="19"/>
      <c r="AP173" s="19"/>
    </row>
    <row r="174" spans="36:42" x14ac:dyDescent="0.3">
      <c r="AJ174" s="18">
        <f t="shared" si="9"/>
        <v>0</v>
      </c>
      <c r="AM174" s="19">
        <f t="shared" si="10"/>
        <v>0</v>
      </c>
      <c r="AN174" s="19">
        <f t="shared" si="11"/>
        <v>0</v>
      </c>
      <c r="AO174" s="19"/>
      <c r="AP174" s="19"/>
    </row>
    <row r="175" spans="36:42" x14ac:dyDescent="0.3">
      <c r="AJ175" s="18">
        <f t="shared" si="9"/>
        <v>0</v>
      </c>
      <c r="AM175" s="19">
        <f t="shared" si="10"/>
        <v>0</v>
      </c>
      <c r="AN175" s="19">
        <f t="shared" si="11"/>
        <v>0</v>
      </c>
      <c r="AO175" s="19"/>
      <c r="AP175" s="19"/>
    </row>
    <row r="176" spans="36:42" x14ac:dyDescent="0.3">
      <c r="AJ176" s="18">
        <f t="shared" si="9"/>
        <v>0</v>
      </c>
      <c r="AM176" s="19">
        <f t="shared" si="10"/>
        <v>0</v>
      </c>
      <c r="AN176" s="19">
        <f t="shared" si="11"/>
        <v>0</v>
      </c>
      <c r="AO176" s="19"/>
      <c r="AP176" s="19"/>
    </row>
    <row r="177" spans="36:42" x14ac:dyDescent="0.3">
      <c r="AJ177" s="18">
        <f t="shared" si="9"/>
        <v>0</v>
      </c>
      <c r="AM177" s="19">
        <f t="shared" si="10"/>
        <v>0</v>
      </c>
      <c r="AN177" s="19">
        <f t="shared" si="11"/>
        <v>0</v>
      </c>
      <c r="AO177" s="19"/>
      <c r="AP177" s="19"/>
    </row>
    <row r="178" spans="36:42" x14ac:dyDescent="0.3">
      <c r="AJ178" s="18">
        <f t="shared" si="9"/>
        <v>0</v>
      </c>
      <c r="AM178" s="19">
        <f t="shared" si="10"/>
        <v>0</v>
      </c>
      <c r="AN178" s="19">
        <f t="shared" si="11"/>
        <v>0</v>
      </c>
      <c r="AO178" s="19"/>
      <c r="AP178" s="19"/>
    </row>
    <row r="179" spans="36:42" x14ac:dyDescent="0.3">
      <c r="AJ179" s="18">
        <f t="shared" si="9"/>
        <v>0</v>
      </c>
      <c r="AM179" s="19">
        <f t="shared" si="10"/>
        <v>0</v>
      </c>
      <c r="AN179" s="19">
        <f t="shared" si="11"/>
        <v>0</v>
      </c>
      <c r="AO179" s="19"/>
      <c r="AP179" s="19"/>
    </row>
    <row r="180" spans="36:42" x14ac:dyDescent="0.3">
      <c r="AJ180" s="18">
        <f t="shared" si="9"/>
        <v>0</v>
      </c>
      <c r="AM180" s="19">
        <f t="shared" si="10"/>
        <v>0</v>
      </c>
      <c r="AN180" s="19">
        <f t="shared" si="11"/>
        <v>0</v>
      </c>
      <c r="AO180" s="19"/>
      <c r="AP180" s="19"/>
    </row>
    <row r="181" spans="36:42" x14ac:dyDescent="0.3">
      <c r="AJ181" s="18">
        <f t="shared" si="9"/>
        <v>0</v>
      </c>
      <c r="AM181" s="19">
        <f t="shared" si="10"/>
        <v>0</v>
      </c>
      <c r="AN181" s="19">
        <f t="shared" si="11"/>
        <v>0</v>
      </c>
      <c r="AO181" s="19"/>
      <c r="AP181" s="19"/>
    </row>
    <row r="182" spans="36:42" x14ac:dyDescent="0.3">
      <c r="AJ182" s="18">
        <f t="shared" si="9"/>
        <v>0</v>
      </c>
      <c r="AM182" s="19">
        <f t="shared" si="10"/>
        <v>0</v>
      </c>
      <c r="AN182" s="19">
        <f t="shared" si="11"/>
        <v>0</v>
      </c>
      <c r="AO182" s="19"/>
      <c r="AP182" s="19"/>
    </row>
    <row r="183" spans="36:42" x14ac:dyDescent="0.3">
      <c r="AJ183" s="18">
        <f t="shared" si="9"/>
        <v>0</v>
      </c>
      <c r="AM183" s="19">
        <f t="shared" si="10"/>
        <v>0</v>
      </c>
      <c r="AN183" s="19">
        <f t="shared" si="11"/>
        <v>0</v>
      </c>
      <c r="AO183" s="19"/>
      <c r="AP183" s="19"/>
    </row>
    <row r="184" spans="36:42" x14ac:dyDescent="0.3">
      <c r="AJ184" s="18">
        <f t="shared" si="9"/>
        <v>0</v>
      </c>
      <c r="AM184" s="19">
        <f t="shared" si="10"/>
        <v>0</v>
      </c>
      <c r="AN184" s="19">
        <f t="shared" si="11"/>
        <v>0</v>
      </c>
      <c r="AO184" s="19"/>
      <c r="AP184" s="19"/>
    </row>
    <row r="185" spans="36:42" x14ac:dyDescent="0.3">
      <c r="AJ185" s="18">
        <f t="shared" si="9"/>
        <v>0</v>
      </c>
      <c r="AM185" s="19">
        <f t="shared" si="10"/>
        <v>0</v>
      </c>
      <c r="AN185" s="19">
        <f t="shared" si="11"/>
        <v>0</v>
      </c>
      <c r="AO185" s="19"/>
      <c r="AP185" s="19"/>
    </row>
    <row r="186" spans="36:42" x14ac:dyDescent="0.3">
      <c r="AJ186" s="18">
        <f t="shared" si="9"/>
        <v>0</v>
      </c>
      <c r="AM186" s="19">
        <f t="shared" si="10"/>
        <v>0</v>
      </c>
      <c r="AN186" s="19">
        <f t="shared" si="11"/>
        <v>0</v>
      </c>
      <c r="AO186" s="19"/>
      <c r="AP186" s="19"/>
    </row>
    <row r="187" spans="36:42" x14ac:dyDescent="0.3">
      <c r="AJ187" s="18">
        <f t="shared" si="9"/>
        <v>0</v>
      </c>
      <c r="AM187" s="19">
        <f t="shared" si="10"/>
        <v>0</v>
      </c>
      <c r="AN187" s="19">
        <f t="shared" si="11"/>
        <v>0</v>
      </c>
      <c r="AO187" s="19"/>
      <c r="AP187" s="19"/>
    </row>
    <row r="188" spans="36:42" x14ac:dyDescent="0.3">
      <c r="AJ188" s="18">
        <f t="shared" si="9"/>
        <v>0</v>
      </c>
      <c r="AM188" s="19">
        <f t="shared" si="10"/>
        <v>0</v>
      </c>
      <c r="AN188" s="19">
        <f t="shared" si="11"/>
        <v>0</v>
      </c>
      <c r="AO188" s="19"/>
      <c r="AP188" s="19"/>
    </row>
    <row r="189" spans="36:42" x14ac:dyDescent="0.3">
      <c r="AJ189" s="18">
        <f t="shared" si="9"/>
        <v>0</v>
      </c>
      <c r="AM189" s="19">
        <f t="shared" si="10"/>
        <v>0</v>
      </c>
      <c r="AN189" s="19">
        <f t="shared" si="11"/>
        <v>0</v>
      </c>
      <c r="AO189" s="19"/>
      <c r="AP189" s="19"/>
    </row>
    <row r="190" spans="36:42" x14ac:dyDescent="0.3">
      <c r="AJ190" s="18">
        <f t="shared" si="9"/>
        <v>0</v>
      </c>
      <c r="AM190" s="19">
        <f t="shared" si="10"/>
        <v>0</v>
      </c>
      <c r="AN190" s="19">
        <f t="shared" si="11"/>
        <v>0</v>
      </c>
      <c r="AO190" s="19"/>
      <c r="AP190" s="19"/>
    </row>
    <row r="191" spans="36:42" x14ac:dyDescent="0.3">
      <c r="AJ191" s="18">
        <f t="shared" si="9"/>
        <v>0</v>
      </c>
      <c r="AM191" s="19">
        <f t="shared" si="10"/>
        <v>0</v>
      </c>
      <c r="AN191" s="19">
        <f t="shared" si="11"/>
        <v>0</v>
      </c>
      <c r="AO191" s="19"/>
      <c r="AP191" s="19"/>
    </row>
    <row r="192" spans="36:42" x14ac:dyDescent="0.3">
      <c r="AJ192" s="18">
        <f t="shared" si="9"/>
        <v>0</v>
      </c>
      <c r="AM192" s="19">
        <f t="shared" si="10"/>
        <v>0</v>
      </c>
      <c r="AN192" s="19">
        <f t="shared" si="11"/>
        <v>0</v>
      </c>
      <c r="AO192" s="19"/>
      <c r="AP192" s="19"/>
    </row>
    <row r="193" spans="36:42" x14ac:dyDescent="0.3">
      <c r="AJ193" s="18">
        <f t="shared" si="9"/>
        <v>0</v>
      </c>
      <c r="AM193" s="19">
        <f t="shared" si="10"/>
        <v>0</v>
      </c>
      <c r="AN193" s="19">
        <f t="shared" si="11"/>
        <v>0</v>
      </c>
      <c r="AO193" s="19"/>
      <c r="AP193" s="19"/>
    </row>
    <row r="194" spans="36:42" x14ac:dyDescent="0.3">
      <c r="AJ194" s="18">
        <f t="shared" si="9"/>
        <v>0</v>
      </c>
      <c r="AM194" s="19">
        <f t="shared" si="10"/>
        <v>0</v>
      </c>
      <c r="AN194" s="19">
        <f t="shared" si="11"/>
        <v>0</v>
      </c>
      <c r="AO194" s="19"/>
      <c r="AP194" s="19"/>
    </row>
    <row r="195" spans="36:42" x14ac:dyDescent="0.3">
      <c r="AJ195" s="18">
        <f t="shared" ref="AJ195:AJ258" si="12">SUM(AC195,AE195,AG195,AI195)</f>
        <v>0</v>
      </c>
      <c r="AM195" s="19">
        <f t="shared" ref="AM195:AM258" si="13">IF(AB195&gt;4999,AC195,0)+IF(AD195&gt;4999,AE195,0)+IF(AF195&gt;4999,AG195,0)+IF(AH195&gt;4999,AI195,0)</f>
        <v>0</v>
      </c>
      <c r="AN195" s="19">
        <f t="shared" ref="AN195:AN258" si="14">SUM(AC195+AE195+AG195+AI195-AM195)</f>
        <v>0</v>
      </c>
      <c r="AO195" s="19"/>
      <c r="AP195" s="19"/>
    </row>
    <row r="196" spans="36:42" x14ac:dyDescent="0.3">
      <c r="AJ196" s="18">
        <f t="shared" si="12"/>
        <v>0</v>
      </c>
      <c r="AM196" s="19">
        <f t="shared" si="13"/>
        <v>0</v>
      </c>
      <c r="AN196" s="19">
        <f t="shared" si="14"/>
        <v>0</v>
      </c>
      <c r="AO196" s="19"/>
      <c r="AP196" s="19"/>
    </row>
    <row r="197" spans="36:42" x14ac:dyDescent="0.3">
      <c r="AJ197" s="18">
        <f t="shared" si="12"/>
        <v>0</v>
      </c>
      <c r="AM197" s="19">
        <f t="shared" si="13"/>
        <v>0</v>
      </c>
      <c r="AN197" s="19">
        <f t="shared" si="14"/>
        <v>0</v>
      </c>
      <c r="AO197" s="19"/>
      <c r="AP197" s="19"/>
    </row>
    <row r="198" spans="36:42" x14ac:dyDescent="0.3">
      <c r="AJ198" s="18">
        <f t="shared" si="12"/>
        <v>0</v>
      </c>
      <c r="AM198" s="19">
        <f t="shared" si="13"/>
        <v>0</v>
      </c>
      <c r="AN198" s="19">
        <f t="shared" si="14"/>
        <v>0</v>
      </c>
      <c r="AO198" s="19"/>
      <c r="AP198" s="19"/>
    </row>
    <row r="199" spans="36:42" x14ac:dyDescent="0.3">
      <c r="AJ199" s="18">
        <f t="shared" si="12"/>
        <v>0</v>
      </c>
      <c r="AM199" s="19">
        <f t="shared" si="13"/>
        <v>0</v>
      </c>
      <c r="AN199" s="19">
        <f t="shared" si="14"/>
        <v>0</v>
      </c>
      <c r="AO199" s="19"/>
      <c r="AP199" s="19"/>
    </row>
    <row r="200" spans="36:42" x14ac:dyDescent="0.3">
      <c r="AJ200" s="18">
        <f t="shared" si="12"/>
        <v>0</v>
      </c>
      <c r="AM200" s="19">
        <f t="shared" si="13"/>
        <v>0</v>
      </c>
      <c r="AN200" s="19">
        <f t="shared" si="14"/>
        <v>0</v>
      </c>
      <c r="AO200" s="19"/>
      <c r="AP200" s="19"/>
    </row>
    <row r="201" spans="36:42" x14ac:dyDescent="0.3">
      <c r="AJ201" s="18">
        <f t="shared" si="12"/>
        <v>0</v>
      </c>
      <c r="AM201" s="19">
        <f t="shared" si="13"/>
        <v>0</v>
      </c>
      <c r="AN201" s="19">
        <f t="shared" si="14"/>
        <v>0</v>
      </c>
      <c r="AO201" s="19"/>
      <c r="AP201" s="19"/>
    </row>
    <row r="202" spans="36:42" x14ac:dyDescent="0.3">
      <c r="AJ202" s="18">
        <f t="shared" si="12"/>
        <v>0</v>
      </c>
      <c r="AM202" s="19">
        <f t="shared" si="13"/>
        <v>0</v>
      </c>
      <c r="AN202" s="19">
        <f t="shared" si="14"/>
        <v>0</v>
      </c>
      <c r="AO202" s="19"/>
      <c r="AP202" s="19"/>
    </row>
    <row r="203" spans="36:42" x14ac:dyDescent="0.3">
      <c r="AJ203" s="18">
        <f t="shared" si="12"/>
        <v>0</v>
      </c>
      <c r="AM203" s="19">
        <f t="shared" si="13"/>
        <v>0</v>
      </c>
      <c r="AN203" s="19">
        <f t="shared" si="14"/>
        <v>0</v>
      </c>
      <c r="AO203" s="19"/>
      <c r="AP203" s="19"/>
    </row>
    <row r="204" spans="36:42" x14ac:dyDescent="0.3">
      <c r="AJ204" s="18">
        <f t="shared" si="12"/>
        <v>0</v>
      </c>
      <c r="AM204" s="19">
        <f t="shared" si="13"/>
        <v>0</v>
      </c>
      <c r="AN204" s="19">
        <f t="shared" si="14"/>
        <v>0</v>
      </c>
      <c r="AO204" s="19"/>
      <c r="AP204" s="19"/>
    </row>
    <row r="205" spans="36:42" x14ac:dyDescent="0.3">
      <c r="AJ205" s="18">
        <f t="shared" si="12"/>
        <v>0</v>
      </c>
      <c r="AM205" s="19">
        <f t="shared" si="13"/>
        <v>0</v>
      </c>
      <c r="AN205" s="19">
        <f t="shared" si="14"/>
        <v>0</v>
      </c>
      <c r="AO205" s="19"/>
      <c r="AP205" s="19"/>
    </row>
    <row r="206" spans="36:42" x14ac:dyDescent="0.3">
      <c r="AJ206" s="18">
        <f t="shared" si="12"/>
        <v>0</v>
      </c>
      <c r="AM206" s="19">
        <f t="shared" si="13"/>
        <v>0</v>
      </c>
      <c r="AN206" s="19">
        <f t="shared" si="14"/>
        <v>0</v>
      </c>
      <c r="AO206" s="19"/>
      <c r="AP206" s="19"/>
    </row>
    <row r="207" spans="36:42" x14ac:dyDescent="0.3">
      <c r="AJ207" s="18">
        <f t="shared" si="12"/>
        <v>0</v>
      </c>
      <c r="AM207" s="19">
        <f t="shared" si="13"/>
        <v>0</v>
      </c>
      <c r="AN207" s="19">
        <f t="shared" si="14"/>
        <v>0</v>
      </c>
      <c r="AO207" s="19"/>
      <c r="AP207" s="19"/>
    </row>
    <row r="208" spans="36:42" x14ac:dyDescent="0.3">
      <c r="AJ208" s="18">
        <f t="shared" si="12"/>
        <v>0</v>
      </c>
      <c r="AM208" s="19">
        <f t="shared" si="13"/>
        <v>0</v>
      </c>
      <c r="AN208" s="19">
        <f t="shared" si="14"/>
        <v>0</v>
      </c>
      <c r="AO208" s="19"/>
      <c r="AP208" s="19"/>
    </row>
    <row r="209" spans="36:42" x14ac:dyDescent="0.3">
      <c r="AJ209" s="18">
        <f t="shared" si="12"/>
        <v>0</v>
      </c>
      <c r="AM209" s="19">
        <f t="shared" si="13"/>
        <v>0</v>
      </c>
      <c r="AN209" s="19">
        <f t="shared" si="14"/>
        <v>0</v>
      </c>
      <c r="AO209" s="19"/>
      <c r="AP209" s="19"/>
    </row>
    <row r="210" spans="36:42" x14ac:dyDescent="0.3">
      <c r="AJ210" s="18">
        <f t="shared" si="12"/>
        <v>0</v>
      </c>
      <c r="AM210" s="19">
        <f t="shared" si="13"/>
        <v>0</v>
      </c>
      <c r="AN210" s="19">
        <f t="shared" si="14"/>
        <v>0</v>
      </c>
      <c r="AO210" s="19"/>
      <c r="AP210" s="19"/>
    </row>
    <row r="211" spans="36:42" x14ac:dyDescent="0.3">
      <c r="AJ211" s="18">
        <f t="shared" si="12"/>
        <v>0</v>
      </c>
      <c r="AM211" s="19">
        <f t="shared" si="13"/>
        <v>0</v>
      </c>
      <c r="AN211" s="19">
        <f t="shared" si="14"/>
        <v>0</v>
      </c>
      <c r="AO211" s="19"/>
      <c r="AP211" s="19"/>
    </row>
    <row r="212" spans="36:42" x14ac:dyDescent="0.3">
      <c r="AJ212" s="18">
        <f t="shared" si="12"/>
        <v>0</v>
      </c>
      <c r="AM212" s="19">
        <f t="shared" si="13"/>
        <v>0</v>
      </c>
      <c r="AN212" s="19">
        <f t="shared" si="14"/>
        <v>0</v>
      </c>
      <c r="AO212" s="19"/>
      <c r="AP212" s="19"/>
    </row>
    <row r="213" spans="36:42" x14ac:dyDescent="0.3">
      <c r="AJ213" s="18">
        <f t="shared" si="12"/>
        <v>0</v>
      </c>
      <c r="AM213" s="19">
        <f t="shared" si="13"/>
        <v>0</v>
      </c>
      <c r="AN213" s="19">
        <f t="shared" si="14"/>
        <v>0</v>
      </c>
      <c r="AO213" s="19"/>
      <c r="AP213" s="19"/>
    </row>
    <row r="214" spans="36:42" x14ac:dyDescent="0.3">
      <c r="AJ214" s="18">
        <f t="shared" si="12"/>
        <v>0</v>
      </c>
      <c r="AM214" s="19">
        <f t="shared" si="13"/>
        <v>0</v>
      </c>
      <c r="AN214" s="19">
        <f t="shared" si="14"/>
        <v>0</v>
      </c>
      <c r="AO214" s="19"/>
      <c r="AP214" s="19"/>
    </row>
    <row r="215" spans="36:42" x14ac:dyDescent="0.3">
      <c r="AJ215" s="18">
        <f t="shared" si="12"/>
        <v>0</v>
      </c>
      <c r="AM215" s="19">
        <f t="shared" si="13"/>
        <v>0</v>
      </c>
      <c r="AN215" s="19">
        <f t="shared" si="14"/>
        <v>0</v>
      </c>
      <c r="AO215" s="19"/>
      <c r="AP215" s="19"/>
    </row>
    <row r="216" spans="36:42" x14ac:dyDescent="0.3">
      <c r="AJ216" s="18">
        <f t="shared" si="12"/>
        <v>0</v>
      </c>
      <c r="AM216" s="19">
        <f t="shared" si="13"/>
        <v>0</v>
      </c>
      <c r="AN216" s="19">
        <f t="shared" si="14"/>
        <v>0</v>
      </c>
      <c r="AO216" s="19"/>
      <c r="AP216" s="19"/>
    </row>
    <row r="217" spans="36:42" x14ac:dyDescent="0.3">
      <c r="AJ217" s="18">
        <f t="shared" si="12"/>
        <v>0</v>
      </c>
      <c r="AM217" s="19">
        <f t="shared" si="13"/>
        <v>0</v>
      </c>
      <c r="AN217" s="19">
        <f t="shared" si="14"/>
        <v>0</v>
      </c>
      <c r="AO217" s="19"/>
      <c r="AP217" s="19"/>
    </row>
    <row r="218" spans="36:42" x14ac:dyDescent="0.3">
      <c r="AJ218" s="18">
        <f t="shared" si="12"/>
        <v>0</v>
      </c>
      <c r="AM218" s="19">
        <f t="shared" si="13"/>
        <v>0</v>
      </c>
      <c r="AN218" s="19">
        <f t="shared" si="14"/>
        <v>0</v>
      </c>
      <c r="AO218" s="19"/>
      <c r="AP218" s="19"/>
    </row>
    <row r="219" spans="36:42" x14ac:dyDescent="0.3">
      <c r="AJ219" s="18">
        <f t="shared" si="12"/>
        <v>0</v>
      </c>
      <c r="AM219" s="19">
        <f t="shared" si="13"/>
        <v>0</v>
      </c>
      <c r="AN219" s="19">
        <f t="shared" si="14"/>
        <v>0</v>
      </c>
      <c r="AO219" s="19"/>
      <c r="AP219" s="19"/>
    </row>
    <row r="220" spans="36:42" x14ac:dyDescent="0.3">
      <c r="AJ220" s="18">
        <f t="shared" si="12"/>
        <v>0</v>
      </c>
      <c r="AM220" s="19">
        <f t="shared" si="13"/>
        <v>0</v>
      </c>
      <c r="AN220" s="19">
        <f t="shared" si="14"/>
        <v>0</v>
      </c>
      <c r="AO220" s="19"/>
      <c r="AP220" s="19"/>
    </row>
    <row r="221" spans="36:42" x14ac:dyDescent="0.3">
      <c r="AJ221" s="18">
        <f t="shared" si="12"/>
        <v>0</v>
      </c>
      <c r="AM221" s="19">
        <f t="shared" si="13"/>
        <v>0</v>
      </c>
      <c r="AN221" s="19">
        <f t="shared" si="14"/>
        <v>0</v>
      </c>
      <c r="AO221" s="19"/>
      <c r="AP221" s="19"/>
    </row>
    <row r="222" spans="36:42" x14ac:dyDescent="0.3">
      <c r="AJ222" s="18">
        <f t="shared" si="12"/>
        <v>0</v>
      </c>
      <c r="AM222" s="19">
        <f t="shared" si="13"/>
        <v>0</v>
      </c>
      <c r="AN222" s="19">
        <f t="shared" si="14"/>
        <v>0</v>
      </c>
      <c r="AO222" s="19"/>
      <c r="AP222" s="19"/>
    </row>
    <row r="223" spans="36:42" x14ac:dyDescent="0.3">
      <c r="AJ223" s="18">
        <f t="shared" si="12"/>
        <v>0</v>
      </c>
      <c r="AM223" s="19">
        <f t="shared" si="13"/>
        <v>0</v>
      </c>
      <c r="AN223" s="19">
        <f t="shared" si="14"/>
        <v>0</v>
      </c>
      <c r="AO223" s="19"/>
      <c r="AP223" s="19"/>
    </row>
    <row r="224" spans="36:42" x14ac:dyDescent="0.3">
      <c r="AJ224" s="18">
        <f t="shared" si="12"/>
        <v>0</v>
      </c>
      <c r="AM224" s="19">
        <f t="shared" si="13"/>
        <v>0</v>
      </c>
      <c r="AN224" s="19">
        <f t="shared" si="14"/>
        <v>0</v>
      </c>
      <c r="AO224" s="19"/>
      <c r="AP224" s="19"/>
    </row>
    <row r="225" spans="36:42" x14ac:dyDescent="0.3">
      <c r="AJ225" s="18">
        <f t="shared" si="12"/>
        <v>0</v>
      </c>
      <c r="AM225" s="19">
        <f t="shared" si="13"/>
        <v>0</v>
      </c>
      <c r="AN225" s="19">
        <f t="shared" si="14"/>
        <v>0</v>
      </c>
      <c r="AO225" s="19"/>
      <c r="AP225" s="19"/>
    </row>
    <row r="226" spans="36:42" x14ac:dyDescent="0.3">
      <c r="AJ226" s="18">
        <f t="shared" si="12"/>
        <v>0</v>
      </c>
      <c r="AM226" s="19">
        <f t="shared" si="13"/>
        <v>0</v>
      </c>
      <c r="AN226" s="19">
        <f t="shared" si="14"/>
        <v>0</v>
      </c>
      <c r="AO226" s="19"/>
      <c r="AP226" s="19"/>
    </row>
    <row r="227" spans="36:42" x14ac:dyDescent="0.3">
      <c r="AJ227" s="18">
        <f t="shared" si="12"/>
        <v>0</v>
      </c>
      <c r="AM227" s="19">
        <f t="shared" si="13"/>
        <v>0</v>
      </c>
      <c r="AN227" s="19">
        <f t="shared" si="14"/>
        <v>0</v>
      </c>
      <c r="AO227" s="19"/>
      <c r="AP227" s="19"/>
    </row>
    <row r="228" spans="36:42" x14ac:dyDescent="0.3">
      <c r="AJ228" s="18">
        <f t="shared" si="12"/>
        <v>0</v>
      </c>
      <c r="AM228" s="19">
        <f t="shared" si="13"/>
        <v>0</v>
      </c>
      <c r="AN228" s="19">
        <f t="shared" si="14"/>
        <v>0</v>
      </c>
      <c r="AO228" s="19"/>
      <c r="AP228" s="19"/>
    </row>
    <row r="229" spans="36:42" x14ac:dyDescent="0.3">
      <c r="AJ229" s="18">
        <f t="shared" si="12"/>
        <v>0</v>
      </c>
      <c r="AM229" s="19">
        <f t="shared" si="13"/>
        <v>0</v>
      </c>
      <c r="AN229" s="19">
        <f t="shared" si="14"/>
        <v>0</v>
      </c>
      <c r="AO229" s="19"/>
      <c r="AP229" s="19"/>
    </row>
    <row r="230" spans="36:42" x14ac:dyDescent="0.3">
      <c r="AJ230" s="18">
        <f t="shared" si="12"/>
        <v>0</v>
      </c>
      <c r="AM230" s="19">
        <f t="shared" si="13"/>
        <v>0</v>
      </c>
      <c r="AN230" s="19">
        <f t="shared" si="14"/>
        <v>0</v>
      </c>
      <c r="AO230" s="19"/>
      <c r="AP230" s="19"/>
    </row>
    <row r="231" spans="36:42" x14ac:dyDescent="0.3">
      <c r="AJ231" s="18">
        <f t="shared" si="12"/>
        <v>0</v>
      </c>
      <c r="AM231" s="19">
        <f t="shared" si="13"/>
        <v>0</v>
      </c>
      <c r="AN231" s="19">
        <f t="shared" si="14"/>
        <v>0</v>
      </c>
      <c r="AO231" s="19"/>
      <c r="AP231" s="19"/>
    </row>
    <row r="232" spans="36:42" x14ac:dyDescent="0.3">
      <c r="AJ232" s="18">
        <f t="shared" si="12"/>
        <v>0</v>
      </c>
      <c r="AM232" s="19">
        <f t="shared" si="13"/>
        <v>0</v>
      </c>
      <c r="AN232" s="19">
        <f t="shared" si="14"/>
        <v>0</v>
      </c>
      <c r="AO232" s="19"/>
      <c r="AP232" s="19"/>
    </row>
    <row r="233" spans="36:42" x14ac:dyDescent="0.3">
      <c r="AJ233" s="18">
        <f t="shared" si="12"/>
        <v>0</v>
      </c>
      <c r="AM233" s="19">
        <f t="shared" si="13"/>
        <v>0</v>
      </c>
      <c r="AN233" s="19">
        <f t="shared" si="14"/>
        <v>0</v>
      </c>
      <c r="AO233" s="19"/>
      <c r="AP233" s="19"/>
    </row>
    <row r="234" spans="36:42" x14ac:dyDescent="0.3">
      <c r="AJ234" s="18">
        <f t="shared" si="12"/>
        <v>0</v>
      </c>
      <c r="AM234" s="19">
        <f t="shared" si="13"/>
        <v>0</v>
      </c>
      <c r="AN234" s="19">
        <f t="shared" si="14"/>
        <v>0</v>
      </c>
      <c r="AO234" s="19"/>
      <c r="AP234" s="19"/>
    </row>
    <row r="235" spans="36:42" x14ac:dyDescent="0.3">
      <c r="AJ235" s="18">
        <f t="shared" si="12"/>
        <v>0</v>
      </c>
      <c r="AM235" s="19">
        <f t="shared" si="13"/>
        <v>0</v>
      </c>
      <c r="AN235" s="19">
        <f t="shared" si="14"/>
        <v>0</v>
      </c>
      <c r="AO235" s="19"/>
      <c r="AP235" s="19"/>
    </row>
    <row r="236" spans="36:42" x14ac:dyDescent="0.3">
      <c r="AJ236" s="18">
        <f t="shared" si="12"/>
        <v>0</v>
      </c>
      <c r="AM236" s="19">
        <f t="shared" si="13"/>
        <v>0</v>
      </c>
      <c r="AN236" s="19">
        <f t="shared" si="14"/>
        <v>0</v>
      </c>
      <c r="AO236" s="19"/>
      <c r="AP236" s="19"/>
    </row>
    <row r="237" spans="36:42" x14ac:dyDescent="0.3">
      <c r="AJ237" s="18">
        <f t="shared" si="12"/>
        <v>0</v>
      </c>
      <c r="AM237" s="19">
        <f t="shared" si="13"/>
        <v>0</v>
      </c>
      <c r="AN237" s="19">
        <f t="shared" si="14"/>
        <v>0</v>
      </c>
      <c r="AO237" s="19"/>
      <c r="AP237" s="19"/>
    </row>
    <row r="238" spans="36:42" x14ac:dyDescent="0.3">
      <c r="AJ238" s="18">
        <f t="shared" si="12"/>
        <v>0</v>
      </c>
      <c r="AM238" s="19">
        <f t="shared" si="13"/>
        <v>0</v>
      </c>
      <c r="AN238" s="19">
        <f t="shared" si="14"/>
        <v>0</v>
      </c>
      <c r="AO238" s="19"/>
      <c r="AP238" s="19"/>
    </row>
    <row r="239" spans="36:42" x14ac:dyDescent="0.3">
      <c r="AJ239" s="18">
        <f t="shared" si="12"/>
        <v>0</v>
      </c>
      <c r="AM239" s="19">
        <f t="shared" si="13"/>
        <v>0</v>
      </c>
      <c r="AN239" s="19">
        <f t="shared" si="14"/>
        <v>0</v>
      </c>
      <c r="AO239" s="19"/>
      <c r="AP239" s="19"/>
    </row>
    <row r="240" spans="36:42" x14ac:dyDescent="0.3">
      <c r="AJ240" s="18">
        <f t="shared" si="12"/>
        <v>0</v>
      </c>
      <c r="AM240" s="19">
        <f t="shared" si="13"/>
        <v>0</v>
      </c>
      <c r="AN240" s="19">
        <f t="shared" si="14"/>
        <v>0</v>
      </c>
      <c r="AO240" s="19"/>
      <c r="AP240" s="19"/>
    </row>
    <row r="241" spans="36:42" x14ac:dyDescent="0.3">
      <c r="AJ241" s="18">
        <f t="shared" si="12"/>
        <v>0</v>
      </c>
      <c r="AM241" s="19">
        <f t="shared" si="13"/>
        <v>0</v>
      </c>
      <c r="AN241" s="19">
        <f t="shared" si="14"/>
        <v>0</v>
      </c>
      <c r="AO241" s="19"/>
      <c r="AP241" s="19"/>
    </row>
    <row r="242" spans="36:42" x14ac:dyDescent="0.3">
      <c r="AJ242" s="18">
        <f t="shared" si="12"/>
        <v>0</v>
      </c>
      <c r="AM242" s="19">
        <f t="shared" si="13"/>
        <v>0</v>
      </c>
      <c r="AN242" s="19">
        <f t="shared" si="14"/>
        <v>0</v>
      </c>
      <c r="AO242" s="19"/>
      <c r="AP242" s="19"/>
    </row>
    <row r="243" spans="36:42" x14ac:dyDescent="0.3">
      <c r="AJ243" s="18">
        <f t="shared" si="12"/>
        <v>0</v>
      </c>
      <c r="AM243" s="19">
        <f t="shared" si="13"/>
        <v>0</v>
      </c>
      <c r="AN243" s="19">
        <f t="shared" si="14"/>
        <v>0</v>
      </c>
      <c r="AO243" s="19"/>
      <c r="AP243" s="19"/>
    </row>
    <row r="244" spans="36:42" x14ac:dyDescent="0.3">
      <c r="AJ244" s="18">
        <f t="shared" si="12"/>
        <v>0</v>
      </c>
      <c r="AM244" s="19">
        <f t="shared" si="13"/>
        <v>0</v>
      </c>
      <c r="AN244" s="19">
        <f t="shared" si="14"/>
        <v>0</v>
      </c>
      <c r="AO244" s="19"/>
      <c r="AP244" s="19"/>
    </row>
    <row r="245" spans="36:42" x14ac:dyDescent="0.3">
      <c r="AJ245" s="18">
        <f t="shared" si="12"/>
        <v>0</v>
      </c>
      <c r="AM245" s="19">
        <f t="shared" si="13"/>
        <v>0</v>
      </c>
      <c r="AN245" s="19">
        <f t="shared" si="14"/>
        <v>0</v>
      </c>
      <c r="AO245" s="19"/>
      <c r="AP245" s="19"/>
    </row>
    <row r="246" spans="36:42" x14ac:dyDescent="0.3">
      <c r="AJ246" s="18">
        <f t="shared" si="12"/>
        <v>0</v>
      </c>
      <c r="AM246" s="19">
        <f t="shared" si="13"/>
        <v>0</v>
      </c>
      <c r="AN246" s="19">
        <f t="shared" si="14"/>
        <v>0</v>
      </c>
      <c r="AO246" s="19"/>
      <c r="AP246" s="19"/>
    </row>
    <row r="247" spans="36:42" x14ac:dyDescent="0.3">
      <c r="AJ247" s="18">
        <f t="shared" si="12"/>
        <v>0</v>
      </c>
      <c r="AM247" s="19">
        <f t="shared" si="13"/>
        <v>0</v>
      </c>
      <c r="AN247" s="19">
        <f t="shared" si="14"/>
        <v>0</v>
      </c>
      <c r="AO247" s="19"/>
      <c r="AP247" s="19"/>
    </row>
    <row r="248" spans="36:42" x14ac:dyDescent="0.3">
      <c r="AJ248" s="18">
        <f t="shared" si="12"/>
        <v>0</v>
      </c>
      <c r="AM248" s="19">
        <f t="shared" si="13"/>
        <v>0</v>
      </c>
      <c r="AN248" s="19">
        <f t="shared" si="14"/>
        <v>0</v>
      </c>
      <c r="AO248" s="19"/>
      <c r="AP248" s="19"/>
    </row>
    <row r="249" spans="36:42" x14ac:dyDescent="0.3">
      <c r="AJ249" s="18">
        <f t="shared" si="12"/>
        <v>0</v>
      </c>
      <c r="AM249" s="19">
        <f t="shared" si="13"/>
        <v>0</v>
      </c>
      <c r="AN249" s="19">
        <f t="shared" si="14"/>
        <v>0</v>
      </c>
      <c r="AO249" s="19"/>
      <c r="AP249" s="19"/>
    </row>
    <row r="250" spans="36:42" x14ac:dyDescent="0.3">
      <c r="AJ250" s="18">
        <f t="shared" si="12"/>
        <v>0</v>
      </c>
      <c r="AM250" s="19">
        <f t="shared" si="13"/>
        <v>0</v>
      </c>
      <c r="AN250" s="19">
        <f t="shared" si="14"/>
        <v>0</v>
      </c>
      <c r="AO250" s="19"/>
      <c r="AP250" s="19"/>
    </row>
    <row r="251" spans="36:42" x14ac:dyDescent="0.3">
      <c r="AJ251" s="18">
        <f t="shared" si="12"/>
        <v>0</v>
      </c>
      <c r="AM251" s="19">
        <f t="shared" si="13"/>
        <v>0</v>
      </c>
      <c r="AN251" s="19">
        <f t="shared" si="14"/>
        <v>0</v>
      </c>
      <c r="AO251" s="19"/>
      <c r="AP251" s="19"/>
    </row>
    <row r="252" spans="36:42" x14ac:dyDescent="0.3">
      <c r="AJ252" s="18">
        <f t="shared" si="12"/>
        <v>0</v>
      </c>
      <c r="AM252" s="19">
        <f t="shared" si="13"/>
        <v>0</v>
      </c>
      <c r="AN252" s="19">
        <f t="shared" si="14"/>
        <v>0</v>
      </c>
      <c r="AO252" s="19"/>
      <c r="AP252" s="19"/>
    </row>
    <row r="253" spans="36:42" x14ac:dyDescent="0.3">
      <c r="AJ253" s="18">
        <f t="shared" si="12"/>
        <v>0</v>
      </c>
      <c r="AM253" s="19">
        <f t="shared" si="13"/>
        <v>0</v>
      </c>
      <c r="AN253" s="19">
        <f t="shared" si="14"/>
        <v>0</v>
      </c>
      <c r="AO253" s="19"/>
      <c r="AP253" s="19"/>
    </row>
    <row r="254" spans="36:42" x14ac:dyDescent="0.3">
      <c r="AJ254" s="18">
        <f t="shared" si="12"/>
        <v>0</v>
      </c>
      <c r="AM254" s="19">
        <f t="shared" si="13"/>
        <v>0</v>
      </c>
      <c r="AN254" s="19">
        <f t="shared" si="14"/>
        <v>0</v>
      </c>
      <c r="AO254" s="19"/>
      <c r="AP254" s="19"/>
    </row>
    <row r="255" spans="36:42" x14ac:dyDescent="0.3">
      <c r="AJ255" s="18">
        <f t="shared" si="12"/>
        <v>0</v>
      </c>
      <c r="AM255" s="19">
        <f t="shared" si="13"/>
        <v>0</v>
      </c>
      <c r="AN255" s="19">
        <f t="shared" si="14"/>
        <v>0</v>
      </c>
      <c r="AO255" s="19"/>
      <c r="AP255" s="19"/>
    </row>
    <row r="256" spans="36:42" x14ac:dyDescent="0.3">
      <c r="AJ256" s="18">
        <f t="shared" si="12"/>
        <v>0</v>
      </c>
      <c r="AM256" s="19">
        <f t="shared" si="13"/>
        <v>0</v>
      </c>
      <c r="AN256" s="19">
        <f t="shared" si="14"/>
        <v>0</v>
      </c>
      <c r="AO256" s="19"/>
      <c r="AP256" s="19"/>
    </row>
    <row r="257" spans="36:42" x14ac:dyDescent="0.3">
      <c r="AJ257" s="18">
        <f t="shared" si="12"/>
        <v>0</v>
      </c>
      <c r="AM257" s="19">
        <f t="shared" si="13"/>
        <v>0</v>
      </c>
      <c r="AN257" s="19">
        <f t="shared" si="14"/>
        <v>0</v>
      </c>
      <c r="AO257" s="19"/>
      <c r="AP257" s="19"/>
    </row>
    <row r="258" spans="36:42" x14ac:dyDescent="0.3">
      <c r="AJ258" s="18">
        <f t="shared" si="12"/>
        <v>0</v>
      </c>
      <c r="AM258" s="19">
        <f t="shared" si="13"/>
        <v>0</v>
      </c>
      <c r="AN258" s="19">
        <f t="shared" si="14"/>
        <v>0</v>
      </c>
      <c r="AO258" s="19"/>
      <c r="AP258" s="19"/>
    </row>
    <row r="259" spans="36:42" x14ac:dyDescent="0.3">
      <c r="AJ259" s="18">
        <f t="shared" ref="AJ259:AJ322" si="15">SUM(AC259,AE259,AG259,AI259)</f>
        <v>0</v>
      </c>
      <c r="AM259" s="19">
        <f t="shared" ref="AM259:AM322" si="16">IF(AB259&gt;4999,AC259,0)+IF(AD259&gt;4999,AE259,0)+IF(AF259&gt;4999,AG259,0)+IF(AH259&gt;4999,AI259,0)</f>
        <v>0</v>
      </c>
      <c r="AN259" s="19">
        <f t="shared" ref="AN259:AN322" si="17">SUM(AC259+AE259+AG259+AI259-AM259)</f>
        <v>0</v>
      </c>
      <c r="AO259" s="19"/>
      <c r="AP259" s="19"/>
    </row>
    <row r="260" spans="36:42" x14ac:dyDescent="0.3">
      <c r="AJ260" s="18">
        <f t="shared" si="15"/>
        <v>0</v>
      </c>
      <c r="AM260" s="19">
        <f t="shared" si="16"/>
        <v>0</v>
      </c>
      <c r="AN260" s="19">
        <f t="shared" si="17"/>
        <v>0</v>
      </c>
      <c r="AO260" s="19"/>
      <c r="AP260" s="19"/>
    </row>
    <row r="261" spans="36:42" x14ac:dyDescent="0.3">
      <c r="AJ261" s="18">
        <f t="shared" si="15"/>
        <v>0</v>
      </c>
      <c r="AM261" s="19">
        <f t="shared" si="16"/>
        <v>0</v>
      </c>
      <c r="AN261" s="19">
        <f t="shared" si="17"/>
        <v>0</v>
      </c>
      <c r="AO261" s="19"/>
      <c r="AP261" s="19"/>
    </row>
    <row r="262" spans="36:42" x14ac:dyDescent="0.3">
      <c r="AJ262" s="18">
        <f t="shared" si="15"/>
        <v>0</v>
      </c>
      <c r="AM262" s="19">
        <f t="shared" si="16"/>
        <v>0</v>
      </c>
      <c r="AN262" s="19">
        <f t="shared" si="17"/>
        <v>0</v>
      </c>
      <c r="AO262" s="19"/>
      <c r="AP262" s="19"/>
    </row>
    <row r="263" spans="36:42" x14ac:dyDescent="0.3">
      <c r="AJ263" s="18">
        <f t="shared" si="15"/>
        <v>0</v>
      </c>
      <c r="AM263" s="19">
        <f t="shared" si="16"/>
        <v>0</v>
      </c>
      <c r="AN263" s="19">
        <f t="shared" si="17"/>
        <v>0</v>
      </c>
      <c r="AO263" s="19"/>
      <c r="AP263" s="19"/>
    </row>
    <row r="264" spans="36:42" x14ac:dyDescent="0.3">
      <c r="AJ264" s="18">
        <f t="shared" si="15"/>
        <v>0</v>
      </c>
      <c r="AM264" s="19">
        <f t="shared" si="16"/>
        <v>0</v>
      </c>
      <c r="AN264" s="19">
        <f t="shared" si="17"/>
        <v>0</v>
      </c>
      <c r="AO264" s="19"/>
      <c r="AP264" s="19"/>
    </row>
    <row r="265" spans="36:42" x14ac:dyDescent="0.3">
      <c r="AJ265" s="18">
        <f t="shared" si="15"/>
        <v>0</v>
      </c>
      <c r="AM265" s="19">
        <f t="shared" si="16"/>
        <v>0</v>
      </c>
      <c r="AN265" s="19">
        <f t="shared" si="17"/>
        <v>0</v>
      </c>
      <c r="AO265" s="19"/>
      <c r="AP265" s="19"/>
    </row>
    <row r="266" spans="36:42" x14ac:dyDescent="0.3">
      <c r="AJ266" s="18">
        <f t="shared" si="15"/>
        <v>0</v>
      </c>
      <c r="AM266" s="19">
        <f t="shared" si="16"/>
        <v>0</v>
      </c>
      <c r="AN266" s="19">
        <f t="shared" si="17"/>
        <v>0</v>
      </c>
      <c r="AO266" s="19"/>
      <c r="AP266" s="19"/>
    </row>
    <row r="267" spans="36:42" x14ac:dyDescent="0.3">
      <c r="AJ267" s="18">
        <f t="shared" si="15"/>
        <v>0</v>
      </c>
      <c r="AM267" s="19">
        <f t="shared" si="16"/>
        <v>0</v>
      </c>
      <c r="AN267" s="19">
        <f t="shared" si="17"/>
        <v>0</v>
      </c>
      <c r="AO267" s="19"/>
      <c r="AP267" s="19"/>
    </row>
    <row r="268" spans="36:42" x14ac:dyDescent="0.3">
      <c r="AJ268" s="18">
        <f t="shared" si="15"/>
        <v>0</v>
      </c>
      <c r="AM268" s="19">
        <f t="shared" si="16"/>
        <v>0</v>
      </c>
      <c r="AN268" s="19">
        <f t="shared" si="17"/>
        <v>0</v>
      </c>
      <c r="AO268" s="19"/>
      <c r="AP268" s="19"/>
    </row>
    <row r="269" spans="36:42" x14ac:dyDescent="0.3">
      <c r="AJ269" s="18">
        <f t="shared" si="15"/>
        <v>0</v>
      </c>
      <c r="AM269" s="19">
        <f t="shared" si="16"/>
        <v>0</v>
      </c>
      <c r="AN269" s="19">
        <f t="shared" si="17"/>
        <v>0</v>
      </c>
      <c r="AO269" s="19"/>
      <c r="AP269" s="19"/>
    </row>
    <row r="270" spans="36:42" x14ac:dyDescent="0.3">
      <c r="AJ270" s="18">
        <f t="shared" si="15"/>
        <v>0</v>
      </c>
      <c r="AM270" s="19">
        <f t="shared" si="16"/>
        <v>0</v>
      </c>
      <c r="AN270" s="19">
        <f t="shared" si="17"/>
        <v>0</v>
      </c>
      <c r="AO270" s="19"/>
      <c r="AP270" s="19"/>
    </row>
    <row r="271" spans="36:42" x14ac:dyDescent="0.3">
      <c r="AJ271" s="18">
        <f t="shared" si="15"/>
        <v>0</v>
      </c>
      <c r="AM271" s="19">
        <f t="shared" si="16"/>
        <v>0</v>
      </c>
      <c r="AN271" s="19">
        <f t="shared" si="17"/>
        <v>0</v>
      </c>
      <c r="AO271" s="19"/>
      <c r="AP271" s="19"/>
    </row>
    <row r="272" spans="36:42" x14ac:dyDescent="0.3">
      <c r="AJ272" s="18">
        <f t="shared" si="15"/>
        <v>0</v>
      </c>
      <c r="AM272" s="19">
        <f t="shared" si="16"/>
        <v>0</v>
      </c>
      <c r="AN272" s="19">
        <f t="shared" si="17"/>
        <v>0</v>
      </c>
      <c r="AO272" s="19"/>
      <c r="AP272" s="19"/>
    </row>
    <row r="273" spans="36:42" x14ac:dyDescent="0.3">
      <c r="AJ273" s="18">
        <f t="shared" si="15"/>
        <v>0</v>
      </c>
      <c r="AM273" s="19">
        <f t="shared" si="16"/>
        <v>0</v>
      </c>
      <c r="AN273" s="19">
        <f t="shared" si="17"/>
        <v>0</v>
      </c>
      <c r="AO273" s="19"/>
      <c r="AP273" s="19"/>
    </row>
    <row r="274" spans="36:42" x14ac:dyDescent="0.3">
      <c r="AJ274" s="18">
        <f t="shared" si="15"/>
        <v>0</v>
      </c>
      <c r="AM274" s="19">
        <f t="shared" si="16"/>
        <v>0</v>
      </c>
      <c r="AN274" s="19">
        <f t="shared" si="17"/>
        <v>0</v>
      </c>
      <c r="AO274" s="19"/>
      <c r="AP274" s="19"/>
    </row>
    <row r="275" spans="36:42" x14ac:dyDescent="0.3">
      <c r="AJ275" s="18">
        <f t="shared" si="15"/>
        <v>0</v>
      </c>
      <c r="AM275" s="19">
        <f t="shared" si="16"/>
        <v>0</v>
      </c>
      <c r="AN275" s="19">
        <f t="shared" si="17"/>
        <v>0</v>
      </c>
      <c r="AO275" s="19"/>
      <c r="AP275" s="19"/>
    </row>
    <row r="276" spans="36:42" x14ac:dyDescent="0.3">
      <c r="AJ276" s="18">
        <f t="shared" si="15"/>
        <v>0</v>
      </c>
      <c r="AM276" s="19">
        <f t="shared" si="16"/>
        <v>0</v>
      </c>
      <c r="AN276" s="19">
        <f t="shared" si="17"/>
        <v>0</v>
      </c>
      <c r="AO276" s="19"/>
      <c r="AP276" s="19"/>
    </row>
    <row r="277" spans="36:42" x14ac:dyDescent="0.3">
      <c r="AJ277" s="18">
        <f t="shared" si="15"/>
        <v>0</v>
      </c>
      <c r="AM277" s="19">
        <f t="shared" si="16"/>
        <v>0</v>
      </c>
      <c r="AN277" s="19">
        <f t="shared" si="17"/>
        <v>0</v>
      </c>
      <c r="AO277" s="19"/>
      <c r="AP277" s="19"/>
    </row>
    <row r="278" spans="36:42" x14ac:dyDescent="0.3">
      <c r="AJ278" s="18">
        <f t="shared" si="15"/>
        <v>0</v>
      </c>
      <c r="AM278" s="19">
        <f t="shared" si="16"/>
        <v>0</v>
      </c>
      <c r="AN278" s="19">
        <f t="shared" si="17"/>
        <v>0</v>
      </c>
      <c r="AO278" s="19"/>
      <c r="AP278" s="19"/>
    </row>
    <row r="279" spans="36:42" x14ac:dyDescent="0.3">
      <c r="AJ279" s="18">
        <f t="shared" si="15"/>
        <v>0</v>
      </c>
      <c r="AM279" s="19">
        <f t="shared" si="16"/>
        <v>0</v>
      </c>
      <c r="AN279" s="19">
        <f t="shared" si="17"/>
        <v>0</v>
      </c>
      <c r="AO279" s="19"/>
      <c r="AP279" s="19"/>
    </row>
    <row r="280" spans="36:42" x14ac:dyDescent="0.3">
      <c r="AJ280" s="18">
        <f t="shared" si="15"/>
        <v>0</v>
      </c>
      <c r="AM280" s="19">
        <f t="shared" si="16"/>
        <v>0</v>
      </c>
      <c r="AN280" s="19">
        <f t="shared" si="17"/>
        <v>0</v>
      </c>
      <c r="AO280" s="19"/>
      <c r="AP280" s="19"/>
    </row>
    <row r="281" spans="36:42" x14ac:dyDescent="0.3">
      <c r="AJ281" s="18">
        <f t="shared" si="15"/>
        <v>0</v>
      </c>
      <c r="AM281" s="19">
        <f t="shared" si="16"/>
        <v>0</v>
      </c>
      <c r="AN281" s="19">
        <f t="shared" si="17"/>
        <v>0</v>
      </c>
      <c r="AO281" s="19"/>
      <c r="AP281" s="19"/>
    </row>
    <row r="282" spans="36:42" x14ac:dyDescent="0.3">
      <c r="AJ282" s="18">
        <f t="shared" si="15"/>
        <v>0</v>
      </c>
      <c r="AM282" s="19">
        <f t="shared" si="16"/>
        <v>0</v>
      </c>
      <c r="AN282" s="19">
        <f t="shared" si="17"/>
        <v>0</v>
      </c>
      <c r="AO282" s="19"/>
      <c r="AP282" s="19"/>
    </row>
    <row r="283" spans="36:42" x14ac:dyDescent="0.3">
      <c r="AJ283" s="18">
        <f t="shared" si="15"/>
        <v>0</v>
      </c>
      <c r="AM283" s="19">
        <f t="shared" si="16"/>
        <v>0</v>
      </c>
      <c r="AN283" s="19">
        <f t="shared" si="17"/>
        <v>0</v>
      </c>
      <c r="AO283" s="19"/>
      <c r="AP283" s="19"/>
    </row>
    <row r="284" spans="36:42" x14ac:dyDescent="0.3">
      <c r="AJ284" s="18">
        <f t="shared" si="15"/>
        <v>0</v>
      </c>
      <c r="AM284" s="19">
        <f t="shared" si="16"/>
        <v>0</v>
      </c>
      <c r="AN284" s="19">
        <f t="shared" si="17"/>
        <v>0</v>
      </c>
      <c r="AO284" s="19"/>
      <c r="AP284" s="19"/>
    </row>
    <row r="285" spans="36:42" x14ac:dyDescent="0.3">
      <c r="AJ285" s="18">
        <f t="shared" si="15"/>
        <v>0</v>
      </c>
      <c r="AM285" s="19">
        <f t="shared" si="16"/>
        <v>0</v>
      </c>
      <c r="AN285" s="19">
        <f t="shared" si="17"/>
        <v>0</v>
      </c>
      <c r="AO285" s="19"/>
      <c r="AP285" s="19"/>
    </row>
    <row r="286" spans="36:42" x14ac:dyDescent="0.3">
      <c r="AJ286" s="18">
        <f t="shared" si="15"/>
        <v>0</v>
      </c>
      <c r="AM286" s="19">
        <f t="shared" si="16"/>
        <v>0</v>
      </c>
      <c r="AN286" s="19">
        <f t="shared" si="17"/>
        <v>0</v>
      </c>
      <c r="AO286" s="19"/>
      <c r="AP286" s="19"/>
    </row>
    <row r="287" spans="36:42" x14ac:dyDescent="0.3">
      <c r="AJ287" s="18">
        <f t="shared" si="15"/>
        <v>0</v>
      </c>
      <c r="AM287" s="19">
        <f t="shared" si="16"/>
        <v>0</v>
      </c>
      <c r="AN287" s="19">
        <f t="shared" si="17"/>
        <v>0</v>
      </c>
      <c r="AO287" s="19"/>
      <c r="AP287" s="19"/>
    </row>
    <row r="288" spans="36:42" x14ac:dyDescent="0.3">
      <c r="AJ288" s="18">
        <f t="shared" si="15"/>
        <v>0</v>
      </c>
      <c r="AM288" s="19">
        <f t="shared" si="16"/>
        <v>0</v>
      </c>
      <c r="AN288" s="19">
        <f t="shared" si="17"/>
        <v>0</v>
      </c>
      <c r="AO288" s="19"/>
      <c r="AP288" s="19"/>
    </row>
    <row r="289" spans="36:42" x14ac:dyDescent="0.3">
      <c r="AJ289" s="18">
        <f t="shared" si="15"/>
        <v>0</v>
      </c>
      <c r="AM289" s="19">
        <f t="shared" si="16"/>
        <v>0</v>
      </c>
      <c r="AN289" s="19">
        <f t="shared" si="17"/>
        <v>0</v>
      </c>
      <c r="AO289" s="19"/>
      <c r="AP289" s="19"/>
    </row>
    <row r="290" spans="36:42" x14ac:dyDescent="0.3">
      <c r="AJ290" s="18">
        <f t="shared" si="15"/>
        <v>0</v>
      </c>
      <c r="AM290" s="19">
        <f t="shared" si="16"/>
        <v>0</v>
      </c>
      <c r="AN290" s="19">
        <f t="shared" si="17"/>
        <v>0</v>
      </c>
      <c r="AO290" s="19"/>
      <c r="AP290" s="19"/>
    </row>
    <row r="291" spans="36:42" x14ac:dyDescent="0.3">
      <c r="AJ291" s="18">
        <f t="shared" si="15"/>
        <v>0</v>
      </c>
      <c r="AM291" s="19">
        <f t="shared" si="16"/>
        <v>0</v>
      </c>
      <c r="AN291" s="19">
        <f t="shared" si="17"/>
        <v>0</v>
      </c>
      <c r="AO291" s="19"/>
      <c r="AP291" s="19"/>
    </row>
    <row r="292" spans="36:42" x14ac:dyDescent="0.3">
      <c r="AJ292" s="18">
        <f t="shared" si="15"/>
        <v>0</v>
      </c>
      <c r="AM292" s="19">
        <f t="shared" si="16"/>
        <v>0</v>
      </c>
      <c r="AN292" s="19">
        <f t="shared" si="17"/>
        <v>0</v>
      </c>
      <c r="AO292" s="19"/>
      <c r="AP292" s="19"/>
    </row>
    <row r="293" spans="36:42" x14ac:dyDescent="0.3">
      <c r="AJ293" s="18">
        <f t="shared" si="15"/>
        <v>0</v>
      </c>
      <c r="AM293" s="19">
        <f t="shared" si="16"/>
        <v>0</v>
      </c>
      <c r="AN293" s="19">
        <f t="shared" si="17"/>
        <v>0</v>
      </c>
      <c r="AO293" s="19"/>
      <c r="AP293" s="19"/>
    </row>
    <row r="294" spans="36:42" x14ac:dyDescent="0.3">
      <c r="AJ294" s="18">
        <f t="shared" si="15"/>
        <v>0</v>
      </c>
      <c r="AM294" s="19">
        <f t="shared" si="16"/>
        <v>0</v>
      </c>
      <c r="AN294" s="19">
        <f t="shared" si="17"/>
        <v>0</v>
      </c>
      <c r="AO294" s="19"/>
      <c r="AP294" s="19"/>
    </row>
    <row r="295" spans="36:42" x14ac:dyDescent="0.3">
      <c r="AJ295" s="18">
        <f t="shared" si="15"/>
        <v>0</v>
      </c>
      <c r="AM295" s="19">
        <f t="shared" si="16"/>
        <v>0</v>
      </c>
      <c r="AN295" s="19">
        <f t="shared" si="17"/>
        <v>0</v>
      </c>
      <c r="AO295" s="19"/>
      <c r="AP295" s="19"/>
    </row>
    <row r="296" spans="36:42" x14ac:dyDescent="0.3">
      <c r="AJ296" s="18">
        <f t="shared" si="15"/>
        <v>0</v>
      </c>
      <c r="AM296" s="19">
        <f t="shared" si="16"/>
        <v>0</v>
      </c>
      <c r="AN296" s="19">
        <f t="shared" si="17"/>
        <v>0</v>
      </c>
      <c r="AO296" s="19"/>
      <c r="AP296" s="19"/>
    </row>
    <row r="297" spans="36:42" x14ac:dyDescent="0.3">
      <c r="AJ297" s="18">
        <f t="shared" si="15"/>
        <v>0</v>
      </c>
      <c r="AM297" s="19">
        <f t="shared" si="16"/>
        <v>0</v>
      </c>
      <c r="AN297" s="19">
        <f t="shared" si="17"/>
        <v>0</v>
      </c>
      <c r="AO297" s="19"/>
      <c r="AP297" s="19"/>
    </row>
    <row r="298" spans="36:42" x14ac:dyDescent="0.3">
      <c r="AJ298" s="18">
        <f t="shared" si="15"/>
        <v>0</v>
      </c>
      <c r="AM298" s="19">
        <f t="shared" si="16"/>
        <v>0</v>
      </c>
      <c r="AN298" s="19">
        <f t="shared" si="17"/>
        <v>0</v>
      </c>
      <c r="AO298" s="19"/>
      <c r="AP298" s="19"/>
    </row>
    <row r="299" spans="36:42" x14ac:dyDescent="0.3">
      <c r="AJ299" s="18">
        <f t="shared" si="15"/>
        <v>0</v>
      </c>
      <c r="AM299" s="19">
        <f t="shared" si="16"/>
        <v>0</v>
      </c>
      <c r="AN299" s="19">
        <f t="shared" si="17"/>
        <v>0</v>
      </c>
      <c r="AO299" s="19"/>
      <c r="AP299" s="19"/>
    </row>
    <row r="300" spans="36:42" x14ac:dyDescent="0.3">
      <c r="AJ300" s="18">
        <f t="shared" si="15"/>
        <v>0</v>
      </c>
      <c r="AM300" s="19">
        <f t="shared" si="16"/>
        <v>0</v>
      </c>
      <c r="AN300" s="19">
        <f t="shared" si="17"/>
        <v>0</v>
      </c>
      <c r="AO300" s="19"/>
      <c r="AP300" s="19"/>
    </row>
    <row r="301" spans="36:42" x14ac:dyDescent="0.3">
      <c r="AJ301" s="18">
        <f t="shared" si="15"/>
        <v>0</v>
      </c>
      <c r="AM301" s="19">
        <f t="shared" si="16"/>
        <v>0</v>
      </c>
      <c r="AN301" s="19">
        <f t="shared" si="17"/>
        <v>0</v>
      </c>
      <c r="AO301" s="19"/>
      <c r="AP301" s="19"/>
    </row>
    <row r="302" spans="36:42" x14ac:dyDescent="0.3">
      <c r="AJ302" s="18">
        <f t="shared" si="15"/>
        <v>0</v>
      </c>
      <c r="AM302" s="19">
        <f t="shared" si="16"/>
        <v>0</v>
      </c>
      <c r="AN302" s="19">
        <f t="shared" si="17"/>
        <v>0</v>
      </c>
      <c r="AO302" s="19"/>
      <c r="AP302" s="19"/>
    </row>
    <row r="303" spans="36:42" x14ac:dyDescent="0.3">
      <c r="AJ303" s="18">
        <f t="shared" si="15"/>
        <v>0</v>
      </c>
      <c r="AM303" s="19">
        <f t="shared" si="16"/>
        <v>0</v>
      </c>
      <c r="AN303" s="19">
        <f t="shared" si="17"/>
        <v>0</v>
      </c>
      <c r="AO303" s="19"/>
      <c r="AP303" s="19"/>
    </row>
    <row r="304" spans="36:42" x14ac:dyDescent="0.3">
      <c r="AJ304" s="18">
        <f t="shared" si="15"/>
        <v>0</v>
      </c>
      <c r="AM304" s="19">
        <f t="shared" si="16"/>
        <v>0</v>
      </c>
      <c r="AN304" s="19">
        <f t="shared" si="17"/>
        <v>0</v>
      </c>
      <c r="AO304" s="19"/>
      <c r="AP304" s="19"/>
    </row>
    <row r="305" spans="36:42" x14ac:dyDescent="0.3">
      <c r="AJ305" s="18">
        <f t="shared" si="15"/>
        <v>0</v>
      </c>
      <c r="AM305" s="19">
        <f t="shared" si="16"/>
        <v>0</v>
      </c>
      <c r="AN305" s="19">
        <f t="shared" si="17"/>
        <v>0</v>
      </c>
      <c r="AO305" s="19"/>
      <c r="AP305" s="19"/>
    </row>
    <row r="306" spans="36:42" x14ac:dyDescent="0.3">
      <c r="AJ306" s="18">
        <f t="shared" si="15"/>
        <v>0</v>
      </c>
      <c r="AM306" s="19">
        <f t="shared" si="16"/>
        <v>0</v>
      </c>
      <c r="AN306" s="19">
        <f t="shared" si="17"/>
        <v>0</v>
      </c>
      <c r="AO306" s="19"/>
      <c r="AP306" s="19"/>
    </row>
    <row r="307" spans="36:42" x14ac:dyDescent="0.3">
      <c r="AJ307" s="18">
        <f t="shared" si="15"/>
        <v>0</v>
      </c>
      <c r="AM307" s="19">
        <f t="shared" si="16"/>
        <v>0</v>
      </c>
      <c r="AN307" s="19">
        <f t="shared" si="17"/>
        <v>0</v>
      </c>
      <c r="AO307" s="19"/>
      <c r="AP307" s="19"/>
    </row>
    <row r="308" spans="36:42" x14ac:dyDescent="0.3">
      <c r="AJ308" s="18">
        <f t="shared" si="15"/>
        <v>0</v>
      </c>
      <c r="AM308" s="19">
        <f t="shared" si="16"/>
        <v>0</v>
      </c>
      <c r="AN308" s="19">
        <f t="shared" si="17"/>
        <v>0</v>
      </c>
      <c r="AO308" s="19"/>
      <c r="AP308" s="19"/>
    </row>
    <row r="309" spans="36:42" x14ac:dyDescent="0.3">
      <c r="AJ309" s="18">
        <f t="shared" si="15"/>
        <v>0</v>
      </c>
      <c r="AM309" s="19">
        <f t="shared" si="16"/>
        <v>0</v>
      </c>
      <c r="AN309" s="19">
        <f t="shared" si="17"/>
        <v>0</v>
      </c>
      <c r="AO309" s="19"/>
      <c r="AP309" s="19"/>
    </row>
    <row r="310" spans="36:42" x14ac:dyDescent="0.3">
      <c r="AJ310" s="18">
        <f t="shared" si="15"/>
        <v>0</v>
      </c>
      <c r="AM310" s="19">
        <f t="shared" si="16"/>
        <v>0</v>
      </c>
      <c r="AN310" s="19">
        <f t="shared" si="17"/>
        <v>0</v>
      </c>
      <c r="AO310" s="19"/>
      <c r="AP310" s="19"/>
    </row>
    <row r="311" spans="36:42" x14ac:dyDescent="0.3">
      <c r="AJ311" s="18">
        <f t="shared" si="15"/>
        <v>0</v>
      </c>
      <c r="AM311" s="19">
        <f t="shared" si="16"/>
        <v>0</v>
      </c>
      <c r="AN311" s="19">
        <f t="shared" si="17"/>
        <v>0</v>
      </c>
      <c r="AO311" s="19"/>
      <c r="AP311" s="19"/>
    </row>
    <row r="312" spans="36:42" x14ac:dyDescent="0.3">
      <c r="AJ312" s="18">
        <f t="shared" si="15"/>
        <v>0</v>
      </c>
      <c r="AM312" s="19">
        <f t="shared" si="16"/>
        <v>0</v>
      </c>
      <c r="AN312" s="19">
        <f t="shared" si="17"/>
        <v>0</v>
      </c>
      <c r="AO312" s="19"/>
      <c r="AP312" s="19"/>
    </row>
    <row r="313" spans="36:42" x14ac:dyDescent="0.3">
      <c r="AJ313" s="18">
        <f t="shared" si="15"/>
        <v>0</v>
      </c>
      <c r="AM313" s="19">
        <f t="shared" si="16"/>
        <v>0</v>
      </c>
      <c r="AN313" s="19">
        <f t="shared" si="17"/>
        <v>0</v>
      </c>
      <c r="AO313" s="19"/>
      <c r="AP313" s="19"/>
    </row>
    <row r="314" spans="36:42" x14ac:dyDescent="0.3">
      <c r="AJ314" s="18">
        <f t="shared" si="15"/>
        <v>0</v>
      </c>
      <c r="AM314" s="19">
        <f t="shared" si="16"/>
        <v>0</v>
      </c>
      <c r="AN314" s="19">
        <f t="shared" si="17"/>
        <v>0</v>
      </c>
      <c r="AO314" s="19"/>
      <c r="AP314" s="19"/>
    </row>
    <row r="315" spans="36:42" x14ac:dyDescent="0.3">
      <c r="AJ315" s="18">
        <f t="shared" si="15"/>
        <v>0</v>
      </c>
      <c r="AM315" s="19">
        <f t="shared" si="16"/>
        <v>0</v>
      </c>
      <c r="AN315" s="19">
        <f t="shared" si="17"/>
        <v>0</v>
      </c>
      <c r="AO315" s="19"/>
      <c r="AP315" s="19"/>
    </row>
    <row r="316" spans="36:42" x14ac:dyDescent="0.3">
      <c r="AJ316" s="18">
        <f t="shared" si="15"/>
        <v>0</v>
      </c>
      <c r="AM316" s="19">
        <f t="shared" si="16"/>
        <v>0</v>
      </c>
      <c r="AN316" s="19">
        <f t="shared" si="17"/>
        <v>0</v>
      </c>
      <c r="AO316" s="19"/>
      <c r="AP316" s="19"/>
    </row>
    <row r="317" spans="36:42" x14ac:dyDescent="0.3">
      <c r="AJ317" s="18">
        <f t="shared" si="15"/>
        <v>0</v>
      </c>
      <c r="AM317" s="19">
        <f t="shared" si="16"/>
        <v>0</v>
      </c>
      <c r="AN317" s="19">
        <f t="shared" si="17"/>
        <v>0</v>
      </c>
      <c r="AO317" s="19"/>
      <c r="AP317" s="19"/>
    </row>
    <row r="318" spans="36:42" x14ac:dyDescent="0.3">
      <c r="AJ318" s="18">
        <f t="shared" si="15"/>
        <v>0</v>
      </c>
      <c r="AM318" s="19">
        <f t="shared" si="16"/>
        <v>0</v>
      </c>
      <c r="AN318" s="19">
        <f t="shared" si="17"/>
        <v>0</v>
      </c>
      <c r="AO318" s="19"/>
      <c r="AP318" s="19"/>
    </row>
    <row r="319" spans="36:42" x14ac:dyDescent="0.3">
      <c r="AJ319" s="18">
        <f t="shared" si="15"/>
        <v>0</v>
      </c>
      <c r="AM319" s="19">
        <f t="shared" si="16"/>
        <v>0</v>
      </c>
      <c r="AN319" s="19">
        <f t="shared" si="17"/>
        <v>0</v>
      </c>
      <c r="AO319" s="19"/>
      <c r="AP319" s="19"/>
    </row>
    <row r="320" spans="36:42" x14ac:dyDescent="0.3">
      <c r="AJ320" s="18">
        <f t="shared" si="15"/>
        <v>0</v>
      </c>
      <c r="AM320" s="19">
        <f t="shared" si="16"/>
        <v>0</v>
      </c>
      <c r="AN320" s="19">
        <f t="shared" si="17"/>
        <v>0</v>
      </c>
      <c r="AO320" s="19"/>
      <c r="AP320" s="19"/>
    </row>
    <row r="321" spans="36:42" x14ac:dyDescent="0.3">
      <c r="AJ321" s="18">
        <f t="shared" si="15"/>
        <v>0</v>
      </c>
      <c r="AM321" s="19">
        <f t="shared" si="16"/>
        <v>0</v>
      </c>
      <c r="AN321" s="19">
        <f t="shared" si="17"/>
        <v>0</v>
      </c>
      <c r="AO321" s="19"/>
      <c r="AP321" s="19"/>
    </row>
    <row r="322" spans="36:42" x14ac:dyDescent="0.3">
      <c r="AJ322" s="18">
        <f t="shared" si="15"/>
        <v>0</v>
      </c>
      <c r="AM322" s="19">
        <f t="shared" si="16"/>
        <v>0</v>
      </c>
      <c r="AN322" s="19">
        <f t="shared" si="17"/>
        <v>0</v>
      </c>
      <c r="AO322" s="19"/>
      <c r="AP322" s="19"/>
    </row>
    <row r="323" spans="36:42" x14ac:dyDescent="0.3">
      <c r="AJ323" s="18">
        <f t="shared" ref="AJ323:AJ386" si="18">SUM(AC323,AE323,AG323,AI323)</f>
        <v>0</v>
      </c>
      <c r="AM323" s="19">
        <f t="shared" ref="AM323:AM386" si="19">IF(AB323&gt;4999,AC323,0)+IF(AD323&gt;4999,AE323,0)+IF(AF323&gt;4999,AG323,0)+IF(AH323&gt;4999,AI323,0)</f>
        <v>0</v>
      </c>
      <c r="AN323" s="19">
        <f t="shared" ref="AN323:AN386" si="20">SUM(AC323+AE323+AG323+AI323-AM323)</f>
        <v>0</v>
      </c>
      <c r="AO323" s="19"/>
      <c r="AP323" s="19"/>
    </row>
    <row r="324" spans="36:42" x14ac:dyDescent="0.3">
      <c r="AJ324" s="18">
        <f t="shared" si="18"/>
        <v>0</v>
      </c>
      <c r="AM324" s="19">
        <f t="shared" si="19"/>
        <v>0</v>
      </c>
      <c r="AN324" s="19">
        <f t="shared" si="20"/>
        <v>0</v>
      </c>
      <c r="AO324" s="19"/>
      <c r="AP324" s="19"/>
    </row>
    <row r="325" spans="36:42" x14ac:dyDescent="0.3">
      <c r="AJ325" s="18">
        <f t="shared" si="18"/>
        <v>0</v>
      </c>
      <c r="AM325" s="19">
        <f t="shared" si="19"/>
        <v>0</v>
      </c>
      <c r="AN325" s="19">
        <f t="shared" si="20"/>
        <v>0</v>
      </c>
      <c r="AO325" s="19"/>
      <c r="AP325" s="19"/>
    </row>
    <row r="326" spans="36:42" x14ac:dyDescent="0.3">
      <c r="AJ326" s="18">
        <f t="shared" si="18"/>
        <v>0</v>
      </c>
      <c r="AM326" s="19">
        <f t="shared" si="19"/>
        <v>0</v>
      </c>
      <c r="AN326" s="19">
        <f t="shared" si="20"/>
        <v>0</v>
      </c>
      <c r="AO326" s="19"/>
      <c r="AP326" s="19"/>
    </row>
    <row r="327" spans="36:42" x14ac:dyDescent="0.3">
      <c r="AJ327" s="18">
        <f t="shared" si="18"/>
        <v>0</v>
      </c>
      <c r="AM327" s="19">
        <f t="shared" si="19"/>
        <v>0</v>
      </c>
      <c r="AN327" s="19">
        <f t="shared" si="20"/>
        <v>0</v>
      </c>
      <c r="AO327" s="19"/>
      <c r="AP327" s="19"/>
    </row>
    <row r="328" spans="36:42" x14ac:dyDescent="0.3">
      <c r="AJ328" s="18">
        <f t="shared" si="18"/>
        <v>0</v>
      </c>
      <c r="AM328" s="19">
        <f t="shared" si="19"/>
        <v>0</v>
      </c>
      <c r="AN328" s="19">
        <f t="shared" si="20"/>
        <v>0</v>
      </c>
      <c r="AO328" s="19"/>
      <c r="AP328" s="19"/>
    </row>
    <row r="329" spans="36:42" x14ac:dyDescent="0.3">
      <c r="AJ329" s="18">
        <f t="shared" si="18"/>
        <v>0</v>
      </c>
      <c r="AM329" s="19">
        <f t="shared" si="19"/>
        <v>0</v>
      </c>
      <c r="AN329" s="19">
        <f t="shared" si="20"/>
        <v>0</v>
      </c>
      <c r="AO329" s="19"/>
      <c r="AP329" s="19"/>
    </row>
    <row r="330" spans="36:42" x14ac:dyDescent="0.3">
      <c r="AJ330" s="18">
        <f t="shared" si="18"/>
        <v>0</v>
      </c>
      <c r="AM330" s="19">
        <f t="shared" si="19"/>
        <v>0</v>
      </c>
      <c r="AN330" s="19">
        <f t="shared" si="20"/>
        <v>0</v>
      </c>
      <c r="AO330" s="19"/>
      <c r="AP330" s="19"/>
    </row>
    <row r="331" spans="36:42" x14ac:dyDescent="0.3">
      <c r="AJ331" s="18">
        <f t="shared" si="18"/>
        <v>0</v>
      </c>
      <c r="AM331" s="19">
        <f t="shared" si="19"/>
        <v>0</v>
      </c>
      <c r="AN331" s="19">
        <f t="shared" si="20"/>
        <v>0</v>
      </c>
      <c r="AO331" s="19"/>
      <c r="AP331" s="19"/>
    </row>
    <row r="332" spans="36:42" x14ac:dyDescent="0.3">
      <c r="AJ332" s="18">
        <f t="shared" si="18"/>
        <v>0</v>
      </c>
      <c r="AM332" s="19">
        <f t="shared" si="19"/>
        <v>0</v>
      </c>
      <c r="AN332" s="19">
        <f t="shared" si="20"/>
        <v>0</v>
      </c>
      <c r="AO332" s="19"/>
      <c r="AP332" s="19"/>
    </row>
    <row r="333" spans="36:42" x14ac:dyDescent="0.3">
      <c r="AJ333" s="18">
        <f t="shared" si="18"/>
        <v>0</v>
      </c>
      <c r="AM333" s="19">
        <f t="shared" si="19"/>
        <v>0</v>
      </c>
      <c r="AN333" s="19">
        <f t="shared" si="20"/>
        <v>0</v>
      </c>
      <c r="AO333" s="19"/>
      <c r="AP333" s="19"/>
    </row>
    <row r="334" spans="36:42" x14ac:dyDescent="0.3">
      <c r="AJ334" s="18">
        <f t="shared" si="18"/>
        <v>0</v>
      </c>
      <c r="AM334" s="19">
        <f t="shared" si="19"/>
        <v>0</v>
      </c>
      <c r="AN334" s="19">
        <f t="shared" si="20"/>
        <v>0</v>
      </c>
      <c r="AO334" s="19"/>
      <c r="AP334" s="19"/>
    </row>
    <row r="335" spans="36:42" x14ac:dyDescent="0.3">
      <c r="AJ335" s="18">
        <f t="shared" si="18"/>
        <v>0</v>
      </c>
      <c r="AM335" s="19">
        <f t="shared" si="19"/>
        <v>0</v>
      </c>
      <c r="AN335" s="19">
        <f t="shared" si="20"/>
        <v>0</v>
      </c>
      <c r="AO335" s="19"/>
      <c r="AP335" s="19"/>
    </row>
    <row r="336" spans="36:42" x14ac:dyDescent="0.3">
      <c r="AJ336" s="18">
        <f t="shared" si="18"/>
        <v>0</v>
      </c>
      <c r="AM336" s="19">
        <f t="shared" si="19"/>
        <v>0</v>
      </c>
      <c r="AN336" s="19">
        <f t="shared" si="20"/>
        <v>0</v>
      </c>
      <c r="AO336" s="19"/>
      <c r="AP336" s="19"/>
    </row>
    <row r="337" spans="36:42" x14ac:dyDescent="0.3">
      <c r="AJ337" s="18">
        <f t="shared" si="18"/>
        <v>0</v>
      </c>
      <c r="AM337" s="19">
        <f t="shared" si="19"/>
        <v>0</v>
      </c>
      <c r="AN337" s="19">
        <f t="shared" si="20"/>
        <v>0</v>
      </c>
      <c r="AO337" s="19"/>
      <c r="AP337" s="19"/>
    </row>
    <row r="338" spans="36:42" x14ac:dyDescent="0.3">
      <c r="AJ338" s="18">
        <f t="shared" si="18"/>
        <v>0</v>
      </c>
      <c r="AM338" s="19">
        <f t="shared" si="19"/>
        <v>0</v>
      </c>
      <c r="AN338" s="19">
        <f t="shared" si="20"/>
        <v>0</v>
      </c>
      <c r="AO338" s="19"/>
      <c r="AP338" s="19"/>
    </row>
    <row r="339" spans="36:42" x14ac:dyDescent="0.3">
      <c r="AJ339" s="18">
        <f t="shared" si="18"/>
        <v>0</v>
      </c>
      <c r="AM339" s="19">
        <f t="shared" si="19"/>
        <v>0</v>
      </c>
      <c r="AN339" s="19">
        <f t="shared" si="20"/>
        <v>0</v>
      </c>
      <c r="AO339" s="19"/>
      <c r="AP339" s="19"/>
    </row>
    <row r="340" spans="36:42" x14ac:dyDescent="0.3">
      <c r="AJ340" s="18">
        <f t="shared" si="18"/>
        <v>0</v>
      </c>
      <c r="AM340" s="19">
        <f t="shared" si="19"/>
        <v>0</v>
      </c>
      <c r="AN340" s="19">
        <f t="shared" si="20"/>
        <v>0</v>
      </c>
      <c r="AO340" s="19"/>
      <c r="AP340" s="19"/>
    </row>
    <row r="341" spans="36:42" x14ac:dyDescent="0.3">
      <c r="AJ341" s="18">
        <f t="shared" si="18"/>
        <v>0</v>
      </c>
      <c r="AM341" s="19">
        <f t="shared" si="19"/>
        <v>0</v>
      </c>
      <c r="AN341" s="19">
        <f t="shared" si="20"/>
        <v>0</v>
      </c>
      <c r="AO341" s="19"/>
      <c r="AP341" s="19"/>
    </row>
    <row r="342" spans="36:42" x14ac:dyDescent="0.3">
      <c r="AJ342" s="18">
        <f t="shared" si="18"/>
        <v>0</v>
      </c>
      <c r="AM342" s="19">
        <f t="shared" si="19"/>
        <v>0</v>
      </c>
      <c r="AN342" s="19">
        <f t="shared" si="20"/>
        <v>0</v>
      </c>
      <c r="AO342" s="19"/>
      <c r="AP342" s="19"/>
    </row>
    <row r="343" spans="36:42" x14ac:dyDescent="0.3">
      <c r="AJ343" s="18">
        <f t="shared" si="18"/>
        <v>0</v>
      </c>
      <c r="AM343" s="19">
        <f t="shared" si="19"/>
        <v>0</v>
      </c>
      <c r="AN343" s="19">
        <f t="shared" si="20"/>
        <v>0</v>
      </c>
      <c r="AO343" s="19"/>
      <c r="AP343" s="19"/>
    </row>
    <row r="344" spans="36:42" x14ac:dyDescent="0.3">
      <c r="AJ344" s="18">
        <f t="shared" si="18"/>
        <v>0</v>
      </c>
      <c r="AM344" s="19">
        <f t="shared" si="19"/>
        <v>0</v>
      </c>
      <c r="AN344" s="19">
        <f t="shared" si="20"/>
        <v>0</v>
      </c>
      <c r="AO344" s="19"/>
      <c r="AP344" s="19"/>
    </row>
    <row r="345" spans="36:42" x14ac:dyDescent="0.3">
      <c r="AJ345" s="18">
        <f t="shared" si="18"/>
        <v>0</v>
      </c>
      <c r="AM345" s="19">
        <f t="shared" si="19"/>
        <v>0</v>
      </c>
      <c r="AN345" s="19">
        <f t="shared" si="20"/>
        <v>0</v>
      </c>
      <c r="AO345" s="19"/>
      <c r="AP345" s="19"/>
    </row>
    <row r="346" spans="36:42" x14ac:dyDescent="0.3">
      <c r="AJ346" s="18">
        <f t="shared" si="18"/>
        <v>0</v>
      </c>
      <c r="AM346" s="19">
        <f t="shared" si="19"/>
        <v>0</v>
      </c>
      <c r="AN346" s="19">
        <f t="shared" si="20"/>
        <v>0</v>
      </c>
      <c r="AO346" s="19"/>
      <c r="AP346" s="19"/>
    </row>
    <row r="347" spans="36:42" x14ac:dyDescent="0.3">
      <c r="AJ347" s="18">
        <f t="shared" si="18"/>
        <v>0</v>
      </c>
      <c r="AM347" s="19">
        <f t="shared" si="19"/>
        <v>0</v>
      </c>
      <c r="AN347" s="19">
        <f t="shared" si="20"/>
        <v>0</v>
      </c>
      <c r="AO347" s="19"/>
      <c r="AP347" s="19"/>
    </row>
    <row r="348" spans="36:42" x14ac:dyDescent="0.3">
      <c r="AJ348" s="18">
        <f t="shared" si="18"/>
        <v>0</v>
      </c>
      <c r="AM348" s="19">
        <f t="shared" si="19"/>
        <v>0</v>
      </c>
      <c r="AN348" s="19">
        <f t="shared" si="20"/>
        <v>0</v>
      </c>
      <c r="AO348" s="19"/>
      <c r="AP348" s="19"/>
    </row>
    <row r="349" spans="36:42" x14ac:dyDescent="0.3">
      <c r="AJ349" s="18">
        <f t="shared" si="18"/>
        <v>0</v>
      </c>
      <c r="AM349" s="19">
        <f t="shared" si="19"/>
        <v>0</v>
      </c>
      <c r="AN349" s="19">
        <f t="shared" si="20"/>
        <v>0</v>
      </c>
      <c r="AO349" s="19"/>
      <c r="AP349" s="19"/>
    </row>
    <row r="350" spans="36:42" x14ac:dyDescent="0.3">
      <c r="AJ350" s="18">
        <f t="shared" si="18"/>
        <v>0</v>
      </c>
      <c r="AM350" s="19">
        <f t="shared" si="19"/>
        <v>0</v>
      </c>
      <c r="AN350" s="19">
        <f t="shared" si="20"/>
        <v>0</v>
      </c>
      <c r="AO350" s="19"/>
      <c r="AP350" s="19"/>
    </row>
    <row r="351" spans="36:42" x14ac:dyDescent="0.3">
      <c r="AJ351" s="18">
        <f t="shared" si="18"/>
        <v>0</v>
      </c>
      <c r="AM351" s="19">
        <f t="shared" si="19"/>
        <v>0</v>
      </c>
      <c r="AN351" s="19">
        <f t="shared" si="20"/>
        <v>0</v>
      </c>
      <c r="AO351" s="19"/>
      <c r="AP351" s="19"/>
    </row>
    <row r="352" spans="36:42" x14ac:dyDescent="0.3">
      <c r="AJ352" s="18">
        <f t="shared" si="18"/>
        <v>0</v>
      </c>
      <c r="AM352" s="19">
        <f t="shared" si="19"/>
        <v>0</v>
      </c>
      <c r="AN352" s="19">
        <f t="shared" si="20"/>
        <v>0</v>
      </c>
      <c r="AO352" s="19"/>
      <c r="AP352" s="19"/>
    </row>
    <row r="353" spans="36:42" x14ac:dyDescent="0.3">
      <c r="AJ353" s="18">
        <f t="shared" si="18"/>
        <v>0</v>
      </c>
      <c r="AM353" s="19">
        <f t="shared" si="19"/>
        <v>0</v>
      </c>
      <c r="AN353" s="19">
        <f t="shared" si="20"/>
        <v>0</v>
      </c>
      <c r="AO353" s="19"/>
      <c r="AP353" s="19"/>
    </row>
    <row r="354" spans="36:42" x14ac:dyDescent="0.3">
      <c r="AJ354" s="18">
        <f t="shared" si="18"/>
        <v>0</v>
      </c>
      <c r="AM354" s="19">
        <f t="shared" si="19"/>
        <v>0</v>
      </c>
      <c r="AN354" s="19">
        <f t="shared" si="20"/>
        <v>0</v>
      </c>
      <c r="AO354" s="19"/>
      <c r="AP354" s="19"/>
    </row>
    <row r="355" spans="36:42" x14ac:dyDescent="0.3">
      <c r="AJ355" s="18">
        <f t="shared" si="18"/>
        <v>0</v>
      </c>
      <c r="AM355" s="19">
        <f t="shared" si="19"/>
        <v>0</v>
      </c>
      <c r="AN355" s="19">
        <f t="shared" si="20"/>
        <v>0</v>
      </c>
      <c r="AO355" s="19"/>
      <c r="AP355" s="19"/>
    </row>
    <row r="356" spans="36:42" x14ac:dyDescent="0.3">
      <c r="AJ356" s="18">
        <f t="shared" si="18"/>
        <v>0</v>
      </c>
      <c r="AM356" s="19">
        <f t="shared" si="19"/>
        <v>0</v>
      </c>
      <c r="AN356" s="19">
        <f t="shared" si="20"/>
        <v>0</v>
      </c>
      <c r="AO356" s="19"/>
      <c r="AP356" s="19"/>
    </row>
    <row r="357" spans="36:42" x14ac:dyDescent="0.3">
      <c r="AJ357" s="18">
        <f t="shared" si="18"/>
        <v>0</v>
      </c>
      <c r="AM357" s="19">
        <f t="shared" si="19"/>
        <v>0</v>
      </c>
      <c r="AN357" s="19">
        <f t="shared" si="20"/>
        <v>0</v>
      </c>
      <c r="AO357" s="19"/>
      <c r="AP357" s="19"/>
    </row>
    <row r="358" spans="36:42" x14ac:dyDescent="0.3">
      <c r="AJ358" s="18">
        <f t="shared" si="18"/>
        <v>0</v>
      </c>
      <c r="AM358" s="19">
        <f t="shared" si="19"/>
        <v>0</v>
      </c>
      <c r="AN358" s="19">
        <f t="shared" si="20"/>
        <v>0</v>
      </c>
      <c r="AO358" s="19"/>
      <c r="AP358" s="19"/>
    </row>
    <row r="359" spans="36:42" x14ac:dyDescent="0.3">
      <c r="AJ359" s="18">
        <f t="shared" si="18"/>
        <v>0</v>
      </c>
      <c r="AM359" s="19">
        <f t="shared" si="19"/>
        <v>0</v>
      </c>
      <c r="AN359" s="19">
        <f t="shared" si="20"/>
        <v>0</v>
      </c>
      <c r="AO359" s="19"/>
      <c r="AP359" s="19"/>
    </row>
    <row r="360" spans="36:42" x14ac:dyDescent="0.3">
      <c r="AJ360" s="18">
        <f t="shared" si="18"/>
        <v>0</v>
      </c>
      <c r="AM360" s="19">
        <f t="shared" si="19"/>
        <v>0</v>
      </c>
      <c r="AN360" s="19">
        <f t="shared" si="20"/>
        <v>0</v>
      </c>
      <c r="AO360" s="19"/>
      <c r="AP360" s="19"/>
    </row>
    <row r="361" spans="36:42" x14ac:dyDescent="0.3">
      <c r="AJ361" s="18">
        <f t="shared" si="18"/>
        <v>0</v>
      </c>
      <c r="AM361" s="19">
        <f t="shared" si="19"/>
        <v>0</v>
      </c>
      <c r="AN361" s="19">
        <f t="shared" si="20"/>
        <v>0</v>
      </c>
      <c r="AO361" s="19"/>
      <c r="AP361" s="19"/>
    </row>
    <row r="362" spans="36:42" x14ac:dyDescent="0.3">
      <c r="AJ362" s="18">
        <f t="shared" si="18"/>
        <v>0</v>
      </c>
      <c r="AM362" s="19">
        <f t="shared" si="19"/>
        <v>0</v>
      </c>
      <c r="AN362" s="19">
        <f t="shared" si="20"/>
        <v>0</v>
      </c>
      <c r="AO362" s="19"/>
      <c r="AP362" s="19"/>
    </row>
    <row r="363" spans="36:42" x14ac:dyDescent="0.3">
      <c r="AJ363" s="18">
        <f t="shared" si="18"/>
        <v>0</v>
      </c>
      <c r="AM363" s="19">
        <f t="shared" si="19"/>
        <v>0</v>
      </c>
      <c r="AN363" s="19">
        <f t="shared" si="20"/>
        <v>0</v>
      </c>
      <c r="AO363" s="19"/>
      <c r="AP363" s="19"/>
    </row>
    <row r="364" spans="36:42" x14ac:dyDescent="0.3">
      <c r="AJ364" s="18">
        <f t="shared" si="18"/>
        <v>0</v>
      </c>
      <c r="AM364" s="19">
        <f t="shared" si="19"/>
        <v>0</v>
      </c>
      <c r="AN364" s="19">
        <f t="shared" si="20"/>
        <v>0</v>
      </c>
      <c r="AO364" s="19"/>
      <c r="AP364" s="19"/>
    </row>
    <row r="365" spans="36:42" x14ac:dyDescent="0.3">
      <c r="AJ365" s="18">
        <f t="shared" si="18"/>
        <v>0</v>
      </c>
      <c r="AM365" s="19">
        <f t="shared" si="19"/>
        <v>0</v>
      </c>
      <c r="AN365" s="19">
        <f t="shared" si="20"/>
        <v>0</v>
      </c>
      <c r="AO365" s="19"/>
      <c r="AP365" s="19"/>
    </row>
    <row r="366" spans="36:42" x14ac:dyDescent="0.3">
      <c r="AJ366" s="18">
        <f t="shared" si="18"/>
        <v>0</v>
      </c>
      <c r="AM366" s="19">
        <f t="shared" si="19"/>
        <v>0</v>
      </c>
      <c r="AN366" s="19">
        <f t="shared" si="20"/>
        <v>0</v>
      </c>
      <c r="AO366" s="19"/>
      <c r="AP366" s="19"/>
    </row>
    <row r="367" spans="36:42" x14ac:dyDescent="0.3">
      <c r="AJ367" s="18">
        <f t="shared" si="18"/>
        <v>0</v>
      </c>
      <c r="AM367" s="19">
        <f t="shared" si="19"/>
        <v>0</v>
      </c>
      <c r="AN367" s="19">
        <f t="shared" si="20"/>
        <v>0</v>
      </c>
      <c r="AO367" s="19"/>
      <c r="AP367" s="19"/>
    </row>
    <row r="368" spans="36:42" x14ac:dyDescent="0.3">
      <c r="AJ368" s="18">
        <f t="shared" si="18"/>
        <v>0</v>
      </c>
      <c r="AM368" s="19">
        <f t="shared" si="19"/>
        <v>0</v>
      </c>
      <c r="AN368" s="19">
        <f t="shared" si="20"/>
        <v>0</v>
      </c>
      <c r="AO368" s="19"/>
      <c r="AP368" s="19"/>
    </row>
    <row r="369" spans="36:42" x14ac:dyDescent="0.3">
      <c r="AJ369" s="18">
        <f t="shared" si="18"/>
        <v>0</v>
      </c>
      <c r="AM369" s="19">
        <f t="shared" si="19"/>
        <v>0</v>
      </c>
      <c r="AN369" s="19">
        <f t="shared" si="20"/>
        <v>0</v>
      </c>
      <c r="AO369" s="19"/>
      <c r="AP369" s="19"/>
    </row>
    <row r="370" spans="36:42" x14ac:dyDescent="0.3">
      <c r="AJ370" s="18">
        <f t="shared" si="18"/>
        <v>0</v>
      </c>
      <c r="AM370" s="19">
        <f t="shared" si="19"/>
        <v>0</v>
      </c>
      <c r="AN370" s="19">
        <f t="shared" si="20"/>
        <v>0</v>
      </c>
      <c r="AO370" s="19"/>
      <c r="AP370" s="19"/>
    </row>
    <row r="371" spans="36:42" x14ac:dyDescent="0.3">
      <c r="AJ371" s="18">
        <f t="shared" si="18"/>
        <v>0</v>
      </c>
      <c r="AM371" s="19">
        <f t="shared" si="19"/>
        <v>0</v>
      </c>
      <c r="AN371" s="19">
        <f t="shared" si="20"/>
        <v>0</v>
      </c>
      <c r="AO371" s="19"/>
      <c r="AP371" s="19"/>
    </row>
    <row r="372" spans="36:42" x14ac:dyDescent="0.3">
      <c r="AJ372" s="18">
        <f t="shared" si="18"/>
        <v>0</v>
      </c>
      <c r="AM372" s="19">
        <f t="shared" si="19"/>
        <v>0</v>
      </c>
      <c r="AN372" s="19">
        <f t="shared" si="20"/>
        <v>0</v>
      </c>
      <c r="AO372" s="19"/>
      <c r="AP372" s="19"/>
    </row>
    <row r="373" spans="36:42" x14ac:dyDescent="0.3">
      <c r="AJ373" s="18">
        <f t="shared" si="18"/>
        <v>0</v>
      </c>
      <c r="AM373" s="19">
        <f t="shared" si="19"/>
        <v>0</v>
      </c>
      <c r="AN373" s="19">
        <f t="shared" si="20"/>
        <v>0</v>
      </c>
      <c r="AO373" s="19"/>
      <c r="AP373" s="19"/>
    </row>
    <row r="374" spans="36:42" x14ac:dyDescent="0.3">
      <c r="AJ374" s="18">
        <f t="shared" si="18"/>
        <v>0</v>
      </c>
      <c r="AM374" s="19">
        <f t="shared" si="19"/>
        <v>0</v>
      </c>
      <c r="AN374" s="19">
        <f t="shared" si="20"/>
        <v>0</v>
      </c>
      <c r="AO374" s="19"/>
      <c r="AP374" s="19"/>
    </row>
    <row r="375" spans="36:42" x14ac:dyDescent="0.3">
      <c r="AJ375" s="18">
        <f t="shared" si="18"/>
        <v>0</v>
      </c>
      <c r="AM375" s="19">
        <f t="shared" si="19"/>
        <v>0</v>
      </c>
      <c r="AN375" s="19">
        <f t="shared" si="20"/>
        <v>0</v>
      </c>
      <c r="AO375" s="19"/>
      <c r="AP375" s="19"/>
    </row>
    <row r="376" spans="36:42" x14ac:dyDescent="0.3">
      <c r="AJ376" s="18">
        <f t="shared" si="18"/>
        <v>0</v>
      </c>
      <c r="AM376" s="19">
        <f t="shared" si="19"/>
        <v>0</v>
      </c>
      <c r="AN376" s="19">
        <f t="shared" si="20"/>
        <v>0</v>
      </c>
      <c r="AO376" s="19"/>
      <c r="AP376" s="19"/>
    </row>
    <row r="377" spans="36:42" x14ac:dyDescent="0.3">
      <c r="AJ377" s="18">
        <f t="shared" si="18"/>
        <v>0</v>
      </c>
      <c r="AM377" s="19">
        <f t="shared" si="19"/>
        <v>0</v>
      </c>
      <c r="AN377" s="19">
        <f t="shared" si="20"/>
        <v>0</v>
      </c>
      <c r="AO377" s="19"/>
      <c r="AP377" s="19"/>
    </row>
    <row r="378" spans="36:42" x14ac:dyDescent="0.3">
      <c r="AJ378" s="18">
        <f t="shared" si="18"/>
        <v>0</v>
      </c>
      <c r="AM378" s="19">
        <f t="shared" si="19"/>
        <v>0</v>
      </c>
      <c r="AN378" s="19">
        <f t="shared" si="20"/>
        <v>0</v>
      </c>
      <c r="AO378" s="19"/>
      <c r="AP378" s="19"/>
    </row>
    <row r="379" spans="36:42" x14ac:dyDescent="0.3">
      <c r="AJ379" s="18">
        <f t="shared" si="18"/>
        <v>0</v>
      </c>
      <c r="AM379" s="19">
        <f t="shared" si="19"/>
        <v>0</v>
      </c>
      <c r="AN379" s="19">
        <f t="shared" si="20"/>
        <v>0</v>
      </c>
      <c r="AO379" s="19"/>
      <c r="AP379" s="19"/>
    </row>
    <row r="380" spans="36:42" x14ac:dyDescent="0.3">
      <c r="AJ380" s="18">
        <f t="shared" si="18"/>
        <v>0</v>
      </c>
      <c r="AM380" s="19">
        <f t="shared" si="19"/>
        <v>0</v>
      </c>
      <c r="AN380" s="19">
        <f t="shared" si="20"/>
        <v>0</v>
      </c>
      <c r="AO380" s="19"/>
      <c r="AP380" s="19"/>
    </row>
    <row r="381" spans="36:42" x14ac:dyDescent="0.3">
      <c r="AJ381" s="18">
        <f t="shared" si="18"/>
        <v>0</v>
      </c>
      <c r="AM381" s="19">
        <f t="shared" si="19"/>
        <v>0</v>
      </c>
      <c r="AN381" s="19">
        <f t="shared" si="20"/>
        <v>0</v>
      </c>
      <c r="AO381" s="19"/>
      <c r="AP381" s="19"/>
    </row>
    <row r="382" spans="36:42" x14ac:dyDescent="0.3">
      <c r="AJ382" s="18">
        <f t="shared" si="18"/>
        <v>0</v>
      </c>
      <c r="AM382" s="19">
        <f t="shared" si="19"/>
        <v>0</v>
      </c>
      <c r="AN382" s="19">
        <f t="shared" si="20"/>
        <v>0</v>
      </c>
      <c r="AO382" s="19"/>
      <c r="AP382" s="19"/>
    </row>
    <row r="383" spans="36:42" x14ac:dyDescent="0.3">
      <c r="AJ383" s="18">
        <f t="shared" si="18"/>
        <v>0</v>
      </c>
      <c r="AM383" s="19">
        <f t="shared" si="19"/>
        <v>0</v>
      </c>
      <c r="AN383" s="19">
        <f t="shared" si="20"/>
        <v>0</v>
      </c>
      <c r="AO383" s="19"/>
      <c r="AP383" s="19"/>
    </row>
    <row r="384" spans="36:42" x14ac:dyDescent="0.3">
      <c r="AJ384" s="18">
        <f t="shared" si="18"/>
        <v>0</v>
      </c>
      <c r="AM384" s="19">
        <f t="shared" si="19"/>
        <v>0</v>
      </c>
      <c r="AN384" s="19">
        <f t="shared" si="20"/>
        <v>0</v>
      </c>
      <c r="AO384" s="19"/>
      <c r="AP384" s="19"/>
    </row>
    <row r="385" spans="36:42" x14ac:dyDescent="0.3">
      <c r="AJ385" s="18">
        <f t="shared" si="18"/>
        <v>0</v>
      </c>
      <c r="AM385" s="19">
        <f t="shared" si="19"/>
        <v>0</v>
      </c>
      <c r="AN385" s="19">
        <f t="shared" si="20"/>
        <v>0</v>
      </c>
      <c r="AO385" s="19"/>
      <c r="AP385" s="19"/>
    </row>
    <row r="386" spans="36:42" x14ac:dyDescent="0.3">
      <c r="AJ386" s="18">
        <f t="shared" si="18"/>
        <v>0</v>
      </c>
      <c r="AM386" s="19">
        <f t="shared" si="19"/>
        <v>0</v>
      </c>
      <c r="AN386" s="19">
        <f t="shared" si="20"/>
        <v>0</v>
      </c>
      <c r="AO386" s="19"/>
      <c r="AP386" s="19"/>
    </row>
    <row r="387" spans="36:42" x14ac:dyDescent="0.3">
      <c r="AJ387" s="18">
        <f t="shared" ref="AJ387:AJ450" si="21">SUM(AC387,AE387,AG387,AI387)</f>
        <v>0</v>
      </c>
      <c r="AM387" s="19">
        <f t="shared" ref="AM387:AM450" si="22">IF(AB387&gt;4999,AC387,0)+IF(AD387&gt;4999,AE387,0)+IF(AF387&gt;4999,AG387,0)+IF(AH387&gt;4999,AI387,0)</f>
        <v>0</v>
      </c>
      <c r="AN387" s="19">
        <f t="shared" ref="AN387:AN450" si="23">SUM(AC387+AE387+AG387+AI387-AM387)</f>
        <v>0</v>
      </c>
      <c r="AO387" s="19"/>
      <c r="AP387" s="19"/>
    </row>
    <row r="388" spans="36:42" x14ac:dyDescent="0.3">
      <c r="AJ388" s="18">
        <f t="shared" si="21"/>
        <v>0</v>
      </c>
      <c r="AM388" s="19">
        <f t="shared" si="22"/>
        <v>0</v>
      </c>
      <c r="AN388" s="19">
        <f t="shared" si="23"/>
        <v>0</v>
      </c>
      <c r="AO388" s="19"/>
      <c r="AP388" s="19"/>
    </row>
    <row r="389" spans="36:42" x14ac:dyDescent="0.3">
      <c r="AJ389" s="18">
        <f t="shared" si="21"/>
        <v>0</v>
      </c>
      <c r="AM389" s="19">
        <f t="shared" si="22"/>
        <v>0</v>
      </c>
      <c r="AN389" s="19">
        <f t="shared" si="23"/>
        <v>0</v>
      </c>
      <c r="AO389" s="19"/>
      <c r="AP389" s="19"/>
    </row>
    <row r="390" spans="36:42" x14ac:dyDescent="0.3">
      <c r="AJ390" s="18">
        <f t="shared" si="21"/>
        <v>0</v>
      </c>
      <c r="AM390" s="19">
        <f t="shared" si="22"/>
        <v>0</v>
      </c>
      <c r="AN390" s="19">
        <f t="shared" si="23"/>
        <v>0</v>
      </c>
      <c r="AO390" s="19"/>
      <c r="AP390" s="19"/>
    </row>
    <row r="391" spans="36:42" x14ac:dyDescent="0.3">
      <c r="AJ391" s="18">
        <f t="shared" si="21"/>
        <v>0</v>
      </c>
      <c r="AM391" s="19">
        <f t="shared" si="22"/>
        <v>0</v>
      </c>
      <c r="AN391" s="19">
        <f t="shared" si="23"/>
        <v>0</v>
      </c>
      <c r="AO391" s="19"/>
      <c r="AP391" s="19"/>
    </row>
    <row r="392" spans="36:42" x14ac:dyDescent="0.3">
      <c r="AJ392" s="18">
        <f t="shared" si="21"/>
        <v>0</v>
      </c>
      <c r="AM392" s="19">
        <f t="shared" si="22"/>
        <v>0</v>
      </c>
      <c r="AN392" s="19">
        <f t="shared" si="23"/>
        <v>0</v>
      </c>
      <c r="AO392" s="19"/>
      <c r="AP392" s="19"/>
    </row>
    <row r="393" spans="36:42" x14ac:dyDescent="0.3">
      <c r="AJ393" s="18">
        <f t="shared" si="21"/>
        <v>0</v>
      </c>
      <c r="AM393" s="19">
        <f t="shared" si="22"/>
        <v>0</v>
      </c>
      <c r="AN393" s="19">
        <f t="shared" si="23"/>
        <v>0</v>
      </c>
      <c r="AO393" s="19"/>
      <c r="AP393" s="19"/>
    </row>
    <row r="394" spans="36:42" x14ac:dyDescent="0.3">
      <c r="AJ394" s="18">
        <f t="shared" si="21"/>
        <v>0</v>
      </c>
      <c r="AM394" s="19">
        <f t="shared" si="22"/>
        <v>0</v>
      </c>
      <c r="AN394" s="19">
        <f t="shared" si="23"/>
        <v>0</v>
      </c>
      <c r="AO394" s="19"/>
      <c r="AP394" s="19"/>
    </row>
    <row r="395" spans="36:42" x14ac:dyDescent="0.3">
      <c r="AJ395" s="18">
        <f t="shared" si="21"/>
        <v>0</v>
      </c>
      <c r="AM395" s="19">
        <f t="shared" si="22"/>
        <v>0</v>
      </c>
      <c r="AN395" s="19">
        <f t="shared" si="23"/>
        <v>0</v>
      </c>
      <c r="AO395" s="19"/>
      <c r="AP395" s="19"/>
    </row>
    <row r="396" spans="36:42" x14ac:dyDescent="0.3">
      <c r="AJ396" s="18">
        <f t="shared" si="21"/>
        <v>0</v>
      </c>
      <c r="AM396" s="19">
        <f t="shared" si="22"/>
        <v>0</v>
      </c>
      <c r="AN396" s="19">
        <f t="shared" si="23"/>
        <v>0</v>
      </c>
      <c r="AO396" s="19"/>
      <c r="AP396" s="19"/>
    </row>
    <row r="397" spans="36:42" x14ac:dyDescent="0.3">
      <c r="AJ397" s="18">
        <f t="shared" si="21"/>
        <v>0</v>
      </c>
      <c r="AM397" s="19">
        <f t="shared" si="22"/>
        <v>0</v>
      </c>
      <c r="AN397" s="19">
        <f t="shared" si="23"/>
        <v>0</v>
      </c>
      <c r="AO397" s="19"/>
      <c r="AP397" s="19"/>
    </row>
    <row r="398" spans="36:42" x14ac:dyDescent="0.3">
      <c r="AJ398" s="18">
        <f t="shared" si="21"/>
        <v>0</v>
      </c>
      <c r="AM398" s="19">
        <f t="shared" si="22"/>
        <v>0</v>
      </c>
      <c r="AN398" s="19">
        <f t="shared" si="23"/>
        <v>0</v>
      </c>
      <c r="AO398" s="19"/>
      <c r="AP398" s="19"/>
    </row>
    <row r="399" spans="36:42" x14ac:dyDescent="0.3">
      <c r="AJ399" s="18">
        <f t="shared" si="21"/>
        <v>0</v>
      </c>
      <c r="AM399" s="19">
        <f t="shared" si="22"/>
        <v>0</v>
      </c>
      <c r="AN399" s="19">
        <f t="shared" si="23"/>
        <v>0</v>
      </c>
      <c r="AO399" s="19"/>
      <c r="AP399" s="19"/>
    </row>
    <row r="400" spans="36:42" x14ac:dyDescent="0.3">
      <c r="AJ400" s="18">
        <f t="shared" si="21"/>
        <v>0</v>
      </c>
      <c r="AM400" s="19">
        <f t="shared" si="22"/>
        <v>0</v>
      </c>
      <c r="AN400" s="19">
        <f t="shared" si="23"/>
        <v>0</v>
      </c>
      <c r="AO400" s="19"/>
      <c r="AP400" s="19"/>
    </row>
    <row r="401" spans="36:42" x14ac:dyDescent="0.3">
      <c r="AJ401" s="18">
        <f t="shared" si="21"/>
        <v>0</v>
      </c>
      <c r="AM401" s="19">
        <f t="shared" si="22"/>
        <v>0</v>
      </c>
      <c r="AN401" s="19">
        <f t="shared" si="23"/>
        <v>0</v>
      </c>
      <c r="AO401" s="19"/>
      <c r="AP401" s="19"/>
    </row>
    <row r="402" spans="36:42" x14ac:dyDescent="0.3">
      <c r="AJ402" s="18">
        <f t="shared" si="21"/>
        <v>0</v>
      </c>
      <c r="AM402" s="19">
        <f t="shared" si="22"/>
        <v>0</v>
      </c>
      <c r="AN402" s="19">
        <f t="shared" si="23"/>
        <v>0</v>
      </c>
      <c r="AO402" s="19"/>
      <c r="AP402" s="19"/>
    </row>
    <row r="403" spans="36:42" x14ac:dyDescent="0.3">
      <c r="AJ403" s="18">
        <f t="shared" si="21"/>
        <v>0</v>
      </c>
      <c r="AM403" s="19">
        <f t="shared" si="22"/>
        <v>0</v>
      </c>
      <c r="AN403" s="19">
        <f t="shared" si="23"/>
        <v>0</v>
      </c>
      <c r="AO403" s="19"/>
      <c r="AP403" s="19"/>
    </row>
    <row r="404" spans="36:42" x14ac:dyDescent="0.3">
      <c r="AJ404" s="18">
        <f t="shared" si="21"/>
        <v>0</v>
      </c>
      <c r="AM404" s="19">
        <f t="shared" si="22"/>
        <v>0</v>
      </c>
      <c r="AN404" s="19">
        <f t="shared" si="23"/>
        <v>0</v>
      </c>
      <c r="AO404" s="19"/>
      <c r="AP404" s="19"/>
    </row>
    <row r="405" spans="36:42" x14ac:dyDescent="0.3">
      <c r="AJ405" s="18">
        <f t="shared" si="21"/>
        <v>0</v>
      </c>
      <c r="AM405" s="19">
        <f t="shared" si="22"/>
        <v>0</v>
      </c>
      <c r="AN405" s="19">
        <f t="shared" si="23"/>
        <v>0</v>
      </c>
      <c r="AO405" s="19"/>
      <c r="AP405" s="19"/>
    </row>
    <row r="406" spans="36:42" x14ac:dyDescent="0.3">
      <c r="AJ406" s="18">
        <f t="shared" si="21"/>
        <v>0</v>
      </c>
      <c r="AM406" s="19">
        <f t="shared" si="22"/>
        <v>0</v>
      </c>
      <c r="AN406" s="19">
        <f t="shared" si="23"/>
        <v>0</v>
      </c>
      <c r="AO406" s="19"/>
      <c r="AP406" s="19"/>
    </row>
    <row r="407" spans="36:42" x14ac:dyDescent="0.3">
      <c r="AJ407" s="18">
        <f t="shared" si="21"/>
        <v>0</v>
      </c>
      <c r="AM407" s="19">
        <f t="shared" si="22"/>
        <v>0</v>
      </c>
      <c r="AN407" s="19">
        <f t="shared" si="23"/>
        <v>0</v>
      </c>
      <c r="AO407" s="19"/>
      <c r="AP407" s="19"/>
    </row>
    <row r="408" spans="36:42" x14ac:dyDescent="0.3">
      <c r="AJ408" s="18">
        <f t="shared" si="21"/>
        <v>0</v>
      </c>
      <c r="AM408" s="19">
        <f t="shared" si="22"/>
        <v>0</v>
      </c>
      <c r="AN408" s="19">
        <f t="shared" si="23"/>
        <v>0</v>
      </c>
      <c r="AO408" s="19"/>
      <c r="AP408" s="19"/>
    </row>
    <row r="409" spans="36:42" x14ac:dyDescent="0.3">
      <c r="AJ409" s="18">
        <f t="shared" si="21"/>
        <v>0</v>
      </c>
      <c r="AM409" s="19">
        <f t="shared" si="22"/>
        <v>0</v>
      </c>
      <c r="AN409" s="19">
        <f t="shared" si="23"/>
        <v>0</v>
      </c>
      <c r="AO409" s="19"/>
      <c r="AP409" s="19"/>
    </row>
    <row r="410" spans="36:42" x14ac:dyDescent="0.3">
      <c r="AJ410" s="18">
        <f t="shared" si="21"/>
        <v>0</v>
      </c>
      <c r="AM410" s="19">
        <f t="shared" si="22"/>
        <v>0</v>
      </c>
      <c r="AN410" s="19">
        <f t="shared" si="23"/>
        <v>0</v>
      </c>
      <c r="AO410" s="19"/>
      <c r="AP410" s="19"/>
    </row>
    <row r="411" spans="36:42" x14ac:dyDescent="0.3">
      <c r="AJ411" s="18">
        <f t="shared" si="21"/>
        <v>0</v>
      </c>
      <c r="AM411" s="19">
        <f t="shared" si="22"/>
        <v>0</v>
      </c>
      <c r="AN411" s="19">
        <f t="shared" si="23"/>
        <v>0</v>
      </c>
      <c r="AO411" s="19"/>
      <c r="AP411" s="19"/>
    </row>
    <row r="412" spans="36:42" x14ac:dyDescent="0.3">
      <c r="AJ412" s="18">
        <f t="shared" si="21"/>
        <v>0</v>
      </c>
      <c r="AM412" s="19">
        <f t="shared" si="22"/>
        <v>0</v>
      </c>
      <c r="AN412" s="19">
        <f t="shared" si="23"/>
        <v>0</v>
      </c>
      <c r="AO412" s="19"/>
      <c r="AP412" s="19"/>
    </row>
    <row r="413" spans="36:42" x14ac:dyDescent="0.3">
      <c r="AJ413" s="18">
        <f t="shared" si="21"/>
        <v>0</v>
      </c>
      <c r="AM413" s="19">
        <f t="shared" si="22"/>
        <v>0</v>
      </c>
      <c r="AN413" s="19">
        <f t="shared" si="23"/>
        <v>0</v>
      </c>
      <c r="AO413" s="19"/>
      <c r="AP413" s="19"/>
    </row>
    <row r="414" spans="36:42" x14ac:dyDescent="0.3">
      <c r="AJ414" s="18">
        <f t="shared" si="21"/>
        <v>0</v>
      </c>
      <c r="AM414" s="19">
        <f t="shared" si="22"/>
        <v>0</v>
      </c>
      <c r="AN414" s="19">
        <f t="shared" si="23"/>
        <v>0</v>
      </c>
      <c r="AO414" s="19"/>
      <c r="AP414" s="19"/>
    </row>
    <row r="415" spans="36:42" x14ac:dyDescent="0.3">
      <c r="AJ415" s="18">
        <f t="shared" si="21"/>
        <v>0</v>
      </c>
      <c r="AM415" s="19">
        <f t="shared" si="22"/>
        <v>0</v>
      </c>
      <c r="AN415" s="19">
        <f t="shared" si="23"/>
        <v>0</v>
      </c>
      <c r="AO415" s="19"/>
      <c r="AP415" s="19"/>
    </row>
    <row r="416" spans="36:42" x14ac:dyDescent="0.3">
      <c r="AJ416" s="18">
        <f t="shared" si="21"/>
        <v>0</v>
      </c>
      <c r="AM416" s="19">
        <f t="shared" si="22"/>
        <v>0</v>
      </c>
      <c r="AN416" s="19">
        <f t="shared" si="23"/>
        <v>0</v>
      </c>
      <c r="AO416" s="19"/>
      <c r="AP416" s="19"/>
    </row>
    <row r="417" spans="36:42" x14ac:dyDescent="0.3">
      <c r="AJ417" s="18">
        <f t="shared" si="21"/>
        <v>0</v>
      </c>
      <c r="AM417" s="19">
        <f t="shared" si="22"/>
        <v>0</v>
      </c>
      <c r="AN417" s="19">
        <f t="shared" si="23"/>
        <v>0</v>
      </c>
      <c r="AO417" s="19"/>
      <c r="AP417" s="19"/>
    </row>
    <row r="418" spans="36:42" x14ac:dyDescent="0.3">
      <c r="AJ418" s="18">
        <f t="shared" si="21"/>
        <v>0</v>
      </c>
      <c r="AM418" s="19">
        <f t="shared" si="22"/>
        <v>0</v>
      </c>
      <c r="AN418" s="19">
        <f t="shared" si="23"/>
        <v>0</v>
      </c>
      <c r="AO418" s="19"/>
      <c r="AP418" s="19"/>
    </row>
    <row r="419" spans="36:42" x14ac:dyDescent="0.3">
      <c r="AJ419" s="18">
        <f t="shared" si="21"/>
        <v>0</v>
      </c>
      <c r="AM419" s="19">
        <f t="shared" si="22"/>
        <v>0</v>
      </c>
      <c r="AN419" s="19">
        <f t="shared" si="23"/>
        <v>0</v>
      </c>
      <c r="AO419" s="19"/>
      <c r="AP419" s="19"/>
    </row>
    <row r="420" spans="36:42" x14ac:dyDescent="0.3">
      <c r="AJ420" s="18">
        <f t="shared" si="21"/>
        <v>0</v>
      </c>
      <c r="AM420" s="19">
        <f t="shared" si="22"/>
        <v>0</v>
      </c>
      <c r="AN420" s="19">
        <f t="shared" si="23"/>
        <v>0</v>
      </c>
      <c r="AO420" s="19"/>
      <c r="AP420" s="19"/>
    </row>
    <row r="421" spans="36:42" x14ac:dyDescent="0.3">
      <c r="AJ421" s="18">
        <f t="shared" si="21"/>
        <v>0</v>
      </c>
      <c r="AM421" s="19">
        <f t="shared" si="22"/>
        <v>0</v>
      </c>
      <c r="AN421" s="19">
        <f t="shared" si="23"/>
        <v>0</v>
      </c>
      <c r="AO421" s="19"/>
      <c r="AP421" s="19"/>
    </row>
    <row r="422" spans="36:42" x14ac:dyDescent="0.3">
      <c r="AJ422" s="18">
        <f t="shared" si="21"/>
        <v>0</v>
      </c>
      <c r="AM422" s="19">
        <f t="shared" si="22"/>
        <v>0</v>
      </c>
      <c r="AN422" s="19">
        <f t="shared" si="23"/>
        <v>0</v>
      </c>
      <c r="AO422" s="19"/>
      <c r="AP422" s="19"/>
    </row>
    <row r="423" spans="36:42" x14ac:dyDescent="0.3">
      <c r="AJ423" s="18">
        <f t="shared" si="21"/>
        <v>0</v>
      </c>
      <c r="AM423" s="19">
        <f t="shared" si="22"/>
        <v>0</v>
      </c>
      <c r="AN423" s="19">
        <f t="shared" si="23"/>
        <v>0</v>
      </c>
      <c r="AO423" s="19"/>
      <c r="AP423" s="19"/>
    </row>
    <row r="424" spans="36:42" x14ac:dyDescent="0.3">
      <c r="AJ424" s="18">
        <f t="shared" si="21"/>
        <v>0</v>
      </c>
      <c r="AM424" s="19">
        <f t="shared" si="22"/>
        <v>0</v>
      </c>
      <c r="AN424" s="19">
        <f t="shared" si="23"/>
        <v>0</v>
      </c>
      <c r="AO424" s="19"/>
      <c r="AP424" s="19"/>
    </row>
    <row r="425" spans="36:42" x14ac:dyDescent="0.3">
      <c r="AJ425" s="18">
        <f t="shared" si="21"/>
        <v>0</v>
      </c>
      <c r="AM425" s="19">
        <f t="shared" si="22"/>
        <v>0</v>
      </c>
      <c r="AN425" s="19">
        <f t="shared" si="23"/>
        <v>0</v>
      </c>
      <c r="AO425" s="19"/>
      <c r="AP425" s="19"/>
    </row>
    <row r="426" spans="36:42" x14ac:dyDescent="0.3">
      <c r="AJ426" s="18">
        <f t="shared" si="21"/>
        <v>0</v>
      </c>
      <c r="AM426" s="19">
        <f t="shared" si="22"/>
        <v>0</v>
      </c>
      <c r="AN426" s="19">
        <f t="shared" si="23"/>
        <v>0</v>
      </c>
      <c r="AO426" s="19"/>
      <c r="AP426" s="19"/>
    </row>
    <row r="427" spans="36:42" x14ac:dyDescent="0.3">
      <c r="AJ427" s="18">
        <f t="shared" si="21"/>
        <v>0</v>
      </c>
      <c r="AM427" s="19">
        <f t="shared" si="22"/>
        <v>0</v>
      </c>
      <c r="AN427" s="19">
        <f t="shared" si="23"/>
        <v>0</v>
      </c>
      <c r="AO427" s="19"/>
      <c r="AP427" s="19"/>
    </row>
    <row r="428" spans="36:42" x14ac:dyDescent="0.3">
      <c r="AJ428" s="18">
        <f t="shared" si="21"/>
        <v>0</v>
      </c>
      <c r="AM428" s="19">
        <f t="shared" si="22"/>
        <v>0</v>
      </c>
      <c r="AN428" s="19">
        <f t="shared" si="23"/>
        <v>0</v>
      </c>
      <c r="AO428" s="19"/>
      <c r="AP428" s="19"/>
    </row>
    <row r="429" spans="36:42" x14ac:dyDescent="0.3">
      <c r="AJ429" s="18">
        <f t="shared" si="21"/>
        <v>0</v>
      </c>
      <c r="AM429" s="19">
        <f t="shared" si="22"/>
        <v>0</v>
      </c>
      <c r="AN429" s="19">
        <f t="shared" si="23"/>
        <v>0</v>
      </c>
      <c r="AO429" s="19"/>
      <c r="AP429" s="19"/>
    </row>
    <row r="430" spans="36:42" x14ac:dyDescent="0.3">
      <c r="AJ430" s="18">
        <f t="shared" si="21"/>
        <v>0</v>
      </c>
      <c r="AM430" s="19">
        <f t="shared" si="22"/>
        <v>0</v>
      </c>
      <c r="AN430" s="19">
        <f t="shared" si="23"/>
        <v>0</v>
      </c>
      <c r="AO430" s="19"/>
      <c r="AP430" s="19"/>
    </row>
    <row r="431" spans="36:42" x14ac:dyDescent="0.3">
      <c r="AJ431" s="18">
        <f t="shared" si="21"/>
        <v>0</v>
      </c>
      <c r="AM431" s="19">
        <f t="shared" si="22"/>
        <v>0</v>
      </c>
      <c r="AN431" s="19">
        <f t="shared" si="23"/>
        <v>0</v>
      </c>
      <c r="AO431" s="19"/>
      <c r="AP431" s="19"/>
    </row>
    <row r="432" spans="36:42" x14ac:dyDescent="0.3">
      <c r="AJ432" s="18">
        <f t="shared" si="21"/>
        <v>0</v>
      </c>
      <c r="AM432" s="19">
        <f t="shared" si="22"/>
        <v>0</v>
      </c>
      <c r="AN432" s="19">
        <f t="shared" si="23"/>
        <v>0</v>
      </c>
      <c r="AO432" s="19"/>
      <c r="AP432" s="19"/>
    </row>
    <row r="433" spans="36:42" x14ac:dyDescent="0.3">
      <c r="AJ433" s="18">
        <f t="shared" si="21"/>
        <v>0</v>
      </c>
      <c r="AM433" s="19">
        <f t="shared" si="22"/>
        <v>0</v>
      </c>
      <c r="AN433" s="19">
        <f t="shared" si="23"/>
        <v>0</v>
      </c>
      <c r="AO433" s="19"/>
      <c r="AP433" s="19"/>
    </row>
    <row r="434" spans="36:42" x14ac:dyDescent="0.3">
      <c r="AJ434" s="18">
        <f t="shared" si="21"/>
        <v>0</v>
      </c>
      <c r="AM434" s="19">
        <f t="shared" si="22"/>
        <v>0</v>
      </c>
      <c r="AN434" s="19">
        <f t="shared" si="23"/>
        <v>0</v>
      </c>
      <c r="AO434" s="19"/>
      <c r="AP434" s="19"/>
    </row>
    <row r="435" spans="36:42" x14ac:dyDescent="0.3">
      <c r="AJ435" s="18">
        <f t="shared" si="21"/>
        <v>0</v>
      </c>
      <c r="AM435" s="19">
        <f t="shared" si="22"/>
        <v>0</v>
      </c>
      <c r="AN435" s="19">
        <f t="shared" si="23"/>
        <v>0</v>
      </c>
      <c r="AO435" s="19"/>
      <c r="AP435" s="19"/>
    </row>
    <row r="436" spans="36:42" x14ac:dyDescent="0.3">
      <c r="AJ436" s="18">
        <f t="shared" si="21"/>
        <v>0</v>
      </c>
      <c r="AM436" s="19">
        <f t="shared" si="22"/>
        <v>0</v>
      </c>
      <c r="AN436" s="19">
        <f t="shared" si="23"/>
        <v>0</v>
      </c>
      <c r="AO436" s="19"/>
      <c r="AP436" s="19"/>
    </row>
    <row r="437" spans="36:42" x14ac:dyDescent="0.3">
      <c r="AJ437" s="18">
        <f t="shared" si="21"/>
        <v>0</v>
      </c>
      <c r="AM437" s="19">
        <f t="shared" si="22"/>
        <v>0</v>
      </c>
      <c r="AN437" s="19">
        <f t="shared" si="23"/>
        <v>0</v>
      </c>
      <c r="AO437" s="19"/>
      <c r="AP437" s="19"/>
    </row>
    <row r="438" spans="36:42" x14ac:dyDescent="0.3">
      <c r="AJ438" s="18">
        <f t="shared" si="21"/>
        <v>0</v>
      </c>
      <c r="AM438" s="19">
        <f t="shared" si="22"/>
        <v>0</v>
      </c>
      <c r="AN438" s="19">
        <f t="shared" si="23"/>
        <v>0</v>
      </c>
      <c r="AO438" s="19"/>
      <c r="AP438" s="19"/>
    </row>
    <row r="439" spans="36:42" x14ac:dyDescent="0.3">
      <c r="AJ439" s="18">
        <f t="shared" si="21"/>
        <v>0</v>
      </c>
      <c r="AM439" s="19">
        <f t="shared" si="22"/>
        <v>0</v>
      </c>
      <c r="AN439" s="19">
        <f t="shared" si="23"/>
        <v>0</v>
      </c>
      <c r="AO439" s="19"/>
      <c r="AP439" s="19"/>
    </row>
    <row r="440" spans="36:42" x14ac:dyDescent="0.3">
      <c r="AJ440" s="18">
        <f t="shared" si="21"/>
        <v>0</v>
      </c>
      <c r="AM440" s="19">
        <f t="shared" si="22"/>
        <v>0</v>
      </c>
      <c r="AN440" s="19">
        <f t="shared" si="23"/>
        <v>0</v>
      </c>
      <c r="AO440" s="19"/>
      <c r="AP440" s="19"/>
    </row>
    <row r="441" spans="36:42" x14ac:dyDescent="0.3">
      <c r="AJ441" s="18">
        <f t="shared" si="21"/>
        <v>0</v>
      </c>
      <c r="AM441" s="19">
        <f t="shared" si="22"/>
        <v>0</v>
      </c>
      <c r="AN441" s="19">
        <f t="shared" si="23"/>
        <v>0</v>
      </c>
      <c r="AO441" s="19"/>
      <c r="AP441" s="19"/>
    </row>
    <row r="442" spans="36:42" x14ac:dyDescent="0.3">
      <c r="AJ442" s="18">
        <f t="shared" si="21"/>
        <v>0</v>
      </c>
      <c r="AM442" s="19">
        <f t="shared" si="22"/>
        <v>0</v>
      </c>
      <c r="AN442" s="19">
        <f t="shared" si="23"/>
        <v>0</v>
      </c>
      <c r="AO442" s="19"/>
      <c r="AP442" s="19"/>
    </row>
    <row r="443" spans="36:42" x14ac:dyDescent="0.3">
      <c r="AJ443" s="18">
        <f t="shared" si="21"/>
        <v>0</v>
      </c>
      <c r="AM443" s="19">
        <f t="shared" si="22"/>
        <v>0</v>
      </c>
      <c r="AN443" s="19">
        <f t="shared" si="23"/>
        <v>0</v>
      </c>
      <c r="AO443" s="19"/>
      <c r="AP443" s="19"/>
    </row>
    <row r="444" spans="36:42" x14ac:dyDescent="0.3">
      <c r="AJ444" s="18">
        <f t="shared" si="21"/>
        <v>0</v>
      </c>
      <c r="AM444" s="19">
        <f t="shared" si="22"/>
        <v>0</v>
      </c>
      <c r="AN444" s="19">
        <f t="shared" si="23"/>
        <v>0</v>
      </c>
      <c r="AO444" s="19"/>
      <c r="AP444" s="19"/>
    </row>
    <row r="445" spans="36:42" x14ac:dyDescent="0.3">
      <c r="AJ445" s="18">
        <f t="shared" si="21"/>
        <v>0</v>
      </c>
      <c r="AM445" s="19">
        <f t="shared" si="22"/>
        <v>0</v>
      </c>
      <c r="AN445" s="19">
        <f t="shared" si="23"/>
        <v>0</v>
      </c>
      <c r="AO445" s="19"/>
      <c r="AP445" s="19"/>
    </row>
    <row r="446" spans="36:42" x14ac:dyDescent="0.3">
      <c r="AJ446" s="18">
        <f t="shared" si="21"/>
        <v>0</v>
      </c>
      <c r="AM446" s="19">
        <f t="shared" si="22"/>
        <v>0</v>
      </c>
      <c r="AN446" s="19">
        <f t="shared" si="23"/>
        <v>0</v>
      </c>
      <c r="AO446" s="19"/>
      <c r="AP446" s="19"/>
    </row>
    <row r="447" spans="36:42" x14ac:dyDescent="0.3">
      <c r="AJ447" s="18">
        <f t="shared" si="21"/>
        <v>0</v>
      </c>
      <c r="AM447" s="19">
        <f t="shared" si="22"/>
        <v>0</v>
      </c>
      <c r="AN447" s="19">
        <f t="shared" si="23"/>
        <v>0</v>
      </c>
      <c r="AO447" s="19"/>
      <c r="AP447" s="19"/>
    </row>
    <row r="448" spans="36:42" x14ac:dyDescent="0.3">
      <c r="AJ448" s="18">
        <f t="shared" si="21"/>
        <v>0</v>
      </c>
      <c r="AM448" s="19">
        <f t="shared" si="22"/>
        <v>0</v>
      </c>
      <c r="AN448" s="19">
        <f t="shared" si="23"/>
        <v>0</v>
      </c>
      <c r="AO448" s="19"/>
      <c r="AP448" s="19"/>
    </row>
    <row r="449" spans="36:42" x14ac:dyDescent="0.3">
      <c r="AJ449" s="18">
        <f t="shared" si="21"/>
        <v>0</v>
      </c>
      <c r="AM449" s="19">
        <f t="shared" si="22"/>
        <v>0</v>
      </c>
      <c r="AN449" s="19">
        <f t="shared" si="23"/>
        <v>0</v>
      </c>
      <c r="AO449" s="19"/>
      <c r="AP449" s="19"/>
    </row>
    <row r="450" spans="36:42" x14ac:dyDescent="0.3">
      <c r="AJ450" s="18">
        <f t="shared" si="21"/>
        <v>0</v>
      </c>
      <c r="AM450" s="19">
        <f t="shared" si="22"/>
        <v>0</v>
      </c>
      <c r="AN450" s="19">
        <f t="shared" si="23"/>
        <v>0</v>
      </c>
      <c r="AO450" s="19"/>
      <c r="AP450" s="19"/>
    </row>
    <row r="451" spans="36:42" x14ac:dyDescent="0.3">
      <c r="AJ451" s="18">
        <f t="shared" ref="AJ451:AJ514" si="24">SUM(AC451,AE451,AG451,AI451)</f>
        <v>0</v>
      </c>
      <c r="AM451" s="19">
        <f t="shared" ref="AM451:AM514" si="25">IF(AB451&gt;4999,AC451,0)+IF(AD451&gt;4999,AE451,0)+IF(AF451&gt;4999,AG451,0)+IF(AH451&gt;4999,AI451,0)</f>
        <v>0</v>
      </c>
      <c r="AN451" s="19">
        <f t="shared" ref="AN451:AN514" si="26">SUM(AC451+AE451+AG451+AI451-AM451)</f>
        <v>0</v>
      </c>
      <c r="AO451" s="19"/>
      <c r="AP451" s="19"/>
    </row>
    <row r="452" spans="36:42" x14ac:dyDescent="0.3">
      <c r="AJ452" s="18">
        <f t="shared" si="24"/>
        <v>0</v>
      </c>
      <c r="AM452" s="19">
        <f t="shared" si="25"/>
        <v>0</v>
      </c>
      <c r="AN452" s="19">
        <f t="shared" si="26"/>
        <v>0</v>
      </c>
      <c r="AO452" s="19"/>
      <c r="AP452" s="19"/>
    </row>
    <row r="453" spans="36:42" x14ac:dyDescent="0.3">
      <c r="AJ453" s="18">
        <f t="shared" si="24"/>
        <v>0</v>
      </c>
      <c r="AM453" s="19">
        <f t="shared" si="25"/>
        <v>0</v>
      </c>
      <c r="AN453" s="19">
        <f t="shared" si="26"/>
        <v>0</v>
      </c>
      <c r="AO453" s="19"/>
      <c r="AP453" s="19"/>
    </row>
    <row r="454" spans="36:42" x14ac:dyDescent="0.3">
      <c r="AJ454" s="18">
        <f t="shared" si="24"/>
        <v>0</v>
      </c>
      <c r="AM454" s="19">
        <f t="shared" si="25"/>
        <v>0</v>
      </c>
      <c r="AN454" s="19">
        <f t="shared" si="26"/>
        <v>0</v>
      </c>
      <c r="AO454" s="19"/>
      <c r="AP454" s="19"/>
    </row>
    <row r="455" spans="36:42" x14ac:dyDescent="0.3">
      <c r="AJ455" s="18">
        <f t="shared" si="24"/>
        <v>0</v>
      </c>
      <c r="AM455" s="19">
        <f t="shared" si="25"/>
        <v>0</v>
      </c>
      <c r="AN455" s="19">
        <f t="shared" si="26"/>
        <v>0</v>
      </c>
      <c r="AO455" s="19"/>
      <c r="AP455" s="19"/>
    </row>
    <row r="456" spans="36:42" x14ac:dyDescent="0.3">
      <c r="AJ456" s="18">
        <f t="shared" si="24"/>
        <v>0</v>
      </c>
      <c r="AM456" s="19">
        <f t="shared" si="25"/>
        <v>0</v>
      </c>
      <c r="AN456" s="19">
        <f t="shared" si="26"/>
        <v>0</v>
      </c>
      <c r="AO456" s="19"/>
      <c r="AP456" s="19"/>
    </row>
    <row r="457" spans="36:42" x14ac:dyDescent="0.3">
      <c r="AJ457" s="18">
        <f t="shared" si="24"/>
        <v>0</v>
      </c>
      <c r="AM457" s="19">
        <f t="shared" si="25"/>
        <v>0</v>
      </c>
      <c r="AN457" s="19">
        <f t="shared" si="26"/>
        <v>0</v>
      </c>
      <c r="AO457" s="19"/>
      <c r="AP457" s="19"/>
    </row>
    <row r="458" spans="36:42" x14ac:dyDescent="0.3">
      <c r="AJ458" s="18">
        <f t="shared" si="24"/>
        <v>0</v>
      </c>
      <c r="AM458" s="19">
        <f t="shared" si="25"/>
        <v>0</v>
      </c>
      <c r="AN458" s="19">
        <f t="shared" si="26"/>
        <v>0</v>
      </c>
      <c r="AO458" s="19"/>
      <c r="AP458" s="19"/>
    </row>
    <row r="459" spans="36:42" x14ac:dyDescent="0.3">
      <c r="AJ459" s="18">
        <f t="shared" si="24"/>
        <v>0</v>
      </c>
      <c r="AM459" s="19">
        <f t="shared" si="25"/>
        <v>0</v>
      </c>
      <c r="AN459" s="19">
        <f t="shared" si="26"/>
        <v>0</v>
      </c>
      <c r="AO459" s="19"/>
      <c r="AP459" s="19"/>
    </row>
    <row r="460" spans="36:42" x14ac:dyDescent="0.3">
      <c r="AJ460" s="18">
        <f t="shared" si="24"/>
        <v>0</v>
      </c>
      <c r="AM460" s="19">
        <f t="shared" si="25"/>
        <v>0</v>
      </c>
      <c r="AN460" s="19">
        <f t="shared" si="26"/>
        <v>0</v>
      </c>
      <c r="AO460" s="19"/>
      <c r="AP460" s="19"/>
    </row>
    <row r="461" spans="36:42" x14ac:dyDescent="0.3">
      <c r="AJ461" s="18">
        <f t="shared" si="24"/>
        <v>0</v>
      </c>
      <c r="AM461" s="19">
        <f t="shared" si="25"/>
        <v>0</v>
      </c>
      <c r="AN461" s="19">
        <f t="shared" si="26"/>
        <v>0</v>
      </c>
      <c r="AO461" s="19"/>
      <c r="AP461" s="19"/>
    </row>
    <row r="462" spans="36:42" x14ac:dyDescent="0.3">
      <c r="AJ462" s="18">
        <f t="shared" si="24"/>
        <v>0</v>
      </c>
      <c r="AM462" s="19">
        <f t="shared" si="25"/>
        <v>0</v>
      </c>
      <c r="AN462" s="19">
        <f t="shared" si="26"/>
        <v>0</v>
      </c>
      <c r="AO462" s="19"/>
      <c r="AP462" s="19"/>
    </row>
    <row r="463" spans="36:42" x14ac:dyDescent="0.3">
      <c r="AJ463" s="18">
        <f t="shared" si="24"/>
        <v>0</v>
      </c>
      <c r="AM463" s="19">
        <f t="shared" si="25"/>
        <v>0</v>
      </c>
      <c r="AN463" s="19">
        <f t="shared" si="26"/>
        <v>0</v>
      </c>
      <c r="AO463" s="19"/>
      <c r="AP463" s="19"/>
    </row>
    <row r="464" spans="36:42" x14ac:dyDescent="0.3">
      <c r="AJ464" s="18">
        <f t="shared" si="24"/>
        <v>0</v>
      </c>
      <c r="AM464" s="19">
        <f t="shared" si="25"/>
        <v>0</v>
      </c>
      <c r="AN464" s="19">
        <f t="shared" si="26"/>
        <v>0</v>
      </c>
      <c r="AO464" s="19"/>
      <c r="AP464" s="19"/>
    </row>
    <row r="465" spans="36:42" x14ac:dyDescent="0.3">
      <c r="AJ465" s="18">
        <f t="shared" si="24"/>
        <v>0</v>
      </c>
      <c r="AM465" s="19">
        <f t="shared" si="25"/>
        <v>0</v>
      </c>
      <c r="AN465" s="19">
        <f t="shared" si="26"/>
        <v>0</v>
      </c>
      <c r="AO465" s="19"/>
      <c r="AP465" s="19"/>
    </row>
    <row r="466" spans="36:42" x14ac:dyDescent="0.3">
      <c r="AJ466" s="18">
        <f t="shared" si="24"/>
        <v>0</v>
      </c>
      <c r="AM466" s="19">
        <f t="shared" si="25"/>
        <v>0</v>
      </c>
      <c r="AN466" s="19">
        <f t="shared" si="26"/>
        <v>0</v>
      </c>
      <c r="AO466" s="19"/>
      <c r="AP466" s="19"/>
    </row>
    <row r="467" spans="36:42" x14ac:dyDescent="0.3">
      <c r="AJ467" s="18">
        <f t="shared" si="24"/>
        <v>0</v>
      </c>
      <c r="AM467" s="19">
        <f t="shared" si="25"/>
        <v>0</v>
      </c>
      <c r="AN467" s="19">
        <f t="shared" si="26"/>
        <v>0</v>
      </c>
      <c r="AO467" s="19"/>
      <c r="AP467" s="19"/>
    </row>
    <row r="468" spans="36:42" x14ac:dyDescent="0.3">
      <c r="AJ468" s="18">
        <f t="shared" si="24"/>
        <v>0</v>
      </c>
      <c r="AM468" s="19">
        <f t="shared" si="25"/>
        <v>0</v>
      </c>
      <c r="AN468" s="19">
        <f t="shared" si="26"/>
        <v>0</v>
      </c>
      <c r="AO468" s="19"/>
      <c r="AP468" s="19"/>
    </row>
    <row r="469" spans="36:42" x14ac:dyDescent="0.3">
      <c r="AJ469" s="18">
        <f t="shared" si="24"/>
        <v>0</v>
      </c>
      <c r="AM469" s="19">
        <f t="shared" si="25"/>
        <v>0</v>
      </c>
      <c r="AN469" s="19">
        <f t="shared" si="26"/>
        <v>0</v>
      </c>
      <c r="AO469" s="19"/>
      <c r="AP469" s="19"/>
    </row>
    <row r="470" spans="36:42" x14ac:dyDescent="0.3">
      <c r="AJ470" s="18">
        <f t="shared" si="24"/>
        <v>0</v>
      </c>
      <c r="AM470" s="19">
        <f t="shared" si="25"/>
        <v>0</v>
      </c>
      <c r="AN470" s="19">
        <f t="shared" si="26"/>
        <v>0</v>
      </c>
      <c r="AO470" s="19"/>
      <c r="AP470" s="19"/>
    </row>
    <row r="471" spans="36:42" x14ac:dyDescent="0.3">
      <c r="AJ471" s="18">
        <f t="shared" si="24"/>
        <v>0</v>
      </c>
      <c r="AM471" s="19">
        <f t="shared" si="25"/>
        <v>0</v>
      </c>
      <c r="AN471" s="19">
        <f t="shared" si="26"/>
        <v>0</v>
      </c>
      <c r="AO471" s="19"/>
      <c r="AP471" s="19"/>
    </row>
    <row r="472" spans="36:42" x14ac:dyDescent="0.3">
      <c r="AJ472" s="18">
        <f t="shared" si="24"/>
        <v>0</v>
      </c>
      <c r="AM472" s="19">
        <f t="shared" si="25"/>
        <v>0</v>
      </c>
      <c r="AN472" s="19">
        <f t="shared" si="26"/>
        <v>0</v>
      </c>
      <c r="AO472" s="19"/>
      <c r="AP472" s="19"/>
    </row>
    <row r="473" spans="36:42" x14ac:dyDescent="0.3">
      <c r="AJ473" s="18">
        <f t="shared" si="24"/>
        <v>0</v>
      </c>
      <c r="AM473" s="19">
        <f t="shared" si="25"/>
        <v>0</v>
      </c>
      <c r="AN473" s="19">
        <f t="shared" si="26"/>
        <v>0</v>
      </c>
      <c r="AO473" s="19"/>
      <c r="AP473" s="19"/>
    </row>
    <row r="474" spans="36:42" x14ac:dyDescent="0.3">
      <c r="AJ474" s="18">
        <f t="shared" si="24"/>
        <v>0</v>
      </c>
      <c r="AM474" s="19">
        <f t="shared" si="25"/>
        <v>0</v>
      </c>
      <c r="AN474" s="19">
        <f t="shared" si="26"/>
        <v>0</v>
      </c>
      <c r="AO474" s="19"/>
      <c r="AP474" s="19"/>
    </row>
    <row r="475" spans="36:42" x14ac:dyDescent="0.3">
      <c r="AJ475" s="18">
        <f t="shared" si="24"/>
        <v>0</v>
      </c>
      <c r="AM475" s="19">
        <f t="shared" si="25"/>
        <v>0</v>
      </c>
      <c r="AN475" s="19">
        <f t="shared" si="26"/>
        <v>0</v>
      </c>
      <c r="AO475" s="19"/>
      <c r="AP475" s="19"/>
    </row>
    <row r="476" spans="36:42" x14ac:dyDescent="0.3">
      <c r="AJ476" s="18">
        <f t="shared" si="24"/>
        <v>0</v>
      </c>
      <c r="AM476" s="19">
        <f t="shared" si="25"/>
        <v>0</v>
      </c>
      <c r="AN476" s="19">
        <f t="shared" si="26"/>
        <v>0</v>
      </c>
      <c r="AO476" s="19"/>
      <c r="AP476" s="19"/>
    </row>
    <row r="477" spans="36:42" x14ac:dyDescent="0.3">
      <c r="AJ477" s="18">
        <f t="shared" si="24"/>
        <v>0</v>
      </c>
      <c r="AM477" s="19">
        <f t="shared" si="25"/>
        <v>0</v>
      </c>
      <c r="AN477" s="19">
        <f t="shared" si="26"/>
        <v>0</v>
      </c>
      <c r="AO477" s="19"/>
      <c r="AP477" s="19"/>
    </row>
    <row r="478" spans="36:42" x14ac:dyDescent="0.3">
      <c r="AJ478" s="18">
        <f t="shared" si="24"/>
        <v>0</v>
      </c>
      <c r="AM478" s="19">
        <f t="shared" si="25"/>
        <v>0</v>
      </c>
      <c r="AN478" s="19">
        <f t="shared" si="26"/>
        <v>0</v>
      </c>
      <c r="AO478" s="19"/>
      <c r="AP478" s="19"/>
    </row>
    <row r="479" spans="36:42" x14ac:dyDescent="0.3">
      <c r="AJ479" s="18">
        <f t="shared" si="24"/>
        <v>0</v>
      </c>
      <c r="AM479" s="19">
        <f t="shared" si="25"/>
        <v>0</v>
      </c>
      <c r="AN479" s="19">
        <f t="shared" si="26"/>
        <v>0</v>
      </c>
      <c r="AO479" s="19"/>
      <c r="AP479" s="19"/>
    </row>
    <row r="480" spans="36:42" x14ac:dyDescent="0.3">
      <c r="AJ480" s="18">
        <f t="shared" si="24"/>
        <v>0</v>
      </c>
      <c r="AM480" s="19">
        <f t="shared" si="25"/>
        <v>0</v>
      </c>
      <c r="AN480" s="19">
        <f t="shared" si="26"/>
        <v>0</v>
      </c>
      <c r="AO480" s="19"/>
      <c r="AP480" s="19"/>
    </row>
    <row r="481" spans="36:42" x14ac:dyDescent="0.3">
      <c r="AJ481" s="18">
        <f t="shared" si="24"/>
        <v>0</v>
      </c>
      <c r="AM481" s="19">
        <f t="shared" si="25"/>
        <v>0</v>
      </c>
      <c r="AN481" s="19">
        <f t="shared" si="26"/>
        <v>0</v>
      </c>
      <c r="AO481" s="19"/>
      <c r="AP481" s="19"/>
    </row>
    <row r="482" spans="36:42" x14ac:dyDescent="0.3">
      <c r="AJ482" s="18">
        <f t="shared" si="24"/>
        <v>0</v>
      </c>
      <c r="AM482" s="19">
        <f t="shared" si="25"/>
        <v>0</v>
      </c>
      <c r="AN482" s="19">
        <f t="shared" si="26"/>
        <v>0</v>
      </c>
      <c r="AO482" s="19"/>
      <c r="AP482" s="19"/>
    </row>
    <row r="483" spans="36:42" x14ac:dyDescent="0.3">
      <c r="AJ483" s="18">
        <f t="shared" si="24"/>
        <v>0</v>
      </c>
      <c r="AM483" s="19">
        <f t="shared" si="25"/>
        <v>0</v>
      </c>
      <c r="AN483" s="19">
        <f t="shared" si="26"/>
        <v>0</v>
      </c>
      <c r="AO483" s="19"/>
      <c r="AP483" s="19"/>
    </row>
    <row r="484" spans="36:42" x14ac:dyDescent="0.3">
      <c r="AJ484" s="18">
        <f t="shared" si="24"/>
        <v>0</v>
      </c>
      <c r="AM484" s="19">
        <f t="shared" si="25"/>
        <v>0</v>
      </c>
      <c r="AN484" s="19">
        <f t="shared" si="26"/>
        <v>0</v>
      </c>
      <c r="AO484" s="19"/>
      <c r="AP484" s="19"/>
    </row>
    <row r="485" spans="36:42" x14ac:dyDescent="0.3">
      <c r="AJ485" s="18">
        <f t="shared" si="24"/>
        <v>0</v>
      </c>
      <c r="AM485" s="19">
        <f t="shared" si="25"/>
        <v>0</v>
      </c>
      <c r="AN485" s="19">
        <f t="shared" si="26"/>
        <v>0</v>
      </c>
      <c r="AO485" s="19"/>
      <c r="AP485" s="19"/>
    </row>
    <row r="486" spans="36:42" x14ac:dyDescent="0.3">
      <c r="AJ486" s="18">
        <f t="shared" si="24"/>
        <v>0</v>
      </c>
      <c r="AM486" s="19">
        <f t="shared" si="25"/>
        <v>0</v>
      </c>
      <c r="AN486" s="19">
        <f t="shared" si="26"/>
        <v>0</v>
      </c>
      <c r="AO486" s="19"/>
      <c r="AP486" s="19"/>
    </row>
    <row r="487" spans="36:42" x14ac:dyDescent="0.3">
      <c r="AJ487" s="18">
        <f t="shared" si="24"/>
        <v>0</v>
      </c>
      <c r="AM487" s="19">
        <f t="shared" si="25"/>
        <v>0</v>
      </c>
      <c r="AN487" s="19">
        <f t="shared" si="26"/>
        <v>0</v>
      </c>
      <c r="AO487" s="19"/>
      <c r="AP487" s="19"/>
    </row>
    <row r="488" spans="36:42" x14ac:dyDescent="0.3">
      <c r="AJ488" s="18">
        <f t="shared" si="24"/>
        <v>0</v>
      </c>
      <c r="AM488" s="19">
        <f t="shared" si="25"/>
        <v>0</v>
      </c>
      <c r="AN488" s="19">
        <f t="shared" si="26"/>
        <v>0</v>
      </c>
      <c r="AO488" s="19"/>
      <c r="AP488" s="19"/>
    </row>
    <row r="489" spans="36:42" x14ac:dyDescent="0.3">
      <c r="AJ489" s="18">
        <f t="shared" si="24"/>
        <v>0</v>
      </c>
      <c r="AM489" s="19">
        <f t="shared" si="25"/>
        <v>0</v>
      </c>
      <c r="AN489" s="19">
        <f t="shared" si="26"/>
        <v>0</v>
      </c>
      <c r="AO489" s="19"/>
      <c r="AP489" s="19"/>
    </row>
    <row r="490" spans="36:42" x14ac:dyDescent="0.3">
      <c r="AJ490" s="18">
        <f t="shared" si="24"/>
        <v>0</v>
      </c>
      <c r="AM490" s="19">
        <f t="shared" si="25"/>
        <v>0</v>
      </c>
      <c r="AN490" s="19">
        <f t="shared" si="26"/>
        <v>0</v>
      </c>
      <c r="AO490" s="19"/>
      <c r="AP490" s="19"/>
    </row>
    <row r="491" spans="36:42" x14ac:dyDescent="0.3">
      <c r="AJ491" s="18">
        <f t="shared" si="24"/>
        <v>0</v>
      </c>
      <c r="AM491" s="19">
        <f t="shared" si="25"/>
        <v>0</v>
      </c>
      <c r="AN491" s="19">
        <f t="shared" si="26"/>
        <v>0</v>
      </c>
      <c r="AO491" s="19"/>
      <c r="AP491" s="19"/>
    </row>
    <row r="492" spans="36:42" x14ac:dyDescent="0.3">
      <c r="AJ492" s="18">
        <f t="shared" si="24"/>
        <v>0</v>
      </c>
      <c r="AM492" s="19">
        <f t="shared" si="25"/>
        <v>0</v>
      </c>
      <c r="AN492" s="19">
        <f t="shared" si="26"/>
        <v>0</v>
      </c>
      <c r="AO492" s="19"/>
      <c r="AP492" s="19"/>
    </row>
    <row r="493" spans="36:42" x14ac:dyDescent="0.3">
      <c r="AJ493" s="18">
        <f t="shared" si="24"/>
        <v>0</v>
      </c>
      <c r="AM493" s="19">
        <f t="shared" si="25"/>
        <v>0</v>
      </c>
      <c r="AN493" s="19">
        <f t="shared" si="26"/>
        <v>0</v>
      </c>
      <c r="AO493" s="19"/>
      <c r="AP493" s="19"/>
    </row>
    <row r="494" spans="36:42" x14ac:dyDescent="0.3">
      <c r="AJ494" s="18">
        <f t="shared" si="24"/>
        <v>0</v>
      </c>
      <c r="AM494" s="19">
        <f t="shared" si="25"/>
        <v>0</v>
      </c>
      <c r="AN494" s="19">
        <f t="shared" si="26"/>
        <v>0</v>
      </c>
      <c r="AO494" s="19"/>
      <c r="AP494" s="19"/>
    </row>
    <row r="495" spans="36:42" x14ac:dyDescent="0.3">
      <c r="AJ495" s="18">
        <f t="shared" si="24"/>
        <v>0</v>
      </c>
      <c r="AM495" s="19">
        <f t="shared" si="25"/>
        <v>0</v>
      </c>
      <c r="AN495" s="19">
        <f t="shared" si="26"/>
        <v>0</v>
      </c>
      <c r="AO495" s="19"/>
      <c r="AP495" s="19"/>
    </row>
    <row r="496" spans="36:42" x14ac:dyDescent="0.3">
      <c r="AJ496" s="18">
        <f t="shared" si="24"/>
        <v>0</v>
      </c>
      <c r="AM496" s="19">
        <f t="shared" si="25"/>
        <v>0</v>
      </c>
      <c r="AN496" s="19">
        <f t="shared" si="26"/>
        <v>0</v>
      </c>
      <c r="AO496" s="19"/>
      <c r="AP496" s="19"/>
    </row>
    <row r="497" spans="36:42" x14ac:dyDescent="0.3">
      <c r="AJ497" s="18">
        <f t="shared" si="24"/>
        <v>0</v>
      </c>
      <c r="AM497" s="19">
        <f t="shared" si="25"/>
        <v>0</v>
      </c>
      <c r="AN497" s="19">
        <f t="shared" si="26"/>
        <v>0</v>
      </c>
      <c r="AO497" s="19"/>
      <c r="AP497" s="19"/>
    </row>
    <row r="498" spans="36:42" x14ac:dyDescent="0.3">
      <c r="AJ498" s="18">
        <f t="shared" si="24"/>
        <v>0</v>
      </c>
      <c r="AM498" s="19">
        <f t="shared" si="25"/>
        <v>0</v>
      </c>
      <c r="AN498" s="19">
        <f t="shared" si="26"/>
        <v>0</v>
      </c>
      <c r="AO498" s="19"/>
      <c r="AP498" s="19"/>
    </row>
    <row r="499" spans="36:42" x14ac:dyDescent="0.3">
      <c r="AJ499" s="18">
        <f t="shared" si="24"/>
        <v>0</v>
      </c>
      <c r="AM499" s="19">
        <f t="shared" si="25"/>
        <v>0</v>
      </c>
      <c r="AN499" s="19">
        <f t="shared" si="26"/>
        <v>0</v>
      </c>
      <c r="AO499" s="19"/>
      <c r="AP499" s="19"/>
    </row>
    <row r="500" spans="36:42" x14ac:dyDescent="0.3">
      <c r="AJ500" s="18">
        <f t="shared" si="24"/>
        <v>0</v>
      </c>
      <c r="AM500" s="19">
        <f t="shared" si="25"/>
        <v>0</v>
      </c>
      <c r="AN500" s="19">
        <f t="shared" si="26"/>
        <v>0</v>
      </c>
      <c r="AO500" s="19"/>
      <c r="AP500" s="19"/>
    </row>
    <row r="501" spans="36:42" x14ac:dyDescent="0.3">
      <c r="AJ501" s="18">
        <f t="shared" si="24"/>
        <v>0</v>
      </c>
      <c r="AM501" s="19">
        <f t="shared" si="25"/>
        <v>0</v>
      </c>
      <c r="AN501" s="19">
        <f t="shared" si="26"/>
        <v>0</v>
      </c>
      <c r="AO501" s="19"/>
      <c r="AP501" s="19"/>
    </row>
    <row r="502" spans="36:42" x14ac:dyDescent="0.3">
      <c r="AJ502" s="18">
        <f t="shared" si="24"/>
        <v>0</v>
      </c>
      <c r="AM502" s="19">
        <f t="shared" si="25"/>
        <v>0</v>
      </c>
      <c r="AN502" s="19">
        <f t="shared" si="26"/>
        <v>0</v>
      </c>
      <c r="AO502" s="19"/>
      <c r="AP502" s="19"/>
    </row>
    <row r="503" spans="36:42" x14ac:dyDescent="0.3">
      <c r="AJ503" s="18">
        <f t="shared" si="24"/>
        <v>0</v>
      </c>
      <c r="AM503" s="19">
        <f t="shared" si="25"/>
        <v>0</v>
      </c>
      <c r="AN503" s="19">
        <f t="shared" si="26"/>
        <v>0</v>
      </c>
      <c r="AO503" s="19"/>
      <c r="AP503" s="19"/>
    </row>
    <row r="504" spans="36:42" x14ac:dyDescent="0.3">
      <c r="AJ504" s="18">
        <f t="shared" si="24"/>
        <v>0</v>
      </c>
      <c r="AM504" s="19">
        <f t="shared" si="25"/>
        <v>0</v>
      </c>
      <c r="AN504" s="19">
        <f t="shared" si="26"/>
        <v>0</v>
      </c>
      <c r="AO504" s="19"/>
      <c r="AP504" s="19"/>
    </row>
    <row r="505" spans="36:42" x14ac:dyDescent="0.3">
      <c r="AJ505" s="18">
        <f t="shared" si="24"/>
        <v>0</v>
      </c>
      <c r="AM505" s="19">
        <f t="shared" si="25"/>
        <v>0</v>
      </c>
      <c r="AN505" s="19">
        <f t="shared" si="26"/>
        <v>0</v>
      </c>
      <c r="AO505" s="19"/>
      <c r="AP505" s="19"/>
    </row>
    <row r="506" spans="36:42" x14ac:dyDescent="0.3">
      <c r="AJ506" s="18">
        <f t="shared" si="24"/>
        <v>0</v>
      </c>
      <c r="AM506" s="19">
        <f t="shared" si="25"/>
        <v>0</v>
      </c>
      <c r="AN506" s="19">
        <f t="shared" si="26"/>
        <v>0</v>
      </c>
      <c r="AO506" s="19"/>
      <c r="AP506" s="19"/>
    </row>
    <row r="507" spans="36:42" x14ac:dyDescent="0.3">
      <c r="AJ507" s="18">
        <f t="shared" si="24"/>
        <v>0</v>
      </c>
      <c r="AM507" s="19">
        <f t="shared" si="25"/>
        <v>0</v>
      </c>
      <c r="AN507" s="19">
        <f t="shared" si="26"/>
        <v>0</v>
      </c>
      <c r="AO507" s="19"/>
      <c r="AP507" s="19"/>
    </row>
    <row r="508" spans="36:42" x14ac:dyDescent="0.3">
      <c r="AJ508" s="18">
        <f t="shared" si="24"/>
        <v>0</v>
      </c>
      <c r="AM508" s="19">
        <f t="shared" si="25"/>
        <v>0</v>
      </c>
      <c r="AN508" s="19">
        <f t="shared" si="26"/>
        <v>0</v>
      </c>
      <c r="AO508" s="19"/>
      <c r="AP508" s="19"/>
    </row>
    <row r="509" spans="36:42" x14ac:dyDescent="0.3">
      <c r="AJ509" s="18">
        <f t="shared" si="24"/>
        <v>0</v>
      </c>
      <c r="AM509" s="19">
        <f t="shared" si="25"/>
        <v>0</v>
      </c>
      <c r="AN509" s="19">
        <f t="shared" si="26"/>
        <v>0</v>
      </c>
      <c r="AO509" s="19"/>
      <c r="AP509" s="19"/>
    </row>
    <row r="510" spans="36:42" x14ac:dyDescent="0.3">
      <c r="AJ510" s="18">
        <f t="shared" si="24"/>
        <v>0</v>
      </c>
      <c r="AM510" s="19">
        <f t="shared" si="25"/>
        <v>0</v>
      </c>
      <c r="AN510" s="19">
        <f t="shared" si="26"/>
        <v>0</v>
      </c>
      <c r="AO510" s="19"/>
      <c r="AP510" s="19"/>
    </row>
    <row r="511" spans="36:42" x14ac:dyDescent="0.3">
      <c r="AJ511" s="18">
        <f t="shared" si="24"/>
        <v>0</v>
      </c>
      <c r="AM511" s="19">
        <f t="shared" si="25"/>
        <v>0</v>
      </c>
      <c r="AN511" s="19">
        <f t="shared" si="26"/>
        <v>0</v>
      </c>
      <c r="AO511" s="19"/>
      <c r="AP511" s="19"/>
    </row>
    <row r="512" spans="36:42" x14ac:dyDescent="0.3">
      <c r="AJ512" s="18">
        <f t="shared" si="24"/>
        <v>0</v>
      </c>
      <c r="AM512" s="19">
        <f t="shared" si="25"/>
        <v>0</v>
      </c>
      <c r="AN512" s="19">
        <f t="shared" si="26"/>
        <v>0</v>
      </c>
      <c r="AO512" s="19"/>
      <c r="AP512" s="19"/>
    </row>
    <row r="513" spans="36:42" x14ac:dyDescent="0.3">
      <c r="AJ513" s="18">
        <f t="shared" si="24"/>
        <v>0</v>
      </c>
      <c r="AM513" s="19">
        <f t="shared" si="25"/>
        <v>0</v>
      </c>
      <c r="AN513" s="19">
        <f t="shared" si="26"/>
        <v>0</v>
      </c>
      <c r="AO513" s="19"/>
      <c r="AP513" s="19"/>
    </row>
    <row r="514" spans="36:42" x14ac:dyDescent="0.3">
      <c r="AJ514" s="18">
        <f t="shared" si="24"/>
        <v>0</v>
      </c>
      <c r="AM514" s="19">
        <f t="shared" si="25"/>
        <v>0</v>
      </c>
      <c r="AN514" s="19">
        <f t="shared" si="26"/>
        <v>0</v>
      </c>
      <c r="AO514" s="19"/>
      <c r="AP514" s="19"/>
    </row>
    <row r="515" spans="36:42" x14ac:dyDescent="0.3">
      <c r="AJ515" s="18">
        <f t="shared" ref="AJ515:AJ578" si="27">SUM(AC515,AE515,AG515,AI515)</f>
        <v>0</v>
      </c>
      <c r="AM515" s="19">
        <f t="shared" ref="AM515:AM578" si="28">IF(AB515&gt;4999,AC515,0)+IF(AD515&gt;4999,AE515,0)+IF(AF515&gt;4999,AG515,0)+IF(AH515&gt;4999,AI515,0)</f>
        <v>0</v>
      </c>
      <c r="AN515" s="19">
        <f t="shared" ref="AN515:AN578" si="29">SUM(AC515+AE515+AG515+AI515-AM515)</f>
        <v>0</v>
      </c>
      <c r="AO515" s="19"/>
      <c r="AP515" s="19"/>
    </row>
    <row r="516" spans="36:42" x14ac:dyDescent="0.3">
      <c r="AJ516" s="18">
        <f t="shared" si="27"/>
        <v>0</v>
      </c>
      <c r="AM516" s="19">
        <f t="shared" si="28"/>
        <v>0</v>
      </c>
      <c r="AN516" s="19">
        <f t="shared" si="29"/>
        <v>0</v>
      </c>
      <c r="AO516" s="19"/>
      <c r="AP516" s="19"/>
    </row>
    <row r="517" spans="36:42" x14ac:dyDescent="0.3">
      <c r="AJ517" s="18">
        <f t="shared" si="27"/>
        <v>0</v>
      </c>
      <c r="AM517" s="19">
        <f t="shared" si="28"/>
        <v>0</v>
      </c>
      <c r="AN517" s="19">
        <f t="shared" si="29"/>
        <v>0</v>
      </c>
      <c r="AO517" s="19"/>
      <c r="AP517" s="19"/>
    </row>
    <row r="518" spans="36:42" x14ac:dyDescent="0.3">
      <c r="AJ518" s="18">
        <f t="shared" si="27"/>
        <v>0</v>
      </c>
      <c r="AM518" s="19">
        <f t="shared" si="28"/>
        <v>0</v>
      </c>
      <c r="AN518" s="19">
        <f t="shared" si="29"/>
        <v>0</v>
      </c>
      <c r="AO518" s="19"/>
      <c r="AP518" s="19"/>
    </row>
    <row r="519" spans="36:42" x14ac:dyDescent="0.3">
      <c r="AJ519" s="18">
        <f t="shared" si="27"/>
        <v>0</v>
      </c>
      <c r="AM519" s="19">
        <f t="shared" si="28"/>
        <v>0</v>
      </c>
      <c r="AN519" s="19">
        <f t="shared" si="29"/>
        <v>0</v>
      </c>
      <c r="AO519" s="19"/>
      <c r="AP519" s="19"/>
    </row>
    <row r="520" spans="36:42" x14ac:dyDescent="0.3">
      <c r="AJ520" s="18">
        <f t="shared" si="27"/>
        <v>0</v>
      </c>
      <c r="AM520" s="19">
        <f t="shared" si="28"/>
        <v>0</v>
      </c>
      <c r="AN520" s="19">
        <f t="shared" si="29"/>
        <v>0</v>
      </c>
      <c r="AO520" s="19"/>
      <c r="AP520" s="19"/>
    </row>
    <row r="521" spans="36:42" x14ac:dyDescent="0.3">
      <c r="AJ521" s="18">
        <f t="shared" si="27"/>
        <v>0</v>
      </c>
      <c r="AM521" s="19">
        <f t="shared" si="28"/>
        <v>0</v>
      </c>
      <c r="AN521" s="19">
        <f t="shared" si="29"/>
        <v>0</v>
      </c>
      <c r="AO521" s="19"/>
      <c r="AP521" s="19"/>
    </row>
    <row r="522" spans="36:42" x14ac:dyDescent="0.3">
      <c r="AJ522" s="18">
        <f t="shared" si="27"/>
        <v>0</v>
      </c>
      <c r="AM522" s="19">
        <f t="shared" si="28"/>
        <v>0</v>
      </c>
      <c r="AN522" s="19">
        <f t="shared" si="29"/>
        <v>0</v>
      </c>
      <c r="AO522" s="19"/>
      <c r="AP522" s="19"/>
    </row>
    <row r="523" spans="36:42" x14ac:dyDescent="0.3">
      <c r="AJ523" s="18">
        <f t="shared" si="27"/>
        <v>0</v>
      </c>
      <c r="AM523" s="19">
        <f t="shared" si="28"/>
        <v>0</v>
      </c>
      <c r="AN523" s="19">
        <f t="shared" si="29"/>
        <v>0</v>
      </c>
      <c r="AO523" s="19"/>
      <c r="AP523" s="19"/>
    </row>
    <row r="524" spans="36:42" x14ac:dyDescent="0.3">
      <c r="AJ524" s="18">
        <f t="shared" si="27"/>
        <v>0</v>
      </c>
      <c r="AM524" s="19">
        <f t="shared" si="28"/>
        <v>0</v>
      </c>
      <c r="AN524" s="19">
        <f t="shared" si="29"/>
        <v>0</v>
      </c>
      <c r="AO524" s="19"/>
      <c r="AP524" s="19"/>
    </row>
    <row r="525" spans="36:42" x14ac:dyDescent="0.3">
      <c r="AJ525" s="18">
        <f t="shared" si="27"/>
        <v>0</v>
      </c>
      <c r="AM525" s="19">
        <f t="shared" si="28"/>
        <v>0</v>
      </c>
      <c r="AN525" s="19">
        <f t="shared" si="29"/>
        <v>0</v>
      </c>
      <c r="AO525" s="19"/>
      <c r="AP525" s="19"/>
    </row>
    <row r="526" spans="36:42" x14ac:dyDescent="0.3">
      <c r="AJ526" s="18">
        <f t="shared" si="27"/>
        <v>0</v>
      </c>
      <c r="AM526" s="19">
        <f t="shared" si="28"/>
        <v>0</v>
      </c>
      <c r="AN526" s="19">
        <f t="shared" si="29"/>
        <v>0</v>
      </c>
      <c r="AO526" s="19"/>
      <c r="AP526" s="19"/>
    </row>
    <row r="527" spans="36:42" x14ac:dyDescent="0.3">
      <c r="AJ527" s="18">
        <f t="shared" si="27"/>
        <v>0</v>
      </c>
      <c r="AM527" s="19">
        <f t="shared" si="28"/>
        <v>0</v>
      </c>
      <c r="AN527" s="19">
        <f t="shared" si="29"/>
        <v>0</v>
      </c>
      <c r="AO527" s="19"/>
      <c r="AP527" s="19"/>
    </row>
    <row r="528" spans="36:42" x14ac:dyDescent="0.3">
      <c r="AJ528" s="18">
        <f t="shared" si="27"/>
        <v>0</v>
      </c>
      <c r="AM528" s="19">
        <f t="shared" si="28"/>
        <v>0</v>
      </c>
      <c r="AN528" s="19">
        <f t="shared" si="29"/>
        <v>0</v>
      </c>
      <c r="AO528" s="19"/>
      <c r="AP528" s="19"/>
    </row>
    <row r="529" spans="36:42" x14ac:dyDescent="0.3">
      <c r="AJ529" s="18">
        <f t="shared" si="27"/>
        <v>0</v>
      </c>
      <c r="AM529" s="19">
        <f t="shared" si="28"/>
        <v>0</v>
      </c>
      <c r="AN529" s="19">
        <f t="shared" si="29"/>
        <v>0</v>
      </c>
      <c r="AO529" s="19"/>
      <c r="AP529" s="19"/>
    </row>
    <row r="530" spans="36:42" x14ac:dyDescent="0.3">
      <c r="AJ530" s="18">
        <f t="shared" si="27"/>
        <v>0</v>
      </c>
      <c r="AM530" s="19">
        <f t="shared" si="28"/>
        <v>0</v>
      </c>
      <c r="AN530" s="19">
        <f t="shared" si="29"/>
        <v>0</v>
      </c>
      <c r="AO530" s="19"/>
      <c r="AP530" s="19"/>
    </row>
    <row r="531" spans="36:42" x14ac:dyDescent="0.3">
      <c r="AJ531" s="18">
        <f t="shared" si="27"/>
        <v>0</v>
      </c>
      <c r="AM531" s="19">
        <f t="shared" si="28"/>
        <v>0</v>
      </c>
      <c r="AN531" s="19">
        <f t="shared" si="29"/>
        <v>0</v>
      </c>
      <c r="AO531" s="19"/>
      <c r="AP531" s="19"/>
    </row>
    <row r="532" spans="36:42" x14ac:dyDescent="0.3">
      <c r="AJ532" s="18">
        <f t="shared" si="27"/>
        <v>0</v>
      </c>
      <c r="AM532" s="19">
        <f t="shared" si="28"/>
        <v>0</v>
      </c>
      <c r="AN532" s="19">
        <f t="shared" si="29"/>
        <v>0</v>
      </c>
      <c r="AO532" s="19"/>
      <c r="AP532" s="19"/>
    </row>
    <row r="533" spans="36:42" x14ac:dyDescent="0.3">
      <c r="AJ533" s="18">
        <f t="shared" si="27"/>
        <v>0</v>
      </c>
      <c r="AM533" s="19">
        <f t="shared" si="28"/>
        <v>0</v>
      </c>
      <c r="AN533" s="19">
        <f t="shared" si="29"/>
        <v>0</v>
      </c>
      <c r="AO533" s="19"/>
      <c r="AP533" s="19"/>
    </row>
    <row r="534" spans="36:42" x14ac:dyDescent="0.3">
      <c r="AJ534" s="18">
        <f t="shared" si="27"/>
        <v>0</v>
      </c>
      <c r="AM534" s="19">
        <f t="shared" si="28"/>
        <v>0</v>
      </c>
      <c r="AN534" s="19">
        <f t="shared" si="29"/>
        <v>0</v>
      </c>
      <c r="AO534" s="19"/>
      <c r="AP534" s="19"/>
    </row>
    <row r="535" spans="36:42" x14ac:dyDescent="0.3">
      <c r="AJ535" s="18">
        <f t="shared" si="27"/>
        <v>0</v>
      </c>
      <c r="AM535" s="19">
        <f t="shared" si="28"/>
        <v>0</v>
      </c>
      <c r="AN535" s="19">
        <f t="shared" si="29"/>
        <v>0</v>
      </c>
      <c r="AO535" s="19"/>
      <c r="AP535" s="19"/>
    </row>
    <row r="536" spans="36:42" x14ac:dyDescent="0.3">
      <c r="AJ536" s="18">
        <f t="shared" si="27"/>
        <v>0</v>
      </c>
      <c r="AM536" s="19">
        <f t="shared" si="28"/>
        <v>0</v>
      </c>
      <c r="AN536" s="19">
        <f t="shared" si="29"/>
        <v>0</v>
      </c>
      <c r="AO536" s="19"/>
      <c r="AP536" s="19"/>
    </row>
    <row r="537" spans="36:42" x14ac:dyDescent="0.3">
      <c r="AJ537" s="18">
        <f t="shared" si="27"/>
        <v>0</v>
      </c>
      <c r="AM537" s="19">
        <f t="shared" si="28"/>
        <v>0</v>
      </c>
      <c r="AN537" s="19">
        <f t="shared" si="29"/>
        <v>0</v>
      </c>
      <c r="AO537" s="19"/>
      <c r="AP537" s="19"/>
    </row>
    <row r="538" spans="36:42" x14ac:dyDescent="0.3">
      <c r="AJ538" s="18">
        <f t="shared" si="27"/>
        <v>0</v>
      </c>
      <c r="AM538" s="19">
        <f t="shared" si="28"/>
        <v>0</v>
      </c>
      <c r="AN538" s="19">
        <f t="shared" si="29"/>
        <v>0</v>
      </c>
      <c r="AO538" s="19"/>
      <c r="AP538" s="19"/>
    </row>
    <row r="539" spans="36:42" x14ac:dyDescent="0.3">
      <c r="AJ539" s="18">
        <f t="shared" si="27"/>
        <v>0</v>
      </c>
      <c r="AM539" s="19">
        <f t="shared" si="28"/>
        <v>0</v>
      </c>
      <c r="AN539" s="19">
        <f t="shared" si="29"/>
        <v>0</v>
      </c>
      <c r="AO539" s="19"/>
      <c r="AP539" s="19"/>
    </row>
    <row r="540" spans="36:42" x14ac:dyDescent="0.3">
      <c r="AJ540" s="18">
        <f t="shared" si="27"/>
        <v>0</v>
      </c>
      <c r="AM540" s="19">
        <f t="shared" si="28"/>
        <v>0</v>
      </c>
      <c r="AN540" s="19">
        <f t="shared" si="29"/>
        <v>0</v>
      </c>
      <c r="AO540" s="19"/>
      <c r="AP540" s="19"/>
    </row>
    <row r="541" spans="36:42" x14ac:dyDescent="0.3">
      <c r="AJ541" s="18">
        <f t="shared" si="27"/>
        <v>0</v>
      </c>
      <c r="AM541" s="19">
        <f t="shared" si="28"/>
        <v>0</v>
      </c>
      <c r="AN541" s="19">
        <f t="shared" si="29"/>
        <v>0</v>
      </c>
      <c r="AO541" s="19"/>
      <c r="AP541" s="19"/>
    </row>
    <row r="542" spans="36:42" x14ac:dyDescent="0.3">
      <c r="AJ542" s="18">
        <f t="shared" si="27"/>
        <v>0</v>
      </c>
      <c r="AM542" s="19">
        <f t="shared" si="28"/>
        <v>0</v>
      </c>
      <c r="AN542" s="19">
        <f t="shared" si="29"/>
        <v>0</v>
      </c>
      <c r="AO542" s="19"/>
      <c r="AP542" s="19"/>
    </row>
    <row r="543" spans="36:42" x14ac:dyDescent="0.3">
      <c r="AJ543" s="18">
        <f t="shared" si="27"/>
        <v>0</v>
      </c>
      <c r="AM543" s="19">
        <f t="shared" si="28"/>
        <v>0</v>
      </c>
      <c r="AN543" s="19">
        <f t="shared" si="29"/>
        <v>0</v>
      </c>
      <c r="AO543" s="19"/>
      <c r="AP543" s="19"/>
    </row>
    <row r="544" spans="36:42" x14ac:dyDescent="0.3">
      <c r="AJ544" s="18">
        <f t="shared" si="27"/>
        <v>0</v>
      </c>
      <c r="AM544" s="19">
        <f t="shared" si="28"/>
        <v>0</v>
      </c>
      <c r="AN544" s="19">
        <f t="shared" si="29"/>
        <v>0</v>
      </c>
      <c r="AO544" s="19"/>
      <c r="AP544" s="19"/>
    </row>
    <row r="545" spans="36:42" x14ac:dyDescent="0.3">
      <c r="AJ545" s="18">
        <f t="shared" si="27"/>
        <v>0</v>
      </c>
      <c r="AM545" s="19">
        <f t="shared" si="28"/>
        <v>0</v>
      </c>
      <c r="AN545" s="19">
        <f t="shared" si="29"/>
        <v>0</v>
      </c>
      <c r="AO545" s="19"/>
      <c r="AP545" s="19"/>
    </row>
    <row r="546" spans="36:42" x14ac:dyDescent="0.3">
      <c r="AJ546" s="18">
        <f t="shared" si="27"/>
        <v>0</v>
      </c>
      <c r="AM546" s="19">
        <f t="shared" si="28"/>
        <v>0</v>
      </c>
      <c r="AN546" s="19">
        <f t="shared" si="29"/>
        <v>0</v>
      </c>
      <c r="AO546" s="19"/>
      <c r="AP546" s="19"/>
    </row>
    <row r="547" spans="36:42" x14ac:dyDescent="0.3">
      <c r="AJ547" s="18">
        <f t="shared" si="27"/>
        <v>0</v>
      </c>
      <c r="AM547" s="19">
        <f t="shared" si="28"/>
        <v>0</v>
      </c>
      <c r="AN547" s="19">
        <f t="shared" si="29"/>
        <v>0</v>
      </c>
      <c r="AO547" s="19"/>
      <c r="AP547" s="19"/>
    </row>
    <row r="548" spans="36:42" x14ac:dyDescent="0.3">
      <c r="AJ548" s="18">
        <f t="shared" si="27"/>
        <v>0</v>
      </c>
      <c r="AM548" s="19">
        <f t="shared" si="28"/>
        <v>0</v>
      </c>
      <c r="AN548" s="19">
        <f t="shared" si="29"/>
        <v>0</v>
      </c>
      <c r="AO548" s="19"/>
      <c r="AP548" s="19"/>
    </row>
    <row r="549" spans="36:42" x14ac:dyDescent="0.3">
      <c r="AJ549" s="18">
        <f t="shared" si="27"/>
        <v>0</v>
      </c>
      <c r="AM549" s="19">
        <f t="shared" si="28"/>
        <v>0</v>
      </c>
      <c r="AN549" s="19">
        <f t="shared" si="29"/>
        <v>0</v>
      </c>
      <c r="AO549" s="19"/>
      <c r="AP549" s="19"/>
    </row>
    <row r="550" spans="36:42" x14ac:dyDescent="0.3">
      <c r="AJ550" s="18">
        <f t="shared" si="27"/>
        <v>0</v>
      </c>
      <c r="AM550" s="19">
        <f t="shared" si="28"/>
        <v>0</v>
      </c>
      <c r="AN550" s="19">
        <f t="shared" si="29"/>
        <v>0</v>
      </c>
      <c r="AO550" s="19"/>
      <c r="AP550" s="19"/>
    </row>
    <row r="551" spans="36:42" x14ac:dyDescent="0.3">
      <c r="AJ551" s="18">
        <f t="shared" si="27"/>
        <v>0</v>
      </c>
      <c r="AM551" s="19">
        <f t="shared" si="28"/>
        <v>0</v>
      </c>
      <c r="AN551" s="19">
        <f t="shared" si="29"/>
        <v>0</v>
      </c>
      <c r="AO551" s="19"/>
      <c r="AP551" s="19"/>
    </row>
    <row r="552" spans="36:42" x14ac:dyDescent="0.3">
      <c r="AJ552" s="18">
        <f t="shared" si="27"/>
        <v>0</v>
      </c>
      <c r="AM552" s="19">
        <f t="shared" si="28"/>
        <v>0</v>
      </c>
      <c r="AN552" s="19">
        <f t="shared" si="29"/>
        <v>0</v>
      </c>
      <c r="AO552" s="19"/>
      <c r="AP552" s="19"/>
    </row>
    <row r="553" spans="36:42" x14ac:dyDescent="0.3">
      <c r="AJ553" s="18">
        <f t="shared" si="27"/>
        <v>0</v>
      </c>
      <c r="AM553" s="19">
        <f t="shared" si="28"/>
        <v>0</v>
      </c>
      <c r="AN553" s="19">
        <f t="shared" si="29"/>
        <v>0</v>
      </c>
      <c r="AO553" s="19"/>
      <c r="AP553" s="19"/>
    </row>
    <row r="554" spans="36:42" x14ac:dyDescent="0.3">
      <c r="AJ554" s="18">
        <f t="shared" si="27"/>
        <v>0</v>
      </c>
      <c r="AM554" s="19">
        <f t="shared" si="28"/>
        <v>0</v>
      </c>
      <c r="AN554" s="19">
        <f t="shared" si="29"/>
        <v>0</v>
      </c>
      <c r="AO554" s="19"/>
      <c r="AP554" s="19"/>
    </row>
    <row r="555" spans="36:42" x14ac:dyDescent="0.3">
      <c r="AJ555" s="18">
        <f t="shared" si="27"/>
        <v>0</v>
      </c>
      <c r="AM555" s="19">
        <f t="shared" si="28"/>
        <v>0</v>
      </c>
      <c r="AN555" s="19">
        <f t="shared" si="29"/>
        <v>0</v>
      </c>
      <c r="AO555" s="19"/>
      <c r="AP555" s="19"/>
    </row>
    <row r="556" spans="36:42" x14ac:dyDescent="0.3">
      <c r="AJ556" s="18">
        <f t="shared" si="27"/>
        <v>0</v>
      </c>
      <c r="AM556" s="19">
        <f t="shared" si="28"/>
        <v>0</v>
      </c>
      <c r="AN556" s="19">
        <f t="shared" si="29"/>
        <v>0</v>
      </c>
      <c r="AO556" s="19"/>
      <c r="AP556" s="19"/>
    </row>
    <row r="557" spans="36:42" x14ac:dyDescent="0.3">
      <c r="AJ557" s="18">
        <f t="shared" si="27"/>
        <v>0</v>
      </c>
      <c r="AM557" s="19">
        <f t="shared" si="28"/>
        <v>0</v>
      </c>
      <c r="AN557" s="19">
        <f t="shared" si="29"/>
        <v>0</v>
      </c>
      <c r="AO557" s="19"/>
      <c r="AP557" s="19"/>
    </row>
    <row r="558" spans="36:42" x14ac:dyDescent="0.3">
      <c r="AJ558" s="18">
        <f t="shared" si="27"/>
        <v>0</v>
      </c>
      <c r="AM558" s="19">
        <f t="shared" si="28"/>
        <v>0</v>
      </c>
      <c r="AN558" s="19">
        <f t="shared" si="29"/>
        <v>0</v>
      </c>
      <c r="AO558" s="19"/>
      <c r="AP558" s="19"/>
    </row>
    <row r="559" spans="36:42" x14ac:dyDescent="0.3">
      <c r="AJ559" s="18">
        <f t="shared" si="27"/>
        <v>0</v>
      </c>
      <c r="AM559" s="19">
        <f t="shared" si="28"/>
        <v>0</v>
      </c>
      <c r="AN559" s="19">
        <f t="shared" si="29"/>
        <v>0</v>
      </c>
      <c r="AO559" s="19"/>
      <c r="AP559" s="19"/>
    </row>
    <row r="560" spans="36:42" x14ac:dyDescent="0.3">
      <c r="AJ560" s="18">
        <f t="shared" si="27"/>
        <v>0</v>
      </c>
      <c r="AM560" s="19">
        <f t="shared" si="28"/>
        <v>0</v>
      </c>
      <c r="AN560" s="19">
        <f t="shared" si="29"/>
        <v>0</v>
      </c>
      <c r="AO560" s="19"/>
      <c r="AP560" s="19"/>
    </row>
    <row r="561" spans="36:42" x14ac:dyDescent="0.3">
      <c r="AJ561" s="18">
        <f t="shared" si="27"/>
        <v>0</v>
      </c>
      <c r="AM561" s="19">
        <f t="shared" si="28"/>
        <v>0</v>
      </c>
      <c r="AN561" s="19">
        <f t="shared" si="29"/>
        <v>0</v>
      </c>
      <c r="AO561" s="19"/>
      <c r="AP561" s="19"/>
    </row>
    <row r="562" spans="36:42" x14ac:dyDescent="0.3">
      <c r="AJ562" s="18">
        <f t="shared" si="27"/>
        <v>0</v>
      </c>
      <c r="AM562" s="19">
        <f t="shared" si="28"/>
        <v>0</v>
      </c>
      <c r="AN562" s="19">
        <f t="shared" si="29"/>
        <v>0</v>
      </c>
      <c r="AO562" s="19"/>
      <c r="AP562" s="19"/>
    </row>
    <row r="563" spans="36:42" x14ac:dyDescent="0.3">
      <c r="AJ563" s="18">
        <f t="shared" si="27"/>
        <v>0</v>
      </c>
      <c r="AM563" s="19">
        <f t="shared" si="28"/>
        <v>0</v>
      </c>
      <c r="AN563" s="19">
        <f t="shared" si="29"/>
        <v>0</v>
      </c>
      <c r="AO563" s="19"/>
      <c r="AP563" s="19"/>
    </row>
    <row r="564" spans="36:42" x14ac:dyDescent="0.3">
      <c r="AJ564" s="18">
        <f t="shared" si="27"/>
        <v>0</v>
      </c>
      <c r="AM564" s="19">
        <f t="shared" si="28"/>
        <v>0</v>
      </c>
      <c r="AN564" s="19">
        <f t="shared" si="29"/>
        <v>0</v>
      </c>
      <c r="AO564" s="19"/>
      <c r="AP564" s="19"/>
    </row>
    <row r="565" spans="36:42" x14ac:dyDescent="0.3">
      <c r="AJ565" s="18">
        <f t="shared" si="27"/>
        <v>0</v>
      </c>
      <c r="AM565" s="19">
        <f t="shared" si="28"/>
        <v>0</v>
      </c>
      <c r="AN565" s="19">
        <f t="shared" si="29"/>
        <v>0</v>
      </c>
      <c r="AO565" s="19"/>
      <c r="AP565" s="19"/>
    </row>
    <row r="566" spans="36:42" x14ac:dyDescent="0.3">
      <c r="AJ566" s="18">
        <f t="shared" si="27"/>
        <v>0</v>
      </c>
      <c r="AM566" s="19">
        <f t="shared" si="28"/>
        <v>0</v>
      </c>
      <c r="AN566" s="19">
        <f t="shared" si="29"/>
        <v>0</v>
      </c>
      <c r="AO566" s="19"/>
      <c r="AP566" s="19"/>
    </row>
    <row r="567" spans="36:42" x14ac:dyDescent="0.3">
      <c r="AJ567" s="18">
        <f t="shared" si="27"/>
        <v>0</v>
      </c>
      <c r="AM567" s="19">
        <f t="shared" si="28"/>
        <v>0</v>
      </c>
      <c r="AN567" s="19">
        <f t="shared" si="29"/>
        <v>0</v>
      </c>
      <c r="AO567" s="19"/>
      <c r="AP567" s="19"/>
    </row>
    <row r="568" spans="36:42" x14ac:dyDescent="0.3">
      <c r="AJ568" s="18">
        <f t="shared" si="27"/>
        <v>0</v>
      </c>
      <c r="AM568" s="19">
        <f t="shared" si="28"/>
        <v>0</v>
      </c>
      <c r="AN568" s="19">
        <f t="shared" si="29"/>
        <v>0</v>
      </c>
      <c r="AO568" s="19"/>
      <c r="AP568" s="19"/>
    </row>
    <row r="569" spans="36:42" x14ac:dyDescent="0.3">
      <c r="AJ569" s="18">
        <f t="shared" si="27"/>
        <v>0</v>
      </c>
      <c r="AM569" s="19">
        <f t="shared" si="28"/>
        <v>0</v>
      </c>
      <c r="AN569" s="19">
        <f t="shared" si="29"/>
        <v>0</v>
      </c>
      <c r="AO569" s="19"/>
      <c r="AP569" s="19"/>
    </row>
    <row r="570" spans="36:42" x14ac:dyDescent="0.3">
      <c r="AJ570" s="18">
        <f t="shared" si="27"/>
        <v>0</v>
      </c>
      <c r="AM570" s="19">
        <f t="shared" si="28"/>
        <v>0</v>
      </c>
      <c r="AN570" s="19">
        <f t="shared" si="29"/>
        <v>0</v>
      </c>
      <c r="AO570" s="19"/>
      <c r="AP570" s="19"/>
    </row>
    <row r="571" spans="36:42" x14ac:dyDescent="0.3">
      <c r="AJ571" s="18">
        <f t="shared" si="27"/>
        <v>0</v>
      </c>
      <c r="AM571" s="19">
        <f t="shared" si="28"/>
        <v>0</v>
      </c>
      <c r="AN571" s="19">
        <f t="shared" si="29"/>
        <v>0</v>
      </c>
      <c r="AO571" s="19"/>
      <c r="AP571" s="19"/>
    </row>
    <row r="572" spans="36:42" x14ac:dyDescent="0.3">
      <c r="AJ572" s="18">
        <f t="shared" si="27"/>
        <v>0</v>
      </c>
      <c r="AM572" s="19">
        <f t="shared" si="28"/>
        <v>0</v>
      </c>
      <c r="AN572" s="19">
        <f t="shared" si="29"/>
        <v>0</v>
      </c>
      <c r="AO572" s="19"/>
      <c r="AP572" s="19"/>
    </row>
    <row r="573" spans="36:42" x14ac:dyDescent="0.3">
      <c r="AJ573" s="18">
        <f t="shared" si="27"/>
        <v>0</v>
      </c>
      <c r="AM573" s="19">
        <f t="shared" si="28"/>
        <v>0</v>
      </c>
      <c r="AN573" s="19">
        <f t="shared" si="29"/>
        <v>0</v>
      </c>
      <c r="AO573" s="19"/>
      <c r="AP573" s="19"/>
    </row>
    <row r="574" spans="36:42" x14ac:dyDescent="0.3">
      <c r="AJ574" s="18">
        <f t="shared" si="27"/>
        <v>0</v>
      </c>
      <c r="AM574" s="19">
        <f t="shared" si="28"/>
        <v>0</v>
      </c>
      <c r="AN574" s="19">
        <f t="shared" si="29"/>
        <v>0</v>
      </c>
      <c r="AO574" s="19"/>
      <c r="AP574" s="19"/>
    </row>
    <row r="575" spans="36:42" x14ac:dyDescent="0.3">
      <c r="AJ575" s="18">
        <f t="shared" si="27"/>
        <v>0</v>
      </c>
      <c r="AM575" s="19">
        <f t="shared" si="28"/>
        <v>0</v>
      </c>
      <c r="AN575" s="19">
        <f t="shared" si="29"/>
        <v>0</v>
      </c>
      <c r="AO575" s="19"/>
      <c r="AP575" s="19"/>
    </row>
    <row r="576" spans="36:42" x14ac:dyDescent="0.3">
      <c r="AJ576" s="18">
        <f t="shared" si="27"/>
        <v>0</v>
      </c>
      <c r="AM576" s="19">
        <f t="shared" si="28"/>
        <v>0</v>
      </c>
      <c r="AN576" s="19">
        <f t="shared" si="29"/>
        <v>0</v>
      </c>
      <c r="AO576" s="19"/>
      <c r="AP576" s="19"/>
    </row>
    <row r="577" spans="36:42" x14ac:dyDescent="0.3">
      <c r="AJ577" s="18">
        <f t="shared" si="27"/>
        <v>0</v>
      </c>
      <c r="AM577" s="19">
        <f t="shared" si="28"/>
        <v>0</v>
      </c>
      <c r="AN577" s="19">
        <f t="shared" si="29"/>
        <v>0</v>
      </c>
      <c r="AO577" s="19"/>
      <c r="AP577" s="19"/>
    </row>
    <row r="578" spans="36:42" x14ac:dyDescent="0.3">
      <c r="AJ578" s="18">
        <f t="shared" si="27"/>
        <v>0</v>
      </c>
      <c r="AM578" s="19">
        <f t="shared" si="28"/>
        <v>0</v>
      </c>
      <c r="AN578" s="19">
        <f t="shared" si="29"/>
        <v>0</v>
      </c>
      <c r="AO578" s="19"/>
      <c r="AP578" s="19"/>
    </row>
    <row r="579" spans="36:42" x14ac:dyDescent="0.3">
      <c r="AJ579" s="18">
        <f t="shared" ref="AJ579:AJ642" si="30">SUM(AC579,AE579,AG579,AI579)</f>
        <v>0</v>
      </c>
      <c r="AM579" s="19">
        <f t="shared" ref="AM579:AM642" si="31">IF(AB579&gt;4999,AC579,0)+IF(AD579&gt;4999,AE579,0)+IF(AF579&gt;4999,AG579,0)+IF(AH579&gt;4999,AI579,0)</f>
        <v>0</v>
      </c>
      <c r="AN579" s="19">
        <f t="shared" ref="AN579:AN642" si="32">SUM(AC579+AE579+AG579+AI579-AM579)</f>
        <v>0</v>
      </c>
      <c r="AO579" s="19"/>
      <c r="AP579" s="19"/>
    </row>
    <row r="580" spans="36:42" x14ac:dyDescent="0.3">
      <c r="AJ580" s="18">
        <f t="shared" si="30"/>
        <v>0</v>
      </c>
      <c r="AM580" s="19">
        <f t="shared" si="31"/>
        <v>0</v>
      </c>
      <c r="AN580" s="19">
        <f t="shared" si="32"/>
        <v>0</v>
      </c>
      <c r="AO580" s="19"/>
      <c r="AP580" s="19"/>
    </row>
    <row r="581" spans="36:42" x14ac:dyDescent="0.3">
      <c r="AJ581" s="18">
        <f t="shared" si="30"/>
        <v>0</v>
      </c>
      <c r="AM581" s="19">
        <f t="shared" si="31"/>
        <v>0</v>
      </c>
      <c r="AN581" s="19">
        <f t="shared" si="32"/>
        <v>0</v>
      </c>
      <c r="AO581" s="19"/>
      <c r="AP581" s="19"/>
    </row>
    <row r="582" spans="36:42" x14ac:dyDescent="0.3">
      <c r="AJ582" s="18">
        <f t="shared" si="30"/>
        <v>0</v>
      </c>
      <c r="AM582" s="19">
        <f t="shared" si="31"/>
        <v>0</v>
      </c>
      <c r="AN582" s="19">
        <f t="shared" si="32"/>
        <v>0</v>
      </c>
      <c r="AO582" s="19"/>
      <c r="AP582" s="19"/>
    </row>
    <row r="583" spans="36:42" x14ac:dyDescent="0.3">
      <c r="AJ583" s="18">
        <f t="shared" si="30"/>
        <v>0</v>
      </c>
      <c r="AM583" s="19">
        <f t="shared" si="31"/>
        <v>0</v>
      </c>
      <c r="AN583" s="19">
        <f t="shared" si="32"/>
        <v>0</v>
      </c>
      <c r="AO583" s="19"/>
      <c r="AP583" s="19"/>
    </row>
    <row r="584" spans="36:42" x14ac:dyDescent="0.3">
      <c r="AJ584" s="18">
        <f t="shared" si="30"/>
        <v>0</v>
      </c>
      <c r="AM584" s="19">
        <f t="shared" si="31"/>
        <v>0</v>
      </c>
      <c r="AN584" s="19">
        <f t="shared" si="32"/>
        <v>0</v>
      </c>
      <c r="AO584" s="19"/>
      <c r="AP584" s="19"/>
    </row>
    <row r="585" spans="36:42" x14ac:dyDescent="0.3">
      <c r="AJ585" s="18">
        <f t="shared" si="30"/>
        <v>0</v>
      </c>
      <c r="AM585" s="19">
        <f t="shared" si="31"/>
        <v>0</v>
      </c>
      <c r="AN585" s="19">
        <f t="shared" si="32"/>
        <v>0</v>
      </c>
      <c r="AO585" s="19"/>
      <c r="AP585" s="19"/>
    </row>
    <row r="586" spans="36:42" x14ac:dyDescent="0.3">
      <c r="AJ586" s="18">
        <f t="shared" si="30"/>
        <v>0</v>
      </c>
      <c r="AM586" s="19">
        <f t="shared" si="31"/>
        <v>0</v>
      </c>
      <c r="AN586" s="19">
        <f t="shared" si="32"/>
        <v>0</v>
      </c>
      <c r="AO586" s="19"/>
      <c r="AP586" s="19"/>
    </row>
    <row r="587" spans="36:42" x14ac:dyDescent="0.3">
      <c r="AJ587" s="18">
        <f t="shared" si="30"/>
        <v>0</v>
      </c>
      <c r="AM587" s="19">
        <f t="shared" si="31"/>
        <v>0</v>
      </c>
      <c r="AN587" s="19">
        <f t="shared" si="32"/>
        <v>0</v>
      </c>
      <c r="AO587" s="19"/>
      <c r="AP587" s="19"/>
    </row>
    <row r="588" spans="36:42" x14ac:dyDescent="0.3">
      <c r="AJ588" s="18">
        <f t="shared" si="30"/>
        <v>0</v>
      </c>
      <c r="AM588" s="19">
        <f t="shared" si="31"/>
        <v>0</v>
      </c>
      <c r="AN588" s="19">
        <f t="shared" si="32"/>
        <v>0</v>
      </c>
      <c r="AO588" s="19"/>
      <c r="AP588" s="19"/>
    </row>
    <row r="589" spans="36:42" x14ac:dyDescent="0.3">
      <c r="AJ589" s="18">
        <f t="shared" si="30"/>
        <v>0</v>
      </c>
      <c r="AM589" s="19">
        <f t="shared" si="31"/>
        <v>0</v>
      </c>
      <c r="AN589" s="19">
        <f t="shared" si="32"/>
        <v>0</v>
      </c>
      <c r="AO589" s="19"/>
      <c r="AP589" s="19"/>
    </row>
    <row r="590" spans="36:42" x14ac:dyDescent="0.3">
      <c r="AJ590" s="18">
        <f t="shared" si="30"/>
        <v>0</v>
      </c>
      <c r="AM590" s="19">
        <f t="shared" si="31"/>
        <v>0</v>
      </c>
      <c r="AN590" s="19">
        <f t="shared" si="32"/>
        <v>0</v>
      </c>
      <c r="AO590" s="19"/>
      <c r="AP590" s="19"/>
    </row>
    <row r="591" spans="36:42" x14ac:dyDescent="0.3">
      <c r="AJ591" s="18">
        <f t="shared" si="30"/>
        <v>0</v>
      </c>
      <c r="AM591" s="19">
        <f t="shared" si="31"/>
        <v>0</v>
      </c>
      <c r="AN591" s="19">
        <f t="shared" si="32"/>
        <v>0</v>
      </c>
      <c r="AO591" s="19"/>
      <c r="AP591" s="19"/>
    </row>
    <row r="592" spans="36:42" x14ac:dyDescent="0.3">
      <c r="AJ592" s="18">
        <f t="shared" si="30"/>
        <v>0</v>
      </c>
      <c r="AM592" s="19">
        <f t="shared" si="31"/>
        <v>0</v>
      </c>
      <c r="AN592" s="19">
        <f t="shared" si="32"/>
        <v>0</v>
      </c>
      <c r="AO592" s="19"/>
      <c r="AP592" s="19"/>
    </row>
    <row r="593" spans="36:42" x14ac:dyDescent="0.3">
      <c r="AJ593" s="18">
        <f t="shared" si="30"/>
        <v>0</v>
      </c>
      <c r="AM593" s="19">
        <f t="shared" si="31"/>
        <v>0</v>
      </c>
      <c r="AN593" s="19">
        <f t="shared" si="32"/>
        <v>0</v>
      </c>
      <c r="AO593" s="19"/>
      <c r="AP593" s="19"/>
    </row>
    <row r="594" spans="36:42" x14ac:dyDescent="0.3">
      <c r="AJ594" s="18">
        <f t="shared" si="30"/>
        <v>0</v>
      </c>
      <c r="AM594" s="19">
        <f t="shared" si="31"/>
        <v>0</v>
      </c>
      <c r="AN594" s="19">
        <f t="shared" si="32"/>
        <v>0</v>
      </c>
      <c r="AO594" s="19"/>
      <c r="AP594" s="19"/>
    </row>
    <row r="595" spans="36:42" x14ac:dyDescent="0.3">
      <c r="AJ595" s="18">
        <f t="shared" si="30"/>
        <v>0</v>
      </c>
      <c r="AM595" s="19">
        <f t="shared" si="31"/>
        <v>0</v>
      </c>
      <c r="AN595" s="19">
        <f t="shared" si="32"/>
        <v>0</v>
      </c>
      <c r="AO595" s="19"/>
      <c r="AP595" s="19"/>
    </row>
    <row r="596" spans="36:42" x14ac:dyDescent="0.3">
      <c r="AJ596" s="18">
        <f t="shared" si="30"/>
        <v>0</v>
      </c>
      <c r="AM596" s="19">
        <f t="shared" si="31"/>
        <v>0</v>
      </c>
      <c r="AN596" s="19">
        <f t="shared" si="32"/>
        <v>0</v>
      </c>
      <c r="AO596" s="19"/>
      <c r="AP596" s="19"/>
    </row>
    <row r="597" spans="36:42" x14ac:dyDescent="0.3">
      <c r="AJ597" s="18">
        <f t="shared" si="30"/>
        <v>0</v>
      </c>
      <c r="AM597" s="19">
        <f t="shared" si="31"/>
        <v>0</v>
      </c>
      <c r="AN597" s="19">
        <f t="shared" si="32"/>
        <v>0</v>
      </c>
      <c r="AO597" s="19"/>
      <c r="AP597" s="19"/>
    </row>
    <row r="598" spans="36:42" x14ac:dyDescent="0.3">
      <c r="AJ598" s="18">
        <f t="shared" si="30"/>
        <v>0</v>
      </c>
      <c r="AM598" s="19">
        <f t="shared" si="31"/>
        <v>0</v>
      </c>
      <c r="AN598" s="19">
        <f t="shared" si="32"/>
        <v>0</v>
      </c>
      <c r="AO598" s="19"/>
      <c r="AP598" s="19"/>
    </row>
    <row r="599" spans="36:42" x14ac:dyDescent="0.3">
      <c r="AJ599" s="18">
        <f t="shared" si="30"/>
        <v>0</v>
      </c>
      <c r="AM599" s="19">
        <f t="shared" si="31"/>
        <v>0</v>
      </c>
      <c r="AN599" s="19">
        <f t="shared" si="32"/>
        <v>0</v>
      </c>
      <c r="AO599" s="19"/>
      <c r="AP599" s="19"/>
    </row>
    <row r="600" spans="36:42" x14ac:dyDescent="0.3">
      <c r="AJ600" s="18">
        <f t="shared" si="30"/>
        <v>0</v>
      </c>
      <c r="AM600" s="19">
        <f t="shared" si="31"/>
        <v>0</v>
      </c>
      <c r="AN600" s="19">
        <f t="shared" si="32"/>
        <v>0</v>
      </c>
      <c r="AO600" s="19"/>
      <c r="AP600" s="19"/>
    </row>
    <row r="601" spans="36:42" x14ac:dyDescent="0.3">
      <c r="AJ601" s="18">
        <f t="shared" si="30"/>
        <v>0</v>
      </c>
      <c r="AM601" s="19">
        <f t="shared" si="31"/>
        <v>0</v>
      </c>
      <c r="AN601" s="19">
        <f t="shared" si="32"/>
        <v>0</v>
      </c>
      <c r="AO601" s="19"/>
      <c r="AP601" s="19"/>
    </row>
    <row r="602" spans="36:42" x14ac:dyDescent="0.3">
      <c r="AJ602" s="18">
        <f t="shared" si="30"/>
        <v>0</v>
      </c>
      <c r="AM602" s="19">
        <f t="shared" si="31"/>
        <v>0</v>
      </c>
      <c r="AN602" s="19">
        <f t="shared" si="32"/>
        <v>0</v>
      </c>
      <c r="AO602" s="19"/>
      <c r="AP602" s="19"/>
    </row>
    <row r="603" spans="36:42" x14ac:dyDescent="0.3">
      <c r="AJ603" s="18">
        <f t="shared" si="30"/>
        <v>0</v>
      </c>
      <c r="AM603" s="19">
        <f t="shared" si="31"/>
        <v>0</v>
      </c>
      <c r="AN603" s="19">
        <f t="shared" si="32"/>
        <v>0</v>
      </c>
      <c r="AO603" s="19"/>
      <c r="AP603" s="19"/>
    </row>
    <row r="604" spans="36:42" x14ac:dyDescent="0.3">
      <c r="AJ604" s="18">
        <f t="shared" si="30"/>
        <v>0</v>
      </c>
      <c r="AM604" s="19">
        <f t="shared" si="31"/>
        <v>0</v>
      </c>
      <c r="AN604" s="19">
        <f t="shared" si="32"/>
        <v>0</v>
      </c>
      <c r="AO604" s="19"/>
      <c r="AP604" s="19"/>
    </row>
    <row r="605" spans="36:42" x14ac:dyDescent="0.3">
      <c r="AJ605" s="18">
        <f t="shared" si="30"/>
        <v>0</v>
      </c>
      <c r="AM605" s="19">
        <f t="shared" si="31"/>
        <v>0</v>
      </c>
      <c r="AN605" s="19">
        <f t="shared" si="32"/>
        <v>0</v>
      </c>
      <c r="AO605" s="19"/>
      <c r="AP605" s="19"/>
    </row>
    <row r="606" spans="36:42" x14ac:dyDescent="0.3">
      <c r="AJ606" s="18">
        <f t="shared" si="30"/>
        <v>0</v>
      </c>
      <c r="AM606" s="19">
        <f t="shared" si="31"/>
        <v>0</v>
      </c>
      <c r="AN606" s="19">
        <f t="shared" si="32"/>
        <v>0</v>
      </c>
      <c r="AO606" s="19"/>
      <c r="AP606" s="19"/>
    </row>
    <row r="607" spans="36:42" x14ac:dyDescent="0.3">
      <c r="AJ607" s="18">
        <f t="shared" si="30"/>
        <v>0</v>
      </c>
      <c r="AM607" s="19">
        <f t="shared" si="31"/>
        <v>0</v>
      </c>
      <c r="AN607" s="19">
        <f t="shared" si="32"/>
        <v>0</v>
      </c>
      <c r="AO607" s="19"/>
      <c r="AP607" s="19"/>
    </row>
    <row r="608" spans="36:42" x14ac:dyDescent="0.3">
      <c r="AJ608" s="18">
        <f t="shared" si="30"/>
        <v>0</v>
      </c>
      <c r="AM608" s="19">
        <f t="shared" si="31"/>
        <v>0</v>
      </c>
      <c r="AN608" s="19">
        <f t="shared" si="32"/>
        <v>0</v>
      </c>
      <c r="AO608" s="19"/>
      <c r="AP608" s="19"/>
    </row>
    <row r="609" spans="36:42" x14ac:dyDescent="0.3">
      <c r="AJ609" s="18">
        <f t="shared" si="30"/>
        <v>0</v>
      </c>
      <c r="AM609" s="19">
        <f t="shared" si="31"/>
        <v>0</v>
      </c>
      <c r="AN609" s="19">
        <f t="shared" si="32"/>
        <v>0</v>
      </c>
      <c r="AO609" s="19"/>
      <c r="AP609" s="19"/>
    </row>
    <row r="610" spans="36:42" x14ac:dyDescent="0.3">
      <c r="AJ610" s="18">
        <f t="shared" si="30"/>
        <v>0</v>
      </c>
      <c r="AM610" s="19">
        <f t="shared" si="31"/>
        <v>0</v>
      </c>
      <c r="AN610" s="19">
        <f t="shared" si="32"/>
        <v>0</v>
      </c>
      <c r="AO610" s="19"/>
      <c r="AP610" s="19"/>
    </row>
    <row r="611" spans="36:42" x14ac:dyDescent="0.3">
      <c r="AJ611" s="18">
        <f t="shared" si="30"/>
        <v>0</v>
      </c>
      <c r="AM611" s="19">
        <f t="shared" si="31"/>
        <v>0</v>
      </c>
      <c r="AN611" s="19">
        <f t="shared" si="32"/>
        <v>0</v>
      </c>
      <c r="AO611" s="19"/>
      <c r="AP611" s="19"/>
    </row>
    <row r="612" spans="36:42" x14ac:dyDescent="0.3">
      <c r="AJ612" s="18">
        <f t="shared" si="30"/>
        <v>0</v>
      </c>
      <c r="AM612" s="19">
        <f t="shared" si="31"/>
        <v>0</v>
      </c>
      <c r="AN612" s="19">
        <f t="shared" si="32"/>
        <v>0</v>
      </c>
      <c r="AO612" s="19"/>
      <c r="AP612" s="19"/>
    </row>
    <row r="613" spans="36:42" x14ac:dyDescent="0.3">
      <c r="AJ613" s="18">
        <f t="shared" si="30"/>
        <v>0</v>
      </c>
      <c r="AM613" s="19">
        <f t="shared" si="31"/>
        <v>0</v>
      </c>
      <c r="AN613" s="19">
        <f t="shared" si="32"/>
        <v>0</v>
      </c>
      <c r="AO613" s="19"/>
      <c r="AP613" s="19"/>
    </row>
    <row r="614" spans="36:42" x14ac:dyDescent="0.3">
      <c r="AJ614" s="18">
        <f t="shared" si="30"/>
        <v>0</v>
      </c>
      <c r="AM614" s="19">
        <f t="shared" si="31"/>
        <v>0</v>
      </c>
      <c r="AN614" s="19">
        <f t="shared" si="32"/>
        <v>0</v>
      </c>
      <c r="AO614" s="19"/>
      <c r="AP614" s="19"/>
    </row>
    <row r="615" spans="36:42" x14ac:dyDescent="0.3">
      <c r="AJ615" s="18">
        <f t="shared" si="30"/>
        <v>0</v>
      </c>
      <c r="AM615" s="19">
        <f t="shared" si="31"/>
        <v>0</v>
      </c>
      <c r="AN615" s="19">
        <f t="shared" si="32"/>
        <v>0</v>
      </c>
      <c r="AO615" s="19"/>
      <c r="AP615" s="19"/>
    </row>
    <row r="616" spans="36:42" x14ac:dyDescent="0.3">
      <c r="AJ616" s="18">
        <f t="shared" si="30"/>
        <v>0</v>
      </c>
      <c r="AM616" s="19">
        <f t="shared" si="31"/>
        <v>0</v>
      </c>
      <c r="AN616" s="19">
        <f t="shared" si="32"/>
        <v>0</v>
      </c>
      <c r="AO616" s="19"/>
      <c r="AP616" s="19"/>
    </row>
    <row r="617" spans="36:42" x14ac:dyDescent="0.3">
      <c r="AJ617" s="18">
        <f t="shared" si="30"/>
        <v>0</v>
      </c>
      <c r="AM617" s="19">
        <f t="shared" si="31"/>
        <v>0</v>
      </c>
      <c r="AN617" s="19">
        <f t="shared" si="32"/>
        <v>0</v>
      </c>
      <c r="AO617" s="19"/>
      <c r="AP617" s="19"/>
    </row>
    <row r="618" spans="36:42" x14ac:dyDescent="0.3">
      <c r="AJ618" s="18">
        <f t="shared" si="30"/>
        <v>0</v>
      </c>
      <c r="AM618" s="19">
        <f t="shared" si="31"/>
        <v>0</v>
      </c>
      <c r="AN618" s="19">
        <f t="shared" si="32"/>
        <v>0</v>
      </c>
      <c r="AO618" s="19"/>
      <c r="AP618" s="19"/>
    </row>
    <row r="619" spans="36:42" x14ac:dyDescent="0.3">
      <c r="AJ619" s="18">
        <f t="shared" si="30"/>
        <v>0</v>
      </c>
      <c r="AM619" s="19">
        <f t="shared" si="31"/>
        <v>0</v>
      </c>
      <c r="AN619" s="19">
        <f t="shared" si="32"/>
        <v>0</v>
      </c>
      <c r="AO619" s="19"/>
      <c r="AP619" s="19"/>
    </row>
    <row r="620" spans="36:42" x14ac:dyDescent="0.3">
      <c r="AJ620" s="18">
        <f t="shared" si="30"/>
        <v>0</v>
      </c>
      <c r="AM620" s="19">
        <f t="shared" si="31"/>
        <v>0</v>
      </c>
      <c r="AN620" s="19">
        <f t="shared" si="32"/>
        <v>0</v>
      </c>
      <c r="AO620" s="19"/>
      <c r="AP620" s="19"/>
    </row>
    <row r="621" spans="36:42" x14ac:dyDescent="0.3">
      <c r="AJ621" s="18">
        <f t="shared" si="30"/>
        <v>0</v>
      </c>
      <c r="AM621" s="19">
        <f t="shared" si="31"/>
        <v>0</v>
      </c>
      <c r="AN621" s="19">
        <f t="shared" si="32"/>
        <v>0</v>
      </c>
      <c r="AO621" s="19"/>
      <c r="AP621" s="19"/>
    </row>
    <row r="622" spans="36:42" x14ac:dyDescent="0.3">
      <c r="AJ622" s="18">
        <f t="shared" si="30"/>
        <v>0</v>
      </c>
      <c r="AM622" s="19">
        <f t="shared" si="31"/>
        <v>0</v>
      </c>
      <c r="AN622" s="19">
        <f t="shared" si="32"/>
        <v>0</v>
      </c>
      <c r="AO622" s="19"/>
      <c r="AP622" s="19"/>
    </row>
    <row r="623" spans="36:42" x14ac:dyDescent="0.3">
      <c r="AJ623" s="18">
        <f t="shared" si="30"/>
        <v>0</v>
      </c>
      <c r="AM623" s="19">
        <f t="shared" si="31"/>
        <v>0</v>
      </c>
      <c r="AN623" s="19">
        <f t="shared" si="32"/>
        <v>0</v>
      </c>
      <c r="AO623" s="19"/>
      <c r="AP623" s="19"/>
    </row>
    <row r="624" spans="36:42" x14ac:dyDescent="0.3">
      <c r="AJ624" s="18">
        <f t="shared" si="30"/>
        <v>0</v>
      </c>
      <c r="AM624" s="19">
        <f t="shared" si="31"/>
        <v>0</v>
      </c>
      <c r="AN624" s="19">
        <f t="shared" si="32"/>
        <v>0</v>
      </c>
      <c r="AO624" s="19"/>
      <c r="AP624" s="19"/>
    </row>
    <row r="625" spans="36:42" x14ac:dyDescent="0.3">
      <c r="AJ625" s="18">
        <f t="shared" si="30"/>
        <v>0</v>
      </c>
      <c r="AM625" s="19">
        <f t="shared" si="31"/>
        <v>0</v>
      </c>
      <c r="AN625" s="19">
        <f t="shared" si="32"/>
        <v>0</v>
      </c>
      <c r="AO625" s="19"/>
      <c r="AP625" s="19"/>
    </row>
    <row r="626" spans="36:42" x14ac:dyDescent="0.3">
      <c r="AJ626" s="18">
        <f t="shared" si="30"/>
        <v>0</v>
      </c>
      <c r="AM626" s="19">
        <f t="shared" si="31"/>
        <v>0</v>
      </c>
      <c r="AN626" s="19">
        <f t="shared" si="32"/>
        <v>0</v>
      </c>
      <c r="AO626" s="19"/>
      <c r="AP626" s="19"/>
    </row>
    <row r="627" spans="36:42" x14ac:dyDescent="0.3">
      <c r="AJ627" s="18">
        <f t="shared" si="30"/>
        <v>0</v>
      </c>
      <c r="AM627" s="19">
        <f t="shared" si="31"/>
        <v>0</v>
      </c>
      <c r="AN627" s="19">
        <f t="shared" si="32"/>
        <v>0</v>
      </c>
      <c r="AO627" s="19"/>
      <c r="AP627" s="19"/>
    </row>
    <row r="628" spans="36:42" x14ac:dyDescent="0.3">
      <c r="AJ628" s="18">
        <f t="shared" si="30"/>
        <v>0</v>
      </c>
      <c r="AM628" s="19">
        <f t="shared" si="31"/>
        <v>0</v>
      </c>
      <c r="AN628" s="19">
        <f t="shared" si="32"/>
        <v>0</v>
      </c>
      <c r="AO628" s="19"/>
      <c r="AP628" s="19"/>
    </row>
    <row r="629" spans="36:42" x14ac:dyDescent="0.3">
      <c r="AJ629" s="18">
        <f t="shared" si="30"/>
        <v>0</v>
      </c>
      <c r="AM629" s="19">
        <f t="shared" si="31"/>
        <v>0</v>
      </c>
      <c r="AN629" s="19">
        <f t="shared" si="32"/>
        <v>0</v>
      </c>
      <c r="AO629" s="19"/>
      <c r="AP629" s="19"/>
    </row>
    <row r="630" spans="36:42" x14ac:dyDescent="0.3">
      <c r="AJ630" s="18">
        <f t="shared" si="30"/>
        <v>0</v>
      </c>
      <c r="AM630" s="19">
        <f t="shared" si="31"/>
        <v>0</v>
      </c>
      <c r="AN630" s="19">
        <f t="shared" si="32"/>
        <v>0</v>
      </c>
      <c r="AO630" s="19"/>
      <c r="AP630" s="19"/>
    </row>
    <row r="631" spans="36:42" x14ac:dyDescent="0.3">
      <c r="AJ631" s="18">
        <f t="shared" si="30"/>
        <v>0</v>
      </c>
      <c r="AM631" s="19">
        <f t="shared" si="31"/>
        <v>0</v>
      </c>
      <c r="AN631" s="19">
        <f t="shared" si="32"/>
        <v>0</v>
      </c>
      <c r="AO631" s="19"/>
      <c r="AP631" s="19"/>
    </row>
    <row r="632" spans="36:42" x14ac:dyDescent="0.3">
      <c r="AJ632" s="18">
        <f t="shared" si="30"/>
        <v>0</v>
      </c>
      <c r="AM632" s="19">
        <f t="shared" si="31"/>
        <v>0</v>
      </c>
      <c r="AN632" s="19">
        <f t="shared" si="32"/>
        <v>0</v>
      </c>
      <c r="AO632" s="19"/>
      <c r="AP632" s="19"/>
    </row>
    <row r="633" spans="36:42" x14ac:dyDescent="0.3">
      <c r="AJ633" s="18">
        <f t="shared" si="30"/>
        <v>0</v>
      </c>
      <c r="AM633" s="19">
        <f t="shared" si="31"/>
        <v>0</v>
      </c>
      <c r="AN633" s="19">
        <f t="shared" si="32"/>
        <v>0</v>
      </c>
      <c r="AO633" s="19"/>
      <c r="AP633" s="19"/>
    </row>
    <row r="634" spans="36:42" x14ac:dyDescent="0.3">
      <c r="AJ634" s="18">
        <f t="shared" si="30"/>
        <v>0</v>
      </c>
      <c r="AM634" s="19">
        <f t="shared" si="31"/>
        <v>0</v>
      </c>
      <c r="AN634" s="19">
        <f t="shared" si="32"/>
        <v>0</v>
      </c>
      <c r="AO634" s="19"/>
      <c r="AP634" s="19"/>
    </row>
    <row r="635" spans="36:42" x14ac:dyDescent="0.3">
      <c r="AJ635" s="18">
        <f t="shared" si="30"/>
        <v>0</v>
      </c>
      <c r="AM635" s="19">
        <f t="shared" si="31"/>
        <v>0</v>
      </c>
      <c r="AN635" s="19">
        <f t="shared" si="32"/>
        <v>0</v>
      </c>
      <c r="AO635" s="19"/>
      <c r="AP635" s="19"/>
    </row>
    <row r="636" spans="36:42" x14ac:dyDescent="0.3">
      <c r="AJ636" s="18">
        <f t="shared" si="30"/>
        <v>0</v>
      </c>
      <c r="AM636" s="19">
        <f t="shared" si="31"/>
        <v>0</v>
      </c>
      <c r="AN636" s="19">
        <f t="shared" si="32"/>
        <v>0</v>
      </c>
      <c r="AO636" s="19"/>
      <c r="AP636" s="19"/>
    </row>
    <row r="637" spans="36:42" x14ac:dyDescent="0.3">
      <c r="AJ637" s="18">
        <f t="shared" si="30"/>
        <v>0</v>
      </c>
      <c r="AM637" s="19">
        <f t="shared" si="31"/>
        <v>0</v>
      </c>
      <c r="AN637" s="19">
        <f t="shared" si="32"/>
        <v>0</v>
      </c>
      <c r="AO637" s="19"/>
      <c r="AP637" s="19"/>
    </row>
    <row r="638" spans="36:42" x14ac:dyDescent="0.3">
      <c r="AJ638" s="18">
        <f t="shared" si="30"/>
        <v>0</v>
      </c>
      <c r="AM638" s="19">
        <f t="shared" si="31"/>
        <v>0</v>
      </c>
      <c r="AN638" s="19">
        <f t="shared" si="32"/>
        <v>0</v>
      </c>
      <c r="AO638" s="19"/>
      <c r="AP638" s="19"/>
    </row>
    <row r="639" spans="36:42" x14ac:dyDescent="0.3">
      <c r="AJ639" s="18">
        <f t="shared" si="30"/>
        <v>0</v>
      </c>
      <c r="AM639" s="19">
        <f t="shared" si="31"/>
        <v>0</v>
      </c>
      <c r="AN639" s="19">
        <f t="shared" si="32"/>
        <v>0</v>
      </c>
      <c r="AO639" s="19"/>
      <c r="AP639" s="19"/>
    </row>
    <row r="640" spans="36:42" x14ac:dyDescent="0.3">
      <c r="AJ640" s="18">
        <f t="shared" si="30"/>
        <v>0</v>
      </c>
      <c r="AM640" s="19">
        <f t="shared" si="31"/>
        <v>0</v>
      </c>
      <c r="AN640" s="19">
        <f t="shared" si="32"/>
        <v>0</v>
      </c>
      <c r="AO640" s="19"/>
      <c r="AP640" s="19"/>
    </row>
    <row r="641" spans="36:42" x14ac:dyDescent="0.3">
      <c r="AJ641" s="18">
        <f t="shared" si="30"/>
        <v>0</v>
      </c>
      <c r="AM641" s="19">
        <f t="shared" si="31"/>
        <v>0</v>
      </c>
      <c r="AN641" s="19">
        <f t="shared" si="32"/>
        <v>0</v>
      </c>
      <c r="AO641" s="19"/>
      <c r="AP641" s="19"/>
    </row>
    <row r="642" spans="36:42" x14ac:dyDescent="0.3">
      <c r="AJ642" s="18">
        <f t="shared" si="30"/>
        <v>0</v>
      </c>
      <c r="AM642" s="19">
        <f t="shared" si="31"/>
        <v>0</v>
      </c>
      <c r="AN642" s="19">
        <f t="shared" si="32"/>
        <v>0</v>
      </c>
      <c r="AO642" s="19"/>
      <c r="AP642" s="19"/>
    </row>
    <row r="643" spans="36:42" x14ac:dyDescent="0.3">
      <c r="AJ643" s="18">
        <f t="shared" ref="AJ643:AJ706" si="33">SUM(AC643,AE643,AG643,AI643)</f>
        <v>0</v>
      </c>
      <c r="AM643" s="19">
        <f t="shared" ref="AM643:AM706" si="34">IF(AB643&gt;4999,AC643,0)+IF(AD643&gt;4999,AE643,0)+IF(AF643&gt;4999,AG643,0)+IF(AH643&gt;4999,AI643,0)</f>
        <v>0</v>
      </c>
      <c r="AN643" s="19">
        <f t="shared" ref="AN643:AN706" si="35">SUM(AC643+AE643+AG643+AI643-AM643)</f>
        <v>0</v>
      </c>
      <c r="AO643" s="19"/>
      <c r="AP643" s="19"/>
    </row>
    <row r="644" spans="36:42" x14ac:dyDescent="0.3">
      <c r="AJ644" s="18">
        <f t="shared" si="33"/>
        <v>0</v>
      </c>
      <c r="AM644" s="19">
        <f t="shared" si="34"/>
        <v>0</v>
      </c>
      <c r="AN644" s="19">
        <f t="shared" si="35"/>
        <v>0</v>
      </c>
      <c r="AO644" s="19"/>
      <c r="AP644" s="19"/>
    </row>
    <row r="645" spans="36:42" x14ac:dyDescent="0.3">
      <c r="AJ645" s="18">
        <f t="shared" si="33"/>
        <v>0</v>
      </c>
      <c r="AM645" s="19">
        <f t="shared" si="34"/>
        <v>0</v>
      </c>
      <c r="AN645" s="19">
        <f t="shared" si="35"/>
        <v>0</v>
      </c>
      <c r="AO645" s="19"/>
      <c r="AP645" s="19"/>
    </row>
    <row r="646" spans="36:42" x14ac:dyDescent="0.3">
      <c r="AJ646" s="18">
        <f t="shared" si="33"/>
        <v>0</v>
      </c>
      <c r="AM646" s="19">
        <f t="shared" si="34"/>
        <v>0</v>
      </c>
      <c r="AN646" s="19">
        <f t="shared" si="35"/>
        <v>0</v>
      </c>
      <c r="AO646" s="19"/>
      <c r="AP646" s="19"/>
    </row>
    <row r="647" spans="36:42" x14ac:dyDescent="0.3">
      <c r="AJ647" s="18">
        <f t="shared" si="33"/>
        <v>0</v>
      </c>
      <c r="AM647" s="19">
        <f t="shared" si="34"/>
        <v>0</v>
      </c>
      <c r="AN647" s="19">
        <f t="shared" si="35"/>
        <v>0</v>
      </c>
      <c r="AO647" s="19"/>
      <c r="AP647" s="19"/>
    </row>
    <row r="648" spans="36:42" x14ac:dyDescent="0.3">
      <c r="AJ648" s="18">
        <f t="shared" si="33"/>
        <v>0</v>
      </c>
      <c r="AM648" s="19">
        <f t="shared" si="34"/>
        <v>0</v>
      </c>
      <c r="AN648" s="19">
        <f t="shared" si="35"/>
        <v>0</v>
      </c>
      <c r="AO648" s="19"/>
      <c r="AP648" s="19"/>
    </row>
    <row r="649" spans="36:42" x14ac:dyDescent="0.3">
      <c r="AJ649" s="18">
        <f t="shared" si="33"/>
        <v>0</v>
      </c>
      <c r="AM649" s="19">
        <f t="shared" si="34"/>
        <v>0</v>
      </c>
      <c r="AN649" s="19">
        <f t="shared" si="35"/>
        <v>0</v>
      </c>
      <c r="AO649" s="19"/>
      <c r="AP649" s="19"/>
    </row>
    <row r="650" spans="36:42" x14ac:dyDescent="0.3">
      <c r="AJ650" s="18">
        <f t="shared" si="33"/>
        <v>0</v>
      </c>
      <c r="AM650" s="19">
        <f t="shared" si="34"/>
        <v>0</v>
      </c>
      <c r="AN650" s="19">
        <f t="shared" si="35"/>
        <v>0</v>
      </c>
      <c r="AO650" s="19"/>
      <c r="AP650" s="19"/>
    </row>
    <row r="651" spans="36:42" x14ac:dyDescent="0.3">
      <c r="AJ651" s="18">
        <f t="shared" si="33"/>
        <v>0</v>
      </c>
      <c r="AM651" s="19">
        <f t="shared" si="34"/>
        <v>0</v>
      </c>
      <c r="AN651" s="19">
        <f t="shared" si="35"/>
        <v>0</v>
      </c>
      <c r="AO651" s="19"/>
      <c r="AP651" s="19"/>
    </row>
    <row r="652" spans="36:42" x14ac:dyDescent="0.3">
      <c r="AJ652" s="18">
        <f t="shared" si="33"/>
        <v>0</v>
      </c>
      <c r="AM652" s="19">
        <f t="shared" si="34"/>
        <v>0</v>
      </c>
      <c r="AN652" s="19">
        <f t="shared" si="35"/>
        <v>0</v>
      </c>
      <c r="AO652" s="19"/>
      <c r="AP652" s="19"/>
    </row>
    <row r="653" spans="36:42" x14ac:dyDescent="0.3">
      <c r="AJ653" s="18">
        <f t="shared" si="33"/>
        <v>0</v>
      </c>
      <c r="AM653" s="19">
        <f t="shared" si="34"/>
        <v>0</v>
      </c>
      <c r="AN653" s="19">
        <f t="shared" si="35"/>
        <v>0</v>
      </c>
      <c r="AO653" s="19"/>
      <c r="AP653" s="19"/>
    </row>
    <row r="654" spans="36:42" x14ac:dyDescent="0.3">
      <c r="AJ654" s="18">
        <f t="shared" si="33"/>
        <v>0</v>
      </c>
      <c r="AM654" s="19">
        <f t="shared" si="34"/>
        <v>0</v>
      </c>
      <c r="AN654" s="19">
        <f t="shared" si="35"/>
        <v>0</v>
      </c>
      <c r="AO654" s="19"/>
      <c r="AP654" s="19"/>
    </row>
    <row r="655" spans="36:42" x14ac:dyDescent="0.3">
      <c r="AJ655" s="18">
        <f t="shared" si="33"/>
        <v>0</v>
      </c>
      <c r="AM655" s="19">
        <f t="shared" si="34"/>
        <v>0</v>
      </c>
      <c r="AN655" s="19">
        <f t="shared" si="35"/>
        <v>0</v>
      </c>
      <c r="AO655" s="19"/>
      <c r="AP655" s="19"/>
    </row>
    <row r="656" spans="36:42" x14ac:dyDescent="0.3">
      <c r="AJ656" s="18">
        <f t="shared" si="33"/>
        <v>0</v>
      </c>
      <c r="AM656" s="19">
        <f t="shared" si="34"/>
        <v>0</v>
      </c>
      <c r="AN656" s="19">
        <f t="shared" si="35"/>
        <v>0</v>
      </c>
      <c r="AO656" s="19"/>
      <c r="AP656" s="19"/>
    </row>
    <row r="657" spans="36:42" x14ac:dyDescent="0.3">
      <c r="AJ657" s="18">
        <f t="shared" si="33"/>
        <v>0</v>
      </c>
      <c r="AM657" s="19">
        <f t="shared" si="34"/>
        <v>0</v>
      </c>
      <c r="AN657" s="19">
        <f t="shared" si="35"/>
        <v>0</v>
      </c>
      <c r="AO657" s="19"/>
      <c r="AP657" s="19"/>
    </row>
    <row r="658" spans="36:42" x14ac:dyDescent="0.3">
      <c r="AJ658" s="18">
        <f t="shared" si="33"/>
        <v>0</v>
      </c>
      <c r="AM658" s="19">
        <f t="shared" si="34"/>
        <v>0</v>
      </c>
      <c r="AN658" s="19">
        <f t="shared" si="35"/>
        <v>0</v>
      </c>
      <c r="AO658" s="19"/>
      <c r="AP658" s="19"/>
    </row>
    <row r="659" spans="36:42" x14ac:dyDescent="0.3">
      <c r="AJ659" s="18">
        <f t="shared" si="33"/>
        <v>0</v>
      </c>
      <c r="AM659" s="19">
        <f t="shared" si="34"/>
        <v>0</v>
      </c>
      <c r="AN659" s="19">
        <f t="shared" si="35"/>
        <v>0</v>
      </c>
      <c r="AO659" s="19"/>
      <c r="AP659" s="19"/>
    </row>
    <row r="660" spans="36:42" x14ac:dyDescent="0.3">
      <c r="AJ660" s="18">
        <f t="shared" si="33"/>
        <v>0</v>
      </c>
      <c r="AM660" s="19">
        <f t="shared" si="34"/>
        <v>0</v>
      </c>
      <c r="AN660" s="19">
        <f t="shared" si="35"/>
        <v>0</v>
      </c>
      <c r="AO660" s="19"/>
      <c r="AP660" s="19"/>
    </row>
    <row r="661" spans="36:42" x14ac:dyDescent="0.3">
      <c r="AJ661" s="18">
        <f t="shared" si="33"/>
        <v>0</v>
      </c>
      <c r="AM661" s="19">
        <f t="shared" si="34"/>
        <v>0</v>
      </c>
      <c r="AN661" s="19">
        <f t="shared" si="35"/>
        <v>0</v>
      </c>
      <c r="AO661" s="19"/>
      <c r="AP661" s="19"/>
    </row>
    <row r="662" spans="36:42" x14ac:dyDescent="0.3">
      <c r="AJ662" s="18">
        <f t="shared" si="33"/>
        <v>0</v>
      </c>
      <c r="AM662" s="19">
        <f t="shared" si="34"/>
        <v>0</v>
      </c>
      <c r="AN662" s="19">
        <f t="shared" si="35"/>
        <v>0</v>
      </c>
      <c r="AO662" s="19"/>
      <c r="AP662" s="19"/>
    </row>
    <row r="663" spans="36:42" x14ac:dyDescent="0.3">
      <c r="AJ663" s="18">
        <f t="shared" si="33"/>
        <v>0</v>
      </c>
      <c r="AM663" s="19">
        <f t="shared" si="34"/>
        <v>0</v>
      </c>
      <c r="AN663" s="19">
        <f t="shared" si="35"/>
        <v>0</v>
      </c>
      <c r="AO663" s="19"/>
      <c r="AP663" s="19"/>
    </row>
    <row r="664" spans="36:42" x14ac:dyDescent="0.3">
      <c r="AJ664" s="18">
        <f t="shared" si="33"/>
        <v>0</v>
      </c>
      <c r="AM664" s="19">
        <f t="shared" si="34"/>
        <v>0</v>
      </c>
      <c r="AN664" s="19">
        <f t="shared" si="35"/>
        <v>0</v>
      </c>
      <c r="AO664" s="19"/>
      <c r="AP664" s="19"/>
    </row>
    <row r="665" spans="36:42" x14ac:dyDescent="0.3">
      <c r="AJ665" s="18">
        <f t="shared" si="33"/>
        <v>0</v>
      </c>
      <c r="AM665" s="19">
        <f t="shared" si="34"/>
        <v>0</v>
      </c>
      <c r="AN665" s="19">
        <f t="shared" si="35"/>
        <v>0</v>
      </c>
      <c r="AO665" s="19"/>
      <c r="AP665" s="19"/>
    </row>
    <row r="666" spans="36:42" x14ac:dyDescent="0.3">
      <c r="AJ666" s="18">
        <f t="shared" si="33"/>
        <v>0</v>
      </c>
      <c r="AM666" s="19">
        <f t="shared" si="34"/>
        <v>0</v>
      </c>
      <c r="AN666" s="19">
        <f t="shared" si="35"/>
        <v>0</v>
      </c>
      <c r="AO666" s="19"/>
      <c r="AP666" s="19"/>
    </row>
    <row r="667" spans="36:42" x14ac:dyDescent="0.3">
      <c r="AJ667" s="18">
        <f t="shared" si="33"/>
        <v>0</v>
      </c>
      <c r="AM667" s="19">
        <f t="shared" si="34"/>
        <v>0</v>
      </c>
      <c r="AN667" s="19">
        <f t="shared" si="35"/>
        <v>0</v>
      </c>
      <c r="AO667" s="19"/>
      <c r="AP667" s="19"/>
    </row>
    <row r="668" spans="36:42" x14ac:dyDescent="0.3">
      <c r="AJ668" s="18">
        <f t="shared" si="33"/>
        <v>0</v>
      </c>
      <c r="AM668" s="19">
        <f t="shared" si="34"/>
        <v>0</v>
      </c>
      <c r="AN668" s="19">
        <f t="shared" si="35"/>
        <v>0</v>
      </c>
      <c r="AO668" s="19"/>
      <c r="AP668" s="19"/>
    </row>
    <row r="669" spans="36:42" x14ac:dyDescent="0.3">
      <c r="AJ669" s="18">
        <f t="shared" si="33"/>
        <v>0</v>
      </c>
      <c r="AM669" s="19">
        <f t="shared" si="34"/>
        <v>0</v>
      </c>
      <c r="AN669" s="19">
        <f t="shared" si="35"/>
        <v>0</v>
      </c>
      <c r="AO669" s="19"/>
      <c r="AP669" s="19"/>
    </row>
    <row r="670" spans="36:42" x14ac:dyDescent="0.3">
      <c r="AJ670" s="18">
        <f t="shared" si="33"/>
        <v>0</v>
      </c>
      <c r="AM670" s="19">
        <f t="shared" si="34"/>
        <v>0</v>
      </c>
      <c r="AN670" s="19">
        <f t="shared" si="35"/>
        <v>0</v>
      </c>
      <c r="AO670" s="19"/>
      <c r="AP670" s="19"/>
    </row>
    <row r="671" spans="36:42" x14ac:dyDescent="0.3">
      <c r="AJ671" s="18">
        <f t="shared" si="33"/>
        <v>0</v>
      </c>
      <c r="AM671" s="19">
        <f t="shared" si="34"/>
        <v>0</v>
      </c>
      <c r="AN671" s="19">
        <f t="shared" si="35"/>
        <v>0</v>
      </c>
      <c r="AO671" s="19"/>
      <c r="AP671" s="19"/>
    </row>
    <row r="672" spans="36:42" x14ac:dyDescent="0.3">
      <c r="AJ672" s="18">
        <f t="shared" si="33"/>
        <v>0</v>
      </c>
      <c r="AM672" s="19">
        <f t="shared" si="34"/>
        <v>0</v>
      </c>
      <c r="AN672" s="19">
        <f t="shared" si="35"/>
        <v>0</v>
      </c>
      <c r="AO672" s="19"/>
      <c r="AP672" s="19"/>
    </row>
    <row r="673" spans="36:42" x14ac:dyDescent="0.3">
      <c r="AJ673" s="18">
        <f t="shared" si="33"/>
        <v>0</v>
      </c>
      <c r="AM673" s="19">
        <f t="shared" si="34"/>
        <v>0</v>
      </c>
      <c r="AN673" s="19">
        <f t="shared" si="35"/>
        <v>0</v>
      </c>
      <c r="AO673" s="19"/>
      <c r="AP673" s="19"/>
    </row>
    <row r="674" spans="36:42" x14ac:dyDescent="0.3">
      <c r="AJ674" s="18">
        <f t="shared" si="33"/>
        <v>0</v>
      </c>
      <c r="AM674" s="19">
        <f t="shared" si="34"/>
        <v>0</v>
      </c>
      <c r="AN674" s="19">
        <f t="shared" si="35"/>
        <v>0</v>
      </c>
      <c r="AO674" s="19"/>
      <c r="AP674" s="19"/>
    </row>
    <row r="675" spans="36:42" x14ac:dyDescent="0.3">
      <c r="AJ675" s="18">
        <f t="shared" si="33"/>
        <v>0</v>
      </c>
      <c r="AM675" s="19">
        <f t="shared" si="34"/>
        <v>0</v>
      </c>
      <c r="AN675" s="19">
        <f t="shared" si="35"/>
        <v>0</v>
      </c>
      <c r="AO675" s="19"/>
      <c r="AP675" s="19"/>
    </row>
    <row r="676" spans="36:42" x14ac:dyDescent="0.3">
      <c r="AJ676" s="18">
        <f t="shared" si="33"/>
        <v>0</v>
      </c>
      <c r="AM676" s="19">
        <f t="shared" si="34"/>
        <v>0</v>
      </c>
      <c r="AN676" s="19">
        <f t="shared" si="35"/>
        <v>0</v>
      </c>
      <c r="AO676" s="19"/>
      <c r="AP676" s="19"/>
    </row>
    <row r="677" spans="36:42" x14ac:dyDescent="0.3">
      <c r="AJ677" s="18">
        <f t="shared" si="33"/>
        <v>0</v>
      </c>
      <c r="AM677" s="19">
        <f t="shared" si="34"/>
        <v>0</v>
      </c>
      <c r="AN677" s="19">
        <f t="shared" si="35"/>
        <v>0</v>
      </c>
      <c r="AO677" s="19"/>
      <c r="AP677" s="19"/>
    </row>
    <row r="678" spans="36:42" x14ac:dyDescent="0.3">
      <c r="AJ678" s="18">
        <f t="shared" si="33"/>
        <v>0</v>
      </c>
      <c r="AM678" s="19">
        <f t="shared" si="34"/>
        <v>0</v>
      </c>
      <c r="AN678" s="19">
        <f t="shared" si="35"/>
        <v>0</v>
      </c>
      <c r="AO678" s="19"/>
      <c r="AP678" s="19"/>
    </row>
    <row r="679" spans="36:42" x14ac:dyDescent="0.3">
      <c r="AJ679" s="18">
        <f t="shared" si="33"/>
        <v>0</v>
      </c>
      <c r="AM679" s="19">
        <f t="shared" si="34"/>
        <v>0</v>
      </c>
      <c r="AN679" s="19">
        <f t="shared" si="35"/>
        <v>0</v>
      </c>
      <c r="AO679" s="19"/>
      <c r="AP679" s="19"/>
    </row>
    <row r="680" spans="36:42" x14ac:dyDescent="0.3">
      <c r="AJ680" s="18">
        <f t="shared" si="33"/>
        <v>0</v>
      </c>
      <c r="AM680" s="19">
        <f t="shared" si="34"/>
        <v>0</v>
      </c>
      <c r="AN680" s="19">
        <f t="shared" si="35"/>
        <v>0</v>
      </c>
      <c r="AO680" s="19"/>
      <c r="AP680" s="19"/>
    </row>
    <row r="681" spans="36:42" x14ac:dyDescent="0.3">
      <c r="AJ681" s="18">
        <f t="shared" si="33"/>
        <v>0</v>
      </c>
      <c r="AM681" s="19">
        <f t="shared" si="34"/>
        <v>0</v>
      </c>
      <c r="AN681" s="19">
        <f t="shared" si="35"/>
        <v>0</v>
      </c>
      <c r="AO681" s="19"/>
      <c r="AP681" s="19"/>
    </row>
    <row r="682" spans="36:42" x14ac:dyDescent="0.3">
      <c r="AJ682" s="18">
        <f t="shared" si="33"/>
        <v>0</v>
      </c>
      <c r="AM682" s="19">
        <f t="shared" si="34"/>
        <v>0</v>
      </c>
      <c r="AN682" s="19">
        <f t="shared" si="35"/>
        <v>0</v>
      </c>
      <c r="AO682" s="19"/>
      <c r="AP682" s="19"/>
    </row>
    <row r="683" spans="36:42" x14ac:dyDescent="0.3">
      <c r="AJ683" s="18">
        <f t="shared" si="33"/>
        <v>0</v>
      </c>
      <c r="AM683" s="19">
        <f t="shared" si="34"/>
        <v>0</v>
      </c>
      <c r="AN683" s="19">
        <f t="shared" si="35"/>
        <v>0</v>
      </c>
      <c r="AO683" s="19"/>
      <c r="AP683" s="19"/>
    </row>
    <row r="684" spans="36:42" x14ac:dyDescent="0.3">
      <c r="AJ684" s="18">
        <f t="shared" si="33"/>
        <v>0</v>
      </c>
      <c r="AM684" s="19">
        <f t="shared" si="34"/>
        <v>0</v>
      </c>
      <c r="AN684" s="19">
        <f t="shared" si="35"/>
        <v>0</v>
      </c>
      <c r="AO684" s="19"/>
      <c r="AP684" s="19"/>
    </row>
    <row r="685" spans="36:42" x14ac:dyDescent="0.3">
      <c r="AJ685" s="18">
        <f t="shared" si="33"/>
        <v>0</v>
      </c>
      <c r="AM685" s="19">
        <f t="shared" si="34"/>
        <v>0</v>
      </c>
      <c r="AN685" s="19">
        <f t="shared" si="35"/>
        <v>0</v>
      </c>
      <c r="AO685" s="19"/>
      <c r="AP685" s="19"/>
    </row>
    <row r="686" spans="36:42" x14ac:dyDescent="0.3">
      <c r="AJ686" s="18">
        <f t="shared" si="33"/>
        <v>0</v>
      </c>
      <c r="AM686" s="19">
        <f t="shared" si="34"/>
        <v>0</v>
      </c>
      <c r="AN686" s="19">
        <f t="shared" si="35"/>
        <v>0</v>
      </c>
      <c r="AO686" s="19"/>
      <c r="AP686" s="19"/>
    </row>
    <row r="687" spans="36:42" x14ac:dyDescent="0.3">
      <c r="AJ687" s="18">
        <f t="shared" si="33"/>
        <v>0</v>
      </c>
      <c r="AM687" s="19">
        <f t="shared" si="34"/>
        <v>0</v>
      </c>
      <c r="AN687" s="19">
        <f t="shared" si="35"/>
        <v>0</v>
      </c>
      <c r="AO687" s="19"/>
      <c r="AP687" s="19"/>
    </row>
    <row r="688" spans="36:42" x14ac:dyDescent="0.3">
      <c r="AJ688" s="18">
        <f t="shared" si="33"/>
        <v>0</v>
      </c>
      <c r="AM688" s="19">
        <f t="shared" si="34"/>
        <v>0</v>
      </c>
      <c r="AN688" s="19">
        <f t="shared" si="35"/>
        <v>0</v>
      </c>
      <c r="AO688" s="19"/>
      <c r="AP688" s="19"/>
    </row>
    <row r="689" spans="36:42" x14ac:dyDescent="0.3">
      <c r="AJ689" s="18">
        <f t="shared" si="33"/>
        <v>0</v>
      </c>
      <c r="AM689" s="19">
        <f t="shared" si="34"/>
        <v>0</v>
      </c>
      <c r="AN689" s="19">
        <f t="shared" si="35"/>
        <v>0</v>
      </c>
      <c r="AO689" s="19"/>
      <c r="AP689" s="19"/>
    </row>
    <row r="690" spans="36:42" x14ac:dyDescent="0.3">
      <c r="AJ690" s="18">
        <f t="shared" si="33"/>
        <v>0</v>
      </c>
      <c r="AM690" s="19">
        <f t="shared" si="34"/>
        <v>0</v>
      </c>
      <c r="AN690" s="19">
        <f t="shared" si="35"/>
        <v>0</v>
      </c>
      <c r="AO690" s="19"/>
      <c r="AP690" s="19"/>
    </row>
    <row r="691" spans="36:42" x14ac:dyDescent="0.3">
      <c r="AJ691" s="18">
        <f t="shared" si="33"/>
        <v>0</v>
      </c>
      <c r="AM691" s="19">
        <f t="shared" si="34"/>
        <v>0</v>
      </c>
      <c r="AN691" s="19">
        <f t="shared" si="35"/>
        <v>0</v>
      </c>
      <c r="AO691" s="19"/>
      <c r="AP691" s="19"/>
    </row>
    <row r="692" spans="36:42" x14ac:dyDescent="0.3">
      <c r="AJ692" s="18">
        <f t="shared" si="33"/>
        <v>0</v>
      </c>
      <c r="AM692" s="19">
        <f t="shared" si="34"/>
        <v>0</v>
      </c>
      <c r="AN692" s="19">
        <f t="shared" si="35"/>
        <v>0</v>
      </c>
      <c r="AO692" s="19"/>
      <c r="AP692" s="19"/>
    </row>
    <row r="693" spans="36:42" x14ac:dyDescent="0.3">
      <c r="AJ693" s="18">
        <f t="shared" si="33"/>
        <v>0</v>
      </c>
      <c r="AM693" s="19">
        <f t="shared" si="34"/>
        <v>0</v>
      </c>
      <c r="AN693" s="19">
        <f t="shared" si="35"/>
        <v>0</v>
      </c>
      <c r="AO693" s="19"/>
      <c r="AP693" s="19"/>
    </row>
    <row r="694" spans="36:42" x14ac:dyDescent="0.3">
      <c r="AJ694" s="18">
        <f t="shared" si="33"/>
        <v>0</v>
      </c>
      <c r="AM694" s="19">
        <f t="shared" si="34"/>
        <v>0</v>
      </c>
      <c r="AN694" s="19">
        <f t="shared" si="35"/>
        <v>0</v>
      </c>
      <c r="AO694" s="19"/>
      <c r="AP694" s="19"/>
    </row>
    <row r="695" spans="36:42" x14ac:dyDescent="0.3">
      <c r="AJ695" s="18">
        <f t="shared" si="33"/>
        <v>0</v>
      </c>
      <c r="AM695" s="19">
        <f t="shared" si="34"/>
        <v>0</v>
      </c>
      <c r="AN695" s="19">
        <f t="shared" si="35"/>
        <v>0</v>
      </c>
      <c r="AO695" s="19"/>
      <c r="AP695" s="19"/>
    </row>
    <row r="696" spans="36:42" x14ac:dyDescent="0.3">
      <c r="AJ696" s="18">
        <f t="shared" si="33"/>
        <v>0</v>
      </c>
      <c r="AM696" s="19">
        <f t="shared" si="34"/>
        <v>0</v>
      </c>
      <c r="AN696" s="19">
        <f t="shared" si="35"/>
        <v>0</v>
      </c>
      <c r="AO696" s="19"/>
      <c r="AP696" s="19"/>
    </row>
    <row r="697" spans="36:42" x14ac:dyDescent="0.3">
      <c r="AJ697" s="18">
        <f t="shared" si="33"/>
        <v>0</v>
      </c>
      <c r="AM697" s="19">
        <f t="shared" si="34"/>
        <v>0</v>
      </c>
      <c r="AN697" s="19">
        <f t="shared" si="35"/>
        <v>0</v>
      </c>
      <c r="AO697" s="19"/>
      <c r="AP697" s="19"/>
    </row>
    <row r="698" spans="36:42" x14ac:dyDescent="0.3">
      <c r="AJ698" s="18">
        <f t="shared" si="33"/>
        <v>0</v>
      </c>
      <c r="AM698" s="19">
        <f t="shared" si="34"/>
        <v>0</v>
      </c>
      <c r="AN698" s="19">
        <f t="shared" si="35"/>
        <v>0</v>
      </c>
      <c r="AO698" s="19"/>
      <c r="AP698" s="19"/>
    </row>
    <row r="699" spans="36:42" x14ac:dyDescent="0.3">
      <c r="AJ699" s="18">
        <f t="shared" si="33"/>
        <v>0</v>
      </c>
      <c r="AM699" s="19">
        <f t="shared" si="34"/>
        <v>0</v>
      </c>
      <c r="AN699" s="19">
        <f t="shared" si="35"/>
        <v>0</v>
      </c>
      <c r="AO699" s="19"/>
      <c r="AP699" s="19"/>
    </row>
    <row r="700" spans="36:42" x14ac:dyDescent="0.3">
      <c r="AJ700" s="18">
        <f t="shared" si="33"/>
        <v>0</v>
      </c>
      <c r="AM700" s="19">
        <f t="shared" si="34"/>
        <v>0</v>
      </c>
      <c r="AN700" s="19">
        <f t="shared" si="35"/>
        <v>0</v>
      </c>
      <c r="AO700" s="19"/>
      <c r="AP700" s="19"/>
    </row>
    <row r="701" spans="36:42" x14ac:dyDescent="0.3">
      <c r="AJ701" s="18">
        <f t="shared" si="33"/>
        <v>0</v>
      </c>
      <c r="AM701" s="19">
        <f t="shared" si="34"/>
        <v>0</v>
      </c>
      <c r="AN701" s="19">
        <f t="shared" si="35"/>
        <v>0</v>
      </c>
      <c r="AO701" s="19"/>
      <c r="AP701" s="19"/>
    </row>
    <row r="702" spans="36:42" x14ac:dyDescent="0.3">
      <c r="AJ702" s="18">
        <f t="shared" si="33"/>
        <v>0</v>
      </c>
      <c r="AM702" s="19">
        <f t="shared" si="34"/>
        <v>0</v>
      </c>
      <c r="AN702" s="19">
        <f t="shared" si="35"/>
        <v>0</v>
      </c>
      <c r="AO702" s="19"/>
      <c r="AP702" s="19"/>
    </row>
    <row r="703" spans="36:42" x14ac:dyDescent="0.3">
      <c r="AJ703" s="18">
        <f t="shared" si="33"/>
        <v>0</v>
      </c>
      <c r="AM703" s="19">
        <f t="shared" si="34"/>
        <v>0</v>
      </c>
      <c r="AN703" s="19">
        <f t="shared" si="35"/>
        <v>0</v>
      </c>
      <c r="AO703" s="19"/>
      <c r="AP703" s="19"/>
    </row>
    <row r="704" spans="36:42" x14ac:dyDescent="0.3">
      <c r="AJ704" s="18">
        <f t="shared" si="33"/>
        <v>0</v>
      </c>
      <c r="AM704" s="19">
        <f t="shared" si="34"/>
        <v>0</v>
      </c>
      <c r="AN704" s="19">
        <f t="shared" si="35"/>
        <v>0</v>
      </c>
      <c r="AO704" s="19"/>
      <c r="AP704" s="19"/>
    </row>
    <row r="705" spans="36:42" x14ac:dyDescent="0.3">
      <c r="AJ705" s="18">
        <f t="shared" si="33"/>
        <v>0</v>
      </c>
      <c r="AM705" s="19">
        <f t="shared" si="34"/>
        <v>0</v>
      </c>
      <c r="AN705" s="19">
        <f t="shared" si="35"/>
        <v>0</v>
      </c>
      <c r="AO705" s="19"/>
      <c r="AP705" s="19"/>
    </row>
    <row r="706" spans="36:42" x14ac:dyDescent="0.3">
      <c r="AJ706" s="18">
        <f t="shared" si="33"/>
        <v>0</v>
      </c>
      <c r="AM706" s="19">
        <f t="shared" si="34"/>
        <v>0</v>
      </c>
      <c r="AN706" s="19">
        <f t="shared" si="35"/>
        <v>0</v>
      </c>
      <c r="AO706" s="19"/>
      <c r="AP706" s="19"/>
    </row>
    <row r="707" spans="36:42" x14ac:dyDescent="0.3">
      <c r="AJ707" s="18">
        <f t="shared" ref="AJ707:AJ770" si="36">SUM(AC707,AE707,AG707,AI707)</f>
        <v>0</v>
      </c>
      <c r="AM707" s="19">
        <f t="shared" ref="AM707:AM770" si="37">IF(AB707&gt;4999,AC707,0)+IF(AD707&gt;4999,AE707,0)+IF(AF707&gt;4999,AG707,0)+IF(AH707&gt;4999,AI707,0)</f>
        <v>0</v>
      </c>
      <c r="AN707" s="19">
        <f t="shared" ref="AN707:AN770" si="38">SUM(AC707+AE707+AG707+AI707-AM707)</f>
        <v>0</v>
      </c>
      <c r="AO707" s="19"/>
      <c r="AP707" s="19"/>
    </row>
    <row r="708" spans="36:42" x14ac:dyDescent="0.3">
      <c r="AJ708" s="18">
        <f t="shared" si="36"/>
        <v>0</v>
      </c>
      <c r="AM708" s="19">
        <f t="shared" si="37"/>
        <v>0</v>
      </c>
      <c r="AN708" s="19">
        <f t="shared" si="38"/>
        <v>0</v>
      </c>
      <c r="AO708" s="19"/>
      <c r="AP708" s="19"/>
    </row>
    <row r="709" spans="36:42" x14ac:dyDescent="0.3">
      <c r="AJ709" s="18">
        <f t="shared" si="36"/>
        <v>0</v>
      </c>
      <c r="AM709" s="19">
        <f t="shared" si="37"/>
        <v>0</v>
      </c>
      <c r="AN709" s="19">
        <f t="shared" si="38"/>
        <v>0</v>
      </c>
      <c r="AO709" s="19"/>
      <c r="AP709" s="19"/>
    </row>
    <row r="710" spans="36:42" x14ac:dyDescent="0.3">
      <c r="AJ710" s="18">
        <f t="shared" si="36"/>
        <v>0</v>
      </c>
      <c r="AM710" s="19">
        <f t="shared" si="37"/>
        <v>0</v>
      </c>
      <c r="AN710" s="19">
        <f t="shared" si="38"/>
        <v>0</v>
      </c>
      <c r="AO710" s="19"/>
      <c r="AP710" s="19"/>
    </row>
    <row r="711" spans="36:42" x14ac:dyDescent="0.3">
      <c r="AJ711" s="18">
        <f t="shared" si="36"/>
        <v>0</v>
      </c>
      <c r="AM711" s="19">
        <f t="shared" si="37"/>
        <v>0</v>
      </c>
      <c r="AN711" s="19">
        <f t="shared" si="38"/>
        <v>0</v>
      </c>
      <c r="AO711" s="19"/>
      <c r="AP711" s="19"/>
    </row>
    <row r="712" spans="36:42" x14ac:dyDescent="0.3">
      <c r="AJ712" s="18">
        <f t="shared" si="36"/>
        <v>0</v>
      </c>
      <c r="AM712" s="19">
        <f t="shared" si="37"/>
        <v>0</v>
      </c>
      <c r="AN712" s="19">
        <f t="shared" si="38"/>
        <v>0</v>
      </c>
      <c r="AO712" s="19"/>
      <c r="AP712" s="19"/>
    </row>
    <row r="713" spans="36:42" x14ac:dyDescent="0.3">
      <c r="AJ713" s="18">
        <f t="shared" si="36"/>
        <v>0</v>
      </c>
      <c r="AM713" s="19">
        <f t="shared" si="37"/>
        <v>0</v>
      </c>
      <c r="AN713" s="19">
        <f t="shared" si="38"/>
        <v>0</v>
      </c>
      <c r="AO713" s="19"/>
      <c r="AP713" s="19"/>
    </row>
    <row r="714" spans="36:42" x14ac:dyDescent="0.3">
      <c r="AJ714" s="18">
        <f t="shared" si="36"/>
        <v>0</v>
      </c>
      <c r="AM714" s="19">
        <f t="shared" si="37"/>
        <v>0</v>
      </c>
      <c r="AN714" s="19">
        <f t="shared" si="38"/>
        <v>0</v>
      </c>
      <c r="AO714" s="19"/>
      <c r="AP714" s="19"/>
    </row>
    <row r="715" spans="36:42" x14ac:dyDescent="0.3">
      <c r="AJ715" s="18">
        <f t="shared" si="36"/>
        <v>0</v>
      </c>
      <c r="AM715" s="19">
        <f t="shared" si="37"/>
        <v>0</v>
      </c>
      <c r="AN715" s="19">
        <f t="shared" si="38"/>
        <v>0</v>
      </c>
      <c r="AO715" s="19"/>
      <c r="AP715" s="19"/>
    </row>
    <row r="716" spans="36:42" x14ac:dyDescent="0.3">
      <c r="AJ716" s="18">
        <f t="shared" si="36"/>
        <v>0</v>
      </c>
      <c r="AM716" s="19">
        <f t="shared" si="37"/>
        <v>0</v>
      </c>
      <c r="AN716" s="19">
        <f t="shared" si="38"/>
        <v>0</v>
      </c>
      <c r="AO716" s="19"/>
      <c r="AP716" s="19"/>
    </row>
    <row r="717" spans="36:42" x14ac:dyDescent="0.3">
      <c r="AJ717" s="18">
        <f t="shared" si="36"/>
        <v>0</v>
      </c>
      <c r="AM717" s="19">
        <f t="shared" si="37"/>
        <v>0</v>
      </c>
      <c r="AN717" s="19">
        <f t="shared" si="38"/>
        <v>0</v>
      </c>
      <c r="AO717" s="19"/>
      <c r="AP717" s="19"/>
    </row>
    <row r="718" spans="36:42" x14ac:dyDescent="0.3">
      <c r="AJ718" s="18">
        <f t="shared" si="36"/>
        <v>0</v>
      </c>
      <c r="AM718" s="19">
        <f t="shared" si="37"/>
        <v>0</v>
      </c>
      <c r="AN718" s="19">
        <f t="shared" si="38"/>
        <v>0</v>
      </c>
      <c r="AO718" s="19"/>
      <c r="AP718" s="19"/>
    </row>
    <row r="719" spans="36:42" x14ac:dyDescent="0.3">
      <c r="AJ719" s="18">
        <f t="shared" si="36"/>
        <v>0</v>
      </c>
      <c r="AM719" s="19">
        <f t="shared" si="37"/>
        <v>0</v>
      </c>
      <c r="AN719" s="19">
        <f t="shared" si="38"/>
        <v>0</v>
      </c>
      <c r="AO719" s="19"/>
      <c r="AP719" s="19"/>
    </row>
    <row r="720" spans="36:42" x14ac:dyDescent="0.3">
      <c r="AJ720" s="18">
        <f t="shared" si="36"/>
        <v>0</v>
      </c>
      <c r="AM720" s="19">
        <f t="shared" si="37"/>
        <v>0</v>
      </c>
      <c r="AN720" s="19">
        <f t="shared" si="38"/>
        <v>0</v>
      </c>
      <c r="AO720" s="19"/>
      <c r="AP720" s="19"/>
    </row>
    <row r="721" spans="36:42" x14ac:dyDescent="0.3">
      <c r="AJ721" s="18">
        <f t="shared" si="36"/>
        <v>0</v>
      </c>
      <c r="AM721" s="19">
        <f t="shared" si="37"/>
        <v>0</v>
      </c>
      <c r="AN721" s="19">
        <f t="shared" si="38"/>
        <v>0</v>
      </c>
      <c r="AO721" s="19"/>
      <c r="AP721" s="19"/>
    </row>
    <row r="722" spans="36:42" x14ac:dyDescent="0.3">
      <c r="AJ722" s="18">
        <f t="shared" si="36"/>
        <v>0</v>
      </c>
      <c r="AM722" s="19">
        <f t="shared" si="37"/>
        <v>0</v>
      </c>
      <c r="AN722" s="19">
        <f t="shared" si="38"/>
        <v>0</v>
      </c>
      <c r="AO722" s="19"/>
      <c r="AP722" s="19"/>
    </row>
    <row r="723" spans="36:42" x14ac:dyDescent="0.3">
      <c r="AJ723" s="18">
        <f t="shared" si="36"/>
        <v>0</v>
      </c>
      <c r="AM723" s="19">
        <f t="shared" si="37"/>
        <v>0</v>
      </c>
      <c r="AN723" s="19">
        <f t="shared" si="38"/>
        <v>0</v>
      </c>
      <c r="AO723" s="19"/>
      <c r="AP723" s="19"/>
    </row>
    <row r="724" spans="36:42" x14ac:dyDescent="0.3">
      <c r="AJ724" s="18">
        <f t="shared" si="36"/>
        <v>0</v>
      </c>
      <c r="AM724" s="19">
        <f t="shared" si="37"/>
        <v>0</v>
      </c>
      <c r="AN724" s="19">
        <f t="shared" si="38"/>
        <v>0</v>
      </c>
      <c r="AO724" s="19"/>
      <c r="AP724" s="19"/>
    </row>
    <row r="725" spans="36:42" x14ac:dyDescent="0.3">
      <c r="AJ725" s="18">
        <f t="shared" si="36"/>
        <v>0</v>
      </c>
      <c r="AM725" s="19">
        <f t="shared" si="37"/>
        <v>0</v>
      </c>
      <c r="AN725" s="19">
        <f t="shared" si="38"/>
        <v>0</v>
      </c>
      <c r="AO725" s="19"/>
      <c r="AP725" s="19"/>
    </row>
    <row r="726" spans="36:42" x14ac:dyDescent="0.3">
      <c r="AJ726" s="18">
        <f t="shared" si="36"/>
        <v>0</v>
      </c>
      <c r="AM726" s="19">
        <f t="shared" si="37"/>
        <v>0</v>
      </c>
      <c r="AN726" s="19">
        <f t="shared" si="38"/>
        <v>0</v>
      </c>
      <c r="AO726" s="19"/>
      <c r="AP726" s="19"/>
    </row>
    <row r="727" spans="36:42" x14ac:dyDescent="0.3">
      <c r="AJ727" s="18">
        <f t="shared" si="36"/>
        <v>0</v>
      </c>
      <c r="AM727" s="19">
        <f t="shared" si="37"/>
        <v>0</v>
      </c>
      <c r="AN727" s="19">
        <f t="shared" si="38"/>
        <v>0</v>
      </c>
      <c r="AO727" s="19"/>
      <c r="AP727" s="19"/>
    </row>
    <row r="728" spans="36:42" x14ac:dyDescent="0.3">
      <c r="AJ728" s="18">
        <f t="shared" si="36"/>
        <v>0</v>
      </c>
      <c r="AM728" s="19">
        <f t="shared" si="37"/>
        <v>0</v>
      </c>
      <c r="AN728" s="19">
        <f t="shared" si="38"/>
        <v>0</v>
      </c>
      <c r="AO728" s="19"/>
      <c r="AP728" s="19"/>
    </row>
    <row r="729" spans="36:42" x14ac:dyDescent="0.3">
      <c r="AJ729" s="18">
        <f t="shared" si="36"/>
        <v>0</v>
      </c>
      <c r="AM729" s="19">
        <f t="shared" si="37"/>
        <v>0</v>
      </c>
      <c r="AN729" s="19">
        <f t="shared" si="38"/>
        <v>0</v>
      </c>
      <c r="AO729" s="19"/>
      <c r="AP729" s="19"/>
    </row>
    <row r="730" spans="36:42" x14ac:dyDescent="0.3">
      <c r="AJ730" s="18">
        <f t="shared" si="36"/>
        <v>0</v>
      </c>
      <c r="AM730" s="19">
        <f t="shared" si="37"/>
        <v>0</v>
      </c>
      <c r="AN730" s="19">
        <f t="shared" si="38"/>
        <v>0</v>
      </c>
      <c r="AO730" s="19"/>
      <c r="AP730" s="19"/>
    </row>
    <row r="731" spans="36:42" x14ac:dyDescent="0.3">
      <c r="AJ731" s="18">
        <f t="shared" si="36"/>
        <v>0</v>
      </c>
      <c r="AM731" s="19">
        <f t="shared" si="37"/>
        <v>0</v>
      </c>
      <c r="AN731" s="19">
        <f t="shared" si="38"/>
        <v>0</v>
      </c>
      <c r="AO731" s="19"/>
      <c r="AP731" s="19"/>
    </row>
    <row r="732" spans="36:42" x14ac:dyDescent="0.3">
      <c r="AJ732" s="18">
        <f t="shared" si="36"/>
        <v>0</v>
      </c>
      <c r="AM732" s="19">
        <f t="shared" si="37"/>
        <v>0</v>
      </c>
      <c r="AN732" s="19">
        <f t="shared" si="38"/>
        <v>0</v>
      </c>
      <c r="AO732" s="19"/>
      <c r="AP732" s="19"/>
    </row>
    <row r="733" spans="36:42" x14ac:dyDescent="0.3">
      <c r="AJ733" s="18">
        <f t="shared" si="36"/>
        <v>0</v>
      </c>
      <c r="AM733" s="19">
        <f t="shared" si="37"/>
        <v>0</v>
      </c>
      <c r="AN733" s="19">
        <f t="shared" si="38"/>
        <v>0</v>
      </c>
      <c r="AO733" s="19"/>
      <c r="AP733" s="19"/>
    </row>
    <row r="734" spans="36:42" x14ac:dyDescent="0.3">
      <c r="AJ734" s="18">
        <f t="shared" si="36"/>
        <v>0</v>
      </c>
      <c r="AM734" s="19">
        <f t="shared" si="37"/>
        <v>0</v>
      </c>
      <c r="AN734" s="19">
        <f t="shared" si="38"/>
        <v>0</v>
      </c>
      <c r="AO734" s="19"/>
      <c r="AP734" s="19"/>
    </row>
    <row r="735" spans="36:42" x14ac:dyDescent="0.3">
      <c r="AJ735" s="18">
        <f t="shared" si="36"/>
        <v>0</v>
      </c>
      <c r="AM735" s="19">
        <f t="shared" si="37"/>
        <v>0</v>
      </c>
      <c r="AN735" s="19">
        <f t="shared" si="38"/>
        <v>0</v>
      </c>
      <c r="AO735" s="19"/>
      <c r="AP735" s="19"/>
    </row>
    <row r="736" spans="36:42" x14ac:dyDescent="0.3">
      <c r="AJ736" s="18">
        <f t="shared" si="36"/>
        <v>0</v>
      </c>
      <c r="AM736" s="19">
        <f t="shared" si="37"/>
        <v>0</v>
      </c>
      <c r="AN736" s="19">
        <f t="shared" si="38"/>
        <v>0</v>
      </c>
      <c r="AO736" s="19"/>
      <c r="AP736" s="19"/>
    </row>
    <row r="737" spans="36:42" x14ac:dyDescent="0.3">
      <c r="AJ737" s="18">
        <f t="shared" si="36"/>
        <v>0</v>
      </c>
      <c r="AM737" s="19">
        <f t="shared" si="37"/>
        <v>0</v>
      </c>
      <c r="AN737" s="19">
        <f t="shared" si="38"/>
        <v>0</v>
      </c>
      <c r="AO737" s="19"/>
      <c r="AP737" s="19"/>
    </row>
    <row r="738" spans="36:42" x14ac:dyDescent="0.3">
      <c r="AJ738" s="18">
        <f t="shared" si="36"/>
        <v>0</v>
      </c>
      <c r="AM738" s="19">
        <f t="shared" si="37"/>
        <v>0</v>
      </c>
      <c r="AN738" s="19">
        <f t="shared" si="38"/>
        <v>0</v>
      </c>
      <c r="AO738" s="19"/>
      <c r="AP738" s="19"/>
    </row>
    <row r="739" spans="36:42" x14ac:dyDescent="0.3">
      <c r="AJ739" s="18">
        <f t="shared" si="36"/>
        <v>0</v>
      </c>
      <c r="AM739" s="19">
        <f t="shared" si="37"/>
        <v>0</v>
      </c>
      <c r="AN739" s="19">
        <f t="shared" si="38"/>
        <v>0</v>
      </c>
      <c r="AO739" s="19"/>
      <c r="AP739" s="19"/>
    </row>
    <row r="740" spans="36:42" x14ac:dyDescent="0.3">
      <c r="AJ740" s="18">
        <f t="shared" si="36"/>
        <v>0</v>
      </c>
      <c r="AM740" s="19">
        <f t="shared" si="37"/>
        <v>0</v>
      </c>
      <c r="AN740" s="19">
        <f t="shared" si="38"/>
        <v>0</v>
      </c>
      <c r="AO740" s="19"/>
      <c r="AP740" s="19"/>
    </row>
    <row r="741" spans="36:42" x14ac:dyDescent="0.3">
      <c r="AJ741" s="18">
        <f t="shared" si="36"/>
        <v>0</v>
      </c>
      <c r="AM741" s="19">
        <f t="shared" si="37"/>
        <v>0</v>
      </c>
      <c r="AN741" s="19">
        <f t="shared" si="38"/>
        <v>0</v>
      </c>
      <c r="AO741" s="19"/>
      <c r="AP741" s="19"/>
    </row>
    <row r="742" spans="36:42" x14ac:dyDescent="0.3">
      <c r="AJ742" s="18">
        <f t="shared" si="36"/>
        <v>0</v>
      </c>
      <c r="AM742" s="19">
        <f t="shared" si="37"/>
        <v>0</v>
      </c>
      <c r="AN742" s="19">
        <f t="shared" si="38"/>
        <v>0</v>
      </c>
      <c r="AO742" s="19"/>
      <c r="AP742" s="19"/>
    </row>
    <row r="743" spans="36:42" x14ac:dyDescent="0.3">
      <c r="AJ743" s="18">
        <f t="shared" si="36"/>
        <v>0</v>
      </c>
      <c r="AM743" s="19">
        <f t="shared" si="37"/>
        <v>0</v>
      </c>
      <c r="AN743" s="19">
        <f t="shared" si="38"/>
        <v>0</v>
      </c>
      <c r="AO743" s="19"/>
      <c r="AP743" s="19"/>
    </row>
    <row r="744" spans="36:42" x14ac:dyDescent="0.3">
      <c r="AJ744" s="18">
        <f t="shared" si="36"/>
        <v>0</v>
      </c>
      <c r="AM744" s="19">
        <f t="shared" si="37"/>
        <v>0</v>
      </c>
      <c r="AN744" s="19">
        <f t="shared" si="38"/>
        <v>0</v>
      </c>
      <c r="AO744" s="19"/>
      <c r="AP744" s="19"/>
    </row>
    <row r="745" spans="36:42" x14ac:dyDescent="0.3">
      <c r="AJ745" s="18">
        <f t="shared" si="36"/>
        <v>0</v>
      </c>
      <c r="AM745" s="19">
        <f t="shared" si="37"/>
        <v>0</v>
      </c>
      <c r="AN745" s="19">
        <f t="shared" si="38"/>
        <v>0</v>
      </c>
      <c r="AO745" s="19"/>
      <c r="AP745" s="19"/>
    </row>
    <row r="746" spans="36:42" x14ac:dyDescent="0.3">
      <c r="AJ746" s="18">
        <f t="shared" si="36"/>
        <v>0</v>
      </c>
      <c r="AM746" s="19">
        <f t="shared" si="37"/>
        <v>0</v>
      </c>
      <c r="AN746" s="19">
        <f t="shared" si="38"/>
        <v>0</v>
      </c>
      <c r="AO746" s="19"/>
      <c r="AP746" s="19"/>
    </row>
    <row r="747" spans="36:42" x14ac:dyDescent="0.3">
      <c r="AJ747" s="18">
        <f t="shared" si="36"/>
        <v>0</v>
      </c>
      <c r="AM747" s="19">
        <f t="shared" si="37"/>
        <v>0</v>
      </c>
      <c r="AN747" s="19">
        <f t="shared" si="38"/>
        <v>0</v>
      </c>
      <c r="AO747" s="19"/>
      <c r="AP747" s="19"/>
    </row>
    <row r="748" spans="36:42" x14ac:dyDescent="0.3">
      <c r="AJ748" s="18">
        <f t="shared" si="36"/>
        <v>0</v>
      </c>
      <c r="AM748" s="19">
        <f t="shared" si="37"/>
        <v>0</v>
      </c>
      <c r="AN748" s="19">
        <f t="shared" si="38"/>
        <v>0</v>
      </c>
      <c r="AO748" s="19"/>
      <c r="AP748" s="19"/>
    </row>
    <row r="749" spans="36:42" x14ac:dyDescent="0.3">
      <c r="AJ749" s="18">
        <f t="shared" si="36"/>
        <v>0</v>
      </c>
      <c r="AM749" s="19">
        <f t="shared" si="37"/>
        <v>0</v>
      </c>
      <c r="AN749" s="19">
        <f t="shared" si="38"/>
        <v>0</v>
      </c>
      <c r="AO749" s="19"/>
      <c r="AP749" s="19"/>
    </row>
    <row r="750" spans="36:42" x14ac:dyDescent="0.3">
      <c r="AJ750" s="18">
        <f t="shared" si="36"/>
        <v>0</v>
      </c>
      <c r="AM750" s="19">
        <f t="shared" si="37"/>
        <v>0</v>
      </c>
      <c r="AN750" s="19">
        <f t="shared" si="38"/>
        <v>0</v>
      </c>
      <c r="AO750" s="19"/>
      <c r="AP750" s="19"/>
    </row>
    <row r="751" spans="36:42" x14ac:dyDescent="0.3">
      <c r="AJ751" s="18">
        <f t="shared" si="36"/>
        <v>0</v>
      </c>
      <c r="AM751" s="19">
        <f t="shared" si="37"/>
        <v>0</v>
      </c>
      <c r="AN751" s="19">
        <f t="shared" si="38"/>
        <v>0</v>
      </c>
      <c r="AO751" s="19"/>
      <c r="AP751" s="19"/>
    </row>
    <row r="752" spans="36:42" x14ac:dyDescent="0.3">
      <c r="AJ752" s="18">
        <f t="shared" si="36"/>
        <v>0</v>
      </c>
      <c r="AM752" s="19">
        <f t="shared" si="37"/>
        <v>0</v>
      </c>
      <c r="AN752" s="19">
        <f t="shared" si="38"/>
        <v>0</v>
      </c>
      <c r="AO752" s="19"/>
      <c r="AP752" s="19"/>
    </row>
    <row r="753" spans="36:42" x14ac:dyDescent="0.3">
      <c r="AJ753" s="18">
        <f t="shared" si="36"/>
        <v>0</v>
      </c>
      <c r="AM753" s="19">
        <f t="shared" si="37"/>
        <v>0</v>
      </c>
      <c r="AN753" s="19">
        <f t="shared" si="38"/>
        <v>0</v>
      </c>
      <c r="AO753" s="19"/>
      <c r="AP753" s="19"/>
    </row>
    <row r="754" spans="36:42" x14ac:dyDescent="0.3">
      <c r="AJ754" s="18">
        <f t="shared" si="36"/>
        <v>0</v>
      </c>
      <c r="AM754" s="19">
        <f t="shared" si="37"/>
        <v>0</v>
      </c>
      <c r="AN754" s="19">
        <f t="shared" si="38"/>
        <v>0</v>
      </c>
      <c r="AO754" s="19"/>
      <c r="AP754" s="19"/>
    </row>
    <row r="755" spans="36:42" x14ac:dyDescent="0.3">
      <c r="AJ755" s="18">
        <f t="shared" si="36"/>
        <v>0</v>
      </c>
      <c r="AM755" s="19">
        <f t="shared" si="37"/>
        <v>0</v>
      </c>
      <c r="AN755" s="19">
        <f t="shared" si="38"/>
        <v>0</v>
      </c>
      <c r="AO755" s="19"/>
      <c r="AP755" s="19"/>
    </row>
    <row r="756" spans="36:42" x14ac:dyDescent="0.3">
      <c r="AJ756" s="18">
        <f t="shared" si="36"/>
        <v>0</v>
      </c>
      <c r="AM756" s="19">
        <f t="shared" si="37"/>
        <v>0</v>
      </c>
      <c r="AN756" s="19">
        <f t="shared" si="38"/>
        <v>0</v>
      </c>
      <c r="AO756" s="19"/>
      <c r="AP756" s="19"/>
    </row>
    <row r="757" spans="36:42" x14ac:dyDescent="0.3">
      <c r="AJ757" s="18">
        <f t="shared" si="36"/>
        <v>0</v>
      </c>
      <c r="AM757" s="19">
        <f t="shared" si="37"/>
        <v>0</v>
      </c>
      <c r="AN757" s="19">
        <f t="shared" si="38"/>
        <v>0</v>
      </c>
      <c r="AO757" s="19"/>
      <c r="AP757" s="19"/>
    </row>
    <row r="758" spans="36:42" x14ac:dyDescent="0.3">
      <c r="AJ758" s="18">
        <f t="shared" si="36"/>
        <v>0</v>
      </c>
      <c r="AM758" s="19">
        <f t="shared" si="37"/>
        <v>0</v>
      </c>
      <c r="AN758" s="19">
        <f t="shared" si="38"/>
        <v>0</v>
      </c>
      <c r="AO758" s="19"/>
      <c r="AP758" s="19"/>
    </row>
    <row r="759" spans="36:42" x14ac:dyDescent="0.3">
      <c r="AJ759" s="18">
        <f t="shared" si="36"/>
        <v>0</v>
      </c>
      <c r="AM759" s="19">
        <f t="shared" si="37"/>
        <v>0</v>
      </c>
      <c r="AN759" s="19">
        <f t="shared" si="38"/>
        <v>0</v>
      </c>
      <c r="AO759" s="19"/>
      <c r="AP759" s="19"/>
    </row>
    <row r="760" spans="36:42" x14ac:dyDescent="0.3">
      <c r="AJ760" s="18">
        <f t="shared" si="36"/>
        <v>0</v>
      </c>
      <c r="AM760" s="19">
        <f t="shared" si="37"/>
        <v>0</v>
      </c>
      <c r="AN760" s="19">
        <f t="shared" si="38"/>
        <v>0</v>
      </c>
      <c r="AO760" s="19"/>
      <c r="AP760" s="19"/>
    </row>
    <row r="761" spans="36:42" x14ac:dyDescent="0.3">
      <c r="AJ761" s="18">
        <f t="shared" si="36"/>
        <v>0</v>
      </c>
      <c r="AM761" s="19">
        <f t="shared" si="37"/>
        <v>0</v>
      </c>
      <c r="AN761" s="19">
        <f t="shared" si="38"/>
        <v>0</v>
      </c>
      <c r="AO761" s="19"/>
      <c r="AP761" s="19"/>
    </row>
    <row r="762" spans="36:42" x14ac:dyDescent="0.3">
      <c r="AJ762" s="18">
        <f t="shared" si="36"/>
        <v>0</v>
      </c>
      <c r="AM762" s="19">
        <f t="shared" si="37"/>
        <v>0</v>
      </c>
      <c r="AN762" s="19">
        <f t="shared" si="38"/>
        <v>0</v>
      </c>
      <c r="AO762" s="19"/>
      <c r="AP762" s="19"/>
    </row>
    <row r="763" spans="36:42" x14ac:dyDescent="0.3">
      <c r="AJ763" s="18">
        <f t="shared" si="36"/>
        <v>0</v>
      </c>
      <c r="AM763" s="19">
        <f t="shared" si="37"/>
        <v>0</v>
      </c>
      <c r="AN763" s="19">
        <f t="shared" si="38"/>
        <v>0</v>
      </c>
      <c r="AO763" s="19"/>
      <c r="AP763" s="19"/>
    </row>
    <row r="764" spans="36:42" x14ac:dyDescent="0.3">
      <c r="AJ764" s="18">
        <f t="shared" si="36"/>
        <v>0</v>
      </c>
      <c r="AM764" s="19">
        <f t="shared" si="37"/>
        <v>0</v>
      </c>
      <c r="AN764" s="19">
        <f t="shared" si="38"/>
        <v>0</v>
      </c>
      <c r="AO764" s="19"/>
      <c r="AP764" s="19"/>
    </row>
    <row r="765" spans="36:42" x14ac:dyDescent="0.3">
      <c r="AJ765" s="18">
        <f t="shared" si="36"/>
        <v>0</v>
      </c>
      <c r="AM765" s="19">
        <f t="shared" si="37"/>
        <v>0</v>
      </c>
      <c r="AN765" s="19">
        <f t="shared" si="38"/>
        <v>0</v>
      </c>
      <c r="AO765" s="19"/>
      <c r="AP765" s="19"/>
    </row>
    <row r="766" spans="36:42" x14ac:dyDescent="0.3">
      <c r="AJ766" s="18">
        <f t="shared" si="36"/>
        <v>0</v>
      </c>
      <c r="AM766" s="19">
        <f t="shared" si="37"/>
        <v>0</v>
      </c>
      <c r="AN766" s="19">
        <f t="shared" si="38"/>
        <v>0</v>
      </c>
      <c r="AO766" s="19"/>
      <c r="AP766" s="19"/>
    </row>
    <row r="767" spans="36:42" x14ac:dyDescent="0.3">
      <c r="AJ767" s="18">
        <f t="shared" si="36"/>
        <v>0</v>
      </c>
      <c r="AM767" s="19">
        <f t="shared" si="37"/>
        <v>0</v>
      </c>
      <c r="AN767" s="19">
        <f t="shared" si="38"/>
        <v>0</v>
      </c>
      <c r="AO767" s="19"/>
      <c r="AP767" s="19"/>
    </row>
    <row r="768" spans="36:42" x14ac:dyDescent="0.3">
      <c r="AJ768" s="18">
        <f t="shared" si="36"/>
        <v>0</v>
      </c>
      <c r="AM768" s="19">
        <f t="shared" si="37"/>
        <v>0</v>
      </c>
      <c r="AN768" s="19">
        <f t="shared" si="38"/>
        <v>0</v>
      </c>
      <c r="AO768" s="19"/>
      <c r="AP768" s="19"/>
    </row>
    <row r="769" spans="36:42" x14ac:dyDescent="0.3">
      <c r="AJ769" s="18">
        <f t="shared" si="36"/>
        <v>0</v>
      </c>
      <c r="AM769" s="19">
        <f t="shared" si="37"/>
        <v>0</v>
      </c>
      <c r="AN769" s="19">
        <f t="shared" si="38"/>
        <v>0</v>
      </c>
      <c r="AO769" s="19"/>
      <c r="AP769" s="19"/>
    </row>
    <row r="770" spans="36:42" x14ac:dyDescent="0.3">
      <c r="AJ770" s="18">
        <f t="shared" si="36"/>
        <v>0</v>
      </c>
      <c r="AM770" s="19">
        <f t="shared" si="37"/>
        <v>0</v>
      </c>
      <c r="AN770" s="19">
        <f t="shared" si="38"/>
        <v>0</v>
      </c>
      <c r="AO770" s="19"/>
      <c r="AP770" s="19"/>
    </row>
    <row r="771" spans="36:42" x14ac:dyDescent="0.3">
      <c r="AJ771" s="18">
        <f t="shared" ref="AJ771:AJ834" si="39">SUM(AC771,AE771,AG771,AI771)</f>
        <v>0</v>
      </c>
      <c r="AM771" s="19">
        <f t="shared" ref="AM771:AM834" si="40">IF(AB771&gt;4999,AC771,0)+IF(AD771&gt;4999,AE771,0)+IF(AF771&gt;4999,AG771,0)+IF(AH771&gt;4999,AI771,0)</f>
        <v>0</v>
      </c>
      <c r="AN771" s="19">
        <f t="shared" ref="AN771:AN834" si="41">SUM(AC771+AE771+AG771+AI771-AM771)</f>
        <v>0</v>
      </c>
      <c r="AO771" s="19"/>
      <c r="AP771" s="19"/>
    </row>
    <row r="772" spans="36:42" x14ac:dyDescent="0.3">
      <c r="AJ772" s="18">
        <f t="shared" si="39"/>
        <v>0</v>
      </c>
      <c r="AM772" s="19">
        <f t="shared" si="40"/>
        <v>0</v>
      </c>
      <c r="AN772" s="19">
        <f t="shared" si="41"/>
        <v>0</v>
      </c>
      <c r="AO772" s="19"/>
      <c r="AP772" s="19"/>
    </row>
    <row r="773" spans="36:42" x14ac:dyDescent="0.3">
      <c r="AJ773" s="18">
        <f t="shared" si="39"/>
        <v>0</v>
      </c>
      <c r="AM773" s="19">
        <f t="shared" si="40"/>
        <v>0</v>
      </c>
      <c r="AN773" s="19">
        <f t="shared" si="41"/>
        <v>0</v>
      </c>
      <c r="AO773" s="19"/>
      <c r="AP773" s="19"/>
    </row>
    <row r="774" spans="36:42" x14ac:dyDescent="0.3">
      <c r="AJ774" s="18">
        <f t="shared" si="39"/>
        <v>0</v>
      </c>
      <c r="AM774" s="19">
        <f t="shared" si="40"/>
        <v>0</v>
      </c>
      <c r="AN774" s="19">
        <f t="shared" si="41"/>
        <v>0</v>
      </c>
      <c r="AO774" s="19"/>
      <c r="AP774" s="19"/>
    </row>
    <row r="775" spans="36:42" x14ac:dyDescent="0.3">
      <c r="AJ775" s="18">
        <f t="shared" si="39"/>
        <v>0</v>
      </c>
      <c r="AM775" s="19">
        <f t="shared" si="40"/>
        <v>0</v>
      </c>
      <c r="AN775" s="19">
        <f t="shared" si="41"/>
        <v>0</v>
      </c>
      <c r="AO775" s="19"/>
      <c r="AP775" s="19"/>
    </row>
    <row r="776" spans="36:42" x14ac:dyDescent="0.3">
      <c r="AJ776" s="18">
        <f t="shared" si="39"/>
        <v>0</v>
      </c>
      <c r="AM776" s="19">
        <f t="shared" si="40"/>
        <v>0</v>
      </c>
      <c r="AN776" s="19">
        <f t="shared" si="41"/>
        <v>0</v>
      </c>
      <c r="AO776" s="19"/>
      <c r="AP776" s="19"/>
    </row>
    <row r="777" spans="36:42" x14ac:dyDescent="0.3">
      <c r="AJ777" s="18">
        <f t="shared" si="39"/>
        <v>0</v>
      </c>
      <c r="AM777" s="19">
        <f t="shared" si="40"/>
        <v>0</v>
      </c>
      <c r="AN777" s="19">
        <f t="shared" si="41"/>
        <v>0</v>
      </c>
      <c r="AO777" s="19"/>
      <c r="AP777" s="19"/>
    </row>
    <row r="778" spans="36:42" x14ac:dyDescent="0.3">
      <c r="AJ778" s="18">
        <f t="shared" si="39"/>
        <v>0</v>
      </c>
      <c r="AM778" s="19">
        <f t="shared" si="40"/>
        <v>0</v>
      </c>
      <c r="AN778" s="19">
        <f t="shared" si="41"/>
        <v>0</v>
      </c>
      <c r="AO778" s="19"/>
      <c r="AP778" s="19"/>
    </row>
    <row r="779" spans="36:42" x14ac:dyDescent="0.3">
      <c r="AJ779" s="18">
        <f t="shared" si="39"/>
        <v>0</v>
      </c>
      <c r="AM779" s="19">
        <f t="shared" si="40"/>
        <v>0</v>
      </c>
      <c r="AN779" s="19">
        <f t="shared" si="41"/>
        <v>0</v>
      </c>
      <c r="AO779" s="19"/>
      <c r="AP779" s="19"/>
    </row>
    <row r="780" spans="36:42" x14ac:dyDescent="0.3">
      <c r="AJ780" s="18">
        <f t="shared" si="39"/>
        <v>0</v>
      </c>
      <c r="AM780" s="19">
        <f t="shared" si="40"/>
        <v>0</v>
      </c>
      <c r="AN780" s="19">
        <f t="shared" si="41"/>
        <v>0</v>
      </c>
      <c r="AO780" s="19"/>
      <c r="AP780" s="19"/>
    </row>
    <row r="781" spans="36:42" x14ac:dyDescent="0.3">
      <c r="AJ781" s="18">
        <f t="shared" si="39"/>
        <v>0</v>
      </c>
      <c r="AM781" s="19">
        <f t="shared" si="40"/>
        <v>0</v>
      </c>
      <c r="AN781" s="19">
        <f t="shared" si="41"/>
        <v>0</v>
      </c>
      <c r="AO781" s="19"/>
      <c r="AP781" s="19"/>
    </row>
    <row r="782" spans="36:42" x14ac:dyDescent="0.3">
      <c r="AJ782" s="18">
        <f t="shared" si="39"/>
        <v>0</v>
      </c>
      <c r="AM782" s="19">
        <f t="shared" si="40"/>
        <v>0</v>
      </c>
      <c r="AN782" s="19">
        <f t="shared" si="41"/>
        <v>0</v>
      </c>
      <c r="AO782" s="19"/>
      <c r="AP782" s="19"/>
    </row>
    <row r="783" spans="36:42" x14ac:dyDescent="0.3">
      <c r="AJ783" s="18">
        <f t="shared" si="39"/>
        <v>0</v>
      </c>
      <c r="AM783" s="19">
        <f t="shared" si="40"/>
        <v>0</v>
      </c>
      <c r="AN783" s="19">
        <f t="shared" si="41"/>
        <v>0</v>
      </c>
      <c r="AO783" s="19"/>
      <c r="AP783" s="19"/>
    </row>
    <row r="784" spans="36:42" x14ac:dyDescent="0.3">
      <c r="AJ784" s="18">
        <f t="shared" si="39"/>
        <v>0</v>
      </c>
      <c r="AM784" s="19">
        <f t="shared" si="40"/>
        <v>0</v>
      </c>
      <c r="AN784" s="19">
        <f t="shared" si="41"/>
        <v>0</v>
      </c>
      <c r="AO784" s="19"/>
      <c r="AP784" s="19"/>
    </row>
    <row r="785" spans="36:42" x14ac:dyDescent="0.3">
      <c r="AJ785" s="18">
        <f t="shared" si="39"/>
        <v>0</v>
      </c>
      <c r="AM785" s="19">
        <f t="shared" si="40"/>
        <v>0</v>
      </c>
      <c r="AN785" s="19">
        <f t="shared" si="41"/>
        <v>0</v>
      </c>
      <c r="AO785" s="19"/>
      <c r="AP785" s="19"/>
    </row>
    <row r="786" spans="36:42" x14ac:dyDescent="0.3">
      <c r="AJ786" s="18">
        <f t="shared" si="39"/>
        <v>0</v>
      </c>
      <c r="AM786" s="19">
        <f t="shared" si="40"/>
        <v>0</v>
      </c>
      <c r="AN786" s="19">
        <f t="shared" si="41"/>
        <v>0</v>
      </c>
      <c r="AO786" s="19"/>
      <c r="AP786" s="19"/>
    </row>
    <row r="787" spans="36:42" x14ac:dyDescent="0.3">
      <c r="AJ787" s="18">
        <f t="shared" si="39"/>
        <v>0</v>
      </c>
      <c r="AM787" s="19">
        <f t="shared" si="40"/>
        <v>0</v>
      </c>
      <c r="AN787" s="19">
        <f t="shared" si="41"/>
        <v>0</v>
      </c>
      <c r="AO787" s="19"/>
      <c r="AP787" s="19"/>
    </row>
    <row r="788" spans="36:42" x14ac:dyDescent="0.3">
      <c r="AJ788" s="18">
        <f t="shared" si="39"/>
        <v>0</v>
      </c>
      <c r="AM788" s="19">
        <f t="shared" si="40"/>
        <v>0</v>
      </c>
      <c r="AN788" s="19">
        <f t="shared" si="41"/>
        <v>0</v>
      </c>
      <c r="AO788" s="19"/>
      <c r="AP788" s="19"/>
    </row>
    <row r="789" spans="36:42" x14ac:dyDescent="0.3">
      <c r="AJ789" s="18">
        <f t="shared" si="39"/>
        <v>0</v>
      </c>
      <c r="AM789" s="19">
        <f t="shared" si="40"/>
        <v>0</v>
      </c>
      <c r="AN789" s="19">
        <f t="shared" si="41"/>
        <v>0</v>
      </c>
      <c r="AO789" s="19"/>
      <c r="AP789" s="19"/>
    </row>
    <row r="790" spans="36:42" x14ac:dyDescent="0.3">
      <c r="AJ790" s="18">
        <f t="shared" si="39"/>
        <v>0</v>
      </c>
      <c r="AM790" s="19">
        <f t="shared" si="40"/>
        <v>0</v>
      </c>
      <c r="AN790" s="19">
        <f t="shared" si="41"/>
        <v>0</v>
      </c>
      <c r="AO790" s="19"/>
      <c r="AP790" s="19"/>
    </row>
    <row r="791" spans="36:42" x14ac:dyDescent="0.3">
      <c r="AJ791" s="18">
        <f t="shared" si="39"/>
        <v>0</v>
      </c>
      <c r="AM791" s="19">
        <f t="shared" si="40"/>
        <v>0</v>
      </c>
      <c r="AN791" s="19">
        <f t="shared" si="41"/>
        <v>0</v>
      </c>
      <c r="AO791" s="19"/>
      <c r="AP791" s="19"/>
    </row>
    <row r="792" spans="36:42" x14ac:dyDescent="0.3">
      <c r="AJ792" s="18">
        <f t="shared" si="39"/>
        <v>0</v>
      </c>
      <c r="AM792" s="19">
        <f t="shared" si="40"/>
        <v>0</v>
      </c>
      <c r="AN792" s="19">
        <f t="shared" si="41"/>
        <v>0</v>
      </c>
      <c r="AO792" s="19"/>
      <c r="AP792" s="19"/>
    </row>
    <row r="793" spans="36:42" x14ac:dyDescent="0.3">
      <c r="AJ793" s="18">
        <f t="shared" si="39"/>
        <v>0</v>
      </c>
      <c r="AM793" s="19">
        <f t="shared" si="40"/>
        <v>0</v>
      </c>
      <c r="AN793" s="19">
        <f t="shared" si="41"/>
        <v>0</v>
      </c>
      <c r="AO793" s="19"/>
      <c r="AP793" s="19"/>
    </row>
    <row r="794" spans="36:42" x14ac:dyDescent="0.3">
      <c r="AJ794" s="18">
        <f t="shared" si="39"/>
        <v>0</v>
      </c>
      <c r="AM794" s="19">
        <f t="shared" si="40"/>
        <v>0</v>
      </c>
      <c r="AN794" s="19">
        <f t="shared" si="41"/>
        <v>0</v>
      </c>
      <c r="AO794" s="19"/>
      <c r="AP794" s="19"/>
    </row>
    <row r="795" spans="36:42" x14ac:dyDescent="0.3">
      <c r="AJ795" s="18">
        <f t="shared" si="39"/>
        <v>0</v>
      </c>
      <c r="AM795" s="19">
        <f t="shared" si="40"/>
        <v>0</v>
      </c>
      <c r="AN795" s="19">
        <f t="shared" si="41"/>
        <v>0</v>
      </c>
      <c r="AO795" s="19"/>
      <c r="AP795" s="19"/>
    </row>
    <row r="796" spans="36:42" x14ac:dyDescent="0.3">
      <c r="AJ796" s="18">
        <f t="shared" si="39"/>
        <v>0</v>
      </c>
      <c r="AM796" s="19">
        <f t="shared" si="40"/>
        <v>0</v>
      </c>
      <c r="AN796" s="19">
        <f t="shared" si="41"/>
        <v>0</v>
      </c>
      <c r="AO796" s="19"/>
      <c r="AP796" s="19"/>
    </row>
    <row r="797" spans="36:42" x14ac:dyDescent="0.3">
      <c r="AJ797" s="18">
        <f t="shared" si="39"/>
        <v>0</v>
      </c>
      <c r="AM797" s="19">
        <f t="shared" si="40"/>
        <v>0</v>
      </c>
      <c r="AN797" s="19">
        <f t="shared" si="41"/>
        <v>0</v>
      </c>
      <c r="AO797" s="19"/>
      <c r="AP797" s="19"/>
    </row>
    <row r="798" spans="36:42" x14ac:dyDescent="0.3">
      <c r="AJ798" s="18">
        <f t="shared" si="39"/>
        <v>0</v>
      </c>
      <c r="AM798" s="19">
        <f t="shared" si="40"/>
        <v>0</v>
      </c>
      <c r="AN798" s="19">
        <f t="shared" si="41"/>
        <v>0</v>
      </c>
      <c r="AO798" s="19"/>
      <c r="AP798" s="19"/>
    </row>
    <row r="799" spans="36:42" x14ac:dyDescent="0.3">
      <c r="AJ799" s="18">
        <f t="shared" si="39"/>
        <v>0</v>
      </c>
      <c r="AM799" s="19">
        <f t="shared" si="40"/>
        <v>0</v>
      </c>
      <c r="AN799" s="19">
        <f t="shared" si="41"/>
        <v>0</v>
      </c>
      <c r="AO799" s="19"/>
      <c r="AP799" s="19"/>
    </row>
    <row r="800" spans="36:42" x14ac:dyDescent="0.3">
      <c r="AJ800" s="18">
        <f t="shared" si="39"/>
        <v>0</v>
      </c>
      <c r="AM800" s="19">
        <f t="shared" si="40"/>
        <v>0</v>
      </c>
      <c r="AN800" s="19">
        <f t="shared" si="41"/>
        <v>0</v>
      </c>
      <c r="AO800" s="19"/>
      <c r="AP800" s="19"/>
    </row>
    <row r="801" spans="36:42" x14ac:dyDescent="0.3">
      <c r="AJ801" s="18">
        <f t="shared" si="39"/>
        <v>0</v>
      </c>
      <c r="AM801" s="19">
        <f t="shared" si="40"/>
        <v>0</v>
      </c>
      <c r="AN801" s="19">
        <f t="shared" si="41"/>
        <v>0</v>
      </c>
      <c r="AO801" s="19"/>
      <c r="AP801" s="19"/>
    </row>
    <row r="802" spans="36:42" x14ac:dyDescent="0.3">
      <c r="AJ802" s="18">
        <f t="shared" si="39"/>
        <v>0</v>
      </c>
      <c r="AM802" s="19">
        <f t="shared" si="40"/>
        <v>0</v>
      </c>
      <c r="AN802" s="19">
        <f t="shared" si="41"/>
        <v>0</v>
      </c>
      <c r="AO802" s="19"/>
      <c r="AP802" s="19"/>
    </row>
    <row r="803" spans="36:42" x14ac:dyDescent="0.3">
      <c r="AJ803" s="18">
        <f t="shared" si="39"/>
        <v>0</v>
      </c>
      <c r="AM803" s="19">
        <f t="shared" si="40"/>
        <v>0</v>
      </c>
      <c r="AN803" s="19">
        <f t="shared" si="41"/>
        <v>0</v>
      </c>
      <c r="AO803" s="19"/>
      <c r="AP803" s="19"/>
    </row>
    <row r="804" spans="36:42" x14ac:dyDescent="0.3">
      <c r="AJ804" s="18">
        <f t="shared" si="39"/>
        <v>0</v>
      </c>
      <c r="AM804" s="19">
        <f t="shared" si="40"/>
        <v>0</v>
      </c>
      <c r="AN804" s="19">
        <f t="shared" si="41"/>
        <v>0</v>
      </c>
      <c r="AO804" s="19"/>
      <c r="AP804" s="19"/>
    </row>
    <row r="805" spans="36:42" x14ac:dyDescent="0.3">
      <c r="AJ805" s="18">
        <f t="shared" si="39"/>
        <v>0</v>
      </c>
      <c r="AM805" s="19">
        <f t="shared" si="40"/>
        <v>0</v>
      </c>
      <c r="AN805" s="19">
        <f t="shared" si="41"/>
        <v>0</v>
      </c>
      <c r="AO805" s="19"/>
      <c r="AP805" s="19"/>
    </row>
    <row r="806" spans="36:42" x14ac:dyDescent="0.3">
      <c r="AJ806" s="18">
        <f t="shared" si="39"/>
        <v>0</v>
      </c>
      <c r="AM806" s="19">
        <f t="shared" si="40"/>
        <v>0</v>
      </c>
      <c r="AN806" s="19">
        <f t="shared" si="41"/>
        <v>0</v>
      </c>
      <c r="AO806" s="19"/>
      <c r="AP806" s="19"/>
    </row>
    <row r="807" spans="36:42" x14ac:dyDescent="0.3">
      <c r="AJ807" s="18">
        <f t="shared" si="39"/>
        <v>0</v>
      </c>
      <c r="AM807" s="19">
        <f t="shared" si="40"/>
        <v>0</v>
      </c>
      <c r="AN807" s="19">
        <f t="shared" si="41"/>
        <v>0</v>
      </c>
      <c r="AO807" s="19"/>
      <c r="AP807" s="19"/>
    </row>
    <row r="808" spans="36:42" x14ac:dyDescent="0.3">
      <c r="AJ808" s="18">
        <f t="shared" si="39"/>
        <v>0</v>
      </c>
      <c r="AM808" s="19">
        <f t="shared" si="40"/>
        <v>0</v>
      </c>
      <c r="AN808" s="19">
        <f t="shared" si="41"/>
        <v>0</v>
      </c>
      <c r="AO808" s="19"/>
      <c r="AP808" s="19"/>
    </row>
    <row r="809" spans="36:42" x14ac:dyDescent="0.3">
      <c r="AJ809" s="18">
        <f t="shared" si="39"/>
        <v>0</v>
      </c>
      <c r="AM809" s="19">
        <f t="shared" si="40"/>
        <v>0</v>
      </c>
      <c r="AN809" s="19">
        <f t="shared" si="41"/>
        <v>0</v>
      </c>
      <c r="AO809" s="19"/>
      <c r="AP809" s="19"/>
    </row>
    <row r="810" spans="36:42" x14ac:dyDescent="0.3">
      <c r="AJ810" s="18">
        <f t="shared" si="39"/>
        <v>0</v>
      </c>
      <c r="AM810" s="19">
        <f t="shared" si="40"/>
        <v>0</v>
      </c>
      <c r="AN810" s="19">
        <f t="shared" si="41"/>
        <v>0</v>
      </c>
      <c r="AO810" s="19"/>
      <c r="AP810" s="19"/>
    </row>
    <row r="811" spans="36:42" x14ac:dyDescent="0.3">
      <c r="AJ811" s="18">
        <f t="shared" si="39"/>
        <v>0</v>
      </c>
      <c r="AM811" s="19">
        <f t="shared" si="40"/>
        <v>0</v>
      </c>
      <c r="AN811" s="19">
        <f t="shared" si="41"/>
        <v>0</v>
      </c>
      <c r="AO811" s="19"/>
      <c r="AP811" s="19"/>
    </row>
    <row r="812" spans="36:42" x14ac:dyDescent="0.3">
      <c r="AJ812" s="18">
        <f t="shared" si="39"/>
        <v>0</v>
      </c>
      <c r="AM812" s="19">
        <f t="shared" si="40"/>
        <v>0</v>
      </c>
      <c r="AN812" s="19">
        <f t="shared" si="41"/>
        <v>0</v>
      </c>
      <c r="AO812" s="19"/>
      <c r="AP812" s="19"/>
    </row>
    <row r="813" spans="36:42" x14ac:dyDescent="0.3">
      <c r="AJ813" s="18">
        <f t="shared" si="39"/>
        <v>0</v>
      </c>
      <c r="AM813" s="19">
        <f t="shared" si="40"/>
        <v>0</v>
      </c>
      <c r="AN813" s="19">
        <f t="shared" si="41"/>
        <v>0</v>
      </c>
      <c r="AO813" s="19"/>
      <c r="AP813" s="19"/>
    </row>
    <row r="814" spans="36:42" x14ac:dyDescent="0.3">
      <c r="AJ814" s="18">
        <f t="shared" si="39"/>
        <v>0</v>
      </c>
      <c r="AM814" s="19">
        <f t="shared" si="40"/>
        <v>0</v>
      </c>
      <c r="AN814" s="19">
        <f t="shared" si="41"/>
        <v>0</v>
      </c>
      <c r="AO814" s="19"/>
      <c r="AP814" s="19"/>
    </row>
    <row r="815" spans="36:42" x14ac:dyDescent="0.3">
      <c r="AJ815" s="18">
        <f t="shared" si="39"/>
        <v>0</v>
      </c>
      <c r="AM815" s="19">
        <f t="shared" si="40"/>
        <v>0</v>
      </c>
      <c r="AN815" s="19">
        <f t="shared" si="41"/>
        <v>0</v>
      </c>
      <c r="AO815" s="19"/>
      <c r="AP815" s="19"/>
    </row>
    <row r="816" spans="36:42" x14ac:dyDescent="0.3">
      <c r="AJ816" s="18">
        <f t="shared" si="39"/>
        <v>0</v>
      </c>
      <c r="AM816" s="19">
        <f t="shared" si="40"/>
        <v>0</v>
      </c>
      <c r="AN816" s="19">
        <f t="shared" si="41"/>
        <v>0</v>
      </c>
      <c r="AO816" s="19"/>
      <c r="AP816" s="19"/>
    </row>
    <row r="817" spans="36:42" x14ac:dyDescent="0.3">
      <c r="AJ817" s="18">
        <f t="shared" si="39"/>
        <v>0</v>
      </c>
      <c r="AM817" s="19">
        <f t="shared" si="40"/>
        <v>0</v>
      </c>
      <c r="AN817" s="19">
        <f t="shared" si="41"/>
        <v>0</v>
      </c>
      <c r="AO817" s="19"/>
      <c r="AP817" s="19"/>
    </row>
    <row r="818" spans="36:42" x14ac:dyDescent="0.3">
      <c r="AJ818" s="18">
        <f t="shared" si="39"/>
        <v>0</v>
      </c>
      <c r="AM818" s="19">
        <f t="shared" si="40"/>
        <v>0</v>
      </c>
      <c r="AN818" s="19">
        <f t="shared" si="41"/>
        <v>0</v>
      </c>
      <c r="AO818" s="19"/>
      <c r="AP818" s="19"/>
    </row>
    <row r="819" spans="36:42" x14ac:dyDescent="0.3">
      <c r="AJ819" s="18">
        <f t="shared" si="39"/>
        <v>0</v>
      </c>
      <c r="AM819" s="19">
        <f t="shared" si="40"/>
        <v>0</v>
      </c>
      <c r="AN819" s="19">
        <f t="shared" si="41"/>
        <v>0</v>
      </c>
      <c r="AO819" s="19"/>
      <c r="AP819" s="19"/>
    </row>
    <row r="820" spans="36:42" x14ac:dyDescent="0.3">
      <c r="AJ820" s="18">
        <f t="shared" si="39"/>
        <v>0</v>
      </c>
      <c r="AM820" s="19">
        <f t="shared" si="40"/>
        <v>0</v>
      </c>
      <c r="AN820" s="19">
        <f t="shared" si="41"/>
        <v>0</v>
      </c>
      <c r="AO820" s="19"/>
      <c r="AP820" s="19"/>
    </row>
    <row r="821" spans="36:42" x14ac:dyDescent="0.3">
      <c r="AJ821" s="18">
        <f t="shared" si="39"/>
        <v>0</v>
      </c>
      <c r="AM821" s="19">
        <f t="shared" si="40"/>
        <v>0</v>
      </c>
      <c r="AN821" s="19">
        <f t="shared" si="41"/>
        <v>0</v>
      </c>
      <c r="AO821" s="19"/>
      <c r="AP821" s="19"/>
    </row>
    <row r="822" spans="36:42" x14ac:dyDescent="0.3">
      <c r="AJ822" s="18">
        <f t="shared" si="39"/>
        <v>0</v>
      </c>
      <c r="AM822" s="19">
        <f t="shared" si="40"/>
        <v>0</v>
      </c>
      <c r="AN822" s="19">
        <f t="shared" si="41"/>
        <v>0</v>
      </c>
      <c r="AO822" s="19"/>
      <c r="AP822" s="19"/>
    </row>
    <row r="823" spans="36:42" x14ac:dyDescent="0.3">
      <c r="AJ823" s="18">
        <f t="shared" si="39"/>
        <v>0</v>
      </c>
      <c r="AM823" s="19">
        <f t="shared" si="40"/>
        <v>0</v>
      </c>
      <c r="AN823" s="19">
        <f t="shared" si="41"/>
        <v>0</v>
      </c>
      <c r="AO823" s="19"/>
      <c r="AP823" s="19"/>
    </row>
    <row r="824" spans="36:42" x14ac:dyDescent="0.3">
      <c r="AJ824" s="18">
        <f t="shared" si="39"/>
        <v>0</v>
      </c>
      <c r="AM824" s="19">
        <f t="shared" si="40"/>
        <v>0</v>
      </c>
      <c r="AN824" s="19">
        <f t="shared" si="41"/>
        <v>0</v>
      </c>
      <c r="AO824" s="19"/>
      <c r="AP824" s="19"/>
    </row>
    <row r="825" spans="36:42" x14ac:dyDescent="0.3">
      <c r="AJ825" s="18">
        <f t="shared" si="39"/>
        <v>0</v>
      </c>
      <c r="AM825" s="19">
        <f t="shared" si="40"/>
        <v>0</v>
      </c>
      <c r="AN825" s="19">
        <f t="shared" si="41"/>
        <v>0</v>
      </c>
      <c r="AO825" s="19"/>
      <c r="AP825" s="19"/>
    </row>
    <row r="826" spans="36:42" x14ac:dyDescent="0.3">
      <c r="AJ826" s="18">
        <f t="shared" si="39"/>
        <v>0</v>
      </c>
      <c r="AM826" s="19">
        <f t="shared" si="40"/>
        <v>0</v>
      </c>
      <c r="AN826" s="19">
        <f t="shared" si="41"/>
        <v>0</v>
      </c>
      <c r="AO826" s="19"/>
      <c r="AP826" s="19"/>
    </row>
    <row r="827" spans="36:42" x14ac:dyDescent="0.3">
      <c r="AJ827" s="18">
        <f t="shared" si="39"/>
        <v>0</v>
      </c>
      <c r="AM827" s="19">
        <f t="shared" si="40"/>
        <v>0</v>
      </c>
      <c r="AN827" s="19">
        <f t="shared" si="41"/>
        <v>0</v>
      </c>
      <c r="AO827" s="19"/>
      <c r="AP827" s="19"/>
    </row>
    <row r="828" spans="36:42" x14ac:dyDescent="0.3">
      <c r="AJ828" s="18">
        <f t="shared" si="39"/>
        <v>0</v>
      </c>
      <c r="AM828" s="19">
        <f t="shared" si="40"/>
        <v>0</v>
      </c>
      <c r="AN828" s="19">
        <f t="shared" si="41"/>
        <v>0</v>
      </c>
      <c r="AO828" s="19"/>
      <c r="AP828" s="19"/>
    </row>
    <row r="829" spans="36:42" x14ac:dyDescent="0.3">
      <c r="AJ829" s="18">
        <f t="shared" si="39"/>
        <v>0</v>
      </c>
      <c r="AM829" s="19">
        <f t="shared" si="40"/>
        <v>0</v>
      </c>
      <c r="AN829" s="19">
        <f t="shared" si="41"/>
        <v>0</v>
      </c>
      <c r="AO829" s="19"/>
      <c r="AP829" s="19"/>
    </row>
    <row r="830" spans="36:42" x14ac:dyDescent="0.3">
      <c r="AJ830" s="18">
        <f t="shared" si="39"/>
        <v>0</v>
      </c>
      <c r="AM830" s="19">
        <f t="shared" si="40"/>
        <v>0</v>
      </c>
      <c r="AN830" s="19">
        <f t="shared" si="41"/>
        <v>0</v>
      </c>
      <c r="AO830" s="19"/>
      <c r="AP830" s="19"/>
    </row>
    <row r="831" spans="36:42" x14ac:dyDescent="0.3">
      <c r="AJ831" s="18">
        <f t="shared" si="39"/>
        <v>0</v>
      </c>
      <c r="AM831" s="19">
        <f t="shared" si="40"/>
        <v>0</v>
      </c>
      <c r="AN831" s="19">
        <f t="shared" si="41"/>
        <v>0</v>
      </c>
      <c r="AO831" s="19"/>
      <c r="AP831" s="19"/>
    </row>
    <row r="832" spans="36:42" x14ac:dyDescent="0.3">
      <c r="AJ832" s="18">
        <f t="shared" si="39"/>
        <v>0</v>
      </c>
      <c r="AM832" s="19">
        <f t="shared" si="40"/>
        <v>0</v>
      </c>
      <c r="AN832" s="19">
        <f t="shared" si="41"/>
        <v>0</v>
      </c>
      <c r="AO832" s="19"/>
      <c r="AP832" s="19"/>
    </row>
    <row r="833" spans="36:42" x14ac:dyDescent="0.3">
      <c r="AJ833" s="18">
        <f t="shared" si="39"/>
        <v>0</v>
      </c>
      <c r="AM833" s="19">
        <f t="shared" si="40"/>
        <v>0</v>
      </c>
      <c r="AN833" s="19">
        <f t="shared" si="41"/>
        <v>0</v>
      </c>
      <c r="AO833" s="19"/>
      <c r="AP833" s="19"/>
    </row>
    <row r="834" spans="36:42" x14ac:dyDescent="0.3">
      <c r="AJ834" s="18">
        <f t="shared" si="39"/>
        <v>0</v>
      </c>
      <c r="AM834" s="19">
        <f t="shared" si="40"/>
        <v>0</v>
      </c>
      <c r="AN834" s="19">
        <f t="shared" si="41"/>
        <v>0</v>
      </c>
      <c r="AO834" s="19"/>
      <c r="AP834" s="19"/>
    </row>
    <row r="835" spans="36:42" x14ac:dyDescent="0.3">
      <c r="AJ835" s="18">
        <f t="shared" ref="AJ835:AJ898" si="42">SUM(AC835,AE835,AG835,AI835)</f>
        <v>0</v>
      </c>
      <c r="AM835" s="19">
        <f t="shared" ref="AM835:AM898" si="43">IF(AB835&gt;4999,AC835,0)+IF(AD835&gt;4999,AE835,0)+IF(AF835&gt;4999,AG835,0)+IF(AH835&gt;4999,AI835,0)</f>
        <v>0</v>
      </c>
      <c r="AN835" s="19">
        <f t="shared" ref="AN835:AN898" si="44">SUM(AC835+AE835+AG835+AI835-AM835)</f>
        <v>0</v>
      </c>
      <c r="AO835" s="19"/>
      <c r="AP835" s="19"/>
    </row>
    <row r="836" spans="36:42" x14ac:dyDescent="0.3">
      <c r="AJ836" s="18">
        <f t="shared" si="42"/>
        <v>0</v>
      </c>
      <c r="AM836" s="19">
        <f t="shared" si="43"/>
        <v>0</v>
      </c>
      <c r="AN836" s="19">
        <f t="shared" si="44"/>
        <v>0</v>
      </c>
      <c r="AO836" s="19"/>
      <c r="AP836" s="19"/>
    </row>
    <row r="837" spans="36:42" x14ac:dyDescent="0.3">
      <c r="AJ837" s="18">
        <f t="shared" si="42"/>
        <v>0</v>
      </c>
      <c r="AM837" s="19">
        <f t="shared" si="43"/>
        <v>0</v>
      </c>
      <c r="AN837" s="19">
        <f t="shared" si="44"/>
        <v>0</v>
      </c>
      <c r="AO837" s="19"/>
      <c r="AP837" s="19"/>
    </row>
    <row r="838" spans="36:42" x14ac:dyDescent="0.3">
      <c r="AJ838" s="18">
        <f t="shared" si="42"/>
        <v>0</v>
      </c>
      <c r="AM838" s="19">
        <f t="shared" si="43"/>
        <v>0</v>
      </c>
      <c r="AN838" s="19">
        <f t="shared" si="44"/>
        <v>0</v>
      </c>
      <c r="AO838" s="19"/>
      <c r="AP838" s="19"/>
    </row>
    <row r="839" spans="36:42" x14ac:dyDescent="0.3">
      <c r="AJ839" s="18">
        <f t="shared" si="42"/>
        <v>0</v>
      </c>
      <c r="AM839" s="19">
        <f t="shared" si="43"/>
        <v>0</v>
      </c>
      <c r="AN839" s="19">
        <f t="shared" si="44"/>
        <v>0</v>
      </c>
      <c r="AO839" s="19"/>
      <c r="AP839" s="19"/>
    </row>
    <row r="840" spans="36:42" x14ac:dyDescent="0.3">
      <c r="AJ840" s="18">
        <f t="shared" si="42"/>
        <v>0</v>
      </c>
      <c r="AM840" s="19">
        <f t="shared" si="43"/>
        <v>0</v>
      </c>
      <c r="AN840" s="19">
        <f t="shared" si="44"/>
        <v>0</v>
      </c>
      <c r="AO840" s="19"/>
      <c r="AP840" s="19"/>
    </row>
    <row r="841" spans="36:42" x14ac:dyDescent="0.3">
      <c r="AJ841" s="18">
        <f t="shared" si="42"/>
        <v>0</v>
      </c>
      <c r="AM841" s="19">
        <f t="shared" si="43"/>
        <v>0</v>
      </c>
      <c r="AN841" s="19">
        <f t="shared" si="44"/>
        <v>0</v>
      </c>
      <c r="AO841" s="19"/>
      <c r="AP841" s="19"/>
    </row>
    <row r="842" spans="36:42" x14ac:dyDescent="0.3">
      <c r="AJ842" s="18">
        <f t="shared" si="42"/>
        <v>0</v>
      </c>
      <c r="AM842" s="19">
        <f t="shared" si="43"/>
        <v>0</v>
      </c>
      <c r="AN842" s="19">
        <f t="shared" si="44"/>
        <v>0</v>
      </c>
      <c r="AO842" s="19"/>
      <c r="AP842" s="19"/>
    </row>
    <row r="843" spans="36:42" x14ac:dyDescent="0.3">
      <c r="AJ843" s="18">
        <f t="shared" si="42"/>
        <v>0</v>
      </c>
      <c r="AM843" s="19">
        <f t="shared" si="43"/>
        <v>0</v>
      </c>
      <c r="AN843" s="19">
        <f t="shared" si="44"/>
        <v>0</v>
      </c>
      <c r="AO843" s="19"/>
      <c r="AP843" s="19"/>
    </row>
    <row r="844" spans="36:42" x14ac:dyDescent="0.3">
      <c r="AJ844" s="18">
        <f t="shared" si="42"/>
        <v>0</v>
      </c>
      <c r="AM844" s="19">
        <f t="shared" si="43"/>
        <v>0</v>
      </c>
      <c r="AN844" s="19">
        <f t="shared" si="44"/>
        <v>0</v>
      </c>
      <c r="AO844" s="19"/>
      <c r="AP844" s="19"/>
    </row>
    <row r="845" spans="36:42" x14ac:dyDescent="0.3">
      <c r="AJ845" s="18">
        <f t="shared" si="42"/>
        <v>0</v>
      </c>
      <c r="AM845" s="19">
        <f t="shared" si="43"/>
        <v>0</v>
      </c>
      <c r="AN845" s="19">
        <f t="shared" si="44"/>
        <v>0</v>
      </c>
      <c r="AO845" s="19"/>
      <c r="AP845" s="19"/>
    </row>
    <row r="846" spans="36:42" x14ac:dyDescent="0.3">
      <c r="AJ846" s="18">
        <f t="shared" si="42"/>
        <v>0</v>
      </c>
      <c r="AM846" s="19">
        <f t="shared" si="43"/>
        <v>0</v>
      </c>
      <c r="AN846" s="19">
        <f t="shared" si="44"/>
        <v>0</v>
      </c>
      <c r="AO846" s="19"/>
      <c r="AP846" s="19"/>
    </row>
    <row r="847" spans="36:42" x14ac:dyDescent="0.3">
      <c r="AJ847" s="18">
        <f t="shared" si="42"/>
        <v>0</v>
      </c>
      <c r="AM847" s="19">
        <f t="shared" si="43"/>
        <v>0</v>
      </c>
      <c r="AN847" s="19">
        <f t="shared" si="44"/>
        <v>0</v>
      </c>
      <c r="AO847" s="19"/>
      <c r="AP847" s="19"/>
    </row>
    <row r="848" spans="36:42" x14ac:dyDescent="0.3">
      <c r="AJ848" s="18">
        <f t="shared" si="42"/>
        <v>0</v>
      </c>
      <c r="AM848" s="19">
        <f t="shared" si="43"/>
        <v>0</v>
      </c>
      <c r="AN848" s="19">
        <f t="shared" si="44"/>
        <v>0</v>
      </c>
      <c r="AO848" s="19"/>
      <c r="AP848" s="19"/>
    </row>
    <row r="849" spans="36:42" x14ac:dyDescent="0.3">
      <c r="AJ849" s="18">
        <f t="shared" si="42"/>
        <v>0</v>
      </c>
      <c r="AM849" s="19">
        <f t="shared" si="43"/>
        <v>0</v>
      </c>
      <c r="AN849" s="19">
        <f t="shared" si="44"/>
        <v>0</v>
      </c>
      <c r="AO849" s="19"/>
      <c r="AP849" s="19"/>
    </row>
    <row r="850" spans="36:42" x14ac:dyDescent="0.3">
      <c r="AJ850" s="18">
        <f t="shared" si="42"/>
        <v>0</v>
      </c>
      <c r="AM850" s="19">
        <f t="shared" si="43"/>
        <v>0</v>
      </c>
      <c r="AN850" s="19">
        <f t="shared" si="44"/>
        <v>0</v>
      </c>
      <c r="AO850" s="19"/>
      <c r="AP850" s="19"/>
    </row>
    <row r="851" spans="36:42" x14ac:dyDescent="0.3">
      <c r="AJ851" s="18">
        <f t="shared" si="42"/>
        <v>0</v>
      </c>
      <c r="AM851" s="19">
        <f t="shared" si="43"/>
        <v>0</v>
      </c>
      <c r="AN851" s="19">
        <f t="shared" si="44"/>
        <v>0</v>
      </c>
      <c r="AO851" s="19"/>
      <c r="AP851" s="19"/>
    </row>
    <row r="852" spans="36:42" x14ac:dyDescent="0.3">
      <c r="AJ852" s="18">
        <f t="shared" si="42"/>
        <v>0</v>
      </c>
      <c r="AM852" s="19">
        <f t="shared" si="43"/>
        <v>0</v>
      </c>
      <c r="AN852" s="19">
        <f t="shared" si="44"/>
        <v>0</v>
      </c>
      <c r="AO852" s="19"/>
      <c r="AP852" s="19"/>
    </row>
    <row r="853" spans="36:42" x14ac:dyDescent="0.3">
      <c r="AJ853" s="18">
        <f t="shared" si="42"/>
        <v>0</v>
      </c>
      <c r="AM853" s="19">
        <f t="shared" si="43"/>
        <v>0</v>
      </c>
      <c r="AN853" s="19">
        <f t="shared" si="44"/>
        <v>0</v>
      </c>
      <c r="AO853" s="19"/>
      <c r="AP853" s="19"/>
    </row>
    <row r="854" spans="36:42" x14ac:dyDescent="0.3">
      <c r="AJ854" s="18">
        <f t="shared" si="42"/>
        <v>0</v>
      </c>
      <c r="AM854" s="19">
        <f t="shared" si="43"/>
        <v>0</v>
      </c>
      <c r="AN854" s="19">
        <f t="shared" si="44"/>
        <v>0</v>
      </c>
      <c r="AO854" s="19"/>
      <c r="AP854" s="19"/>
    </row>
    <row r="855" spans="36:42" x14ac:dyDescent="0.3">
      <c r="AJ855" s="18">
        <f t="shared" si="42"/>
        <v>0</v>
      </c>
      <c r="AM855" s="19">
        <f t="shared" si="43"/>
        <v>0</v>
      </c>
      <c r="AN855" s="19">
        <f t="shared" si="44"/>
        <v>0</v>
      </c>
      <c r="AO855" s="19"/>
      <c r="AP855" s="19"/>
    </row>
    <row r="856" spans="36:42" x14ac:dyDescent="0.3">
      <c r="AJ856" s="18">
        <f t="shared" si="42"/>
        <v>0</v>
      </c>
      <c r="AM856" s="19">
        <f t="shared" si="43"/>
        <v>0</v>
      </c>
      <c r="AN856" s="19">
        <f t="shared" si="44"/>
        <v>0</v>
      </c>
      <c r="AO856" s="19"/>
      <c r="AP856" s="19"/>
    </row>
    <row r="857" spans="36:42" x14ac:dyDescent="0.3">
      <c r="AJ857" s="18">
        <f t="shared" si="42"/>
        <v>0</v>
      </c>
      <c r="AM857" s="19">
        <f t="shared" si="43"/>
        <v>0</v>
      </c>
      <c r="AN857" s="19">
        <f t="shared" si="44"/>
        <v>0</v>
      </c>
      <c r="AO857" s="19"/>
      <c r="AP857" s="19"/>
    </row>
    <row r="858" spans="36:42" x14ac:dyDescent="0.3">
      <c r="AJ858" s="18">
        <f t="shared" si="42"/>
        <v>0</v>
      </c>
      <c r="AM858" s="19">
        <f t="shared" si="43"/>
        <v>0</v>
      </c>
      <c r="AN858" s="19">
        <f t="shared" si="44"/>
        <v>0</v>
      </c>
      <c r="AO858" s="19"/>
      <c r="AP858" s="19"/>
    </row>
    <row r="859" spans="36:42" x14ac:dyDescent="0.3">
      <c r="AJ859" s="18">
        <f t="shared" si="42"/>
        <v>0</v>
      </c>
      <c r="AM859" s="19">
        <f t="shared" si="43"/>
        <v>0</v>
      </c>
      <c r="AN859" s="19">
        <f t="shared" si="44"/>
        <v>0</v>
      </c>
      <c r="AO859" s="19"/>
      <c r="AP859" s="19"/>
    </row>
    <row r="860" spans="36:42" x14ac:dyDescent="0.3">
      <c r="AJ860" s="18">
        <f t="shared" si="42"/>
        <v>0</v>
      </c>
      <c r="AM860" s="19">
        <f t="shared" si="43"/>
        <v>0</v>
      </c>
      <c r="AN860" s="19">
        <f t="shared" si="44"/>
        <v>0</v>
      </c>
      <c r="AO860" s="19"/>
      <c r="AP860" s="19"/>
    </row>
    <row r="861" spans="36:42" x14ac:dyDescent="0.3">
      <c r="AJ861" s="18">
        <f t="shared" si="42"/>
        <v>0</v>
      </c>
      <c r="AM861" s="19">
        <f t="shared" si="43"/>
        <v>0</v>
      </c>
      <c r="AN861" s="19">
        <f t="shared" si="44"/>
        <v>0</v>
      </c>
      <c r="AO861" s="19"/>
      <c r="AP861" s="19"/>
    </row>
    <row r="862" spans="36:42" x14ac:dyDescent="0.3">
      <c r="AJ862" s="18">
        <f t="shared" si="42"/>
        <v>0</v>
      </c>
      <c r="AM862" s="19">
        <f t="shared" si="43"/>
        <v>0</v>
      </c>
      <c r="AN862" s="19">
        <f t="shared" si="44"/>
        <v>0</v>
      </c>
      <c r="AO862" s="19"/>
      <c r="AP862" s="19"/>
    </row>
    <row r="863" spans="36:42" x14ac:dyDescent="0.3">
      <c r="AJ863" s="18">
        <f t="shared" si="42"/>
        <v>0</v>
      </c>
      <c r="AM863" s="19">
        <f t="shared" si="43"/>
        <v>0</v>
      </c>
      <c r="AN863" s="19">
        <f t="shared" si="44"/>
        <v>0</v>
      </c>
      <c r="AO863" s="19"/>
      <c r="AP863" s="19"/>
    </row>
    <row r="864" spans="36:42" x14ac:dyDescent="0.3">
      <c r="AJ864" s="18">
        <f t="shared" si="42"/>
        <v>0</v>
      </c>
      <c r="AM864" s="19">
        <f t="shared" si="43"/>
        <v>0</v>
      </c>
      <c r="AN864" s="19">
        <f t="shared" si="44"/>
        <v>0</v>
      </c>
      <c r="AO864" s="19"/>
      <c r="AP864" s="19"/>
    </row>
    <row r="865" spans="36:42" x14ac:dyDescent="0.3">
      <c r="AJ865" s="18">
        <f t="shared" si="42"/>
        <v>0</v>
      </c>
      <c r="AM865" s="19">
        <f t="shared" si="43"/>
        <v>0</v>
      </c>
      <c r="AN865" s="19">
        <f t="shared" si="44"/>
        <v>0</v>
      </c>
      <c r="AO865" s="19"/>
      <c r="AP865" s="19"/>
    </row>
    <row r="866" spans="36:42" x14ac:dyDescent="0.3">
      <c r="AJ866" s="18">
        <f t="shared" si="42"/>
        <v>0</v>
      </c>
      <c r="AM866" s="19">
        <f t="shared" si="43"/>
        <v>0</v>
      </c>
      <c r="AN866" s="19">
        <f t="shared" si="44"/>
        <v>0</v>
      </c>
      <c r="AO866" s="19"/>
      <c r="AP866" s="19"/>
    </row>
    <row r="867" spans="36:42" x14ac:dyDescent="0.3">
      <c r="AJ867" s="18">
        <f t="shared" si="42"/>
        <v>0</v>
      </c>
      <c r="AM867" s="19">
        <f t="shared" si="43"/>
        <v>0</v>
      </c>
      <c r="AN867" s="19">
        <f t="shared" si="44"/>
        <v>0</v>
      </c>
      <c r="AO867" s="19"/>
      <c r="AP867" s="19"/>
    </row>
    <row r="868" spans="36:42" x14ac:dyDescent="0.3">
      <c r="AJ868" s="18">
        <f t="shared" si="42"/>
        <v>0</v>
      </c>
      <c r="AM868" s="19">
        <f t="shared" si="43"/>
        <v>0</v>
      </c>
      <c r="AN868" s="19">
        <f t="shared" si="44"/>
        <v>0</v>
      </c>
      <c r="AO868" s="19"/>
      <c r="AP868" s="19"/>
    </row>
    <row r="869" spans="36:42" x14ac:dyDescent="0.3">
      <c r="AJ869" s="18">
        <f t="shared" si="42"/>
        <v>0</v>
      </c>
      <c r="AM869" s="19">
        <f t="shared" si="43"/>
        <v>0</v>
      </c>
      <c r="AN869" s="19">
        <f t="shared" si="44"/>
        <v>0</v>
      </c>
      <c r="AO869" s="19"/>
      <c r="AP869" s="19"/>
    </row>
    <row r="870" spans="36:42" x14ac:dyDescent="0.3">
      <c r="AJ870" s="18">
        <f t="shared" si="42"/>
        <v>0</v>
      </c>
      <c r="AM870" s="19">
        <f t="shared" si="43"/>
        <v>0</v>
      </c>
      <c r="AN870" s="19">
        <f t="shared" si="44"/>
        <v>0</v>
      </c>
      <c r="AO870" s="19"/>
      <c r="AP870" s="19"/>
    </row>
    <row r="871" spans="36:42" x14ac:dyDescent="0.3">
      <c r="AJ871" s="18">
        <f t="shared" si="42"/>
        <v>0</v>
      </c>
      <c r="AM871" s="19">
        <f t="shared" si="43"/>
        <v>0</v>
      </c>
      <c r="AN871" s="19">
        <f t="shared" si="44"/>
        <v>0</v>
      </c>
      <c r="AO871" s="19"/>
      <c r="AP871" s="19"/>
    </row>
    <row r="872" spans="36:42" x14ac:dyDescent="0.3">
      <c r="AJ872" s="18">
        <f t="shared" si="42"/>
        <v>0</v>
      </c>
      <c r="AM872" s="19">
        <f t="shared" si="43"/>
        <v>0</v>
      </c>
      <c r="AN872" s="19">
        <f t="shared" si="44"/>
        <v>0</v>
      </c>
      <c r="AO872" s="19"/>
      <c r="AP872" s="19"/>
    </row>
    <row r="873" spans="36:42" x14ac:dyDescent="0.3">
      <c r="AJ873" s="18">
        <f t="shared" si="42"/>
        <v>0</v>
      </c>
      <c r="AM873" s="19">
        <f t="shared" si="43"/>
        <v>0</v>
      </c>
      <c r="AN873" s="19">
        <f t="shared" si="44"/>
        <v>0</v>
      </c>
      <c r="AO873" s="19"/>
      <c r="AP873" s="19"/>
    </row>
    <row r="874" spans="36:42" x14ac:dyDescent="0.3">
      <c r="AJ874" s="18">
        <f t="shared" si="42"/>
        <v>0</v>
      </c>
      <c r="AM874" s="19">
        <f t="shared" si="43"/>
        <v>0</v>
      </c>
      <c r="AN874" s="19">
        <f t="shared" si="44"/>
        <v>0</v>
      </c>
      <c r="AO874" s="19"/>
      <c r="AP874" s="19"/>
    </row>
    <row r="875" spans="36:42" x14ac:dyDescent="0.3">
      <c r="AJ875" s="18">
        <f t="shared" si="42"/>
        <v>0</v>
      </c>
      <c r="AM875" s="19">
        <f t="shared" si="43"/>
        <v>0</v>
      </c>
      <c r="AN875" s="19">
        <f t="shared" si="44"/>
        <v>0</v>
      </c>
      <c r="AO875" s="19"/>
      <c r="AP875" s="19"/>
    </row>
    <row r="876" spans="36:42" x14ac:dyDescent="0.3">
      <c r="AJ876" s="18">
        <f t="shared" si="42"/>
        <v>0</v>
      </c>
      <c r="AM876" s="19">
        <f t="shared" si="43"/>
        <v>0</v>
      </c>
      <c r="AN876" s="19">
        <f t="shared" si="44"/>
        <v>0</v>
      </c>
      <c r="AO876" s="19"/>
      <c r="AP876" s="19"/>
    </row>
    <row r="877" spans="36:42" x14ac:dyDescent="0.3">
      <c r="AJ877" s="18">
        <f t="shared" si="42"/>
        <v>0</v>
      </c>
      <c r="AM877" s="19">
        <f t="shared" si="43"/>
        <v>0</v>
      </c>
      <c r="AN877" s="19">
        <f t="shared" si="44"/>
        <v>0</v>
      </c>
      <c r="AO877" s="19"/>
      <c r="AP877" s="19"/>
    </row>
    <row r="878" spans="36:42" x14ac:dyDescent="0.3">
      <c r="AJ878" s="18">
        <f t="shared" si="42"/>
        <v>0</v>
      </c>
      <c r="AM878" s="19">
        <f t="shared" si="43"/>
        <v>0</v>
      </c>
      <c r="AN878" s="19">
        <f t="shared" si="44"/>
        <v>0</v>
      </c>
      <c r="AO878" s="19"/>
      <c r="AP878" s="19"/>
    </row>
    <row r="879" spans="36:42" x14ac:dyDescent="0.3">
      <c r="AJ879" s="18">
        <f t="shared" si="42"/>
        <v>0</v>
      </c>
      <c r="AM879" s="19">
        <f t="shared" si="43"/>
        <v>0</v>
      </c>
      <c r="AN879" s="19">
        <f t="shared" si="44"/>
        <v>0</v>
      </c>
      <c r="AO879" s="19"/>
      <c r="AP879" s="19"/>
    </row>
    <row r="880" spans="36:42" x14ac:dyDescent="0.3">
      <c r="AJ880" s="18">
        <f t="shared" si="42"/>
        <v>0</v>
      </c>
      <c r="AM880" s="19">
        <f t="shared" si="43"/>
        <v>0</v>
      </c>
      <c r="AN880" s="19">
        <f t="shared" si="44"/>
        <v>0</v>
      </c>
      <c r="AO880" s="19"/>
      <c r="AP880" s="19"/>
    </row>
    <row r="881" spans="36:42" x14ac:dyDescent="0.3">
      <c r="AJ881" s="18">
        <f t="shared" si="42"/>
        <v>0</v>
      </c>
      <c r="AM881" s="19">
        <f t="shared" si="43"/>
        <v>0</v>
      </c>
      <c r="AN881" s="19">
        <f t="shared" si="44"/>
        <v>0</v>
      </c>
      <c r="AO881" s="19"/>
      <c r="AP881" s="19"/>
    </row>
    <row r="882" spans="36:42" x14ac:dyDescent="0.3">
      <c r="AJ882" s="18">
        <f t="shared" si="42"/>
        <v>0</v>
      </c>
      <c r="AM882" s="19">
        <f t="shared" si="43"/>
        <v>0</v>
      </c>
      <c r="AN882" s="19">
        <f t="shared" si="44"/>
        <v>0</v>
      </c>
      <c r="AO882" s="19"/>
      <c r="AP882" s="19"/>
    </row>
    <row r="883" spans="36:42" x14ac:dyDescent="0.3">
      <c r="AJ883" s="18">
        <f t="shared" si="42"/>
        <v>0</v>
      </c>
      <c r="AM883" s="19">
        <f t="shared" si="43"/>
        <v>0</v>
      </c>
      <c r="AN883" s="19">
        <f t="shared" si="44"/>
        <v>0</v>
      </c>
      <c r="AO883" s="19"/>
      <c r="AP883" s="19"/>
    </row>
    <row r="884" spans="36:42" x14ac:dyDescent="0.3">
      <c r="AJ884" s="18">
        <f t="shared" si="42"/>
        <v>0</v>
      </c>
      <c r="AM884" s="19">
        <f t="shared" si="43"/>
        <v>0</v>
      </c>
      <c r="AN884" s="19">
        <f t="shared" si="44"/>
        <v>0</v>
      </c>
      <c r="AO884" s="19"/>
      <c r="AP884" s="19"/>
    </row>
    <row r="885" spans="36:42" x14ac:dyDescent="0.3">
      <c r="AJ885" s="18">
        <f t="shared" si="42"/>
        <v>0</v>
      </c>
      <c r="AM885" s="19">
        <f t="shared" si="43"/>
        <v>0</v>
      </c>
      <c r="AN885" s="19">
        <f t="shared" si="44"/>
        <v>0</v>
      </c>
      <c r="AO885" s="19"/>
      <c r="AP885" s="19"/>
    </row>
    <row r="886" spans="36:42" x14ac:dyDescent="0.3">
      <c r="AJ886" s="18">
        <f t="shared" si="42"/>
        <v>0</v>
      </c>
      <c r="AM886" s="19">
        <f t="shared" si="43"/>
        <v>0</v>
      </c>
      <c r="AN886" s="19">
        <f t="shared" si="44"/>
        <v>0</v>
      </c>
      <c r="AO886" s="19"/>
      <c r="AP886" s="19"/>
    </row>
    <row r="887" spans="36:42" x14ac:dyDescent="0.3">
      <c r="AJ887" s="18">
        <f t="shared" si="42"/>
        <v>0</v>
      </c>
      <c r="AM887" s="19">
        <f t="shared" si="43"/>
        <v>0</v>
      </c>
      <c r="AN887" s="19">
        <f t="shared" si="44"/>
        <v>0</v>
      </c>
      <c r="AO887" s="19"/>
      <c r="AP887" s="19"/>
    </row>
    <row r="888" spans="36:42" x14ac:dyDescent="0.3">
      <c r="AJ888" s="18">
        <f t="shared" si="42"/>
        <v>0</v>
      </c>
      <c r="AM888" s="19">
        <f t="shared" si="43"/>
        <v>0</v>
      </c>
      <c r="AN888" s="19">
        <f t="shared" si="44"/>
        <v>0</v>
      </c>
      <c r="AO888" s="19"/>
      <c r="AP888" s="19"/>
    </row>
    <row r="889" spans="36:42" x14ac:dyDescent="0.3">
      <c r="AJ889" s="18">
        <f t="shared" si="42"/>
        <v>0</v>
      </c>
      <c r="AM889" s="19">
        <f t="shared" si="43"/>
        <v>0</v>
      </c>
      <c r="AN889" s="19">
        <f t="shared" si="44"/>
        <v>0</v>
      </c>
      <c r="AO889" s="19"/>
      <c r="AP889" s="19"/>
    </row>
    <row r="890" spans="36:42" x14ac:dyDescent="0.3">
      <c r="AJ890" s="18">
        <f t="shared" si="42"/>
        <v>0</v>
      </c>
      <c r="AM890" s="19">
        <f t="shared" si="43"/>
        <v>0</v>
      </c>
      <c r="AN890" s="19">
        <f t="shared" si="44"/>
        <v>0</v>
      </c>
      <c r="AO890" s="19"/>
      <c r="AP890" s="19"/>
    </row>
    <row r="891" spans="36:42" x14ac:dyDescent="0.3">
      <c r="AJ891" s="18">
        <f t="shared" si="42"/>
        <v>0</v>
      </c>
      <c r="AM891" s="19">
        <f t="shared" si="43"/>
        <v>0</v>
      </c>
      <c r="AN891" s="19">
        <f t="shared" si="44"/>
        <v>0</v>
      </c>
      <c r="AO891" s="19"/>
      <c r="AP891" s="19"/>
    </row>
    <row r="892" spans="36:42" x14ac:dyDescent="0.3">
      <c r="AJ892" s="18">
        <f t="shared" si="42"/>
        <v>0</v>
      </c>
      <c r="AM892" s="19">
        <f t="shared" si="43"/>
        <v>0</v>
      </c>
      <c r="AN892" s="19">
        <f t="shared" si="44"/>
        <v>0</v>
      </c>
      <c r="AO892" s="19"/>
      <c r="AP892" s="19"/>
    </row>
    <row r="893" spans="36:42" x14ac:dyDescent="0.3">
      <c r="AJ893" s="18">
        <f t="shared" si="42"/>
        <v>0</v>
      </c>
      <c r="AM893" s="19">
        <f t="shared" si="43"/>
        <v>0</v>
      </c>
      <c r="AN893" s="19">
        <f t="shared" si="44"/>
        <v>0</v>
      </c>
      <c r="AO893" s="19"/>
      <c r="AP893" s="19"/>
    </row>
    <row r="894" spans="36:42" x14ac:dyDescent="0.3">
      <c r="AJ894" s="18">
        <f t="shared" si="42"/>
        <v>0</v>
      </c>
      <c r="AM894" s="19">
        <f t="shared" si="43"/>
        <v>0</v>
      </c>
      <c r="AN894" s="19">
        <f t="shared" si="44"/>
        <v>0</v>
      </c>
      <c r="AO894" s="19"/>
      <c r="AP894" s="19"/>
    </row>
    <row r="895" spans="36:42" x14ac:dyDescent="0.3">
      <c r="AJ895" s="18">
        <f t="shared" si="42"/>
        <v>0</v>
      </c>
      <c r="AM895" s="19">
        <f t="shared" si="43"/>
        <v>0</v>
      </c>
      <c r="AN895" s="19">
        <f t="shared" si="44"/>
        <v>0</v>
      </c>
      <c r="AO895" s="19"/>
      <c r="AP895" s="19"/>
    </row>
    <row r="896" spans="36:42" x14ac:dyDescent="0.3">
      <c r="AJ896" s="18">
        <f t="shared" si="42"/>
        <v>0</v>
      </c>
      <c r="AM896" s="19">
        <f t="shared" si="43"/>
        <v>0</v>
      </c>
      <c r="AN896" s="19">
        <f t="shared" si="44"/>
        <v>0</v>
      </c>
      <c r="AO896" s="19"/>
      <c r="AP896" s="19"/>
    </row>
    <row r="897" spans="36:42" x14ac:dyDescent="0.3">
      <c r="AJ897" s="18">
        <f t="shared" si="42"/>
        <v>0</v>
      </c>
      <c r="AM897" s="19">
        <f t="shared" si="43"/>
        <v>0</v>
      </c>
      <c r="AN897" s="19">
        <f t="shared" si="44"/>
        <v>0</v>
      </c>
      <c r="AO897" s="19"/>
      <c r="AP897" s="19"/>
    </row>
    <row r="898" spans="36:42" x14ac:dyDescent="0.3">
      <c r="AJ898" s="18">
        <f t="shared" si="42"/>
        <v>0</v>
      </c>
      <c r="AM898" s="19">
        <f t="shared" si="43"/>
        <v>0</v>
      </c>
      <c r="AN898" s="19">
        <f t="shared" si="44"/>
        <v>0</v>
      </c>
      <c r="AO898" s="19"/>
      <c r="AP898" s="19"/>
    </row>
    <row r="899" spans="36:42" x14ac:dyDescent="0.3">
      <c r="AJ899" s="18">
        <f t="shared" ref="AJ899:AJ962" si="45">SUM(AC899,AE899,AG899,AI899)</f>
        <v>0</v>
      </c>
      <c r="AM899" s="19">
        <f t="shared" ref="AM899:AM962" si="46">IF(AB899&gt;4999,AC899,0)+IF(AD899&gt;4999,AE899,0)+IF(AF899&gt;4999,AG899,0)+IF(AH899&gt;4999,AI899,0)</f>
        <v>0</v>
      </c>
      <c r="AN899" s="19">
        <f t="shared" ref="AN899:AN962" si="47">SUM(AC899+AE899+AG899+AI899-AM899)</f>
        <v>0</v>
      </c>
      <c r="AO899" s="19"/>
      <c r="AP899" s="19"/>
    </row>
    <row r="900" spans="36:42" x14ac:dyDescent="0.3">
      <c r="AJ900" s="18">
        <f t="shared" si="45"/>
        <v>0</v>
      </c>
      <c r="AM900" s="19">
        <f t="shared" si="46"/>
        <v>0</v>
      </c>
      <c r="AN900" s="19">
        <f t="shared" si="47"/>
        <v>0</v>
      </c>
      <c r="AO900" s="19"/>
      <c r="AP900" s="19"/>
    </row>
    <row r="901" spans="36:42" x14ac:dyDescent="0.3">
      <c r="AJ901" s="18">
        <f t="shared" si="45"/>
        <v>0</v>
      </c>
      <c r="AM901" s="19">
        <f t="shared" si="46"/>
        <v>0</v>
      </c>
      <c r="AN901" s="19">
        <f t="shared" si="47"/>
        <v>0</v>
      </c>
      <c r="AO901" s="19"/>
      <c r="AP901" s="19"/>
    </row>
    <row r="902" spans="36:42" x14ac:dyDescent="0.3">
      <c r="AJ902" s="18">
        <f t="shared" si="45"/>
        <v>0</v>
      </c>
      <c r="AM902" s="19">
        <f t="shared" si="46"/>
        <v>0</v>
      </c>
      <c r="AN902" s="19">
        <f t="shared" si="47"/>
        <v>0</v>
      </c>
      <c r="AO902" s="19"/>
      <c r="AP902" s="19"/>
    </row>
    <row r="903" spans="36:42" x14ac:dyDescent="0.3">
      <c r="AJ903" s="18">
        <f t="shared" si="45"/>
        <v>0</v>
      </c>
      <c r="AM903" s="19">
        <f t="shared" si="46"/>
        <v>0</v>
      </c>
      <c r="AN903" s="19">
        <f t="shared" si="47"/>
        <v>0</v>
      </c>
      <c r="AO903" s="19"/>
      <c r="AP903" s="19"/>
    </row>
    <row r="904" spans="36:42" x14ac:dyDescent="0.3">
      <c r="AJ904" s="18">
        <f t="shared" si="45"/>
        <v>0</v>
      </c>
      <c r="AM904" s="19">
        <f t="shared" si="46"/>
        <v>0</v>
      </c>
      <c r="AN904" s="19">
        <f t="shared" si="47"/>
        <v>0</v>
      </c>
      <c r="AO904" s="19"/>
      <c r="AP904" s="19"/>
    </row>
    <row r="905" spans="36:42" x14ac:dyDescent="0.3">
      <c r="AJ905" s="18">
        <f t="shared" si="45"/>
        <v>0</v>
      </c>
      <c r="AM905" s="19">
        <f t="shared" si="46"/>
        <v>0</v>
      </c>
      <c r="AN905" s="19">
        <f t="shared" si="47"/>
        <v>0</v>
      </c>
      <c r="AO905" s="19"/>
      <c r="AP905" s="19"/>
    </row>
    <row r="906" spans="36:42" x14ac:dyDescent="0.3">
      <c r="AJ906" s="18">
        <f t="shared" si="45"/>
        <v>0</v>
      </c>
      <c r="AM906" s="19">
        <f t="shared" si="46"/>
        <v>0</v>
      </c>
      <c r="AN906" s="19">
        <f t="shared" si="47"/>
        <v>0</v>
      </c>
      <c r="AO906" s="19"/>
      <c r="AP906" s="19"/>
    </row>
    <row r="907" spans="36:42" x14ac:dyDescent="0.3">
      <c r="AJ907" s="18">
        <f t="shared" si="45"/>
        <v>0</v>
      </c>
      <c r="AM907" s="19">
        <f t="shared" si="46"/>
        <v>0</v>
      </c>
      <c r="AN907" s="19">
        <f t="shared" si="47"/>
        <v>0</v>
      </c>
      <c r="AO907" s="19"/>
      <c r="AP907" s="19"/>
    </row>
    <row r="908" spans="36:42" x14ac:dyDescent="0.3">
      <c r="AJ908" s="18">
        <f t="shared" si="45"/>
        <v>0</v>
      </c>
      <c r="AM908" s="19">
        <f t="shared" si="46"/>
        <v>0</v>
      </c>
      <c r="AN908" s="19">
        <f t="shared" si="47"/>
        <v>0</v>
      </c>
      <c r="AO908" s="19"/>
      <c r="AP908" s="19"/>
    </row>
    <row r="909" spans="36:42" x14ac:dyDescent="0.3">
      <c r="AJ909" s="18">
        <f t="shared" si="45"/>
        <v>0</v>
      </c>
      <c r="AM909" s="19">
        <f t="shared" si="46"/>
        <v>0</v>
      </c>
      <c r="AN909" s="19">
        <f t="shared" si="47"/>
        <v>0</v>
      </c>
      <c r="AO909" s="19"/>
      <c r="AP909" s="19"/>
    </row>
    <row r="910" spans="36:42" x14ac:dyDescent="0.3">
      <c r="AJ910" s="18">
        <f t="shared" si="45"/>
        <v>0</v>
      </c>
      <c r="AM910" s="19">
        <f t="shared" si="46"/>
        <v>0</v>
      </c>
      <c r="AN910" s="19">
        <f t="shared" si="47"/>
        <v>0</v>
      </c>
      <c r="AO910" s="19"/>
      <c r="AP910" s="19"/>
    </row>
    <row r="911" spans="36:42" x14ac:dyDescent="0.3">
      <c r="AJ911" s="18">
        <f t="shared" si="45"/>
        <v>0</v>
      </c>
      <c r="AM911" s="19">
        <f t="shared" si="46"/>
        <v>0</v>
      </c>
      <c r="AN911" s="19">
        <f t="shared" si="47"/>
        <v>0</v>
      </c>
      <c r="AO911" s="19"/>
      <c r="AP911" s="19"/>
    </row>
    <row r="912" spans="36:42" x14ac:dyDescent="0.3">
      <c r="AJ912" s="18">
        <f t="shared" si="45"/>
        <v>0</v>
      </c>
      <c r="AM912" s="19">
        <f t="shared" si="46"/>
        <v>0</v>
      </c>
      <c r="AN912" s="19">
        <f t="shared" si="47"/>
        <v>0</v>
      </c>
      <c r="AO912" s="19"/>
      <c r="AP912" s="19"/>
    </row>
    <row r="913" spans="36:42" x14ac:dyDescent="0.3">
      <c r="AJ913" s="18">
        <f t="shared" si="45"/>
        <v>0</v>
      </c>
      <c r="AM913" s="19">
        <f t="shared" si="46"/>
        <v>0</v>
      </c>
      <c r="AN913" s="19">
        <f t="shared" si="47"/>
        <v>0</v>
      </c>
      <c r="AO913" s="19"/>
      <c r="AP913" s="19"/>
    </row>
    <row r="914" spans="36:42" x14ac:dyDescent="0.3">
      <c r="AJ914" s="18">
        <f t="shared" si="45"/>
        <v>0</v>
      </c>
      <c r="AM914" s="19">
        <f t="shared" si="46"/>
        <v>0</v>
      </c>
      <c r="AN914" s="19">
        <f t="shared" si="47"/>
        <v>0</v>
      </c>
      <c r="AO914" s="19"/>
      <c r="AP914" s="19"/>
    </row>
    <row r="915" spans="36:42" x14ac:dyDescent="0.3">
      <c r="AJ915" s="18">
        <f t="shared" si="45"/>
        <v>0</v>
      </c>
      <c r="AM915" s="19">
        <f t="shared" si="46"/>
        <v>0</v>
      </c>
      <c r="AN915" s="19">
        <f t="shared" si="47"/>
        <v>0</v>
      </c>
      <c r="AO915" s="19"/>
      <c r="AP915" s="19"/>
    </row>
    <row r="916" spans="36:42" x14ac:dyDescent="0.3">
      <c r="AJ916" s="18">
        <f t="shared" si="45"/>
        <v>0</v>
      </c>
      <c r="AM916" s="19">
        <f t="shared" si="46"/>
        <v>0</v>
      </c>
      <c r="AN916" s="19">
        <f t="shared" si="47"/>
        <v>0</v>
      </c>
      <c r="AO916" s="19"/>
      <c r="AP916" s="19"/>
    </row>
    <row r="917" spans="36:42" x14ac:dyDescent="0.3">
      <c r="AJ917" s="18">
        <f t="shared" si="45"/>
        <v>0</v>
      </c>
      <c r="AM917" s="19">
        <f t="shared" si="46"/>
        <v>0</v>
      </c>
      <c r="AN917" s="19">
        <f t="shared" si="47"/>
        <v>0</v>
      </c>
      <c r="AO917" s="19"/>
      <c r="AP917" s="19"/>
    </row>
    <row r="918" spans="36:42" x14ac:dyDescent="0.3">
      <c r="AJ918" s="18">
        <f t="shared" si="45"/>
        <v>0</v>
      </c>
      <c r="AM918" s="19">
        <f t="shared" si="46"/>
        <v>0</v>
      </c>
      <c r="AN918" s="19">
        <f t="shared" si="47"/>
        <v>0</v>
      </c>
      <c r="AO918" s="19"/>
      <c r="AP918" s="19"/>
    </row>
    <row r="919" spans="36:42" x14ac:dyDescent="0.3">
      <c r="AJ919" s="18">
        <f t="shared" si="45"/>
        <v>0</v>
      </c>
      <c r="AM919" s="19">
        <f t="shared" si="46"/>
        <v>0</v>
      </c>
      <c r="AN919" s="19">
        <f t="shared" si="47"/>
        <v>0</v>
      </c>
      <c r="AO919" s="19"/>
      <c r="AP919" s="19"/>
    </row>
    <row r="920" spans="36:42" x14ac:dyDescent="0.3">
      <c r="AJ920" s="18">
        <f t="shared" si="45"/>
        <v>0</v>
      </c>
      <c r="AM920" s="19">
        <f t="shared" si="46"/>
        <v>0</v>
      </c>
      <c r="AN920" s="19">
        <f t="shared" si="47"/>
        <v>0</v>
      </c>
      <c r="AO920" s="19"/>
      <c r="AP920" s="19"/>
    </row>
    <row r="921" spans="36:42" x14ac:dyDescent="0.3">
      <c r="AJ921" s="18">
        <f t="shared" si="45"/>
        <v>0</v>
      </c>
      <c r="AM921" s="19">
        <f t="shared" si="46"/>
        <v>0</v>
      </c>
      <c r="AN921" s="19">
        <f t="shared" si="47"/>
        <v>0</v>
      </c>
      <c r="AO921" s="19"/>
      <c r="AP921" s="19"/>
    </row>
    <row r="922" spans="36:42" x14ac:dyDescent="0.3">
      <c r="AJ922" s="18">
        <f t="shared" si="45"/>
        <v>0</v>
      </c>
      <c r="AM922" s="19">
        <f t="shared" si="46"/>
        <v>0</v>
      </c>
      <c r="AN922" s="19">
        <f t="shared" si="47"/>
        <v>0</v>
      </c>
      <c r="AO922" s="19"/>
      <c r="AP922" s="19"/>
    </row>
    <row r="923" spans="36:42" x14ac:dyDescent="0.3">
      <c r="AJ923" s="18">
        <f t="shared" si="45"/>
        <v>0</v>
      </c>
      <c r="AM923" s="19">
        <f t="shared" si="46"/>
        <v>0</v>
      </c>
      <c r="AN923" s="19">
        <f t="shared" si="47"/>
        <v>0</v>
      </c>
      <c r="AO923" s="19"/>
      <c r="AP923" s="19"/>
    </row>
    <row r="924" spans="36:42" x14ac:dyDescent="0.3">
      <c r="AJ924" s="18">
        <f t="shared" si="45"/>
        <v>0</v>
      </c>
      <c r="AM924" s="19">
        <f t="shared" si="46"/>
        <v>0</v>
      </c>
      <c r="AN924" s="19">
        <f t="shared" si="47"/>
        <v>0</v>
      </c>
      <c r="AO924" s="19"/>
      <c r="AP924" s="19"/>
    </row>
    <row r="925" spans="36:42" x14ac:dyDescent="0.3">
      <c r="AJ925" s="18">
        <f t="shared" si="45"/>
        <v>0</v>
      </c>
      <c r="AM925" s="19">
        <f t="shared" si="46"/>
        <v>0</v>
      </c>
      <c r="AN925" s="19">
        <f t="shared" si="47"/>
        <v>0</v>
      </c>
      <c r="AO925" s="19"/>
      <c r="AP925" s="19"/>
    </row>
    <row r="926" spans="36:42" x14ac:dyDescent="0.3">
      <c r="AJ926" s="18">
        <f t="shared" si="45"/>
        <v>0</v>
      </c>
      <c r="AM926" s="19">
        <f t="shared" si="46"/>
        <v>0</v>
      </c>
      <c r="AN926" s="19">
        <f t="shared" si="47"/>
        <v>0</v>
      </c>
      <c r="AO926" s="19"/>
      <c r="AP926" s="19"/>
    </row>
    <row r="927" spans="36:42" x14ac:dyDescent="0.3">
      <c r="AJ927" s="18">
        <f t="shared" si="45"/>
        <v>0</v>
      </c>
      <c r="AM927" s="19">
        <f t="shared" si="46"/>
        <v>0</v>
      </c>
      <c r="AN927" s="19">
        <f t="shared" si="47"/>
        <v>0</v>
      </c>
      <c r="AO927" s="19"/>
      <c r="AP927" s="19"/>
    </row>
    <row r="928" spans="36:42" x14ac:dyDescent="0.3">
      <c r="AJ928" s="18">
        <f t="shared" si="45"/>
        <v>0</v>
      </c>
      <c r="AM928" s="19">
        <f t="shared" si="46"/>
        <v>0</v>
      </c>
      <c r="AN928" s="19">
        <f t="shared" si="47"/>
        <v>0</v>
      </c>
      <c r="AO928" s="19"/>
      <c r="AP928" s="19"/>
    </row>
    <row r="929" spans="36:42" x14ac:dyDescent="0.3">
      <c r="AJ929" s="18">
        <f t="shared" si="45"/>
        <v>0</v>
      </c>
      <c r="AM929" s="19">
        <f t="shared" si="46"/>
        <v>0</v>
      </c>
      <c r="AN929" s="19">
        <f t="shared" si="47"/>
        <v>0</v>
      </c>
      <c r="AO929" s="19"/>
      <c r="AP929" s="19"/>
    </row>
    <row r="930" spans="36:42" x14ac:dyDescent="0.3">
      <c r="AJ930" s="18">
        <f t="shared" si="45"/>
        <v>0</v>
      </c>
      <c r="AM930" s="19">
        <f t="shared" si="46"/>
        <v>0</v>
      </c>
      <c r="AN930" s="19">
        <f t="shared" si="47"/>
        <v>0</v>
      </c>
      <c r="AO930" s="19"/>
      <c r="AP930" s="19"/>
    </row>
    <row r="931" spans="36:42" x14ac:dyDescent="0.3">
      <c r="AJ931" s="18">
        <f t="shared" si="45"/>
        <v>0</v>
      </c>
      <c r="AM931" s="19">
        <f t="shared" si="46"/>
        <v>0</v>
      </c>
      <c r="AN931" s="19">
        <f t="shared" si="47"/>
        <v>0</v>
      </c>
      <c r="AO931" s="19"/>
      <c r="AP931" s="19"/>
    </row>
    <row r="932" spans="36:42" x14ac:dyDescent="0.3">
      <c r="AJ932" s="18">
        <f t="shared" si="45"/>
        <v>0</v>
      </c>
      <c r="AM932" s="19">
        <f t="shared" si="46"/>
        <v>0</v>
      </c>
      <c r="AN932" s="19">
        <f t="shared" si="47"/>
        <v>0</v>
      </c>
      <c r="AO932" s="19"/>
      <c r="AP932" s="19"/>
    </row>
    <row r="933" spans="36:42" x14ac:dyDescent="0.3">
      <c r="AJ933" s="18">
        <f t="shared" si="45"/>
        <v>0</v>
      </c>
      <c r="AM933" s="19">
        <f t="shared" si="46"/>
        <v>0</v>
      </c>
      <c r="AN933" s="19">
        <f t="shared" si="47"/>
        <v>0</v>
      </c>
      <c r="AO933" s="19"/>
      <c r="AP933" s="19"/>
    </row>
    <row r="934" spans="36:42" x14ac:dyDescent="0.3">
      <c r="AJ934" s="18">
        <f t="shared" si="45"/>
        <v>0</v>
      </c>
      <c r="AM934" s="19">
        <f t="shared" si="46"/>
        <v>0</v>
      </c>
      <c r="AN934" s="19">
        <f t="shared" si="47"/>
        <v>0</v>
      </c>
      <c r="AO934" s="19"/>
      <c r="AP934" s="19"/>
    </row>
    <row r="935" spans="36:42" x14ac:dyDescent="0.3">
      <c r="AJ935" s="18">
        <f t="shared" si="45"/>
        <v>0</v>
      </c>
      <c r="AM935" s="19">
        <f t="shared" si="46"/>
        <v>0</v>
      </c>
      <c r="AN935" s="19">
        <f t="shared" si="47"/>
        <v>0</v>
      </c>
      <c r="AO935" s="19"/>
      <c r="AP935" s="19"/>
    </row>
    <row r="936" spans="36:42" x14ac:dyDescent="0.3">
      <c r="AJ936" s="18">
        <f t="shared" si="45"/>
        <v>0</v>
      </c>
      <c r="AM936" s="19">
        <f t="shared" si="46"/>
        <v>0</v>
      </c>
      <c r="AN936" s="19">
        <f t="shared" si="47"/>
        <v>0</v>
      </c>
      <c r="AO936" s="19"/>
      <c r="AP936" s="19"/>
    </row>
    <row r="937" spans="36:42" x14ac:dyDescent="0.3">
      <c r="AJ937" s="18">
        <f t="shared" si="45"/>
        <v>0</v>
      </c>
      <c r="AM937" s="19">
        <f t="shared" si="46"/>
        <v>0</v>
      </c>
      <c r="AN937" s="19">
        <f t="shared" si="47"/>
        <v>0</v>
      </c>
      <c r="AO937" s="19"/>
      <c r="AP937" s="19"/>
    </row>
    <row r="938" spans="36:42" x14ac:dyDescent="0.3">
      <c r="AJ938" s="18">
        <f t="shared" si="45"/>
        <v>0</v>
      </c>
      <c r="AM938" s="19">
        <f t="shared" si="46"/>
        <v>0</v>
      </c>
      <c r="AN938" s="19">
        <f t="shared" si="47"/>
        <v>0</v>
      </c>
      <c r="AO938" s="19"/>
      <c r="AP938" s="19"/>
    </row>
    <row r="939" spans="36:42" x14ac:dyDescent="0.3">
      <c r="AJ939" s="18">
        <f t="shared" si="45"/>
        <v>0</v>
      </c>
      <c r="AM939" s="19">
        <f t="shared" si="46"/>
        <v>0</v>
      </c>
      <c r="AN939" s="19">
        <f t="shared" si="47"/>
        <v>0</v>
      </c>
      <c r="AO939" s="19"/>
      <c r="AP939" s="19"/>
    </row>
    <row r="940" spans="36:42" x14ac:dyDescent="0.3">
      <c r="AJ940" s="18">
        <f t="shared" si="45"/>
        <v>0</v>
      </c>
      <c r="AM940" s="19">
        <f t="shared" si="46"/>
        <v>0</v>
      </c>
      <c r="AN940" s="19">
        <f t="shared" si="47"/>
        <v>0</v>
      </c>
      <c r="AO940" s="19"/>
      <c r="AP940" s="19"/>
    </row>
    <row r="941" spans="36:42" x14ac:dyDescent="0.3">
      <c r="AJ941" s="18">
        <f t="shared" si="45"/>
        <v>0</v>
      </c>
      <c r="AM941" s="19">
        <f t="shared" si="46"/>
        <v>0</v>
      </c>
      <c r="AN941" s="19">
        <f t="shared" si="47"/>
        <v>0</v>
      </c>
      <c r="AO941" s="19"/>
      <c r="AP941" s="19"/>
    </row>
    <row r="942" spans="36:42" x14ac:dyDescent="0.3">
      <c r="AJ942" s="18">
        <f t="shared" si="45"/>
        <v>0</v>
      </c>
      <c r="AM942" s="19">
        <f t="shared" si="46"/>
        <v>0</v>
      </c>
      <c r="AN942" s="19">
        <f t="shared" si="47"/>
        <v>0</v>
      </c>
      <c r="AO942" s="19"/>
      <c r="AP942" s="19"/>
    </row>
    <row r="943" spans="36:42" x14ac:dyDescent="0.3">
      <c r="AJ943" s="18">
        <f t="shared" si="45"/>
        <v>0</v>
      </c>
      <c r="AM943" s="19">
        <f t="shared" si="46"/>
        <v>0</v>
      </c>
      <c r="AN943" s="19">
        <f t="shared" si="47"/>
        <v>0</v>
      </c>
      <c r="AO943" s="19"/>
      <c r="AP943" s="19"/>
    </row>
    <row r="944" spans="36:42" x14ac:dyDescent="0.3">
      <c r="AJ944" s="18">
        <f t="shared" si="45"/>
        <v>0</v>
      </c>
      <c r="AM944" s="19">
        <f t="shared" si="46"/>
        <v>0</v>
      </c>
      <c r="AN944" s="19">
        <f t="shared" si="47"/>
        <v>0</v>
      </c>
      <c r="AO944" s="19"/>
      <c r="AP944" s="19"/>
    </row>
    <row r="945" spans="36:42" x14ac:dyDescent="0.3">
      <c r="AJ945" s="18">
        <f t="shared" si="45"/>
        <v>0</v>
      </c>
      <c r="AM945" s="19">
        <f t="shared" si="46"/>
        <v>0</v>
      </c>
      <c r="AN945" s="19">
        <f t="shared" si="47"/>
        <v>0</v>
      </c>
      <c r="AO945" s="19"/>
      <c r="AP945" s="19"/>
    </row>
    <row r="946" spans="36:42" x14ac:dyDescent="0.3">
      <c r="AJ946" s="18">
        <f t="shared" si="45"/>
        <v>0</v>
      </c>
      <c r="AM946" s="19">
        <f t="shared" si="46"/>
        <v>0</v>
      </c>
      <c r="AN946" s="19">
        <f t="shared" si="47"/>
        <v>0</v>
      </c>
      <c r="AO946" s="19"/>
      <c r="AP946" s="19"/>
    </row>
    <row r="947" spans="36:42" x14ac:dyDescent="0.3">
      <c r="AJ947" s="18">
        <f t="shared" si="45"/>
        <v>0</v>
      </c>
      <c r="AM947" s="19">
        <f t="shared" si="46"/>
        <v>0</v>
      </c>
      <c r="AN947" s="19">
        <f t="shared" si="47"/>
        <v>0</v>
      </c>
      <c r="AO947" s="19"/>
      <c r="AP947" s="19"/>
    </row>
    <row r="948" spans="36:42" x14ac:dyDescent="0.3">
      <c r="AJ948" s="18">
        <f t="shared" si="45"/>
        <v>0</v>
      </c>
      <c r="AM948" s="19">
        <f t="shared" si="46"/>
        <v>0</v>
      </c>
      <c r="AN948" s="19">
        <f t="shared" si="47"/>
        <v>0</v>
      </c>
      <c r="AO948" s="19"/>
      <c r="AP948" s="19"/>
    </row>
    <row r="949" spans="36:42" x14ac:dyDescent="0.3">
      <c r="AJ949" s="18">
        <f t="shared" si="45"/>
        <v>0</v>
      </c>
      <c r="AM949" s="19">
        <f t="shared" si="46"/>
        <v>0</v>
      </c>
      <c r="AN949" s="19">
        <f t="shared" si="47"/>
        <v>0</v>
      </c>
      <c r="AO949" s="19"/>
      <c r="AP949" s="19"/>
    </row>
    <row r="950" spans="36:42" x14ac:dyDescent="0.3">
      <c r="AJ950" s="18">
        <f t="shared" si="45"/>
        <v>0</v>
      </c>
      <c r="AM950" s="19">
        <f t="shared" si="46"/>
        <v>0</v>
      </c>
      <c r="AN950" s="19">
        <f t="shared" si="47"/>
        <v>0</v>
      </c>
      <c r="AO950" s="19"/>
      <c r="AP950" s="19"/>
    </row>
    <row r="951" spans="36:42" x14ac:dyDescent="0.3">
      <c r="AJ951" s="18">
        <f t="shared" si="45"/>
        <v>0</v>
      </c>
      <c r="AM951" s="19">
        <f t="shared" si="46"/>
        <v>0</v>
      </c>
      <c r="AN951" s="19">
        <f t="shared" si="47"/>
        <v>0</v>
      </c>
      <c r="AO951" s="19"/>
      <c r="AP951" s="19"/>
    </row>
    <row r="952" spans="36:42" x14ac:dyDescent="0.3">
      <c r="AJ952" s="18">
        <f t="shared" si="45"/>
        <v>0</v>
      </c>
      <c r="AM952" s="19">
        <f t="shared" si="46"/>
        <v>0</v>
      </c>
      <c r="AN952" s="19">
        <f t="shared" si="47"/>
        <v>0</v>
      </c>
      <c r="AO952" s="19"/>
      <c r="AP952" s="19"/>
    </row>
    <row r="953" spans="36:42" x14ac:dyDescent="0.3">
      <c r="AJ953" s="18">
        <f t="shared" si="45"/>
        <v>0</v>
      </c>
      <c r="AM953" s="19">
        <f t="shared" si="46"/>
        <v>0</v>
      </c>
      <c r="AN953" s="19">
        <f t="shared" si="47"/>
        <v>0</v>
      </c>
      <c r="AO953" s="19"/>
      <c r="AP953" s="19"/>
    </row>
    <row r="954" spans="36:42" x14ac:dyDescent="0.3">
      <c r="AJ954" s="18">
        <f t="shared" si="45"/>
        <v>0</v>
      </c>
      <c r="AM954" s="19">
        <f t="shared" si="46"/>
        <v>0</v>
      </c>
      <c r="AN954" s="19">
        <f t="shared" si="47"/>
        <v>0</v>
      </c>
      <c r="AO954" s="19"/>
      <c r="AP954" s="19"/>
    </row>
    <row r="955" spans="36:42" x14ac:dyDescent="0.3">
      <c r="AJ955" s="18">
        <f t="shared" si="45"/>
        <v>0</v>
      </c>
      <c r="AM955" s="19">
        <f t="shared" si="46"/>
        <v>0</v>
      </c>
      <c r="AN955" s="19">
        <f t="shared" si="47"/>
        <v>0</v>
      </c>
      <c r="AO955" s="19"/>
      <c r="AP955" s="19"/>
    </row>
    <row r="956" spans="36:42" x14ac:dyDescent="0.3">
      <c r="AJ956" s="18">
        <f t="shared" si="45"/>
        <v>0</v>
      </c>
      <c r="AM956" s="19">
        <f t="shared" si="46"/>
        <v>0</v>
      </c>
      <c r="AN956" s="19">
        <f t="shared" si="47"/>
        <v>0</v>
      </c>
      <c r="AO956" s="19"/>
      <c r="AP956" s="19"/>
    </row>
    <row r="957" spans="36:42" x14ac:dyDescent="0.3">
      <c r="AJ957" s="18">
        <f t="shared" si="45"/>
        <v>0</v>
      </c>
      <c r="AM957" s="19">
        <f t="shared" si="46"/>
        <v>0</v>
      </c>
      <c r="AN957" s="19">
        <f t="shared" si="47"/>
        <v>0</v>
      </c>
      <c r="AO957" s="19"/>
      <c r="AP957" s="19"/>
    </row>
    <row r="958" spans="36:42" x14ac:dyDescent="0.3">
      <c r="AJ958" s="18">
        <f t="shared" si="45"/>
        <v>0</v>
      </c>
      <c r="AM958" s="19">
        <f t="shared" si="46"/>
        <v>0</v>
      </c>
      <c r="AN958" s="19">
        <f t="shared" si="47"/>
        <v>0</v>
      </c>
      <c r="AO958" s="19"/>
      <c r="AP958" s="19"/>
    </row>
    <row r="959" spans="36:42" x14ac:dyDescent="0.3">
      <c r="AJ959" s="18">
        <f t="shared" si="45"/>
        <v>0</v>
      </c>
      <c r="AM959" s="19">
        <f t="shared" si="46"/>
        <v>0</v>
      </c>
      <c r="AN959" s="19">
        <f t="shared" si="47"/>
        <v>0</v>
      </c>
      <c r="AO959" s="19"/>
      <c r="AP959" s="19"/>
    </row>
    <row r="960" spans="36:42" x14ac:dyDescent="0.3">
      <c r="AJ960" s="18">
        <f t="shared" si="45"/>
        <v>0</v>
      </c>
      <c r="AM960" s="19">
        <f t="shared" si="46"/>
        <v>0</v>
      </c>
      <c r="AN960" s="19">
        <f t="shared" si="47"/>
        <v>0</v>
      </c>
      <c r="AO960" s="19"/>
      <c r="AP960" s="19"/>
    </row>
    <row r="961" spans="36:42" x14ac:dyDescent="0.3">
      <c r="AJ961" s="18">
        <f t="shared" si="45"/>
        <v>0</v>
      </c>
      <c r="AM961" s="19">
        <f t="shared" si="46"/>
        <v>0</v>
      </c>
      <c r="AN961" s="19">
        <f t="shared" si="47"/>
        <v>0</v>
      </c>
      <c r="AO961" s="19"/>
      <c r="AP961" s="19"/>
    </row>
    <row r="962" spans="36:42" x14ac:dyDescent="0.3">
      <c r="AJ962" s="18">
        <f t="shared" si="45"/>
        <v>0</v>
      </c>
      <c r="AM962" s="19">
        <f t="shared" si="46"/>
        <v>0</v>
      </c>
      <c r="AN962" s="19">
        <f t="shared" si="47"/>
        <v>0</v>
      </c>
      <c r="AO962" s="19"/>
      <c r="AP962" s="19"/>
    </row>
    <row r="963" spans="36:42" x14ac:dyDescent="0.3">
      <c r="AJ963" s="18">
        <f t="shared" ref="AJ963:AJ1026" si="48">SUM(AC963,AE963,AG963,AI963)</f>
        <v>0</v>
      </c>
      <c r="AM963" s="19">
        <f t="shared" ref="AM963:AM1026" si="49">IF(AB963&gt;4999,AC963,0)+IF(AD963&gt;4999,AE963,0)+IF(AF963&gt;4999,AG963,0)+IF(AH963&gt;4999,AI963,0)</f>
        <v>0</v>
      </c>
      <c r="AN963" s="19">
        <f t="shared" ref="AN963:AN1026" si="50">SUM(AC963+AE963+AG963+AI963-AM963)</f>
        <v>0</v>
      </c>
      <c r="AO963" s="19"/>
      <c r="AP963" s="19"/>
    </row>
    <row r="964" spans="36:42" x14ac:dyDescent="0.3">
      <c r="AJ964" s="18">
        <f t="shared" si="48"/>
        <v>0</v>
      </c>
      <c r="AM964" s="19">
        <f t="shared" si="49"/>
        <v>0</v>
      </c>
      <c r="AN964" s="19">
        <f t="shared" si="50"/>
        <v>0</v>
      </c>
      <c r="AO964" s="19"/>
      <c r="AP964" s="19"/>
    </row>
    <row r="965" spans="36:42" x14ac:dyDescent="0.3">
      <c r="AJ965" s="18">
        <f t="shared" si="48"/>
        <v>0</v>
      </c>
      <c r="AM965" s="19">
        <f t="shared" si="49"/>
        <v>0</v>
      </c>
      <c r="AN965" s="19">
        <f t="shared" si="50"/>
        <v>0</v>
      </c>
      <c r="AO965" s="19"/>
      <c r="AP965" s="19"/>
    </row>
    <row r="966" spans="36:42" x14ac:dyDescent="0.3">
      <c r="AJ966" s="18">
        <f t="shared" si="48"/>
        <v>0</v>
      </c>
      <c r="AM966" s="19">
        <f t="shared" si="49"/>
        <v>0</v>
      </c>
      <c r="AN966" s="19">
        <f t="shared" si="50"/>
        <v>0</v>
      </c>
      <c r="AO966" s="19"/>
      <c r="AP966" s="19"/>
    </row>
    <row r="967" spans="36:42" x14ac:dyDescent="0.3">
      <c r="AJ967" s="18">
        <f t="shared" si="48"/>
        <v>0</v>
      </c>
      <c r="AM967" s="19">
        <f t="shared" si="49"/>
        <v>0</v>
      </c>
      <c r="AN967" s="19">
        <f t="shared" si="50"/>
        <v>0</v>
      </c>
      <c r="AO967" s="19"/>
      <c r="AP967" s="19"/>
    </row>
    <row r="968" spans="36:42" x14ac:dyDescent="0.3">
      <c r="AJ968" s="18">
        <f t="shared" si="48"/>
        <v>0</v>
      </c>
      <c r="AM968" s="19">
        <f t="shared" si="49"/>
        <v>0</v>
      </c>
      <c r="AN968" s="19">
        <f t="shared" si="50"/>
        <v>0</v>
      </c>
      <c r="AO968" s="19"/>
      <c r="AP968" s="19"/>
    </row>
    <row r="969" spans="36:42" x14ac:dyDescent="0.3">
      <c r="AJ969" s="18">
        <f t="shared" si="48"/>
        <v>0</v>
      </c>
      <c r="AM969" s="19">
        <f t="shared" si="49"/>
        <v>0</v>
      </c>
      <c r="AN969" s="19">
        <f t="shared" si="50"/>
        <v>0</v>
      </c>
      <c r="AO969" s="19"/>
      <c r="AP969" s="19"/>
    </row>
    <row r="970" spans="36:42" x14ac:dyDescent="0.3">
      <c r="AJ970" s="18">
        <f t="shared" si="48"/>
        <v>0</v>
      </c>
      <c r="AM970" s="19">
        <f t="shared" si="49"/>
        <v>0</v>
      </c>
      <c r="AN970" s="19">
        <f t="shared" si="50"/>
        <v>0</v>
      </c>
      <c r="AO970" s="19"/>
      <c r="AP970" s="19"/>
    </row>
    <row r="971" spans="36:42" x14ac:dyDescent="0.3">
      <c r="AJ971" s="18">
        <f t="shared" si="48"/>
        <v>0</v>
      </c>
      <c r="AM971" s="19">
        <f t="shared" si="49"/>
        <v>0</v>
      </c>
      <c r="AN971" s="19">
        <f t="shared" si="50"/>
        <v>0</v>
      </c>
      <c r="AO971" s="19"/>
      <c r="AP971" s="19"/>
    </row>
    <row r="972" spans="36:42" x14ac:dyDescent="0.3">
      <c r="AJ972" s="18">
        <f t="shared" si="48"/>
        <v>0</v>
      </c>
      <c r="AM972" s="19">
        <f t="shared" si="49"/>
        <v>0</v>
      </c>
      <c r="AN972" s="19">
        <f t="shared" si="50"/>
        <v>0</v>
      </c>
      <c r="AO972" s="19"/>
      <c r="AP972" s="19"/>
    </row>
    <row r="973" spans="36:42" x14ac:dyDescent="0.3">
      <c r="AJ973" s="18">
        <f t="shared" si="48"/>
        <v>0</v>
      </c>
      <c r="AM973" s="19">
        <f t="shared" si="49"/>
        <v>0</v>
      </c>
      <c r="AN973" s="19">
        <f t="shared" si="50"/>
        <v>0</v>
      </c>
      <c r="AO973" s="19"/>
      <c r="AP973" s="19"/>
    </row>
    <row r="974" spans="36:42" x14ac:dyDescent="0.3">
      <c r="AJ974" s="18">
        <f t="shared" si="48"/>
        <v>0</v>
      </c>
      <c r="AM974" s="19">
        <f t="shared" si="49"/>
        <v>0</v>
      </c>
      <c r="AN974" s="19">
        <f t="shared" si="50"/>
        <v>0</v>
      </c>
      <c r="AO974" s="19"/>
      <c r="AP974" s="19"/>
    </row>
    <row r="975" spans="36:42" x14ac:dyDescent="0.3">
      <c r="AJ975" s="18">
        <f t="shared" si="48"/>
        <v>0</v>
      </c>
      <c r="AM975" s="19">
        <f t="shared" si="49"/>
        <v>0</v>
      </c>
      <c r="AN975" s="19">
        <f t="shared" si="50"/>
        <v>0</v>
      </c>
      <c r="AO975" s="19"/>
      <c r="AP975" s="19"/>
    </row>
    <row r="976" spans="36:42" x14ac:dyDescent="0.3">
      <c r="AJ976" s="18">
        <f t="shared" si="48"/>
        <v>0</v>
      </c>
      <c r="AM976" s="19">
        <f t="shared" si="49"/>
        <v>0</v>
      </c>
      <c r="AN976" s="19">
        <f t="shared" si="50"/>
        <v>0</v>
      </c>
      <c r="AO976" s="19"/>
      <c r="AP976" s="19"/>
    </row>
    <row r="977" spans="36:42" x14ac:dyDescent="0.3">
      <c r="AJ977" s="18">
        <f t="shared" si="48"/>
        <v>0</v>
      </c>
      <c r="AM977" s="19">
        <f t="shared" si="49"/>
        <v>0</v>
      </c>
      <c r="AN977" s="19">
        <f t="shared" si="50"/>
        <v>0</v>
      </c>
      <c r="AO977" s="19"/>
      <c r="AP977" s="19"/>
    </row>
    <row r="978" spans="36:42" x14ac:dyDescent="0.3">
      <c r="AJ978" s="18">
        <f t="shared" si="48"/>
        <v>0</v>
      </c>
      <c r="AM978" s="19">
        <f t="shared" si="49"/>
        <v>0</v>
      </c>
      <c r="AN978" s="19">
        <f t="shared" si="50"/>
        <v>0</v>
      </c>
      <c r="AO978" s="19"/>
      <c r="AP978" s="19"/>
    </row>
    <row r="979" spans="36:42" x14ac:dyDescent="0.3">
      <c r="AJ979" s="18">
        <f t="shared" si="48"/>
        <v>0</v>
      </c>
      <c r="AM979" s="19">
        <f t="shared" si="49"/>
        <v>0</v>
      </c>
      <c r="AN979" s="19">
        <f t="shared" si="50"/>
        <v>0</v>
      </c>
      <c r="AO979" s="19"/>
      <c r="AP979" s="19"/>
    </row>
    <row r="980" spans="36:42" x14ac:dyDescent="0.3">
      <c r="AJ980" s="18">
        <f t="shared" si="48"/>
        <v>0</v>
      </c>
      <c r="AM980" s="19">
        <f t="shared" si="49"/>
        <v>0</v>
      </c>
      <c r="AN980" s="19">
        <f t="shared" si="50"/>
        <v>0</v>
      </c>
      <c r="AO980" s="19"/>
      <c r="AP980" s="19"/>
    </row>
    <row r="981" spans="36:42" x14ac:dyDescent="0.3">
      <c r="AJ981" s="18">
        <f t="shared" si="48"/>
        <v>0</v>
      </c>
      <c r="AM981" s="19">
        <f t="shared" si="49"/>
        <v>0</v>
      </c>
      <c r="AN981" s="19">
        <f t="shared" si="50"/>
        <v>0</v>
      </c>
      <c r="AO981" s="19"/>
      <c r="AP981" s="19"/>
    </row>
    <row r="982" spans="36:42" x14ac:dyDescent="0.3">
      <c r="AJ982" s="18">
        <f t="shared" si="48"/>
        <v>0</v>
      </c>
      <c r="AM982" s="19">
        <f t="shared" si="49"/>
        <v>0</v>
      </c>
      <c r="AN982" s="19">
        <f t="shared" si="50"/>
        <v>0</v>
      </c>
      <c r="AO982" s="19"/>
      <c r="AP982" s="19"/>
    </row>
    <row r="983" spans="36:42" x14ac:dyDescent="0.3">
      <c r="AJ983" s="18">
        <f t="shared" si="48"/>
        <v>0</v>
      </c>
      <c r="AM983" s="19">
        <f t="shared" si="49"/>
        <v>0</v>
      </c>
      <c r="AN983" s="19">
        <f t="shared" si="50"/>
        <v>0</v>
      </c>
      <c r="AO983" s="19"/>
      <c r="AP983" s="19"/>
    </row>
    <row r="984" spans="36:42" x14ac:dyDescent="0.3">
      <c r="AJ984" s="18">
        <f t="shared" si="48"/>
        <v>0</v>
      </c>
      <c r="AM984" s="19">
        <f t="shared" si="49"/>
        <v>0</v>
      </c>
      <c r="AN984" s="19">
        <f t="shared" si="50"/>
        <v>0</v>
      </c>
      <c r="AO984" s="19"/>
      <c r="AP984" s="19"/>
    </row>
    <row r="985" spans="36:42" x14ac:dyDescent="0.3">
      <c r="AJ985" s="18">
        <f t="shared" si="48"/>
        <v>0</v>
      </c>
      <c r="AM985" s="19">
        <f t="shared" si="49"/>
        <v>0</v>
      </c>
      <c r="AN985" s="19">
        <f t="shared" si="50"/>
        <v>0</v>
      </c>
      <c r="AO985" s="19"/>
      <c r="AP985" s="19"/>
    </row>
    <row r="986" spans="36:42" x14ac:dyDescent="0.3">
      <c r="AJ986" s="18">
        <f t="shared" si="48"/>
        <v>0</v>
      </c>
      <c r="AM986" s="19">
        <f t="shared" si="49"/>
        <v>0</v>
      </c>
      <c r="AN986" s="19">
        <f t="shared" si="50"/>
        <v>0</v>
      </c>
      <c r="AO986" s="19"/>
      <c r="AP986" s="19"/>
    </row>
    <row r="987" spans="36:42" x14ac:dyDescent="0.3">
      <c r="AJ987" s="18">
        <f t="shared" si="48"/>
        <v>0</v>
      </c>
      <c r="AM987" s="19">
        <f t="shared" si="49"/>
        <v>0</v>
      </c>
      <c r="AN987" s="19">
        <f t="shared" si="50"/>
        <v>0</v>
      </c>
      <c r="AO987" s="19"/>
      <c r="AP987" s="19"/>
    </row>
    <row r="988" spans="36:42" x14ac:dyDescent="0.3">
      <c r="AJ988" s="18">
        <f t="shared" si="48"/>
        <v>0</v>
      </c>
      <c r="AM988" s="19">
        <f t="shared" si="49"/>
        <v>0</v>
      </c>
      <c r="AN988" s="19">
        <f t="shared" si="50"/>
        <v>0</v>
      </c>
      <c r="AO988" s="19"/>
      <c r="AP988" s="19"/>
    </row>
    <row r="989" spans="36:42" x14ac:dyDescent="0.3">
      <c r="AJ989" s="18">
        <f t="shared" si="48"/>
        <v>0</v>
      </c>
      <c r="AM989" s="19">
        <f t="shared" si="49"/>
        <v>0</v>
      </c>
      <c r="AN989" s="19">
        <f t="shared" si="50"/>
        <v>0</v>
      </c>
      <c r="AO989" s="19"/>
      <c r="AP989" s="19"/>
    </row>
    <row r="990" spans="36:42" x14ac:dyDescent="0.3">
      <c r="AJ990" s="18">
        <f t="shared" si="48"/>
        <v>0</v>
      </c>
      <c r="AM990" s="19">
        <f t="shared" si="49"/>
        <v>0</v>
      </c>
      <c r="AN990" s="19">
        <f t="shared" si="50"/>
        <v>0</v>
      </c>
      <c r="AO990" s="19"/>
      <c r="AP990" s="19"/>
    </row>
    <row r="991" spans="36:42" x14ac:dyDescent="0.3">
      <c r="AJ991" s="18">
        <f t="shared" si="48"/>
        <v>0</v>
      </c>
      <c r="AM991" s="19">
        <f t="shared" si="49"/>
        <v>0</v>
      </c>
      <c r="AN991" s="19">
        <f t="shared" si="50"/>
        <v>0</v>
      </c>
      <c r="AO991" s="19"/>
      <c r="AP991" s="19"/>
    </row>
    <row r="992" spans="36:42" x14ac:dyDescent="0.3">
      <c r="AJ992" s="18">
        <f t="shared" si="48"/>
        <v>0</v>
      </c>
      <c r="AM992" s="19">
        <f t="shared" si="49"/>
        <v>0</v>
      </c>
      <c r="AN992" s="19">
        <f t="shared" si="50"/>
        <v>0</v>
      </c>
      <c r="AO992" s="19"/>
      <c r="AP992" s="19"/>
    </row>
    <row r="993" spans="36:42" x14ac:dyDescent="0.3">
      <c r="AJ993" s="18">
        <f t="shared" si="48"/>
        <v>0</v>
      </c>
      <c r="AM993" s="19">
        <f t="shared" si="49"/>
        <v>0</v>
      </c>
      <c r="AN993" s="19">
        <f t="shared" si="50"/>
        <v>0</v>
      </c>
      <c r="AO993" s="19"/>
      <c r="AP993" s="19"/>
    </row>
    <row r="994" spans="36:42" x14ac:dyDescent="0.3">
      <c r="AJ994" s="18">
        <f t="shared" si="48"/>
        <v>0</v>
      </c>
      <c r="AM994" s="19">
        <f t="shared" si="49"/>
        <v>0</v>
      </c>
      <c r="AN994" s="19">
        <f t="shared" si="50"/>
        <v>0</v>
      </c>
      <c r="AO994" s="19"/>
      <c r="AP994" s="19"/>
    </row>
    <row r="995" spans="36:42" x14ac:dyDescent="0.3">
      <c r="AJ995" s="18">
        <f t="shared" si="48"/>
        <v>0</v>
      </c>
      <c r="AM995" s="19">
        <f t="shared" si="49"/>
        <v>0</v>
      </c>
      <c r="AN995" s="19">
        <f t="shared" si="50"/>
        <v>0</v>
      </c>
      <c r="AO995" s="19"/>
      <c r="AP995" s="19"/>
    </row>
    <row r="996" spans="36:42" x14ac:dyDescent="0.3">
      <c r="AJ996" s="18">
        <f t="shared" si="48"/>
        <v>0</v>
      </c>
      <c r="AM996" s="19">
        <f t="shared" si="49"/>
        <v>0</v>
      </c>
      <c r="AN996" s="19">
        <f t="shared" si="50"/>
        <v>0</v>
      </c>
      <c r="AO996" s="19"/>
      <c r="AP996" s="19"/>
    </row>
    <row r="997" spans="36:42" x14ac:dyDescent="0.3">
      <c r="AJ997" s="18">
        <f t="shared" si="48"/>
        <v>0</v>
      </c>
      <c r="AM997" s="19">
        <f t="shared" si="49"/>
        <v>0</v>
      </c>
      <c r="AN997" s="19">
        <f t="shared" si="50"/>
        <v>0</v>
      </c>
      <c r="AO997" s="19"/>
      <c r="AP997" s="19"/>
    </row>
    <row r="998" spans="36:42" x14ac:dyDescent="0.3">
      <c r="AJ998" s="18">
        <f t="shared" si="48"/>
        <v>0</v>
      </c>
      <c r="AM998" s="19">
        <f t="shared" si="49"/>
        <v>0</v>
      </c>
      <c r="AN998" s="19">
        <f t="shared" si="50"/>
        <v>0</v>
      </c>
      <c r="AO998" s="19"/>
      <c r="AP998" s="19"/>
    </row>
    <row r="999" spans="36:42" x14ac:dyDescent="0.3">
      <c r="AJ999" s="18">
        <f t="shared" si="48"/>
        <v>0</v>
      </c>
      <c r="AM999" s="19">
        <f t="shared" si="49"/>
        <v>0</v>
      </c>
      <c r="AN999" s="19">
        <f t="shared" si="50"/>
        <v>0</v>
      </c>
      <c r="AO999" s="19"/>
      <c r="AP999" s="19"/>
    </row>
    <row r="1000" spans="36:42" x14ac:dyDescent="0.3">
      <c r="AJ1000" s="18">
        <f t="shared" si="48"/>
        <v>0</v>
      </c>
      <c r="AM1000" s="19">
        <f t="shared" si="49"/>
        <v>0</v>
      </c>
      <c r="AN1000" s="19">
        <f t="shared" si="50"/>
        <v>0</v>
      </c>
      <c r="AO1000" s="19"/>
      <c r="AP1000" s="19"/>
    </row>
    <row r="1001" spans="36:42" x14ac:dyDescent="0.3">
      <c r="AJ1001" s="18">
        <f t="shared" si="48"/>
        <v>0</v>
      </c>
      <c r="AM1001" s="19">
        <f t="shared" si="49"/>
        <v>0</v>
      </c>
      <c r="AN1001" s="19">
        <f t="shared" si="50"/>
        <v>0</v>
      </c>
      <c r="AO1001" s="19"/>
      <c r="AP1001" s="19"/>
    </row>
    <row r="1002" spans="36:42" x14ac:dyDescent="0.3">
      <c r="AJ1002" s="18">
        <f t="shared" si="48"/>
        <v>0</v>
      </c>
      <c r="AM1002" s="19">
        <f t="shared" si="49"/>
        <v>0</v>
      </c>
      <c r="AN1002" s="19">
        <f t="shared" si="50"/>
        <v>0</v>
      </c>
      <c r="AO1002" s="19"/>
      <c r="AP1002" s="19"/>
    </row>
    <row r="1003" spans="36:42" x14ac:dyDescent="0.3">
      <c r="AJ1003" s="18">
        <f t="shared" si="48"/>
        <v>0</v>
      </c>
      <c r="AM1003" s="19">
        <f t="shared" si="49"/>
        <v>0</v>
      </c>
      <c r="AN1003" s="19">
        <f t="shared" si="50"/>
        <v>0</v>
      </c>
      <c r="AO1003" s="19"/>
      <c r="AP1003" s="19"/>
    </row>
    <row r="1004" spans="36:42" x14ac:dyDescent="0.3">
      <c r="AJ1004" s="18">
        <f t="shared" si="48"/>
        <v>0</v>
      </c>
      <c r="AM1004" s="19">
        <f t="shared" si="49"/>
        <v>0</v>
      </c>
      <c r="AN1004" s="19">
        <f t="shared" si="50"/>
        <v>0</v>
      </c>
      <c r="AO1004" s="19"/>
      <c r="AP1004" s="19"/>
    </row>
    <row r="1005" spans="36:42" x14ac:dyDescent="0.3">
      <c r="AJ1005" s="18">
        <f t="shared" si="48"/>
        <v>0</v>
      </c>
      <c r="AM1005" s="19">
        <f t="shared" si="49"/>
        <v>0</v>
      </c>
      <c r="AN1005" s="19">
        <f t="shared" si="50"/>
        <v>0</v>
      </c>
      <c r="AO1005" s="19"/>
      <c r="AP1005" s="19"/>
    </row>
    <row r="1006" spans="36:42" x14ac:dyDescent="0.3">
      <c r="AJ1006" s="18">
        <f t="shared" si="48"/>
        <v>0</v>
      </c>
      <c r="AM1006" s="19">
        <f t="shared" si="49"/>
        <v>0</v>
      </c>
      <c r="AN1006" s="19">
        <f t="shared" si="50"/>
        <v>0</v>
      </c>
      <c r="AO1006" s="19"/>
      <c r="AP1006" s="19"/>
    </row>
    <row r="1007" spans="36:42" x14ac:dyDescent="0.3">
      <c r="AJ1007" s="18">
        <f t="shared" si="48"/>
        <v>0</v>
      </c>
      <c r="AM1007" s="19">
        <f t="shared" si="49"/>
        <v>0</v>
      </c>
      <c r="AN1007" s="19">
        <f t="shared" si="50"/>
        <v>0</v>
      </c>
      <c r="AO1007" s="19"/>
      <c r="AP1007" s="19"/>
    </row>
    <row r="1008" spans="36:42" x14ac:dyDescent="0.3">
      <c r="AJ1008" s="18">
        <f t="shared" si="48"/>
        <v>0</v>
      </c>
      <c r="AM1008" s="19">
        <f t="shared" si="49"/>
        <v>0</v>
      </c>
      <c r="AN1008" s="19">
        <f t="shared" si="50"/>
        <v>0</v>
      </c>
      <c r="AO1008" s="19"/>
      <c r="AP1008" s="19"/>
    </row>
    <row r="1009" spans="36:42" x14ac:dyDescent="0.3">
      <c r="AJ1009" s="18">
        <f t="shared" si="48"/>
        <v>0</v>
      </c>
      <c r="AM1009" s="19">
        <f t="shared" si="49"/>
        <v>0</v>
      </c>
      <c r="AN1009" s="19">
        <f t="shared" si="50"/>
        <v>0</v>
      </c>
      <c r="AO1009" s="19"/>
      <c r="AP1009" s="19"/>
    </row>
    <row r="1010" spans="36:42" x14ac:dyDescent="0.3">
      <c r="AJ1010" s="18">
        <f t="shared" si="48"/>
        <v>0</v>
      </c>
      <c r="AM1010" s="19">
        <f t="shared" si="49"/>
        <v>0</v>
      </c>
      <c r="AN1010" s="19">
        <f t="shared" si="50"/>
        <v>0</v>
      </c>
      <c r="AO1010" s="19"/>
      <c r="AP1010" s="19"/>
    </row>
    <row r="1011" spans="36:42" x14ac:dyDescent="0.3">
      <c r="AJ1011" s="18">
        <f t="shared" si="48"/>
        <v>0</v>
      </c>
      <c r="AM1011" s="19">
        <f t="shared" si="49"/>
        <v>0</v>
      </c>
      <c r="AN1011" s="19">
        <f t="shared" si="50"/>
        <v>0</v>
      </c>
      <c r="AO1011" s="19"/>
      <c r="AP1011" s="19"/>
    </row>
    <row r="1012" spans="36:42" x14ac:dyDescent="0.3">
      <c r="AJ1012" s="18">
        <f t="shared" si="48"/>
        <v>0</v>
      </c>
      <c r="AM1012" s="19">
        <f t="shared" si="49"/>
        <v>0</v>
      </c>
      <c r="AN1012" s="19">
        <f t="shared" si="50"/>
        <v>0</v>
      </c>
      <c r="AO1012" s="19"/>
      <c r="AP1012" s="19"/>
    </row>
    <row r="1013" spans="36:42" x14ac:dyDescent="0.3">
      <c r="AJ1013" s="18">
        <f t="shared" si="48"/>
        <v>0</v>
      </c>
      <c r="AM1013" s="19">
        <f t="shared" si="49"/>
        <v>0</v>
      </c>
      <c r="AN1013" s="19">
        <f t="shared" si="50"/>
        <v>0</v>
      </c>
      <c r="AO1013" s="19"/>
      <c r="AP1013" s="19"/>
    </row>
    <row r="1014" spans="36:42" x14ac:dyDescent="0.3">
      <c r="AJ1014" s="18">
        <f t="shared" si="48"/>
        <v>0</v>
      </c>
      <c r="AM1014" s="19">
        <f t="shared" si="49"/>
        <v>0</v>
      </c>
      <c r="AN1014" s="19">
        <f t="shared" si="50"/>
        <v>0</v>
      </c>
      <c r="AO1014" s="19"/>
      <c r="AP1014" s="19"/>
    </row>
    <row r="1015" spans="36:42" x14ac:dyDescent="0.3">
      <c r="AJ1015" s="18">
        <f t="shared" si="48"/>
        <v>0</v>
      </c>
      <c r="AM1015" s="19">
        <f t="shared" si="49"/>
        <v>0</v>
      </c>
      <c r="AN1015" s="19">
        <f t="shared" si="50"/>
        <v>0</v>
      </c>
      <c r="AO1015" s="19"/>
      <c r="AP1015" s="19"/>
    </row>
    <row r="1016" spans="36:42" x14ac:dyDescent="0.3">
      <c r="AJ1016" s="18">
        <f t="shared" si="48"/>
        <v>0</v>
      </c>
      <c r="AM1016" s="19">
        <f t="shared" si="49"/>
        <v>0</v>
      </c>
      <c r="AN1016" s="19">
        <f t="shared" si="50"/>
        <v>0</v>
      </c>
      <c r="AO1016" s="19"/>
      <c r="AP1016" s="19"/>
    </row>
    <row r="1017" spans="36:42" x14ac:dyDescent="0.3">
      <c r="AJ1017" s="18">
        <f t="shared" si="48"/>
        <v>0</v>
      </c>
      <c r="AM1017" s="19">
        <f t="shared" si="49"/>
        <v>0</v>
      </c>
      <c r="AN1017" s="19">
        <f t="shared" si="50"/>
        <v>0</v>
      </c>
      <c r="AO1017" s="19"/>
      <c r="AP1017" s="19"/>
    </row>
    <row r="1018" spans="36:42" x14ac:dyDescent="0.3">
      <c r="AJ1018" s="18">
        <f t="shared" si="48"/>
        <v>0</v>
      </c>
      <c r="AM1018" s="19">
        <f t="shared" si="49"/>
        <v>0</v>
      </c>
      <c r="AN1018" s="19">
        <f t="shared" si="50"/>
        <v>0</v>
      </c>
      <c r="AO1018" s="19"/>
      <c r="AP1018" s="19"/>
    </row>
    <row r="1019" spans="36:42" x14ac:dyDescent="0.3">
      <c r="AJ1019" s="18">
        <f t="shared" si="48"/>
        <v>0</v>
      </c>
      <c r="AM1019" s="19">
        <f t="shared" si="49"/>
        <v>0</v>
      </c>
      <c r="AN1019" s="19">
        <f t="shared" si="50"/>
        <v>0</v>
      </c>
      <c r="AO1019" s="19"/>
      <c r="AP1019" s="19"/>
    </row>
    <row r="1020" spans="36:42" x14ac:dyDescent="0.3">
      <c r="AJ1020" s="18">
        <f t="shared" si="48"/>
        <v>0</v>
      </c>
      <c r="AM1020" s="19">
        <f t="shared" si="49"/>
        <v>0</v>
      </c>
      <c r="AN1020" s="19">
        <f t="shared" si="50"/>
        <v>0</v>
      </c>
      <c r="AO1020" s="19"/>
      <c r="AP1020" s="19"/>
    </row>
    <row r="1021" spans="36:42" x14ac:dyDescent="0.3">
      <c r="AJ1021" s="18">
        <f t="shared" si="48"/>
        <v>0</v>
      </c>
      <c r="AM1021" s="19">
        <f t="shared" si="49"/>
        <v>0</v>
      </c>
      <c r="AN1021" s="19">
        <f t="shared" si="50"/>
        <v>0</v>
      </c>
      <c r="AO1021" s="19"/>
      <c r="AP1021" s="19"/>
    </row>
    <row r="1022" spans="36:42" x14ac:dyDescent="0.3">
      <c r="AJ1022" s="18">
        <f t="shared" si="48"/>
        <v>0</v>
      </c>
      <c r="AM1022" s="19">
        <f t="shared" si="49"/>
        <v>0</v>
      </c>
      <c r="AN1022" s="19">
        <f t="shared" si="50"/>
        <v>0</v>
      </c>
      <c r="AO1022" s="19"/>
      <c r="AP1022" s="19"/>
    </row>
    <row r="1023" spans="36:42" x14ac:dyDescent="0.3">
      <c r="AJ1023" s="18">
        <f t="shared" si="48"/>
        <v>0</v>
      </c>
      <c r="AM1023" s="19">
        <f t="shared" si="49"/>
        <v>0</v>
      </c>
      <c r="AN1023" s="19">
        <f t="shared" si="50"/>
        <v>0</v>
      </c>
      <c r="AO1023" s="19"/>
      <c r="AP1023" s="19"/>
    </row>
    <row r="1024" spans="36:42" x14ac:dyDescent="0.3">
      <c r="AJ1024" s="18">
        <f t="shared" si="48"/>
        <v>0</v>
      </c>
      <c r="AM1024" s="19">
        <f t="shared" si="49"/>
        <v>0</v>
      </c>
      <c r="AN1024" s="19">
        <f t="shared" si="50"/>
        <v>0</v>
      </c>
      <c r="AO1024" s="19"/>
      <c r="AP1024" s="19"/>
    </row>
    <row r="1025" spans="36:42" x14ac:dyDescent="0.3">
      <c r="AJ1025" s="18">
        <f t="shared" si="48"/>
        <v>0</v>
      </c>
      <c r="AM1025" s="19">
        <f t="shared" si="49"/>
        <v>0</v>
      </c>
      <c r="AN1025" s="19">
        <f t="shared" si="50"/>
        <v>0</v>
      </c>
      <c r="AO1025" s="19"/>
      <c r="AP1025" s="19"/>
    </row>
    <row r="1026" spans="36:42" x14ac:dyDescent="0.3">
      <c r="AJ1026" s="18">
        <f t="shared" si="48"/>
        <v>0</v>
      </c>
      <c r="AM1026" s="19">
        <f t="shared" si="49"/>
        <v>0</v>
      </c>
      <c r="AN1026" s="19">
        <f t="shared" si="50"/>
        <v>0</v>
      </c>
      <c r="AO1026" s="19"/>
      <c r="AP1026" s="19"/>
    </row>
    <row r="1027" spans="36:42" x14ac:dyDescent="0.3">
      <c r="AJ1027" s="18">
        <f t="shared" ref="AJ1027:AJ1090" si="51">SUM(AC1027,AE1027,AG1027,AI1027)</f>
        <v>0</v>
      </c>
      <c r="AM1027" s="19">
        <f t="shared" ref="AM1027:AM1090" si="52">IF(AB1027&gt;4999,AC1027,0)+IF(AD1027&gt;4999,AE1027,0)+IF(AF1027&gt;4999,AG1027,0)+IF(AH1027&gt;4999,AI1027,0)</f>
        <v>0</v>
      </c>
      <c r="AN1027" s="19">
        <f t="shared" ref="AN1027:AN1090" si="53">SUM(AC1027+AE1027+AG1027+AI1027-AM1027)</f>
        <v>0</v>
      </c>
      <c r="AO1027" s="19"/>
      <c r="AP1027" s="19"/>
    </row>
    <row r="1028" spans="36:42" x14ac:dyDescent="0.3">
      <c r="AJ1028" s="18">
        <f t="shared" si="51"/>
        <v>0</v>
      </c>
      <c r="AM1028" s="19">
        <f t="shared" si="52"/>
        <v>0</v>
      </c>
      <c r="AN1028" s="19">
        <f t="shared" si="53"/>
        <v>0</v>
      </c>
      <c r="AO1028" s="19"/>
      <c r="AP1028" s="19"/>
    </row>
    <row r="1029" spans="36:42" x14ac:dyDescent="0.3">
      <c r="AJ1029" s="18">
        <f t="shared" si="51"/>
        <v>0</v>
      </c>
      <c r="AM1029" s="19">
        <f t="shared" si="52"/>
        <v>0</v>
      </c>
      <c r="AN1029" s="19">
        <f t="shared" si="53"/>
        <v>0</v>
      </c>
      <c r="AO1029" s="19"/>
      <c r="AP1029" s="19"/>
    </row>
    <row r="1030" spans="36:42" x14ac:dyDescent="0.3">
      <c r="AJ1030" s="18">
        <f t="shared" si="51"/>
        <v>0</v>
      </c>
      <c r="AM1030" s="19">
        <f t="shared" si="52"/>
        <v>0</v>
      </c>
      <c r="AN1030" s="19">
        <f t="shared" si="53"/>
        <v>0</v>
      </c>
      <c r="AO1030" s="19"/>
      <c r="AP1030" s="19"/>
    </row>
    <row r="1031" spans="36:42" x14ac:dyDescent="0.3">
      <c r="AJ1031" s="18">
        <f t="shared" si="51"/>
        <v>0</v>
      </c>
      <c r="AM1031" s="19">
        <f t="shared" si="52"/>
        <v>0</v>
      </c>
      <c r="AN1031" s="19">
        <f t="shared" si="53"/>
        <v>0</v>
      </c>
      <c r="AO1031" s="19"/>
      <c r="AP1031" s="19"/>
    </row>
    <row r="1032" spans="36:42" x14ac:dyDescent="0.3">
      <c r="AJ1032" s="18">
        <f t="shared" si="51"/>
        <v>0</v>
      </c>
      <c r="AM1032" s="19">
        <f t="shared" si="52"/>
        <v>0</v>
      </c>
      <c r="AN1032" s="19">
        <f t="shared" si="53"/>
        <v>0</v>
      </c>
      <c r="AO1032" s="19"/>
      <c r="AP1032" s="19"/>
    </row>
    <row r="1033" spans="36:42" x14ac:dyDescent="0.3">
      <c r="AJ1033" s="18">
        <f t="shared" si="51"/>
        <v>0</v>
      </c>
      <c r="AM1033" s="19">
        <f t="shared" si="52"/>
        <v>0</v>
      </c>
      <c r="AN1033" s="19">
        <f t="shared" si="53"/>
        <v>0</v>
      </c>
      <c r="AO1033" s="19"/>
      <c r="AP1033" s="19"/>
    </row>
    <row r="1034" spans="36:42" x14ac:dyDescent="0.3">
      <c r="AJ1034" s="18">
        <f t="shared" si="51"/>
        <v>0</v>
      </c>
      <c r="AM1034" s="19">
        <f t="shared" si="52"/>
        <v>0</v>
      </c>
      <c r="AN1034" s="19">
        <f t="shared" si="53"/>
        <v>0</v>
      </c>
      <c r="AO1034" s="19"/>
      <c r="AP1034" s="19"/>
    </row>
    <row r="1035" spans="36:42" x14ac:dyDescent="0.3">
      <c r="AJ1035" s="18">
        <f t="shared" si="51"/>
        <v>0</v>
      </c>
      <c r="AM1035" s="19">
        <f t="shared" si="52"/>
        <v>0</v>
      </c>
      <c r="AN1035" s="19">
        <f t="shared" si="53"/>
        <v>0</v>
      </c>
      <c r="AO1035" s="19"/>
      <c r="AP1035" s="19"/>
    </row>
    <row r="1036" spans="36:42" x14ac:dyDescent="0.3">
      <c r="AJ1036" s="18">
        <f t="shared" si="51"/>
        <v>0</v>
      </c>
      <c r="AM1036" s="19">
        <f t="shared" si="52"/>
        <v>0</v>
      </c>
      <c r="AN1036" s="19">
        <f t="shared" si="53"/>
        <v>0</v>
      </c>
      <c r="AO1036" s="19"/>
      <c r="AP1036" s="19"/>
    </row>
    <row r="1037" spans="36:42" x14ac:dyDescent="0.3">
      <c r="AJ1037" s="18">
        <f t="shared" si="51"/>
        <v>0</v>
      </c>
      <c r="AM1037" s="19">
        <f t="shared" si="52"/>
        <v>0</v>
      </c>
      <c r="AN1037" s="19">
        <f t="shared" si="53"/>
        <v>0</v>
      </c>
      <c r="AO1037" s="19"/>
      <c r="AP1037" s="19"/>
    </row>
    <row r="1038" spans="36:42" x14ac:dyDescent="0.3">
      <c r="AJ1038" s="18">
        <f t="shared" si="51"/>
        <v>0</v>
      </c>
      <c r="AM1038" s="19">
        <f t="shared" si="52"/>
        <v>0</v>
      </c>
      <c r="AN1038" s="19">
        <f t="shared" si="53"/>
        <v>0</v>
      </c>
      <c r="AO1038" s="19"/>
      <c r="AP1038" s="19"/>
    </row>
    <row r="1039" spans="36:42" x14ac:dyDescent="0.3">
      <c r="AJ1039" s="18">
        <f t="shared" si="51"/>
        <v>0</v>
      </c>
      <c r="AM1039" s="19">
        <f t="shared" si="52"/>
        <v>0</v>
      </c>
      <c r="AN1039" s="19">
        <f t="shared" si="53"/>
        <v>0</v>
      </c>
      <c r="AO1039" s="19"/>
      <c r="AP1039" s="19"/>
    </row>
    <row r="1040" spans="36:42" x14ac:dyDescent="0.3">
      <c r="AJ1040" s="18">
        <f t="shared" si="51"/>
        <v>0</v>
      </c>
      <c r="AM1040" s="19">
        <f t="shared" si="52"/>
        <v>0</v>
      </c>
      <c r="AN1040" s="19">
        <f t="shared" si="53"/>
        <v>0</v>
      </c>
      <c r="AO1040" s="19"/>
      <c r="AP1040" s="19"/>
    </row>
    <row r="1041" spans="36:42" x14ac:dyDescent="0.3">
      <c r="AJ1041" s="18">
        <f t="shared" si="51"/>
        <v>0</v>
      </c>
      <c r="AM1041" s="19">
        <f t="shared" si="52"/>
        <v>0</v>
      </c>
      <c r="AN1041" s="19">
        <f t="shared" si="53"/>
        <v>0</v>
      </c>
      <c r="AO1041" s="19"/>
      <c r="AP1041" s="19"/>
    </row>
    <row r="1042" spans="36:42" x14ac:dyDescent="0.3">
      <c r="AJ1042" s="18">
        <f t="shared" si="51"/>
        <v>0</v>
      </c>
      <c r="AM1042" s="19">
        <f t="shared" si="52"/>
        <v>0</v>
      </c>
      <c r="AN1042" s="19">
        <f t="shared" si="53"/>
        <v>0</v>
      </c>
      <c r="AO1042" s="19"/>
      <c r="AP1042" s="19"/>
    </row>
    <row r="1043" spans="36:42" x14ac:dyDescent="0.3">
      <c r="AJ1043" s="18">
        <f t="shared" si="51"/>
        <v>0</v>
      </c>
      <c r="AM1043" s="19">
        <f t="shared" si="52"/>
        <v>0</v>
      </c>
      <c r="AN1043" s="19">
        <f t="shared" si="53"/>
        <v>0</v>
      </c>
      <c r="AO1043" s="19"/>
      <c r="AP1043" s="19"/>
    </row>
    <row r="1044" spans="36:42" x14ac:dyDescent="0.3">
      <c r="AJ1044" s="18">
        <f t="shared" si="51"/>
        <v>0</v>
      </c>
      <c r="AM1044" s="19">
        <f t="shared" si="52"/>
        <v>0</v>
      </c>
      <c r="AN1044" s="19">
        <f t="shared" si="53"/>
        <v>0</v>
      </c>
      <c r="AO1044" s="19"/>
      <c r="AP1044" s="19"/>
    </row>
    <row r="1045" spans="36:42" x14ac:dyDescent="0.3">
      <c r="AJ1045" s="18">
        <f t="shared" si="51"/>
        <v>0</v>
      </c>
      <c r="AM1045" s="19">
        <f t="shared" si="52"/>
        <v>0</v>
      </c>
      <c r="AN1045" s="19">
        <f t="shared" si="53"/>
        <v>0</v>
      </c>
      <c r="AO1045" s="19"/>
      <c r="AP1045" s="19"/>
    </row>
    <row r="1046" spans="36:42" x14ac:dyDescent="0.3">
      <c r="AJ1046" s="18">
        <f t="shared" si="51"/>
        <v>0</v>
      </c>
      <c r="AM1046" s="19">
        <f t="shared" si="52"/>
        <v>0</v>
      </c>
      <c r="AN1046" s="19">
        <f t="shared" si="53"/>
        <v>0</v>
      </c>
      <c r="AO1046" s="19"/>
      <c r="AP1046" s="19"/>
    </row>
    <row r="1047" spans="36:42" x14ac:dyDescent="0.3">
      <c r="AJ1047" s="18">
        <f t="shared" si="51"/>
        <v>0</v>
      </c>
      <c r="AM1047" s="19">
        <f t="shared" si="52"/>
        <v>0</v>
      </c>
      <c r="AN1047" s="19">
        <f t="shared" si="53"/>
        <v>0</v>
      </c>
      <c r="AO1047" s="19"/>
      <c r="AP1047" s="19"/>
    </row>
    <row r="1048" spans="36:42" x14ac:dyDescent="0.3">
      <c r="AJ1048" s="18">
        <f t="shared" si="51"/>
        <v>0</v>
      </c>
      <c r="AM1048" s="19">
        <f t="shared" si="52"/>
        <v>0</v>
      </c>
      <c r="AN1048" s="19">
        <f t="shared" si="53"/>
        <v>0</v>
      </c>
      <c r="AO1048" s="19"/>
      <c r="AP1048" s="19"/>
    </row>
    <row r="1049" spans="36:42" x14ac:dyDescent="0.3">
      <c r="AJ1049" s="18">
        <f t="shared" si="51"/>
        <v>0</v>
      </c>
      <c r="AM1049" s="19">
        <f t="shared" si="52"/>
        <v>0</v>
      </c>
      <c r="AN1049" s="19">
        <f t="shared" si="53"/>
        <v>0</v>
      </c>
      <c r="AO1049" s="19"/>
      <c r="AP1049" s="19"/>
    </row>
    <row r="1050" spans="36:42" x14ac:dyDescent="0.3">
      <c r="AJ1050" s="18">
        <f t="shared" si="51"/>
        <v>0</v>
      </c>
      <c r="AM1050" s="19">
        <f t="shared" si="52"/>
        <v>0</v>
      </c>
      <c r="AN1050" s="19">
        <f t="shared" si="53"/>
        <v>0</v>
      </c>
      <c r="AO1050" s="19"/>
      <c r="AP1050" s="19"/>
    </row>
    <row r="1051" spans="36:42" x14ac:dyDescent="0.3">
      <c r="AJ1051" s="18">
        <f t="shared" si="51"/>
        <v>0</v>
      </c>
      <c r="AM1051" s="19">
        <f t="shared" si="52"/>
        <v>0</v>
      </c>
      <c r="AN1051" s="19">
        <f t="shared" si="53"/>
        <v>0</v>
      </c>
      <c r="AO1051" s="19"/>
      <c r="AP1051" s="19"/>
    </row>
    <row r="1052" spans="36:42" x14ac:dyDescent="0.3">
      <c r="AJ1052" s="18">
        <f t="shared" si="51"/>
        <v>0</v>
      </c>
      <c r="AM1052" s="19">
        <f t="shared" si="52"/>
        <v>0</v>
      </c>
      <c r="AN1052" s="19">
        <f t="shared" si="53"/>
        <v>0</v>
      </c>
      <c r="AO1052" s="19"/>
      <c r="AP1052" s="19"/>
    </row>
    <row r="1053" spans="36:42" x14ac:dyDescent="0.3">
      <c r="AJ1053" s="18">
        <f t="shared" si="51"/>
        <v>0</v>
      </c>
      <c r="AM1053" s="19">
        <f t="shared" si="52"/>
        <v>0</v>
      </c>
      <c r="AN1053" s="19">
        <f t="shared" si="53"/>
        <v>0</v>
      </c>
      <c r="AO1053" s="19"/>
      <c r="AP1053" s="19"/>
    </row>
    <row r="1054" spans="36:42" x14ac:dyDescent="0.3">
      <c r="AJ1054" s="18">
        <f t="shared" si="51"/>
        <v>0</v>
      </c>
      <c r="AM1054" s="19">
        <f t="shared" si="52"/>
        <v>0</v>
      </c>
      <c r="AN1054" s="19">
        <f t="shared" si="53"/>
        <v>0</v>
      </c>
      <c r="AO1054" s="19"/>
      <c r="AP1054" s="19"/>
    </row>
    <row r="1055" spans="36:42" x14ac:dyDescent="0.3">
      <c r="AJ1055" s="18">
        <f t="shared" si="51"/>
        <v>0</v>
      </c>
      <c r="AM1055" s="19">
        <f t="shared" si="52"/>
        <v>0</v>
      </c>
      <c r="AN1055" s="19">
        <f t="shared" si="53"/>
        <v>0</v>
      </c>
      <c r="AO1055" s="19"/>
      <c r="AP1055" s="19"/>
    </row>
    <row r="1056" spans="36:42" x14ac:dyDescent="0.3">
      <c r="AJ1056" s="18">
        <f t="shared" si="51"/>
        <v>0</v>
      </c>
      <c r="AM1056" s="19">
        <f t="shared" si="52"/>
        <v>0</v>
      </c>
      <c r="AN1056" s="19">
        <f t="shared" si="53"/>
        <v>0</v>
      </c>
      <c r="AO1056" s="19"/>
      <c r="AP1056" s="19"/>
    </row>
    <row r="1057" spans="36:42" x14ac:dyDescent="0.3">
      <c r="AJ1057" s="18">
        <f t="shared" si="51"/>
        <v>0</v>
      </c>
      <c r="AM1057" s="19">
        <f t="shared" si="52"/>
        <v>0</v>
      </c>
      <c r="AN1057" s="19">
        <f t="shared" si="53"/>
        <v>0</v>
      </c>
      <c r="AO1057" s="19"/>
      <c r="AP1057" s="19"/>
    </row>
    <row r="1058" spans="36:42" x14ac:dyDescent="0.3">
      <c r="AJ1058" s="18">
        <f t="shared" si="51"/>
        <v>0</v>
      </c>
      <c r="AM1058" s="19">
        <f t="shared" si="52"/>
        <v>0</v>
      </c>
      <c r="AN1058" s="19">
        <f t="shared" si="53"/>
        <v>0</v>
      </c>
      <c r="AO1058" s="19"/>
      <c r="AP1058" s="19"/>
    </row>
    <row r="1059" spans="36:42" x14ac:dyDescent="0.3">
      <c r="AJ1059" s="18">
        <f t="shared" si="51"/>
        <v>0</v>
      </c>
      <c r="AM1059" s="19">
        <f t="shared" si="52"/>
        <v>0</v>
      </c>
      <c r="AN1059" s="19">
        <f t="shared" si="53"/>
        <v>0</v>
      </c>
      <c r="AO1059" s="19"/>
      <c r="AP1059" s="19"/>
    </row>
    <row r="1060" spans="36:42" x14ac:dyDescent="0.3">
      <c r="AJ1060" s="18">
        <f t="shared" si="51"/>
        <v>0</v>
      </c>
      <c r="AM1060" s="19">
        <f t="shared" si="52"/>
        <v>0</v>
      </c>
      <c r="AN1060" s="19">
        <f t="shared" si="53"/>
        <v>0</v>
      </c>
      <c r="AO1060" s="19"/>
      <c r="AP1060" s="19"/>
    </row>
    <row r="1061" spans="36:42" x14ac:dyDescent="0.3">
      <c r="AJ1061" s="18">
        <f t="shared" si="51"/>
        <v>0</v>
      </c>
      <c r="AM1061" s="19">
        <f t="shared" si="52"/>
        <v>0</v>
      </c>
      <c r="AN1061" s="19">
        <f t="shared" si="53"/>
        <v>0</v>
      </c>
      <c r="AO1061" s="19"/>
      <c r="AP1061" s="19"/>
    </row>
    <row r="1062" spans="36:42" x14ac:dyDescent="0.3">
      <c r="AJ1062" s="18">
        <f t="shared" si="51"/>
        <v>0</v>
      </c>
      <c r="AM1062" s="19">
        <f t="shared" si="52"/>
        <v>0</v>
      </c>
      <c r="AN1062" s="19">
        <f t="shared" si="53"/>
        <v>0</v>
      </c>
      <c r="AO1062" s="19"/>
      <c r="AP1062" s="19"/>
    </row>
    <row r="1063" spans="36:42" x14ac:dyDescent="0.3">
      <c r="AJ1063" s="18">
        <f t="shared" si="51"/>
        <v>0</v>
      </c>
      <c r="AM1063" s="19">
        <f t="shared" si="52"/>
        <v>0</v>
      </c>
      <c r="AN1063" s="19">
        <f t="shared" si="53"/>
        <v>0</v>
      </c>
      <c r="AO1063" s="19"/>
      <c r="AP1063" s="19"/>
    </row>
    <row r="1064" spans="36:42" x14ac:dyDescent="0.3">
      <c r="AJ1064" s="18">
        <f t="shared" si="51"/>
        <v>0</v>
      </c>
      <c r="AM1064" s="19">
        <f t="shared" si="52"/>
        <v>0</v>
      </c>
      <c r="AN1064" s="19">
        <f t="shared" si="53"/>
        <v>0</v>
      </c>
      <c r="AO1064" s="19"/>
      <c r="AP1064" s="19"/>
    </row>
    <row r="1065" spans="36:42" x14ac:dyDescent="0.3">
      <c r="AJ1065" s="18">
        <f t="shared" si="51"/>
        <v>0</v>
      </c>
      <c r="AM1065" s="19">
        <f t="shared" si="52"/>
        <v>0</v>
      </c>
      <c r="AN1065" s="19">
        <f t="shared" si="53"/>
        <v>0</v>
      </c>
      <c r="AO1065" s="19"/>
      <c r="AP1065" s="19"/>
    </row>
    <row r="1066" spans="36:42" x14ac:dyDescent="0.3">
      <c r="AJ1066" s="18">
        <f t="shared" si="51"/>
        <v>0</v>
      </c>
      <c r="AM1066" s="19">
        <f t="shared" si="52"/>
        <v>0</v>
      </c>
      <c r="AN1066" s="19">
        <f t="shared" si="53"/>
        <v>0</v>
      </c>
      <c r="AO1066" s="19"/>
      <c r="AP1066" s="19"/>
    </row>
    <row r="1067" spans="36:42" x14ac:dyDescent="0.3">
      <c r="AJ1067" s="18">
        <f t="shared" si="51"/>
        <v>0</v>
      </c>
      <c r="AM1067" s="19">
        <f t="shared" si="52"/>
        <v>0</v>
      </c>
      <c r="AN1067" s="19">
        <f t="shared" si="53"/>
        <v>0</v>
      </c>
      <c r="AO1067" s="19"/>
      <c r="AP1067" s="19"/>
    </row>
    <row r="1068" spans="36:42" x14ac:dyDescent="0.3">
      <c r="AJ1068" s="18">
        <f t="shared" si="51"/>
        <v>0</v>
      </c>
      <c r="AM1068" s="19">
        <f t="shared" si="52"/>
        <v>0</v>
      </c>
      <c r="AN1068" s="19">
        <f t="shared" si="53"/>
        <v>0</v>
      </c>
      <c r="AO1068" s="19"/>
      <c r="AP1068" s="19"/>
    </row>
    <row r="1069" spans="36:42" x14ac:dyDescent="0.3">
      <c r="AJ1069" s="18">
        <f t="shared" si="51"/>
        <v>0</v>
      </c>
      <c r="AM1069" s="19">
        <f t="shared" si="52"/>
        <v>0</v>
      </c>
      <c r="AN1069" s="19">
        <f t="shared" si="53"/>
        <v>0</v>
      </c>
      <c r="AO1069" s="19"/>
      <c r="AP1069" s="19"/>
    </row>
    <row r="1070" spans="36:42" x14ac:dyDescent="0.3">
      <c r="AJ1070" s="18">
        <f t="shared" si="51"/>
        <v>0</v>
      </c>
      <c r="AM1070" s="19">
        <f t="shared" si="52"/>
        <v>0</v>
      </c>
      <c r="AN1070" s="19">
        <f t="shared" si="53"/>
        <v>0</v>
      </c>
      <c r="AO1070" s="19"/>
      <c r="AP1070" s="19"/>
    </row>
    <row r="1071" spans="36:42" x14ac:dyDescent="0.3">
      <c r="AJ1071" s="18">
        <f t="shared" si="51"/>
        <v>0</v>
      </c>
      <c r="AM1071" s="19">
        <f t="shared" si="52"/>
        <v>0</v>
      </c>
      <c r="AN1071" s="19">
        <f t="shared" si="53"/>
        <v>0</v>
      </c>
      <c r="AO1071" s="19"/>
      <c r="AP1071" s="19"/>
    </row>
    <row r="1072" spans="36:42" x14ac:dyDescent="0.3">
      <c r="AJ1072" s="18">
        <f t="shared" si="51"/>
        <v>0</v>
      </c>
      <c r="AM1072" s="19">
        <f t="shared" si="52"/>
        <v>0</v>
      </c>
      <c r="AN1072" s="19">
        <f t="shared" si="53"/>
        <v>0</v>
      </c>
      <c r="AO1072" s="19"/>
      <c r="AP1072" s="19"/>
    </row>
    <row r="1073" spans="36:42" x14ac:dyDescent="0.3">
      <c r="AJ1073" s="18">
        <f t="shared" si="51"/>
        <v>0</v>
      </c>
      <c r="AM1073" s="19">
        <f t="shared" si="52"/>
        <v>0</v>
      </c>
      <c r="AN1073" s="19">
        <f t="shared" si="53"/>
        <v>0</v>
      </c>
      <c r="AO1073" s="19"/>
      <c r="AP1073" s="19"/>
    </row>
    <row r="1074" spans="36:42" x14ac:dyDescent="0.3">
      <c r="AJ1074" s="18">
        <f t="shared" si="51"/>
        <v>0</v>
      </c>
      <c r="AM1074" s="19">
        <f t="shared" si="52"/>
        <v>0</v>
      </c>
      <c r="AN1074" s="19">
        <f t="shared" si="53"/>
        <v>0</v>
      </c>
      <c r="AO1074" s="19"/>
      <c r="AP1074" s="19"/>
    </row>
    <row r="1075" spans="36:42" x14ac:dyDescent="0.3">
      <c r="AJ1075" s="18">
        <f t="shared" si="51"/>
        <v>0</v>
      </c>
      <c r="AM1075" s="19">
        <f t="shared" si="52"/>
        <v>0</v>
      </c>
      <c r="AN1075" s="19">
        <f t="shared" si="53"/>
        <v>0</v>
      </c>
      <c r="AO1075" s="19"/>
      <c r="AP1075" s="19"/>
    </row>
    <row r="1076" spans="36:42" x14ac:dyDescent="0.3">
      <c r="AJ1076" s="18">
        <f t="shared" si="51"/>
        <v>0</v>
      </c>
      <c r="AM1076" s="19">
        <f t="shared" si="52"/>
        <v>0</v>
      </c>
      <c r="AN1076" s="19">
        <f t="shared" si="53"/>
        <v>0</v>
      </c>
      <c r="AO1076" s="19"/>
      <c r="AP1076" s="19"/>
    </row>
    <row r="1077" spans="36:42" x14ac:dyDescent="0.3">
      <c r="AJ1077" s="18">
        <f t="shared" si="51"/>
        <v>0</v>
      </c>
      <c r="AM1077" s="19">
        <f t="shared" si="52"/>
        <v>0</v>
      </c>
      <c r="AN1077" s="19">
        <f t="shared" si="53"/>
        <v>0</v>
      </c>
      <c r="AO1077" s="19"/>
      <c r="AP1077" s="19"/>
    </row>
    <row r="1078" spans="36:42" x14ac:dyDescent="0.3">
      <c r="AJ1078" s="18">
        <f t="shared" si="51"/>
        <v>0</v>
      </c>
      <c r="AM1078" s="19">
        <f t="shared" si="52"/>
        <v>0</v>
      </c>
      <c r="AN1078" s="19">
        <f t="shared" si="53"/>
        <v>0</v>
      </c>
      <c r="AO1078" s="19"/>
      <c r="AP1078" s="19"/>
    </row>
    <row r="1079" spans="36:42" x14ac:dyDescent="0.3">
      <c r="AJ1079" s="18">
        <f t="shared" si="51"/>
        <v>0</v>
      </c>
      <c r="AM1079" s="19">
        <f t="shared" si="52"/>
        <v>0</v>
      </c>
      <c r="AN1079" s="19">
        <f t="shared" si="53"/>
        <v>0</v>
      </c>
      <c r="AO1079" s="19"/>
      <c r="AP1079" s="19"/>
    </row>
    <row r="1080" spans="36:42" x14ac:dyDescent="0.3">
      <c r="AJ1080" s="18">
        <f t="shared" si="51"/>
        <v>0</v>
      </c>
      <c r="AM1080" s="19">
        <f t="shared" si="52"/>
        <v>0</v>
      </c>
      <c r="AN1080" s="19">
        <f t="shared" si="53"/>
        <v>0</v>
      </c>
      <c r="AO1080" s="19"/>
      <c r="AP1080" s="19"/>
    </row>
    <row r="1081" spans="36:42" x14ac:dyDescent="0.3">
      <c r="AJ1081" s="18">
        <f t="shared" si="51"/>
        <v>0</v>
      </c>
      <c r="AM1081" s="19">
        <f t="shared" si="52"/>
        <v>0</v>
      </c>
      <c r="AN1081" s="19">
        <f t="shared" si="53"/>
        <v>0</v>
      </c>
      <c r="AO1081" s="19"/>
      <c r="AP1081" s="19"/>
    </row>
    <row r="1082" spans="36:42" x14ac:dyDescent="0.3">
      <c r="AJ1082" s="18">
        <f t="shared" si="51"/>
        <v>0</v>
      </c>
      <c r="AM1082" s="19">
        <f t="shared" si="52"/>
        <v>0</v>
      </c>
      <c r="AN1082" s="19">
        <f t="shared" si="53"/>
        <v>0</v>
      </c>
      <c r="AO1082" s="19"/>
      <c r="AP1082" s="19"/>
    </row>
    <row r="1083" spans="36:42" x14ac:dyDescent="0.3">
      <c r="AJ1083" s="18">
        <f t="shared" si="51"/>
        <v>0</v>
      </c>
      <c r="AM1083" s="19">
        <f t="shared" si="52"/>
        <v>0</v>
      </c>
      <c r="AN1083" s="19">
        <f t="shared" si="53"/>
        <v>0</v>
      </c>
      <c r="AO1083" s="19"/>
      <c r="AP1083" s="19"/>
    </row>
    <row r="1084" spans="36:42" x14ac:dyDescent="0.3">
      <c r="AJ1084" s="18">
        <f t="shared" si="51"/>
        <v>0</v>
      </c>
      <c r="AM1084" s="19">
        <f t="shared" si="52"/>
        <v>0</v>
      </c>
      <c r="AN1084" s="19">
        <f t="shared" si="53"/>
        <v>0</v>
      </c>
      <c r="AO1084" s="19"/>
      <c r="AP1084" s="19"/>
    </row>
    <row r="1085" spans="36:42" x14ac:dyDescent="0.3">
      <c r="AJ1085" s="18">
        <f t="shared" si="51"/>
        <v>0</v>
      </c>
      <c r="AM1085" s="19">
        <f t="shared" si="52"/>
        <v>0</v>
      </c>
      <c r="AN1085" s="19">
        <f t="shared" si="53"/>
        <v>0</v>
      </c>
      <c r="AO1085" s="19"/>
      <c r="AP1085" s="19"/>
    </row>
    <row r="1086" spans="36:42" x14ac:dyDescent="0.3">
      <c r="AJ1086" s="18">
        <f t="shared" si="51"/>
        <v>0</v>
      </c>
      <c r="AM1086" s="19">
        <f t="shared" si="52"/>
        <v>0</v>
      </c>
      <c r="AN1086" s="19">
        <f t="shared" si="53"/>
        <v>0</v>
      </c>
      <c r="AO1086" s="19"/>
      <c r="AP1086" s="19"/>
    </row>
    <row r="1087" spans="36:42" x14ac:dyDescent="0.3">
      <c r="AJ1087" s="18">
        <f t="shared" si="51"/>
        <v>0</v>
      </c>
      <c r="AM1087" s="19">
        <f t="shared" si="52"/>
        <v>0</v>
      </c>
      <c r="AN1087" s="19">
        <f t="shared" si="53"/>
        <v>0</v>
      </c>
      <c r="AO1087" s="19"/>
      <c r="AP1087" s="19"/>
    </row>
    <row r="1088" spans="36:42" x14ac:dyDescent="0.3">
      <c r="AJ1088" s="18">
        <f t="shared" si="51"/>
        <v>0</v>
      </c>
      <c r="AM1088" s="19">
        <f t="shared" si="52"/>
        <v>0</v>
      </c>
      <c r="AN1088" s="19">
        <f t="shared" si="53"/>
        <v>0</v>
      </c>
      <c r="AO1088" s="19"/>
      <c r="AP1088" s="19"/>
    </row>
    <row r="1089" spans="36:42" x14ac:dyDescent="0.3">
      <c r="AJ1089" s="18">
        <f t="shared" si="51"/>
        <v>0</v>
      </c>
      <c r="AM1089" s="19">
        <f t="shared" si="52"/>
        <v>0</v>
      </c>
      <c r="AN1089" s="19">
        <f t="shared" si="53"/>
        <v>0</v>
      </c>
      <c r="AO1089" s="19"/>
      <c r="AP1089" s="19"/>
    </row>
    <row r="1090" spans="36:42" x14ac:dyDescent="0.3">
      <c r="AJ1090" s="18">
        <f t="shared" si="51"/>
        <v>0</v>
      </c>
      <c r="AM1090" s="19">
        <f t="shared" si="52"/>
        <v>0</v>
      </c>
      <c r="AN1090" s="19">
        <f t="shared" si="53"/>
        <v>0</v>
      </c>
      <c r="AO1090" s="19"/>
      <c r="AP1090" s="19"/>
    </row>
    <row r="1091" spans="36:42" x14ac:dyDescent="0.3">
      <c r="AJ1091" s="18">
        <f t="shared" ref="AJ1091:AJ1154" si="54">SUM(AC1091,AE1091,AG1091,AI1091)</f>
        <v>0</v>
      </c>
      <c r="AM1091" s="19">
        <f t="shared" ref="AM1091:AM1154" si="55">IF(AB1091&gt;4999,AC1091,0)+IF(AD1091&gt;4999,AE1091,0)+IF(AF1091&gt;4999,AG1091,0)+IF(AH1091&gt;4999,AI1091,0)</f>
        <v>0</v>
      </c>
      <c r="AN1091" s="19">
        <f t="shared" ref="AN1091:AN1154" si="56">SUM(AC1091+AE1091+AG1091+AI1091-AM1091)</f>
        <v>0</v>
      </c>
      <c r="AO1091" s="19"/>
      <c r="AP1091" s="19"/>
    </row>
    <row r="1092" spans="36:42" x14ac:dyDescent="0.3">
      <c r="AJ1092" s="18">
        <f t="shared" si="54"/>
        <v>0</v>
      </c>
      <c r="AM1092" s="19">
        <f t="shared" si="55"/>
        <v>0</v>
      </c>
      <c r="AN1092" s="19">
        <f t="shared" si="56"/>
        <v>0</v>
      </c>
      <c r="AO1092" s="19"/>
      <c r="AP1092" s="19"/>
    </row>
    <row r="1093" spans="36:42" x14ac:dyDescent="0.3">
      <c r="AJ1093" s="18">
        <f t="shared" si="54"/>
        <v>0</v>
      </c>
      <c r="AM1093" s="19">
        <f t="shared" si="55"/>
        <v>0</v>
      </c>
      <c r="AN1093" s="19">
        <f t="shared" si="56"/>
        <v>0</v>
      </c>
      <c r="AO1093" s="19"/>
      <c r="AP1093" s="19"/>
    </row>
    <row r="1094" spans="36:42" x14ac:dyDescent="0.3">
      <c r="AJ1094" s="18">
        <f t="shared" si="54"/>
        <v>0</v>
      </c>
      <c r="AM1094" s="19">
        <f t="shared" si="55"/>
        <v>0</v>
      </c>
      <c r="AN1094" s="19">
        <f t="shared" si="56"/>
        <v>0</v>
      </c>
      <c r="AO1094" s="19"/>
      <c r="AP1094" s="19"/>
    </row>
    <row r="1095" spans="36:42" x14ac:dyDescent="0.3">
      <c r="AJ1095" s="18">
        <f t="shared" si="54"/>
        <v>0</v>
      </c>
      <c r="AM1095" s="19">
        <f t="shared" si="55"/>
        <v>0</v>
      </c>
      <c r="AN1095" s="19">
        <f t="shared" si="56"/>
        <v>0</v>
      </c>
      <c r="AO1095" s="19"/>
      <c r="AP1095" s="19"/>
    </row>
    <row r="1096" spans="36:42" x14ac:dyDescent="0.3">
      <c r="AJ1096" s="18">
        <f t="shared" si="54"/>
        <v>0</v>
      </c>
      <c r="AM1096" s="19">
        <f t="shared" si="55"/>
        <v>0</v>
      </c>
      <c r="AN1096" s="19">
        <f t="shared" si="56"/>
        <v>0</v>
      </c>
      <c r="AO1096" s="19"/>
      <c r="AP1096" s="19"/>
    </row>
    <row r="1097" spans="36:42" x14ac:dyDescent="0.3">
      <c r="AJ1097" s="18">
        <f t="shared" si="54"/>
        <v>0</v>
      </c>
      <c r="AM1097" s="19">
        <f t="shared" si="55"/>
        <v>0</v>
      </c>
      <c r="AN1097" s="19">
        <f t="shared" si="56"/>
        <v>0</v>
      </c>
      <c r="AO1097" s="19"/>
      <c r="AP1097" s="19"/>
    </row>
    <row r="1098" spans="36:42" x14ac:dyDescent="0.3">
      <c r="AJ1098" s="18">
        <f t="shared" si="54"/>
        <v>0</v>
      </c>
      <c r="AM1098" s="19">
        <f t="shared" si="55"/>
        <v>0</v>
      </c>
      <c r="AN1098" s="19">
        <f t="shared" si="56"/>
        <v>0</v>
      </c>
      <c r="AO1098" s="19"/>
      <c r="AP1098" s="19"/>
    </row>
    <row r="1099" spans="36:42" x14ac:dyDescent="0.3">
      <c r="AJ1099" s="18">
        <f t="shared" si="54"/>
        <v>0</v>
      </c>
      <c r="AM1099" s="19">
        <f t="shared" si="55"/>
        <v>0</v>
      </c>
      <c r="AN1099" s="19">
        <f t="shared" si="56"/>
        <v>0</v>
      </c>
      <c r="AO1099" s="19"/>
      <c r="AP1099" s="19"/>
    </row>
    <row r="1100" spans="36:42" x14ac:dyDescent="0.3">
      <c r="AJ1100" s="18">
        <f t="shared" si="54"/>
        <v>0</v>
      </c>
      <c r="AM1100" s="19">
        <f t="shared" si="55"/>
        <v>0</v>
      </c>
      <c r="AN1100" s="19">
        <f t="shared" si="56"/>
        <v>0</v>
      </c>
      <c r="AO1100" s="19"/>
      <c r="AP1100" s="19"/>
    </row>
    <row r="1101" spans="36:42" x14ac:dyDescent="0.3">
      <c r="AJ1101" s="18">
        <f t="shared" si="54"/>
        <v>0</v>
      </c>
      <c r="AM1101" s="19">
        <f t="shared" si="55"/>
        <v>0</v>
      </c>
      <c r="AN1101" s="19">
        <f t="shared" si="56"/>
        <v>0</v>
      </c>
      <c r="AO1101" s="19"/>
      <c r="AP1101" s="19"/>
    </row>
    <row r="1102" spans="36:42" x14ac:dyDescent="0.3">
      <c r="AJ1102" s="18">
        <f t="shared" si="54"/>
        <v>0</v>
      </c>
      <c r="AM1102" s="19">
        <f t="shared" si="55"/>
        <v>0</v>
      </c>
      <c r="AN1102" s="19">
        <f t="shared" si="56"/>
        <v>0</v>
      </c>
      <c r="AO1102" s="19"/>
      <c r="AP1102" s="19"/>
    </row>
    <row r="1103" spans="36:42" x14ac:dyDescent="0.3">
      <c r="AJ1103" s="18">
        <f t="shared" si="54"/>
        <v>0</v>
      </c>
      <c r="AM1103" s="19">
        <f t="shared" si="55"/>
        <v>0</v>
      </c>
      <c r="AN1103" s="19">
        <f t="shared" si="56"/>
        <v>0</v>
      </c>
      <c r="AO1103" s="19"/>
      <c r="AP1103" s="19"/>
    </row>
    <row r="1104" spans="36:42" x14ac:dyDescent="0.3">
      <c r="AJ1104" s="18">
        <f t="shared" si="54"/>
        <v>0</v>
      </c>
      <c r="AM1104" s="19">
        <f t="shared" si="55"/>
        <v>0</v>
      </c>
      <c r="AN1104" s="19">
        <f t="shared" si="56"/>
        <v>0</v>
      </c>
      <c r="AO1104" s="19"/>
      <c r="AP1104" s="19"/>
    </row>
    <row r="1105" spans="36:42" x14ac:dyDescent="0.3">
      <c r="AJ1105" s="18">
        <f t="shared" si="54"/>
        <v>0</v>
      </c>
      <c r="AM1105" s="19">
        <f t="shared" si="55"/>
        <v>0</v>
      </c>
      <c r="AN1105" s="19">
        <f t="shared" si="56"/>
        <v>0</v>
      </c>
      <c r="AO1105" s="19"/>
      <c r="AP1105" s="19"/>
    </row>
    <row r="1106" spans="36:42" x14ac:dyDescent="0.3">
      <c r="AJ1106" s="18">
        <f t="shared" si="54"/>
        <v>0</v>
      </c>
      <c r="AM1106" s="19">
        <f t="shared" si="55"/>
        <v>0</v>
      </c>
      <c r="AN1106" s="19">
        <f t="shared" si="56"/>
        <v>0</v>
      </c>
      <c r="AO1106" s="19"/>
      <c r="AP1106" s="19"/>
    </row>
    <row r="1107" spans="36:42" x14ac:dyDescent="0.3">
      <c r="AJ1107" s="18">
        <f t="shared" si="54"/>
        <v>0</v>
      </c>
      <c r="AM1107" s="19">
        <f t="shared" si="55"/>
        <v>0</v>
      </c>
      <c r="AN1107" s="19">
        <f t="shared" si="56"/>
        <v>0</v>
      </c>
      <c r="AO1107" s="19"/>
      <c r="AP1107" s="19"/>
    </row>
    <row r="1108" spans="36:42" x14ac:dyDescent="0.3">
      <c r="AJ1108" s="18">
        <f t="shared" si="54"/>
        <v>0</v>
      </c>
      <c r="AM1108" s="19">
        <f t="shared" si="55"/>
        <v>0</v>
      </c>
      <c r="AN1108" s="19">
        <f t="shared" si="56"/>
        <v>0</v>
      </c>
      <c r="AO1108" s="19"/>
      <c r="AP1108" s="19"/>
    </row>
    <row r="1109" spans="36:42" x14ac:dyDescent="0.3">
      <c r="AJ1109" s="18">
        <f t="shared" si="54"/>
        <v>0</v>
      </c>
      <c r="AM1109" s="19">
        <f t="shared" si="55"/>
        <v>0</v>
      </c>
      <c r="AN1109" s="19">
        <f t="shared" si="56"/>
        <v>0</v>
      </c>
      <c r="AO1109" s="19"/>
      <c r="AP1109" s="19"/>
    </row>
    <row r="1110" spans="36:42" x14ac:dyDescent="0.3">
      <c r="AJ1110" s="18">
        <f t="shared" si="54"/>
        <v>0</v>
      </c>
      <c r="AM1110" s="19">
        <f t="shared" si="55"/>
        <v>0</v>
      </c>
      <c r="AN1110" s="19">
        <f t="shared" si="56"/>
        <v>0</v>
      </c>
      <c r="AO1110" s="19"/>
      <c r="AP1110" s="19"/>
    </row>
    <row r="1111" spans="36:42" x14ac:dyDescent="0.3">
      <c r="AJ1111" s="18">
        <f t="shared" si="54"/>
        <v>0</v>
      </c>
      <c r="AM1111" s="19">
        <f t="shared" si="55"/>
        <v>0</v>
      </c>
      <c r="AN1111" s="19">
        <f t="shared" si="56"/>
        <v>0</v>
      </c>
      <c r="AO1111" s="19"/>
      <c r="AP1111" s="19"/>
    </row>
    <row r="1112" spans="36:42" x14ac:dyDescent="0.3">
      <c r="AJ1112" s="18">
        <f t="shared" si="54"/>
        <v>0</v>
      </c>
      <c r="AM1112" s="19">
        <f t="shared" si="55"/>
        <v>0</v>
      </c>
      <c r="AN1112" s="19">
        <f t="shared" si="56"/>
        <v>0</v>
      </c>
      <c r="AO1112" s="19"/>
      <c r="AP1112" s="19"/>
    </row>
    <row r="1113" spans="36:42" x14ac:dyDescent="0.3">
      <c r="AJ1113" s="18">
        <f t="shared" si="54"/>
        <v>0</v>
      </c>
      <c r="AM1113" s="19">
        <f t="shared" si="55"/>
        <v>0</v>
      </c>
      <c r="AN1113" s="19">
        <f t="shared" si="56"/>
        <v>0</v>
      </c>
      <c r="AO1113" s="19"/>
      <c r="AP1113" s="19"/>
    </row>
    <row r="1114" spans="36:42" x14ac:dyDescent="0.3">
      <c r="AJ1114" s="18">
        <f t="shared" si="54"/>
        <v>0</v>
      </c>
      <c r="AM1114" s="19">
        <f t="shared" si="55"/>
        <v>0</v>
      </c>
      <c r="AN1114" s="19">
        <f t="shared" si="56"/>
        <v>0</v>
      </c>
      <c r="AO1114" s="19"/>
      <c r="AP1114" s="19"/>
    </row>
    <row r="1115" spans="36:42" x14ac:dyDescent="0.3">
      <c r="AJ1115" s="18">
        <f t="shared" si="54"/>
        <v>0</v>
      </c>
      <c r="AM1115" s="19">
        <f t="shared" si="55"/>
        <v>0</v>
      </c>
      <c r="AN1115" s="19">
        <f t="shared" si="56"/>
        <v>0</v>
      </c>
      <c r="AO1115" s="19"/>
      <c r="AP1115" s="19"/>
    </row>
    <row r="1116" spans="36:42" x14ac:dyDescent="0.3">
      <c r="AJ1116" s="18">
        <f t="shared" si="54"/>
        <v>0</v>
      </c>
      <c r="AM1116" s="19">
        <f t="shared" si="55"/>
        <v>0</v>
      </c>
      <c r="AN1116" s="19">
        <f t="shared" si="56"/>
        <v>0</v>
      </c>
      <c r="AO1116" s="19"/>
      <c r="AP1116" s="19"/>
    </row>
    <row r="1117" spans="36:42" x14ac:dyDescent="0.3">
      <c r="AJ1117" s="18">
        <f t="shared" si="54"/>
        <v>0</v>
      </c>
      <c r="AM1117" s="19">
        <f t="shared" si="55"/>
        <v>0</v>
      </c>
      <c r="AN1117" s="19">
        <f t="shared" si="56"/>
        <v>0</v>
      </c>
      <c r="AO1117" s="19"/>
      <c r="AP1117" s="19"/>
    </row>
    <row r="1118" spans="36:42" x14ac:dyDescent="0.3">
      <c r="AJ1118" s="18">
        <f t="shared" si="54"/>
        <v>0</v>
      </c>
      <c r="AM1118" s="19">
        <f t="shared" si="55"/>
        <v>0</v>
      </c>
      <c r="AN1118" s="19">
        <f t="shared" si="56"/>
        <v>0</v>
      </c>
      <c r="AO1118" s="19"/>
      <c r="AP1118" s="19"/>
    </row>
    <row r="1119" spans="36:42" x14ac:dyDescent="0.3">
      <c r="AJ1119" s="18">
        <f t="shared" si="54"/>
        <v>0</v>
      </c>
      <c r="AM1119" s="19">
        <f t="shared" si="55"/>
        <v>0</v>
      </c>
      <c r="AN1119" s="19">
        <f t="shared" si="56"/>
        <v>0</v>
      </c>
      <c r="AO1119" s="19"/>
      <c r="AP1119" s="19"/>
    </row>
    <row r="1120" spans="36:42" x14ac:dyDescent="0.3">
      <c r="AJ1120" s="18">
        <f t="shared" si="54"/>
        <v>0</v>
      </c>
      <c r="AM1120" s="19">
        <f t="shared" si="55"/>
        <v>0</v>
      </c>
      <c r="AN1120" s="19">
        <f t="shared" si="56"/>
        <v>0</v>
      </c>
      <c r="AO1120" s="19"/>
      <c r="AP1120" s="19"/>
    </row>
    <row r="1121" spans="36:42" x14ac:dyDescent="0.3">
      <c r="AJ1121" s="18">
        <f t="shared" si="54"/>
        <v>0</v>
      </c>
      <c r="AM1121" s="19">
        <f t="shared" si="55"/>
        <v>0</v>
      </c>
      <c r="AN1121" s="19">
        <f t="shared" si="56"/>
        <v>0</v>
      </c>
      <c r="AO1121" s="19"/>
      <c r="AP1121" s="19"/>
    </row>
    <row r="1122" spans="36:42" x14ac:dyDescent="0.3">
      <c r="AJ1122" s="18">
        <f t="shared" si="54"/>
        <v>0</v>
      </c>
      <c r="AM1122" s="19">
        <f t="shared" si="55"/>
        <v>0</v>
      </c>
      <c r="AN1122" s="19">
        <f t="shared" si="56"/>
        <v>0</v>
      </c>
      <c r="AO1122" s="19"/>
      <c r="AP1122" s="19"/>
    </row>
    <row r="1123" spans="36:42" x14ac:dyDescent="0.3">
      <c r="AJ1123" s="18">
        <f t="shared" si="54"/>
        <v>0</v>
      </c>
      <c r="AM1123" s="19">
        <f t="shared" si="55"/>
        <v>0</v>
      </c>
      <c r="AN1123" s="19">
        <f t="shared" si="56"/>
        <v>0</v>
      </c>
      <c r="AO1123" s="19"/>
      <c r="AP1123" s="19"/>
    </row>
    <row r="1124" spans="36:42" x14ac:dyDescent="0.3">
      <c r="AJ1124" s="18">
        <f t="shared" si="54"/>
        <v>0</v>
      </c>
      <c r="AM1124" s="19">
        <f t="shared" si="55"/>
        <v>0</v>
      </c>
      <c r="AN1124" s="19">
        <f t="shared" si="56"/>
        <v>0</v>
      </c>
      <c r="AO1124" s="19"/>
      <c r="AP1124" s="19"/>
    </row>
    <row r="1125" spans="36:42" x14ac:dyDescent="0.3">
      <c r="AJ1125" s="18">
        <f t="shared" si="54"/>
        <v>0</v>
      </c>
      <c r="AM1125" s="19">
        <f t="shared" si="55"/>
        <v>0</v>
      </c>
      <c r="AN1125" s="19">
        <f t="shared" si="56"/>
        <v>0</v>
      </c>
      <c r="AO1125" s="19"/>
      <c r="AP1125" s="19"/>
    </row>
    <row r="1126" spans="36:42" x14ac:dyDescent="0.3">
      <c r="AJ1126" s="18">
        <f t="shared" si="54"/>
        <v>0</v>
      </c>
      <c r="AM1126" s="19">
        <f t="shared" si="55"/>
        <v>0</v>
      </c>
      <c r="AN1126" s="19">
        <f t="shared" si="56"/>
        <v>0</v>
      </c>
      <c r="AO1126" s="19"/>
      <c r="AP1126" s="19"/>
    </row>
    <row r="1127" spans="36:42" x14ac:dyDescent="0.3">
      <c r="AJ1127" s="18">
        <f t="shared" si="54"/>
        <v>0</v>
      </c>
      <c r="AM1127" s="19">
        <f t="shared" si="55"/>
        <v>0</v>
      </c>
      <c r="AN1127" s="19">
        <f t="shared" si="56"/>
        <v>0</v>
      </c>
      <c r="AO1127" s="19"/>
      <c r="AP1127" s="19"/>
    </row>
    <row r="1128" spans="36:42" x14ac:dyDescent="0.3">
      <c r="AJ1128" s="18">
        <f t="shared" si="54"/>
        <v>0</v>
      </c>
      <c r="AM1128" s="19">
        <f t="shared" si="55"/>
        <v>0</v>
      </c>
      <c r="AN1128" s="19">
        <f t="shared" si="56"/>
        <v>0</v>
      </c>
      <c r="AO1128" s="19"/>
      <c r="AP1128" s="19"/>
    </row>
    <row r="1129" spans="36:42" x14ac:dyDescent="0.3">
      <c r="AJ1129" s="18">
        <f t="shared" si="54"/>
        <v>0</v>
      </c>
      <c r="AM1129" s="19">
        <f t="shared" si="55"/>
        <v>0</v>
      </c>
      <c r="AN1129" s="19">
        <f t="shared" si="56"/>
        <v>0</v>
      </c>
      <c r="AO1129" s="19"/>
      <c r="AP1129" s="19"/>
    </row>
    <row r="1130" spans="36:42" x14ac:dyDescent="0.3">
      <c r="AJ1130" s="18">
        <f t="shared" si="54"/>
        <v>0</v>
      </c>
      <c r="AM1130" s="19">
        <f t="shared" si="55"/>
        <v>0</v>
      </c>
      <c r="AN1130" s="19">
        <f t="shared" si="56"/>
        <v>0</v>
      </c>
      <c r="AO1130" s="19"/>
      <c r="AP1130" s="19"/>
    </row>
    <row r="1131" spans="36:42" x14ac:dyDescent="0.3">
      <c r="AJ1131" s="18">
        <f t="shared" si="54"/>
        <v>0</v>
      </c>
      <c r="AM1131" s="19">
        <f t="shared" si="55"/>
        <v>0</v>
      </c>
      <c r="AN1131" s="19">
        <f t="shared" si="56"/>
        <v>0</v>
      </c>
      <c r="AO1131" s="19"/>
      <c r="AP1131" s="19"/>
    </row>
    <row r="1132" spans="36:42" x14ac:dyDescent="0.3">
      <c r="AJ1132" s="18">
        <f t="shared" si="54"/>
        <v>0</v>
      </c>
      <c r="AM1132" s="19">
        <f t="shared" si="55"/>
        <v>0</v>
      </c>
      <c r="AN1132" s="19">
        <f t="shared" si="56"/>
        <v>0</v>
      </c>
      <c r="AO1132" s="19"/>
      <c r="AP1132" s="19"/>
    </row>
    <row r="1133" spans="36:42" x14ac:dyDescent="0.3">
      <c r="AJ1133" s="18">
        <f t="shared" si="54"/>
        <v>0</v>
      </c>
      <c r="AM1133" s="19">
        <f t="shared" si="55"/>
        <v>0</v>
      </c>
      <c r="AN1133" s="19">
        <f t="shared" si="56"/>
        <v>0</v>
      </c>
      <c r="AO1133" s="19"/>
      <c r="AP1133" s="19"/>
    </row>
    <row r="1134" spans="36:42" x14ac:dyDescent="0.3">
      <c r="AJ1134" s="18">
        <f t="shared" si="54"/>
        <v>0</v>
      </c>
      <c r="AM1134" s="19">
        <f t="shared" si="55"/>
        <v>0</v>
      </c>
      <c r="AN1134" s="19">
        <f t="shared" si="56"/>
        <v>0</v>
      </c>
      <c r="AO1134" s="19"/>
      <c r="AP1134" s="19"/>
    </row>
    <row r="1135" spans="36:42" x14ac:dyDescent="0.3">
      <c r="AJ1135" s="18">
        <f t="shared" si="54"/>
        <v>0</v>
      </c>
      <c r="AM1135" s="19">
        <f t="shared" si="55"/>
        <v>0</v>
      </c>
      <c r="AN1135" s="19">
        <f t="shared" si="56"/>
        <v>0</v>
      </c>
      <c r="AO1135" s="19"/>
      <c r="AP1135" s="19"/>
    </row>
    <row r="1136" spans="36:42" x14ac:dyDescent="0.3">
      <c r="AJ1136" s="18">
        <f t="shared" si="54"/>
        <v>0</v>
      </c>
      <c r="AM1136" s="19">
        <f t="shared" si="55"/>
        <v>0</v>
      </c>
      <c r="AN1136" s="19">
        <f t="shared" si="56"/>
        <v>0</v>
      </c>
      <c r="AO1136" s="19"/>
      <c r="AP1136" s="19"/>
    </row>
    <row r="1137" spans="36:42" x14ac:dyDescent="0.3">
      <c r="AJ1137" s="18">
        <f t="shared" si="54"/>
        <v>0</v>
      </c>
      <c r="AM1137" s="19">
        <f t="shared" si="55"/>
        <v>0</v>
      </c>
      <c r="AN1137" s="19">
        <f t="shared" si="56"/>
        <v>0</v>
      </c>
      <c r="AO1137" s="19"/>
      <c r="AP1137" s="19"/>
    </row>
    <row r="1138" spans="36:42" x14ac:dyDescent="0.3">
      <c r="AJ1138" s="18">
        <f t="shared" si="54"/>
        <v>0</v>
      </c>
      <c r="AM1138" s="19">
        <f t="shared" si="55"/>
        <v>0</v>
      </c>
      <c r="AN1138" s="19">
        <f t="shared" si="56"/>
        <v>0</v>
      </c>
      <c r="AO1138" s="19"/>
      <c r="AP1138" s="19"/>
    </row>
    <row r="1139" spans="36:42" x14ac:dyDescent="0.3">
      <c r="AJ1139" s="18">
        <f t="shared" si="54"/>
        <v>0</v>
      </c>
      <c r="AM1139" s="19">
        <f t="shared" si="55"/>
        <v>0</v>
      </c>
      <c r="AN1139" s="19">
        <f t="shared" si="56"/>
        <v>0</v>
      </c>
      <c r="AO1139" s="19"/>
      <c r="AP1139" s="19"/>
    </row>
    <row r="1140" spans="36:42" x14ac:dyDescent="0.3">
      <c r="AJ1140" s="18">
        <f t="shared" si="54"/>
        <v>0</v>
      </c>
      <c r="AM1140" s="19">
        <f t="shared" si="55"/>
        <v>0</v>
      </c>
      <c r="AN1140" s="19">
        <f t="shared" si="56"/>
        <v>0</v>
      </c>
      <c r="AO1140" s="19"/>
      <c r="AP1140" s="19"/>
    </row>
    <row r="1141" spans="36:42" x14ac:dyDescent="0.3">
      <c r="AJ1141" s="18">
        <f t="shared" si="54"/>
        <v>0</v>
      </c>
      <c r="AM1141" s="19">
        <f t="shared" si="55"/>
        <v>0</v>
      </c>
      <c r="AN1141" s="19">
        <f t="shared" si="56"/>
        <v>0</v>
      </c>
      <c r="AO1141" s="19"/>
      <c r="AP1141" s="19"/>
    </row>
    <row r="1142" spans="36:42" x14ac:dyDescent="0.3">
      <c r="AJ1142" s="18">
        <f t="shared" si="54"/>
        <v>0</v>
      </c>
      <c r="AM1142" s="19">
        <f t="shared" si="55"/>
        <v>0</v>
      </c>
      <c r="AN1142" s="19">
        <f t="shared" si="56"/>
        <v>0</v>
      </c>
      <c r="AO1142" s="19"/>
      <c r="AP1142" s="19"/>
    </row>
    <row r="1143" spans="36:42" x14ac:dyDescent="0.3">
      <c r="AJ1143" s="18">
        <f t="shared" si="54"/>
        <v>0</v>
      </c>
      <c r="AM1143" s="19">
        <f t="shared" si="55"/>
        <v>0</v>
      </c>
      <c r="AN1143" s="19">
        <f t="shared" si="56"/>
        <v>0</v>
      </c>
      <c r="AO1143" s="19"/>
      <c r="AP1143" s="19"/>
    </row>
    <row r="1144" spans="36:42" x14ac:dyDescent="0.3">
      <c r="AJ1144" s="18">
        <f t="shared" si="54"/>
        <v>0</v>
      </c>
      <c r="AM1144" s="19">
        <f t="shared" si="55"/>
        <v>0</v>
      </c>
      <c r="AN1144" s="19">
        <f t="shared" si="56"/>
        <v>0</v>
      </c>
      <c r="AO1144" s="19"/>
      <c r="AP1144" s="19"/>
    </row>
    <row r="1145" spans="36:42" x14ac:dyDescent="0.3">
      <c r="AJ1145" s="18">
        <f t="shared" si="54"/>
        <v>0</v>
      </c>
      <c r="AM1145" s="19">
        <f t="shared" si="55"/>
        <v>0</v>
      </c>
      <c r="AN1145" s="19">
        <f t="shared" si="56"/>
        <v>0</v>
      </c>
      <c r="AO1145" s="19"/>
      <c r="AP1145" s="19"/>
    </row>
    <row r="1146" spans="36:42" x14ac:dyDescent="0.3">
      <c r="AJ1146" s="18">
        <f t="shared" si="54"/>
        <v>0</v>
      </c>
      <c r="AM1146" s="19">
        <f t="shared" si="55"/>
        <v>0</v>
      </c>
      <c r="AN1146" s="19">
        <f t="shared" si="56"/>
        <v>0</v>
      </c>
      <c r="AO1146" s="19"/>
      <c r="AP1146" s="19"/>
    </row>
    <row r="1147" spans="36:42" x14ac:dyDescent="0.3">
      <c r="AJ1147" s="18">
        <f t="shared" si="54"/>
        <v>0</v>
      </c>
      <c r="AM1147" s="19">
        <f t="shared" si="55"/>
        <v>0</v>
      </c>
      <c r="AN1147" s="19">
        <f t="shared" si="56"/>
        <v>0</v>
      </c>
      <c r="AO1147" s="19"/>
      <c r="AP1147" s="19"/>
    </row>
    <row r="1148" spans="36:42" x14ac:dyDescent="0.3">
      <c r="AJ1148" s="18">
        <f t="shared" si="54"/>
        <v>0</v>
      </c>
      <c r="AM1148" s="19">
        <f t="shared" si="55"/>
        <v>0</v>
      </c>
      <c r="AN1148" s="19">
        <f t="shared" si="56"/>
        <v>0</v>
      </c>
      <c r="AO1148" s="19"/>
      <c r="AP1148" s="19"/>
    </row>
    <row r="1149" spans="36:42" x14ac:dyDescent="0.3">
      <c r="AJ1149" s="18">
        <f t="shared" si="54"/>
        <v>0</v>
      </c>
      <c r="AM1149" s="19">
        <f t="shared" si="55"/>
        <v>0</v>
      </c>
      <c r="AN1149" s="19">
        <f t="shared" si="56"/>
        <v>0</v>
      </c>
      <c r="AO1149" s="19"/>
      <c r="AP1149" s="19"/>
    </row>
    <row r="1150" spans="36:42" x14ac:dyDescent="0.3">
      <c r="AJ1150" s="18">
        <f t="shared" si="54"/>
        <v>0</v>
      </c>
      <c r="AM1150" s="19">
        <f t="shared" si="55"/>
        <v>0</v>
      </c>
      <c r="AN1150" s="19">
        <f t="shared" si="56"/>
        <v>0</v>
      </c>
      <c r="AO1150" s="19"/>
      <c r="AP1150" s="19"/>
    </row>
    <row r="1151" spans="36:42" x14ac:dyDescent="0.3">
      <c r="AJ1151" s="18">
        <f t="shared" si="54"/>
        <v>0</v>
      </c>
      <c r="AM1151" s="19">
        <f t="shared" si="55"/>
        <v>0</v>
      </c>
      <c r="AN1151" s="19">
        <f t="shared" si="56"/>
        <v>0</v>
      </c>
      <c r="AO1151" s="19"/>
      <c r="AP1151" s="19"/>
    </row>
    <row r="1152" spans="36:42" x14ac:dyDescent="0.3">
      <c r="AJ1152" s="18">
        <f t="shared" si="54"/>
        <v>0</v>
      </c>
      <c r="AM1152" s="19">
        <f t="shared" si="55"/>
        <v>0</v>
      </c>
      <c r="AN1152" s="19">
        <f t="shared" si="56"/>
        <v>0</v>
      </c>
      <c r="AO1152" s="19"/>
      <c r="AP1152" s="19"/>
    </row>
    <row r="1153" spans="36:42" x14ac:dyDescent="0.3">
      <c r="AJ1153" s="18">
        <f t="shared" si="54"/>
        <v>0</v>
      </c>
      <c r="AM1153" s="19">
        <f t="shared" si="55"/>
        <v>0</v>
      </c>
      <c r="AN1153" s="19">
        <f t="shared" si="56"/>
        <v>0</v>
      </c>
      <c r="AO1153" s="19"/>
      <c r="AP1153" s="19"/>
    </row>
    <row r="1154" spans="36:42" x14ac:dyDescent="0.3">
      <c r="AJ1154" s="18">
        <f t="shared" si="54"/>
        <v>0</v>
      </c>
      <c r="AM1154" s="19">
        <f t="shared" si="55"/>
        <v>0</v>
      </c>
      <c r="AN1154" s="19">
        <f t="shared" si="56"/>
        <v>0</v>
      </c>
      <c r="AO1154" s="19"/>
      <c r="AP1154" s="19"/>
    </row>
    <row r="1155" spans="36:42" x14ac:dyDescent="0.3">
      <c r="AJ1155" s="18">
        <f t="shared" ref="AJ1155:AJ1218" si="57">SUM(AC1155,AE1155,AG1155,AI1155)</f>
        <v>0</v>
      </c>
      <c r="AM1155" s="19">
        <f t="shared" ref="AM1155:AM1218" si="58">IF(AB1155&gt;4999,AC1155,0)+IF(AD1155&gt;4999,AE1155,0)+IF(AF1155&gt;4999,AG1155,0)+IF(AH1155&gt;4999,AI1155,0)</f>
        <v>0</v>
      </c>
      <c r="AN1155" s="19">
        <f t="shared" ref="AN1155:AN1218" si="59">SUM(AC1155+AE1155+AG1155+AI1155-AM1155)</f>
        <v>0</v>
      </c>
      <c r="AO1155" s="19"/>
      <c r="AP1155" s="19"/>
    </row>
    <row r="1156" spans="36:42" x14ac:dyDescent="0.3">
      <c r="AJ1156" s="18">
        <f t="shared" si="57"/>
        <v>0</v>
      </c>
      <c r="AM1156" s="19">
        <f t="shared" si="58"/>
        <v>0</v>
      </c>
      <c r="AN1156" s="19">
        <f t="shared" si="59"/>
        <v>0</v>
      </c>
      <c r="AO1156" s="19"/>
      <c r="AP1156" s="19"/>
    </row>
    <row r="1157" spans="36:42" x14ac:dyDescent="0.3">
      <c r="AJ1157" s="18">
        <f t="shared" si="57"/>
        <v>0</v>
      </c>
      <c r="AM1157" s="19">
        <f t="shared" si="58"/>
        <v>0</v>
      </c>
      <c r="AN1157" s="19">
        <f t="shared" si="59"/>
        <v>0</v>
      </c>
      <c r="AO1157" s="19"/>
      <c r="AP1157" s="19"/>
    </row>
    <row r="1158" spans="36:42" x14ac:dyDescent="0.3">
      <c r="AJ1158" s="18">
        <f t="shared" si="57"/>
        <v>0</v>
      </c>
      <c r="AM1158" s="19">
        <f t="shared" si="58"/>
        <v>0</v>
      </c>
      <c r="AN1158" s="19">
        <f t="shared" si="59"/>
        <v>0</v>
      </c>
      <c r="AO1158" s="19"/>
      <c r="AP1158" s="19"/>
    </row>
    <row r="1159" spans="36:42" x14ac:dyDescent="0.3">
      <c r="AJ1159" s="18">
        <f t="shared" si="57"/>
        <v>0</v>
      </c>
      <c r="AM1159" s="19">
        <f t="shared" si="58"/>
        <v>0</v>
      </c>
      <c r="AN1159" s="19">
        <f t="shared" si="59"/>
        <v>0</v>
      </c>
      <c r="AO1159" s="19"/>
      <c r="AP1159" s="19"/>
    </row>
    <row r="1160" spans="36:42" x14ac:dyDescent="0.3">
      <c r="AJ1160" s="18">
        <f t="shared" si="57"/>
        <v>0</v>
      </c>
      <c r="AM1160" s="19">
        <f t="shared" si="58"/>
        <v>0</v>
      </c>
      <c r="AN1160" s="19">
        <f t="shared" si="59"/>
        <v>0</v>
      </c>
      <c r="AO1160" s="19"/>
      <c r="AP1160" s="19"/>
    </row>
    <row r="1161" spans="36:42" x14ac:dyDescent="0.3">
      <c r="AJ1161" s="18">
        <f t="shared" si="57"/>
        <v>0</v>
      </c>
      <c r="AM1161" s="19">
        <f t="shared" si="58"/>
        <v>0</v>
      </c>
      <c r="AN1161" s="19">
        <f t="shared" si="59"/>
        <v>0</v>
      </c>
      <c r="AO1161" s="19"/>
      <c r="AP1161" s="19"/>
    </row>
    <row r="1162" spans="36:42" x14ac:dyDescent="0.3">
      <c r="AJ1162" s="18">
        <f t="shared" si="57"/>
        <v>0</v>
      </c>
      <c r="AM1162" s="19">
        <f t="shared" si="58"/>
        <v>0</v>
      </c>
      <c r="AN1162" s="19">
        <f t="shared" si="59"/>
        <v>0</v>
      </c>
      <c r="AO1162" s="19"/>
      <c r="AP1162" s="19"/>
    </row>
    <row r="1163" spans="36:42" x14ac:dyDescent="0.3">
      <c r="AJ1163" s="18">
        <f t="shared" si="57"/>
        <v>0</v>
      </c>
      <c r="AM1163" s="19">
        <f t="shared" si="58"/>
        <v>0</v>
      </c>
      <c r="AN1163" s="19">
        <f t="shared" si="59"/>
        <v>0</v>
      </c>
      <c r="AO1163" s="19"/>
      <c r="AP1163" s="19"/>
    </row>
    <row r="1164" spans="36:42" x14ac:dyDescent="0.3">
      <c r="AJ1164" s="18">
        <f t="shared" si="57"/>
        <v>0</v>
      </c>
      <c r="AM1164" s="19">
        <f t="shared" si="58"/>
        <v>0</v>
      </c>
      <c r="AN1164" s="19">
        <f t="shared" si="59"/>
        <v>0</v>
      </c>
      <c r="AO1164" s="19"/>
      <c r="AP1164" s="19"/>
    </row>
    <row r="1165" spans="36:42" x14ac:dyDescent="0.3">
      <c r="AJ1165" s="18">
        <f t="shared" si="57"/>
        <v>0</v>
      </c>
      <c r="AM1165" s="19">
        <f t="shared" si="58"/>
        <v>0</v>
      </c>
      <c r="AN1165" s="19">
        <f t="shared" si="59"/>
        <v>0</v>
      </c>
      <c r="AO1165" s="19"/>
      <c r="AP1165" s="19"/>
    </row>
    <row r="1166" spans="36:42" x14ac:dyDescent="0.3">
      <c r="AJ1166" s="18">
        <f t="shared" si="57"/>
        <v>0</v>
      </c>
      <c r="AM1166" s="19">
        <f t="shared" si="58"/>
        <v>0</v>
      </c>
      <c r="AN1166" s="19">
        <f t="shared" si="59"/>
        <v>0</v>
      </c>
      <c r="AO1166" s="19"/>
      <c r="AP1166" s="19"/>
    </row>
    <row r="1167" spans="36:42" x14ac:dyDescent="0.3">
      <c r="AJ1167" s="18">
        <f t="shared" si="57"/>
        <v>0</v>
      </c>
      <c r="AM1167" s="19">
        <f t="shared" si="58"/>
        <v>0</v>
      </c>
      <c r="AN1167" s="19">
        <f t="shared" si="59"/>
        <v>0</v>
      </c>
      <c r="AO1167" s="19"/>
      <c r="AP1167" s="19"/>
    </row>
    <row r="1168" spans="36:42" x14ac:dyDescent="0.3">
      <c r="AJ1168" s="18">
        <f t="shared" si="57"/>
        <v>0</v>
      </c>
      <c r="AM1168" s="19">
        <f t="shared" si="58"/>
        <v>0</v>
      </c>
      <c r="AN1168" s="19">
        <f t="shared" si="59"/>
        <v>0</v>
      </c>
      <c r="AO1168" s="19"/>
      <c r="AP1168" s="19"/>
    </row>
    <row r="1169" spans="36:42" x14ac:dyDescent="0.3">
      <c r="AJ1169" s="18">
        <f t="shared" si="57"/>
        <v>0</v>
      </c>
      <c r="AM1169" s="19">
        <f t="shared" si="58"/>
        <v>0</v>
      </c>
      <c r="AN1169" s="19">
        <f t="shared" si="59"/>
        <v>0</v>
      </c>
      <c r="AO1169" s="19"/>
      <c r="AP1169" s="19"/>
    </row>
    <row r="1170" spans="36:42" x14ac:dyDescent="0.3">
      <c r="AJ1170" s="18">
        <f t="shared" si="57"/>
        <v>0</v>
      </c>
      <c r="AM1170" s="19">
        <f t="shared" si="58"/>
        <v>0</v>
      </c>
      <c r="AN1170" s="19">
        <f t="shared" si="59"/>
        <v>0</v>
      </c>
      <c r="AO1170" s="19"/>
      <c r="AP1170" s="19"/>
    </row>
    <row r="1171" spans="36:42" x14ac:dyDescent="0.3">
      <c r="AJ1171" s="18">
        <f t="shared" si="57"/>
        <v>0</v>
      </c>
      <c r="AM1171" s="19">
        <f t="shared" si="58"/>
        <v>0</v>
      </c>
      <c r="AN1171" s="19">
        <f t="shared" si="59"/>
        <v>0</v>
      </c>
      <c r="AO1171" s="19"/>
      <c r="AP1171" s="19"/>
    </row>
    <row r="1172" spans="36:42" x14ac:dyDescent="0.3">
      <c r="AJ1172" s="18">
        <f t="shared" si="57"/>
        <v>0</v>
      </c>
      <c r="AM1172" s="19">
        <f t="shared" si="58"/>
        <v>0</v>
      </c>
      <c r="AN1172" s="19">
        <f t="shared" si="59"/>
        <v>0</v>
      </c>
      <c r="AO1172" s="19"/>
      <c r="AP1172" s="19"/>
    </row>
    <row r="1173" spans="36:42" x14ac:dyDescent="0.3">
      <c r="AJ1173" s="18">
        <f t="shared" si="57"/>
        <v>0</v>
      </c>
      <c r="AM1173" s="19">
        <f t="shared" si="58"/>
        <v>0</v>
      </c>
      <c r="AN1173" s="19">
        <f t="shared" si="59"/>
        <v>0</v>
      </c>
      <c r="AO1173" s="19"/>
      <c r="AP1173" s="19"/>
    </row>
    <row r="1174" spans="36:42" x14ac:dyDescent="0.3">
      <c r="AJ1174" s="18">
        <f t="shared" si="57"/>
        <v>0</v>
      </c>
      <c r="AM1174" s="19">
        <f t="shared" si="58"/>
        <v>0</v>
      </c>
      <c r="AN1174" s="19">
        <f t="shared" si="59"/>
        <v>0</v>
      </c>
      <c r="AO1174" s="19"/>
      <c r="AP1174" s="19"/>
    </row>
    <row r="1175" spans="36:42" x14ac:dyDescent="0.3">
      <c r="AJ1175" s="18">
        <f t="shared" si="57"/>
        <v>0</v>
      </c>
      <c r="AM1175" s="19">
        <f t="shared" si="58"/>
        <v>0</v>
      </c>
      <c r="AN1175" s="19">
        <f t="shared" si="59"/>
        <v>0</v>
      </c>
      <c r="AO1175" s="19"/>
      <c r="AP1175" s="19"/>
    </row>
    <row r="1176" spans="36:42" x14ac:dyDescent="0.3">
      <c r="AJ1176" s="18">
        <f t="shared" si="57"/>
        <v>0</v>
      </c>
      <c r="AM1176" s="19">
        <f t="shared" si="58"/>
        <v>0</v>
      </c>
      <c r="AN1176" s="19">
        <f t="shared" si="59"/>
        <v>0</v>
      </c>
      <c r="AO1176" s="19"/>
      <c r="AP1176" s="19"/>
    </row>
    <row r="1177" spans="36:42" x14ac:dyDescent="0.3">
      <c r="AJ1177" s="18">
        <f t="shared" si="57"/>
        <v>0</v>
      </c>
      <c r="AM1177" s="19">
        <f t="shared" si="58"/>
        <v>0</v>
      </c>
      <c r="AN1177" s="19">
        <f t="shared" si="59"/>
        <v>0</v>
      </c>
      <c r="AO1177" s="19"/>
      <c r="AP1177" s="19"/>
    </row>
    <row r="1178" spans="36:42" x14ac:dyDescent="0.3">
      <c r="AJ1178" s="18">
        <f t="shared" si="57"/>
        <v>0</v>
      </c>
      <c r="AM1178" s="19">
        <f t="shared" si="58"/>
        <v>0</v>
      </c>
      <c r="AN1178" s="19">
        <f t="shared" si="59"/>
        <v>0</v>
      </c>
      <c r="AO1178" s="19"/>
      <c r="AP1178" s="19"/>
    </row>
    <row r="1179" spans="36:42" x14ac:dyDescent="0.3">
      <c r="AJ1179" s="18">
        <f t="shared" si="57"/>
        <v>0</v>
      </c>
      <c r="AM1179" s="19">
        <f t="shared" si="58"/>
        <v>0</v>
      </c>
      <c r="AN1179" s="19">
        <f t="shared" si="59"/>
        <v>0</v>
      </c>
      <c r="AO1179" s="19"/>
      <c r="AP1179" s="19"/>
    </row>
    <row r="1180" spans="36:42" x14ac:dyDescent="0.3">
      <c r="AJ1180" s="18">
        <f t="shared" si="57"/>
        <v>0</v>
      </c>
      <c r="AM1180" s="19">
        <f t="shared" si="58"/>
        <v>0</v>
      </c>
      <c r="AN1180" s="19">
        <f t="shared" si="59"/>
        <v>0</v>
      </c>
      <c r="AO1180" s="19"/>
      <c r="AP1180" s="19"/>
    </row>
    <row r="1181" spans="36:42" x14ac:dyDescent="0.3">
      <c r="AJ1181" s="18">
        <f t="shared" si="57"/>
        <v>0</v>
      </c>
      <c r="AM1181" s="19">
        <f t="shared" si="58"/>
        <v>0</v>
      </c>
      <c r="AN1181" s="19">
        <f t="shared" si="59"/>
        <v>0</v>
      </c>
      <c r="AO1181" s="19"/>
      <c r="AP1181" s="19"/>
    </row>
    <row r="1182" spans="36:42" x14ac:dyDescent="0.3">
      <c r="AJ1182" s="18">
        <f t="shared" si="57"/>
        <v>0</v>
      </c>
      <c r="AM1182" s="19">
        <f t="shared" si="58"/>
        <v>0</v>
      </c>
      <c r="AN1182" s="19">
        <f t="shared" si="59"/>
        <v>0</v>
      </c>
      <c r="AO1182" s="19"/>
      <c r="AP1182" s="19"/>
    </row>
    <row r="1183" spans="36:42" x14ac:dyDescent="0.3">
      <c r="AJ1183" s="18">
        <f t="shared" si="57"/>
        <v>0</v>
      </c>
      <c r="AM1183" s="19">
        <f t="shared" si="58"/>
        <v>0</v>
      </c>
      <c r="AN1183" s="19">
        <f t="shared" si="59"/>
        <v>0</v>
      </c>
      <c r="AO1183" s="19"/>
      <c r="AP1183" s="19"/>
    </row>
    <row r="1184" spans="36:42" x14ac:dyDescent="0.3">
      <c r="AJ1184" s="18">
        <f t="shared" si="57"/>
        <v>0</v>
      </c>
      <c r="AM1184" s="19">
        <f t="shared" si="58"/>
        <v>0</v>
      </c>
      <c r="AN1184" s="19">
        <f t="shared" si="59"/>
        <v>0</v>
      </c>
      <c r="AO1184" s="19"/>
      <c r="AP1184" s="19"/>
    </row>
    <row r="1185" spans="36:42" x14ac:dyDescent="0.3">
      <c r="AJ1185" s="18">
        <f t="shared" si="57"/>
        <v>0</v>
      </c>
      <c r="AM1185" s="19">
        <f t="shared" si="58"/>
        <v>0</v>
      </c>
      <c r="AN1185" s="19">
        <f t="shared" si="59"/>
        <v>0</v>
      </c>
      <c r="AO1185" s="19"/>
      <c r="AP1185" s="19"/>
    </row>
    <row r="1186" spans="36:42" x14ac:dyDescent="0.3">
      <c r="AJ1186" s="18">
        <f t="shared" si="57"/>
        <v>0</v>
      </c>
      <c r="AM1186" s="19">
        <f t="shared" si="58"/>
        <v>0</v>
      </c>
      <c r="AN1186" s="19">
        <f t="shared" si="59"/>
        <v>0</v>
      </c>
      <c r="AO1186" s="19"/>
      <c r="AP1186" s="19"/>
    </row>
    <row r="1187" spans="36:42" x14ac:dyDescent="0.3">
      <c r="AJ1187" s="18">
        <f t="shared" si="57"/>
        <v>0</v>
      </c>
      <c r="AM1187" s="19">
        <f t="shared" si="58"/>
        <v>0</v>
      </c>
      <c r="AN1187" s="19">
        <f t="shared" si="59"/>
        <v>0</v>
      </c>
      <c r="AO1187" s="19"/>
      <c r="AP1187" s="19"/>
    </row>
    <row r="1188" spans="36:42" x14ac:dyDescent="0.3">
      <c r="AJ1188" s="18">
        <f t="shared" si="57"/>
        <v>0</v>
      </c>
      <c r="AM1188" s="19">
        <f t="shared" si="58"/>
        <v>0</v>
      </c>
      <c r="AN1188" s="19">
        <f t="shared" si="59"/>
        <v>0</v>
      </c>
      <c r="AO1188" s="19"/>
      <c r="AP1188" s="19"/>
    </row>
    <row r="1189" spans="36:42" x14ac:dyDescent="0.3">
      <c r="AJ1189" s="18">
        <f t="shared" si="57"/>
        <v>0</v>
      </c>
      <c r="AM1189" s="19">
        <f t="shared" si="58"/>
        <v>0</v>
      </c>
      <c r="AN1189" s="19">
        <f t="shared" si="59"/>
        <v>0</v>
      </c>
      <c r="AO1189" s="19"/>
      <c r="AP1189" s="19"/>
    </row>
    <row r="1190" spans="36:42" x14ac:dyDescent="0.3">
      <c r="AJ1190" s="18">
        <f t="shared" si="57"/>
        <v>0</v>
      </c>
      <c r="AM1190" s="19">
        <f t="shared" si="58"/>
        <v>0</v>
      </c>
      <c r="AN1190" s="19">
        <f t="shared" si="59"/>
        <v>0</v>
      </c>
      <c r="AO1190" s="19"/>
      <c r="AP1190" s="19"/>
    </row>
    <row r="1191" spans="36:42" x14ac:dyDescent="0.3">
      <c r="AJ1191" s="18">
        <f t="shared" si="57"/>
        <v>0</v>
      </c>
      <c r="AM1191" s="19">
        <f t="shared" si="58"/>
        <v>0</v>
      </c>
      <c r="AN1191" s="19">
        <f t="shared" si="59"/>
        <v>0</v>
      </c>
      <c r="AO1191" s="19"/>
      <c r="AP1191" s="19"/>
    </row>
    <row r="1192" spans="36:42" x14ac:dyDescent="0.3">
      <c r="AJ1192" s="18">
        <f t="shared" si="57"/>
        <v>0</v>
      </c>
      <c r="AM1192" s="19">
        <f t="shared" si="58"/>
        <v>0</v>
      </c>
      <c r="AN1192" s="19">
        <f t="shared" si="59"/>
        <v>0</v>
      </c>
      <c r="AO1192" s="19"/>
      <c r="AP1192" s="19"/>
    </row>
    <row r="1193" spans="36:42" x14ac:dyDescent="0.3">
      <c r="AJ1193" s="18">
        <f t="shared" si="57"/>
        <v>0</v>
      </c>
      <c r="AM1193" s="19">
        <f t="shared" si="58"/>
        <v>0</v>
      </c>
      <c r="AN1193" s="19">
        <f t="shared" si="59"/>
        <v>0</v>
      </c>
      <c r="AO1193" s="19"/>
      <c r="AP1193" s="19"/>
    </row>
    <row r="1194" spans="36:42" x14ac:dyDescent="0.3">
      <c r="AJ1194" s="18">
        <f t="shared" si="57"/>
        <v>0</v>
      </c>
      <c r="AM1194" s="19">
        <f t="shared" si="58"/>
        <v>0</v>
      </c>
      <c r="AN1194" s="19">
        <f t="shared" si="59"/>
        <v>0</v>
      </c>
      <c r="AO1194" s="19"/>
      <c r="AP1194" s="19"/>
    </row>
    <row r="1195" spans="36:42" x14ac:dyDescent="0.3">
      <c r="AJ1195" s="18">
        <f t="shared" si="57"/>
        <v>0</v>
      </c>
      <c r="AM1195" s="19">
        <f t="shared" si="58"/>
        <v>0</v>
      </c>
      <c r="AN1195" s="19">
        <f t="shared" si="59"/>
        <v>0</v>
      </c>
      <c r="AO1195" s="19"/>
      <c r="AP1195" s="19"/>
    </row>
    <row r="1196" spans="36:42" x14ac:dyDescent="0.3">
      <c r="AJ1196" s="18">
        <f t="shared" si="57"/>
        <v>0</v>
      </c>
      <c r="AM1196" s="19">
        <f t="shared" si="58"/>
        <v>0</v>
      </c>
      <c r="AN1196" s="19">
        <f t="shared" si="59"/>
        <v>0</v>
      </c>
      <c r="AO1196" s="19"/>
      <c r="AP1196" s="19"/>
    </row>
    <row r="1197" spans="36:42" x14ac:dyDescent="0.3">
      <c r="AJ1197" s="18">
        <f t="shared" si="57"/>
        <v>0</v>
      </c>
      <c r="AM1197" s="19">
        <f t="shared" si="58"/>
        <v>0</v>
      </c>
      <c r="AN1197" s="19">
        <f t="shared" si="59"/>
        <v>0</v>
      </c>
      <c r="AO1197" s="19"/>
      <c r="AP1197" s="19"/>
    </row>
    <row r="1198" spans="36:42" x14ac:dyDescent="0.3">
      <c r="AJ1198" s="18">
        <f t="shared" si="57"/>
        <v>0</v>
      </c>
      <c r="AM1198" s="19">
        <f t="shared" si="58"/>
        <v>0</v>
      </c>
      <c r="AN1198" s="19">
        <f t="shared" si="59"/>
        <v>0</v>
      </c>
      <c r="AO1198" s="19"/>
      <c r="AP1198" s="19"/>
    </row>
    <row r="1199" spans="36:42" x14ac:dyDescent="0.3">
      <c r="AJ1199" s="18">
        <f t="shared" si="57"/>
        <v>0</v>
      </c>
      <c r="AM1199" s="19">
        <f t="shared" si="58"/>
        <v>0</v>
      </c>
      <c r="AN1199" s="19">
        <f t="shared" si="59"/>
        <v>0</v>
      </c>
      <c r="AO1199" s="19"/>
      <c r="AP1199" s="19"/>
    </row>
    <row r="1200" spans="36:42" x14ac:dyDescent="0.3">
      <c r="AJ1200" s="18">
        <f t="shared" si="57"/>
        <v>0</v>
      </c>
      <c r="AM1200" s="19">
        <f t="shared" si="58"/>
        <v>0</v>
      </c>
      <c r="AN1200" s="19">
        <f t="shared" si="59"/>
        <v>0</v>
      </c>
      <c r="AO1200" s="19"/>
      <c r="AP1200" s="19"/>
    </row>
    <row r="1201" spans="36:42" x14ac:dyDescent="0.3">
      <c r="AJ1201" s="18">
        <f t="shared" si="57"/>
        <v>0</v>
      </c>
      <c r="AM1201" s="19">
        <f t="shared" si="58"/>
        <v>0</v>
      </c>
      <c r="AN1201" s="19">
        <f t="shared" si="59"/>
        <v>0</v>
      </c>
      <c r="AO1201" s="19"/>
      <c r="AP1201" s="19"/>
    </row>
    <row r="1202" spans="36:42" x14ac:dyDescent="0.3">
      <c r="AJ1202" s="18">
        <f t="shared" si="57"/>
        <v>0</v>
      </c>
      <c r="AM1202" s="19">
        <f t="shared" si="58"/>
        <v>0</v>
      </c>
      <c r="AN1202" s="19">
        <f t="shared" si="59"/>
        <v>0</v>
      </c>
      <c r="AO1202" s="19"/>
      <c r="AP1202" s="19"/>
    </row>
    <row r="1203" spans="36:42" x14ac:dyDescent="0.3">
      <c r="AJ1203" s="18">
        <f t="shared" si="57"/>
        <v>0</v>
      </c>
      <c r="AM1203" s="19">
        <f t="shared" si="58"/>
        <v>0</v>
      </c>
      <c r="AN1203" s="19">
        <f t="shared" si="59"/>
        <v>0</v>
      </c>
      <c r="AO1203" s="19"/>
      <c r="AP1203" s="19"/>
    </row>
    <row r="1204" spans="36:42" x14ac:dyDescent="0.3">
      <c r="AJ1204" s="18">
        <f t="shared" si="57"/>
        <v>0</v>
      </c>
      <c r="AM1204" s="19">
        <f t="shared" si="58"/>
        <v>0</v>
      </c>
      <c r="AN1204" s="19">
        <f t="shared" si="59"/>
        <v>0</v>
      </c>
      <c r="AO1204" s="19"/>
      <c r="AP1204" s="19"/>
    </row>
    <row r="1205" spans="36:42" x14ac:dyDescent="0.3">
      <c r="AJ1205" s="18">
        <f t="shared" si="57"/>
        <v>0</v>
      </c>
      <c r="AM1205" s="19">
        <f t="shared" si="58"/>
        <v>0</v>
      </c>
      <c r="AN1205" s="19">
        <f t="shared" si="59"/>
        <v>0</v>
      </c>
      <c r="AO1205" s="19"/>
      <c r="AP1205" s="19"/>
    </row>
    <row r="1206" spans="36:42" x14ac:dyDescent="0.3">
      <c r="AJ1206" s="18">
        <f t="shared" si="57"/>
        <v>0</v>
      </c>
      <c r="AM1206" s="19">
        <f t="shared" si="58"/>
        <v>0</v>
      </c>
      <c r="AN1206" s="19">
        <f t="shared" si="59"/>
        <v>0</v>
      </c>
      <c r="AO1206" s="19"/>
      <c r="AP1206" s="19"/>
    </row>
    <row r="1207" spans="36:42" x14ac:dyDescent="0.3">
      <c r="AJ1207" s="18">
        <f t="shared" si="57"/>
        <v>0</v>
      </c>
      <c r="AM1207" s="19">
        <f t="shared" si="58"/>
        <v>0</v>
      </c>
      <c r="AN1207" s="19">
        <f t="shared" si="59"/>
        <v>0</v>
      </c>
      <c r="AO1207" s="19"/>
      <c r="AP1207" s="19"/>
    </row>
    <row r="1208" spans="36:42" x14ac:dyDescent="0.3">
      <c r="AJ1208" s="18">
        <f t="shared" si="57"/>
        <v>0</v>
      </c>
      <c r="AM1208" s="19">
        <f t="shared" si="58"/>
        <v>0</v>
      </c>
      <c r="AN1208" s="19">
        <f t="shared" si="59"/>
        <v>0</v>
      </c>
      <c r="AO1208" s="19"/>
      <c r="AP1208" s="19"/>
    </row>
    <row r="1209" spans="36:42" x14ac:dyDescent="0.3">
      <c r="AJ1209" s="18">
        <f t="shared" si="57"/>
        <v>0</v>
      </c>
      <c r="AM1209" s="19">
        <f t="shared" si="58"/>
        <v>0</v>
      </c>
      <c r="AN1209" s="19">
        <f t="shared" si="59"/>
        <v>0</v>
      </c>
      <c r="AO1209" s="19"/>
      <c r="AP1209" s="19"/>
    </row>
    <row r="1210" spans="36:42" x14ac:dyDescent="0.3">
      <c r="AJ1210" s="18">
        <f t="shared" si="57"/>
        <v>0</v>
      </c>
      <c r="AM1210" s="19">
        <f t="shared" si="58"/>
        <v>0</v>
      </c>
      <c r="AN1210" s="19">
        <f t="shared" si="59"/>
        <v>0</v>
      </c>
      <c r="AO1210" s="19"/>
      <c r="AP1210" s="19"/>
    </row>
    <row r="1211" spans="36:42" x14ac:dyDescent="0.3">
      <c r="AJ1211" s="18">
        <f t="shared" si="57"/>
        <v>0</v>
      </c>
      <c r="AM1211" s="19">
        <f t="shared" si="58"/>
        <v>0</v>
      </c>
      <c r="AN1211" s="19">
        <f t="shared" si="59"/>
        <v>0</v>
      </c>
      <c r="AO1211" s="19"/>
      <c r="AP1211" s="19"/>
    </row>
    <row r="1212" spans="36:42" x14ac:dyDescent="0.3">
      <c r="AJ1212" s="18">
        <f t="shared" si="57"/>
        <v>0</v>
      </c>
      <c r="AM1212" s="19">
        <f t="shared" si="58"/>
        <v>0</v>
      </c>
      <c r="AN1212" s="19">
        <f t="shared" si="59"/>
        <v>0</v>
      </c>
      <c r="AO1212" s="19"/>
      <c r="AP1212" s="19"/>
    </row>
    <row r="1213" spans="36:42" x14ac:dyDescent="0.3">
      <c r="AJ1213" s="18">
        <f t="shared" si="57"/>
        <v>0</v>
      </c>
      <c r="AM1213" s="19">
        <f t="shared" si="58"/>
        <v>0</v>
      </c>
      <c r="AN1213" s="19">
        <f t="shared" si="59"/>
        <v>0</v>
      </c>
      <c r="AO1213" s="19"/>
      <c r="AP1213" s="19"/>
    </row>
    <row r="1214" spans="36:42" x14ac:dyDescent="0.3">
      <c r="AJ1214" s="18">
        <f t="shared" si="57"/>
        <v>0</v>
      </c>
      <c r="AM1214" s="19">
        <f t="shared" si="58"/>
        <v>0</v>
      </c>
      <c r="AN1214" s="19">
        <f t="shared" si="59"/>
        <v>0</v>
      </c>
      <c r="AO1214" s="19"/>
      <c r="AP1214" s="19"/>
    </row>
    <row r="1215" spans="36:42" x14ac:dyDescent="0.3">
      <c r="AJ1215" s="18">
        <f t="shared" si="57"/>
        <v>0</v>
      </c>
      <c r="AM1215" s="19">
        <f t="shared" si="58"/>
        <v>0</v>
      </c>
      <c r="AN1215" s="19">
        <f t="shared" si="59"/>
        <v>0</v>
      </c>
      <c r="AO1215" s="19"/>
      <c r="AP1215" s="19"/>
    </row>
    <row r="1216" spans="36:42" x14ac:dyDescent="0.3">
      <c r="AJ1216" s="18">
        <f t="shared" si="57"/>
        <v>0</v>
      </c>
      <c r="AM1216" s="19">
        <f t="shared" si="58"/>
        <v>0</v>
      </c>
      <c r="AN1216" s="19">
        <f t="shared" si="59"/>
        <v>0</v>
      </c>
      <c r="AO1216" s="19"/>
      <c r="AP1216" s="19"/>
    </row>
    <row r="1217" spans="36:42" x14ac:dyDescent="0.3">
      <c r="AJ1217" s="18">
        <f t="shared" si="57"/>
        <v>0</v>
      </c>
      <c r="AM1217" s="19">
        <f t="shared" si="58"/>
        <v>0</v>
      </c>
      <c r="AN1217" s="19">
        <f t="shared" si="59"/>
        <v>0</v>
      </c>
      <c r="AO1217" s="19"/>
      <c r="AP1217" s="19"/>
    </row>
    <row r="1218" spans="36:42" x14ac:dyDescent="0.3">
      <c r="AJ1218" s="18">
        <f t="shared" si="57"/>
        <v>0</v>
      </c>
      <c r="AM1218" s="19">
        <f t="shared" si="58"/>
        <v>0</v>
      </c>
      <c r="AN1218" s="19">
        <f t="shared" si="59"/>
        <v>0</v>
      </c>
      <c r="AO1218" s="19"/>
      <c r="AP1218" s="19"/>
    </row>
    <row r="1219" spans="36:42" x14ac:dyDescent="0.3">
      <c r="AJ1219" s="18">
        <f t="shared" ref="AJ1219:AJ1282" si="60">SUM(AC1219,AE1219,AG1219,AI1219)</f>
        <v>0</v>
      </c>
      <c r="AM1219" s="19">
        <f t="shared" ref="AM1219:AM1282" si="61">IF(AB1219&gt;4999,AC1219,0)+IF(AD1219&gt;4999,AE1219,0)+IF(AF1219&gt;4999,AG1219,0)+IF(AH1219&gt;4999,AI1219,0)</f>
        <v>0</v>
      </c>
      <c r="AN1219" s="19">
        <f t="shared" ref="AN1219:AN1282" si="62">SUM(AC1219+AE1219+AG1219+AI1219-AM1219)</f>
        <v>0</v>
      </c>
      <c r="AO1219" s="19"/>
      <c r="AP1219" s="19"/>
    </row>
    <row r="1220" spans="36:42" x14ac:dyDescent="0.3">
      <c r="AJ1220" s="18">
        <f t="shared" si="60"/>
        <v>0</v>
      </c>
      <c r="AM1220" s="19">
        <f t="shared" si="61"/>
        <v>0</v>
      </c>
      <c r="AN1220" s="19">
        <f t="shared" si="62"/>
        <v>0</v>
      </c>
      <c r="AO1220" s="19"/>
      <c r="AP1220" s="19"/>
    </row>
    <row r="1221" spans="36:42" x14ac:dyDescent="0.3">
      <c r="AJ1221" s="18">
        <f t="shared" si="60"/>
        <v>0</v>
      </c>
      <c r="AM1221" s="19">
        <f t="shared" si="61"/>
        <v>0</v>
      </c>
      <c r="AN1221" s="19">
        <f t="shared" si="62"/>
        <v>0</v>
      </c>
      <c r="AO1221" s="19"/>
      <c r="AP1221" s="19"/>
    </row>
    <row r="1222" spans="36:42" x14ac:dyDescent="0.3">
      <c r="AJ1222" s="18">
        <f t="shared" si="60"/>
        <v>0</v>
      </c>
      <c r="AM1222" s="19">
        <f t="shared" si="61"/>
        <v>0</v>
      </c>
      <c r="AN1222" s="19">
        <f t="shared" si="62"/>
        <v>0</v>
      </c>
      <c r="AO1222" s="19"/>
      <c r="AP1222" s="19"/>
    </row>
    <row r="1223" spans="36:42" x14ac:dyDescent="0.3">
      <c r="AJ1223" s="18">
        <f t="shared" si="60"/>
        <v>0</v>
      </c>
      <c r="AM1223" s="19">
        <f t="shared" si="61"/>
        <v>0</v>
      </c>
      <c r="AN1223" s="19">
        <f t="shared" si="62"/>
        <v>0</v>
      </c>
      <c r="AO1223" s="19"/>
      <c r="AP1223" s="19"/>
    </row>
    <row r="1224" spans="36:42" x14ac:dyDescent="0.3">
      <c r="AJ1224" s="18">
        <f t="shared" si="60"/>
        <v>0</v>
      </c>
      <c r="AM1224" s="19">
        <f t="shared" si="61"/>
        <v>0</v>
      </c>
      <c r="AN1224" s="19">
        <f t="shared" si="62"/>
        <v>0</v>
      </c>
      <c r="AO1224" s="19"/>
      <c r="AP1224" s="19"/>
    </row>
    <row r="1225" spans="36:42" x14ac:dyDescent="0.3">
      <c r="AJ1225" s="18">
        <f t="shared" si="60"/>
        <v>0</v>
      </c>
      <c r="AM1225" s="19">
        <f t="shared" si="61"/>
        <v>0</v>
      </c>
      <c r="AN1225" s="19">
        <f t="shared" si="62"/>
        <v>0</v>
      </c>
      <c r="AO1225" s="19"/>
      <c r="AP1225" s="19"/>
    </row>
    <row r="1226" spans="36:42" x14ac:dyDescent="0.3">
      <c r="AJ1226" s="18">
        <f t="shared" si="60"/>
        <v>0</v>
      </c>
      <c r="AM1226" s="19">
        <f t="shared" si="61"/>
        <v>0</v>
      </c>
      <c r="AN1226" s="19">
        <f t="shared" si="62"/>
        <v>0</v>
      </c>
      <c r="AO1226" s="19"/>
      <c r="AP1226" s="19"/>
    </row>
    <row r="1227" spans="36:42" x14ac:dyDescent="0.3">
      <c r="AJ1227" s="18">
        <f t="shared" si="60"/>
        <v>0</v>
      </c>
      <c r="AM1227" s="19">
        <f t="shared" si="61"/>
        <v>0</v>
      </c>
      <c r="AN1227" s="19">
        <f t="shared" si="62"/>
        <v>0</v>
      </c>
      <c r="AO1227" s="19"/>
      <c r="AP1227" s="19"/>
    </row>
    <row r="1228" spans="36:42" x14ac:dyDescent="0.3">
      <c r="AJ1228" s="18">
        <f t="shared" si="60"/>
        <v>0</v>
      </c>
      <c r="AM1228" s="19">
        <f t="shared" si="61"/>
        <v>0</v>
      </c>
      <c r="AN1228" s="19">
        <f t="shared" si="62"/>
        <v>0</v>
      </c>
      <c r="AO1228" s="19"/>
      <c r="AP1228" s="19"/>
    </row>
    <row r="1229" spans="36:42" x14ac:dyDescent="0.3">
      <c r="AJ1229" s="18">
        <f t="shared" si="60"/>
        <v>0</v>
      </c>
      <c r="AM1229" s="19">
        <f t="shared" si="61"/>
        <v>0</v>
      </c>
      <c r="AN1229" s="19">
        <f t="shared" si="62"/>
        <v>0</v>
      </c>
      <c r="AO1229" s="19"/>
      <c r="AP1229" s="19"/>
    </row>
    <row r="1230" spans="36:42" x14ac:dyDescent="0.3">
      <c r="AJ1230" s="18">
        <f t="shared" si="60"/>
        <v>0</v>
      </c>
      <c r="AM1230" s="19">
        <f t="shared" si="61"/>
        <v>0</v>
      </c>
      <c r="AN1230" s="19">
        <f t="shared" si="62"/>
        <v>0</v>
      </c>
      <c r="AO1230" s="19"/>
      <c r="AP1230" s="19"/>
    </row>
    <row r="1231" spans="36:42" x14ac:dyDescent="0.3">
      <c r="AJ1231" s="18">
        <f t="shared" si="60"/>
        <v>0</v>
      </c>
      <c r="AM1231" s="19">
        <f t="shared" si="61"/>
        <v>0</v>
      </c>
      <c r="AN1231" s="19">
        <f t="shared" si="62"/>
        <v>0</v>
      </c>
      <c r="AO1231" s="19"/>
      <c r="AP1231" s="19"/>
    </row>
    <row r="1232" spans="36:42" x14ac:dyDescent="0.3">
      <c r="AJ1232" s="18">
        <f t="shared" si="60"/>
        <v>0</v>
      </c>
      <c r="AM1232" s="19">
        <f t="shared" si="61"/>
        <v>0</v>
      </c>
      <c r="AN1232" s="19">
        <f t="shared" si="62"/>
        <v>0</v>
      </c>
      <c r="AO1232" s="19"/>
      <c r="AP1232" s="19"/>
    </row>
    <row r="1233" spans="36:42" x14ac:dyDescent="0.3">
      <c r="AJ1233" s="18">
        <f t="shared" si="60"/>
        <v>0</v>
      </c>
      <c r="AM1233" s="19">
        <f t="shared" si="61"/>
        <v>0</v>
      </c>
      <c r="AN1233" s="19">
        <f t="shared" si="62"/>
        <v>0</v>
      </c>
      <c r="AO1233" s="19"/>
      <c r="AP1233" s="19"/>
    </row>
    <row r="1234" spans="36:42" x14ac:dyDescent="0.3">
      <c r="AJ1234" s="18">
        <f t="shared" si="60"/>
        <v>0</v>
      </c>
      <c r="AM1234" s="19">
        <f t="shared" si="61"/>
        <v>0</v>
      </c>
      <c r="AN1234" s="19">
        <f t="shared" si="62"/>
        <v>0</v>
      </c>
      <c r="AO1234" s="19"/>
      <c r="AP1234" s="19"/>
    </row>
    <row r="1235" spans="36:42" x14ac:dyDescent="0.3">
      <c r="AJ1235" s="18">
        <f t="shared" si="60"/>
        <v>0</v>
      </c>
      <c r="AM1235" s="19">
        <f t="shared" si="61"/>
        <v>0</v>
      </c>
      <c r="AN1235" s="19">
        <f t="shared" si="62"/>
        <v>0</v>
      </c>
      <c r="AO1235" s="19"/>
      <c r="AP1235" s="19"/>
    </row>
    <row r="1236" spans="36:42" x14ac:dyDescent="0.3">
      <c r="AJ1236" s="18">
        <f t="shared" si="60"/>
        <v>0</v>
      </c>
      <c r="AM1236" s="19">
        <f t="shared" si="61"/>
        <v>0</v>
      </c>
      <c r="AN1236" s="19">
        <f t="shared" si="62"/>
        <v>0</v>
      </c>
      <c r="AO1236" s="19"/>
      <c r="AP1236" s="19"/>
    </row>
    <row r="1237" spans="36:42" x14ac:dyDescent="0.3">
      <c r="AJ1237" s="18">
        <f t="shared" si="60"/>
        <v>0</v>
      </c>
      <c r="AM1237" s="19">
        <f t="shared" si="61"/>
        <v>0</v>
      </c>
      <c r="AN1237" s="19">
        <f t="shared" si="62"/>
        <v>0</v>
      </c>
      <c r="AO1237" s="19"/>
      <c r="AP1237" s="19"/>
    </row>
    <row r="1238" spans="36:42" x14ac:dyDescent="0.3">
      <c r="AJ1238" s="18">
        <f t="shared" si="60"/>
        <v>0</v>
      </c>
      <c r="AM1238" s="19">
        <f t="shared" si="61"/>
        <v>0</v>
      </c>
      <c r="AN1238" s="19">
        <f t="shared" si="62"/>
        <v>0</v>
      </c>
      <c r="AO1238" s="19"/>
      <c r="AP1238" s="19"/>
    </row>
    <row r="1239" spans="36:42" x14ac:dyDescent="0.3">
      <c r="AJ1239" s="18">
        <f t="shared" si="60"/>
        <v>0</v>
      </c>
      <c r="AM1239" s="19">
        <f t="shared" si="61"/>
        <v>0</v>
      </c>
      <c r="AN1239" s="19">
        <f t="shared" si="62"/>
        <v>0</v>
      </c>
      <c r="AO1239" s="19"/>
      <c r="AP1239" s="19"/>
    </row>
    <row r="1240" spans="36:42" x14ac:dyDescent="0.3">
      <c r="AJ1240" s="18">
        <f t="shared" si="60"/>
        <v>0</v>
      </c>
      <c r="AM1240" s="19">
        <f t="shared" si="61"/>
        <v>0</v>
      </c>
      <c r="AN1240" s="19">
        <f t="shared" si="62"/>
        <v>0</v>
      </c>
      <c r="AO1240" s="19"/>
      <c r="AP1240" s="19"/>
    </row>
    <row r="1241" spans="36:42" x14ac:dyDescent="0.3">
      <c r="AJ1241" s="18">
        <f t="shared" si="60"/>
        <v>0</v>
      </c>
      <c r="AM1241" s="19">
        <f t="shared" si="61"/>
        <v>0</v>
      </c>
      <c r="AN1241" s="19">
        <f t="shared" si="62"/>
        <v>0</v>
      </c>
      <c r="AO1241" s="19"/>
      <c r="AP1241" s="19"/>
    </row>
    <row r="1242" spans="36:42" x14ac:dyDescent="0.3">
      <c r="AJ1242" s="18">
        <f t="shared" si="60"/>
        <v>0</v>
      </c>
      <c r="AM1242" s="19">
        <f t="shared" si="61"/>
        <v>0</v>
      </c>
      <c r="AN1242" s="19">
        <f t="shared" si="62"/>
        <v>0</v>
      </c>
      <c r="AO1242" s="19"/>
      <c r="AP1242" s="19"/>
    </row>
    <row r="1243" spans="36:42" x14ac:dyDescent="0.3">
      <c r="AJ1243" s="18">
        <f t="shared" si="60"/>
        <v>0</v>
      </c>
      <c r="AM1243" s="19">
        <f t="shared" si="61"/>
        <v>0</v>
      </c>
      <c r="AN1243" s="19">
        <f t="shared" si="62"/>
        <v>0</v>
      </c>
      <c r="AO1243" s="19"/>
      <c r="AP1243" s="19"/>
    </row>
    <row r="1244" spans="36:42" x14ac:dyDescent="0.3">
      <c r="AJ1244" s="18">
        <f t="shared" si="60"/>
        <v>0</v>
      </c>
      <c r="AM1244" s="19">
        <f t="shared" si="61"/>
        <v>0</v>
      </c>
      <c r="AN1244" s="19">
        <f t="shared" si="62"/>
        <v>0</v>
      </c>
      <c r="AO1244" s="19"/>
      <c r="AP1244" s="19"/>
    </row>
    <row r="1245" spans="36:42" x14ac:dyDescent="0.3">
      <c r="AJ1245" s="18">
        <f t="shared" si="60"/>
        <v>0</v>
      </c>
      <c r="AM1245" s="19">
        <f t="shared" si="61"/>
        <v>0</v>
      </c>
      <c r="AN1245" s="19">
        <f t="shared" si="62"/>
        <v>0</v>
      </c>
      <c r="AO1245" s="19"/>
      <c r="AP1245" s="19"/>
    </row>
    <row r="1246" spans="36:42" x14ac:dyDescent="0.3">
      <c r="AJ1246" s="18">
        <f t="shared" si="60"/>
        <v>0</v>
      </c>
      <c r="AM1246" s="19">
        <f t="shared" si="61"/>
        <v>0</v>
      </c>
      <c r="AN1246" s="19">
        <f t="shared" si="62"/>
        <v>0</v>
      </c>
      <c r="AO1246" s="19"/>
      <c r="AP1246" s="19"/>
    </row>
    <row r="1247" spans="36:42" x14ac:dyDescent="0.3">
      <c r="AJ1247" s="18">
        <f t="shared" si="60"/>
        <v>0</v>
      </c>
      <c r="AM1247" s="19">
        <f t="shared" si="61"/>
        <v>0</v>
      </c>
      <c r="AN1247" s="19">
        <f t="shared" si="62"/>
        <v>0</v>
      </c>
      <c r="AO1247" s="19"/>
      <c r="AP1247" s="19"/>
    </row>
    <row r="1248" spans="36:42" x14ac:dyDescent="0.3">
      <c r="AJ1248" s="18">
        <f t="shared" si="60"/>
        <v>0</v>
      </c>
      <c r="AM1248" s="19">
        <f t="shared" si="61"/>
        <v>0</v>
      </c>
      <c r="AN1248" s="19">
        <f t="shared" si="62"/>
        <v>0</v>
      </c>
      <c r="AO1248" s="19"/>
      <c r="AP1248" s="19"/>
    </row>
    <row r="1249" spans="36:42" x14ac:dyDescent="0.3">
      <c r="AJ1249" s="18">
        <f t="shared" si="60"/>
        <v>0</v>
      </c>
      <c r="AM1249" s="19">
        <f t="shared" si="61"/>
        <v>0</v>
      </c>
      <c r="AN1249" s="19">
        <f t="shared" si="62"/>
        <v>0</v>
      </c>
      <c r="AO1249" s="19"/>
      <c r="AP1249" s="19"/>
    </row>
    <row r="1250" spans="36:42" x14ac:dyDescent="0.3">
      <c r="AJ1250" s="18">
        <f t="shared" si="60"/>
        <v>0</v>
      </c>
      <c r="AM1250" s="19">
        <f t="shared" si="61"/>
        <v>0</v>
      </c>
      <c r="AN1250" s="19">
        <f t="shared" si="62"/>
        <v>0</v>
      </c>
      <c r="AO1250" s="19"/>
      <c r="AP1250" s="19"/>
    </row>
    <row r="1251" spans="36:42" x14ac:dyDescent="0.3">
      <c r="AJ1251" s="18">
        <f t="shared" si="60"/>
        <v>0</v>
      </c>
      <c r="AM1251" s="19">
        <f t="shared" si="61"/>
        <v>0</v>
      </c>
      <c r="AN1251" s="19">
        <f t="shared" si="62"/>
        <v>0</v>
      </c>
      <c r="AO1251" s="19"/>
      <c r="AP1251" s="19"/>
    </row>
    <row r="1252" spans="36:42" x14ac:dyDescent="0.3">
      <c r="AJ1252" s="18">
        <f t="shared" si="60"/>
        <v>0</v>
      </c>
      <c r="AM1252" s="19">
        <f t="shared" si="61"/>
        <v>0</v>
      </c>
      <c r="AN1252" s="19">
        <f t="shared" si="62"/>
        <v>0</v>
      </c>
      <c r="AO1252" s="19"/>
      <c r="AP1252" s="19"/>
    </row>
    <row r="1253" spans="36:42" x14ac:dyDescent="0.3">
      <c r="AJ1253" s="18">
        <f t="shared" si="60"/>
        <v>0</v>
      </c>
      <c r="AM1253" s="19">
        <f t="shared" si="61"/>
        <v>0</v>
      </c>
      <c r="AN1253" s="19">
        <f t="shared" si="62"/>
        <v>0</v>
      </c>
      <c r="AO1253" s="19"/>
      <c r="AP1253" s="19"/>
    </row>
    <row r="1254" spans="36:42" x14ac:dyDescent="0.3">
      <c r="AJ1254" s="18">
        <f t="shared" si="60"/>
        <v>0</v>
      </c>
      <c r="AM1254" s="19">
        <f t="shared" si="61"/>
        <v>0</v>
      </c>
      <c r="AN1254" s="19">
        <f t="shared" si="62"/>
        <v>0</v>
      </c>
      <c r="AO1254" s="19"/>
      <c r="AP1254" s="19"/>
    </row>
    <row r="1255" spans="36:42" x14ac:dyDescent="0.3">
      <c r="AJ1255" s="18">
        <f t="shared" si="60"/>
        <v>0</v>
      </c>
      <c r="AM1255" s="19">
        <f t="shared" si="61"/>
        <v>0</v>
      </c>
      <c r="AN1255" s="19">
        <f t="shared" si="62"/>
        <v>0</v>
      </c>
      <c r="AO1255" s="19"/>
      <c r="AP1255" s="19"/>
    </row>
    <row r="1256" spans="36:42" x14ac:dyDescent="0.3">
      <c r="AJ1256" s="18">
        <f t="shared" si="60"/>
        <v>0</v>
      </c>
      <c r="AM1256" s="19">
        <f t="shared" si="61"/>
        <v>0</v>
      </c>
      <c r="AN1256" s="19">
        <f t="shared" si="62"/>
        <v>0</v>
      </c>
      <c r="AO1256" s="19"/>
      <c r="AP1256" s="19"/>
    </row>
    <row r="1257" spans="36:42" x14ac:dyDescent="0.3">
      <c r="AJ1257" s="18">
        <f t="shared" si="60"/>
        <v>0</v>
      </c>
      <c r="AM1257" s="19">
        <f t="shared" si="61"/>
        <v>0</v>
      </c>
      <c r="AN1257" s="19">
        <f t="shared" si="62"/>
        <v>0</v>
      </c>
      <c r="AO1257" s="19"/>
      <c r="AP1257" s="19"/>
    </row>
    <row r="1258" spans="36:42" x14ac:dyDescent="0.3">
      <c r="AJ1258" s="18">
        <f t="shared" si="60"/>
        <v>0</v>
      </c>
      <c r="AM1258" s="19">
        <f t="shared" si="61"/>
        <v>0</v>
      </c>
      <c r="AN1258" s="19">
        <f t="shared" si="62"/>
        <v>0</v>
      </c>
      <c r="AO1258" s="19"/>
      <c r="AP1258" s="19"/>
    </row>
    <row r="1259" spans="36:42" x14ac:dyDescent="0.3">
      <c r="AJ1259" s="18">
        <f t="shared" si="60"/>
        <v>0</v>
      </c>
      <c r="AM1259" s="19">
        <f t="shared" si="61"/>
        <v>0</v>
      </c>
      <c r="AN1259" s="19">
        <f t="shared" si="62"/>
        <v>0</v>
      </c>
      <c r="AO1259" s="19"/>
      <c r="AP1259" s="19"/>
    </row>
    <row r="1260" spans="36:42" x14ac:dyDescent="0.3">
      <c r="AJ1260" s="18">
        <f t="shared" si="60"/>
        <v>0</v>
      </c>
      <c r="AM1260" s="19">
        <f t="shared" si="61"/>
        <v>0</v>
      </c>
      <c r="AN1260" s="19">
        <f t="shared" si="62"/>
        <v>0</v>
      </c>
      <c r="AO1260" s="19"/>
      <c r="AP1260" s="19"/>
    </row>
    <row r="1261" spans="36:42" x14ac:dyDescent="0.3">
      <c r="AJ1261" s="18">
        <f t="shared" si="60"/>
        <v>0</v>
      </c>
      <c r="AM1261" s="19">
        <f t="shared" si="61"/>
        <v>0</v>
      </c>
      <c r="AN1261" s="19">
        <f t="shared" si="62"/>
        <v>0</v>
      </c>
      <c r="AO1261" s="19"/>
      <c r="AP1261" s="19"/>
    </row>
    <row r="1262" spans="36:42" x14ac:dyDescent="0.3">
      <c r="AJ1262" s="18">
        <f t="shared" si="60"/>
        <v>0</v>
      </c>
      <c r="AM1262" s="19">
        <f t="shared" si="61"/>
        <v>0</v>
      </c>
      <c r="AN1262" s="19">
        <f t="shared" si="62"/>
        <v>0</v>
      </c>
      <c r="AO1262" s="19"/>
      <c r="AP1262" s="19"/>
    </row>
    <row r="1263" spans="36:42" x14ac:dyDescent="0.3">
      <c r="AJ1263" s="18">
        <f t="shared" si="60"/>
        <v>0</v>
      </c>
      <c r="AM1263" s="19">
        <f t="shared" si="61"/>
        <v>0</v>
      </c>
      <c r="AN1263" s="19">
        <f t="shared" si="62"/>
        <v>0</v>
      </c>
      <c r="AO1263" s="19"/>
      <c r="AP1263" s="19"/>
    </row>
    <row r="1264" spans="36:42" x14ac:dyDescent="0.3">
      <c r="AJ1264" s="18">
        <f t="shared" si="60"/>
        <v>0</v>
      </c>
      <c r="AM1264" s="19">
        <f t="shared" si="61"/>
        <v>0</v>
      </c>
      <c r="AN1264" s="19">
        <f t="shared" si="62"/>
        <v>0</v>
      </c>
      <c r="AO1264" s="19"/>
      <c r="AP1264" s="19"/>
    </row>
    <row r="1265" spans="36:42" x14ac:dyDescent="0.3">
      <c r="AJ1265" s="18">
        <f t="shared" si="60"/>
        <v>0</v>
      </c>
      <c r="AM1265" s="19">
        <f t="shared" si="61"/>
        <v>0</v>
      </c>
      <c r="AN1265" s="19">
        <f t="shared" si="62"/>
        <v>0</v>
      </c>
      <c r="AO1265" s="19"/>
      <c r="AP1265" s="19"/>
    </row>
    <row r="1266" spans="36:42" x14ac:dyDescent="0.3">
      <c r="AJ1266" s="18">
        <f t="shared" si="60"/>
        <v>0</v>
      </c>
      <c r="AM1266" s="19">
        <f t="shared" si="61"/>
        <v>0</v>
      </c>
      <c r="AN1266" s="19">
        <f t="shared" si="62"/>
        <v>0</v>
      </c>
      <c r="AO1266" s="19"/>
      <c r="AP1266" s="19"/>
    </row>
    <row r="1267" spans="36:42" x14ac:dyDescent="0.3">
      <c r="AJ1267" s="18">
        <f t="shared" si="60"/>
        <v>0</v>
      </c>
      <c r="AM1267" s="19">
        <f t="shared" si="61"/>
        <v>0</v>
      </c>
      <c r="AN1267" s="19">
        <f t="shared" si="62"/>
        <v>0</v>
      </c>
      <c r="AO1267" s="19"/>
      <c r="AP1267" s="19"/>
    </row>
    <row r="1268" spans="36:42" x14ac:dyDescent="0.3">
      <c r="AJ1268" s="18">
        <f t="shared" si="60"/>
        <v>0</v>
      </c>
      <c r="AM1268" s="19">
        <f t="shared" si="61"/>
        <v>0</v>
      </c>
      <c r="AN1268" s="19">
        <f t="shared" si="62"/>
        <v>0</v>
      </c>
      <c r="AO1268" s="19"/>
      <c r="AP1268" s="19"/>
    </row>
    <row r="1269" spans="36:42" x14ac:dyDescent="0.3">
      <c r="AJ1269" s="18">
        <f t="shared" si="60"/>
        <v>0</v>
      </c>
      <c r="AM1269" s="19">
        <f t="shared" si="61"/>
        <v>0</v>
      </c>
      <c r="AN1269" s="19">
        <f t="shared" si="62"/>
        <v>0</v>
      </c>
      <c r="AO1269" s="19"/>
      <c r="AP1269" s="19"/>
    </row>
    <row r="1270" spans="36:42" x14ac:dyDescent="0.3">
      <c r="AJ1270" s="18">
        <f t="shared" si="60"/>
        <v>0</v>
      </c>
      <c r="AM1270" s="19">
        <f t="shared" si="61"/>
        <v>0</v>
      </c>
      <c r="AN1270" s="19">
        <f t="shared" si="62"/>
        <v>0</v>
      </c>
      <c r="AO1270" s="19"/>
      <c r="AP1270" s="19"/>
    </row>
    <row r="1271" spans="36:42" x14ac:dyDescent="0.3">
      <c r="AJ1271" s="18">
        <f t="shared" si="60"/>
        <v>0</v>
      </c>
      <c r="AM1271" s="19">
        <f t="shared" si="61"/>
        <v>0</v>
      </c>
      <c r="AN1271" s="19">
        <f t="shared" si="62"/>
        <v>0</v>
      </c>
      <c r="AO1271" s="19"/>
      <c r="AP1271" s="19"/>
    </row>
    <row r="1272" spans="36:42" x14ac:dyDescent="0.3">
      <c r="AJ1272" s="18">
        <f t="shared" si="60"/>
        <v>0</v>
      </c>
      <c r="AM1272" s="19">
        <f t="shared" si="61"/>
        <v>0</v>
      </c>
      <c r="AN1272" s="19">
        <f t="shared" si="62"/>
        <v>0</v>
      </c>
      <c r="AO1272" s="19"/>
      <c r="AP1272" s="19"/>
    </row>
    <row r="1273" spans="36:42" x14ac:dyDescent="0.3">
      <c r="AJ1273" s="18">
        <f t="shared" si="60"/>
        <v>0</v>
      </c>
      <c r="AM1273" s="19">
        <f t="shared" si="61"/>
        <v>0</v>
      </c>
      <c r="AN1273" s="19">
        <f t="shared" si="62"/>
        <v>0</v>
      </c>
      <c r="AO1273" s="19"/>
      <c r="AP1273" s="19"/>
    </row>
    <row r="1274" spans="36:42" x14ac:dyDescent="0.3">
      <c r="AJ1274" s="18">
        <f t="shared" si="60"/>
        <v>0</v>
      </c>
      <c r="AM1274" s="19">
        <f t="shared" si="61"/>
        <v>0</v>
      </c>
      <c r="AN1274" s="19">
        <f t="shared" si="62"/>
        <v>0</v>
      </c>
      <c r="AO1274" s="19"/>
      <c r="AP1274" s="19"/>
    </row>
    <row r="1275" spans="36:42" x14ac:dyDescent="0.3">
      <c r="AJ1275" s="18">
        <f t="shared" si="60"/>
        <v>0</v>
      </c>
      <c r="AM1275" s="19">
        <f t="shared" si="61"/>
        <v>0</v>
      </c>
      <c r="AN1275" s="19">
        <f t="shared" si="62"/>
        <v>0</v>
      </c>
      <c r="AO1275" s="19"/>
      <c r="AP1275" s="19"/>
    </row>
    <row r="1276" spans="36:42" x14ac:dyDescent="0.3">
      <c r="AJ1276" s="18">
        <f t="shared" si="60"/>
        <v>0</v>
      </c>
      <c r="AM1276" s="19">
        <f t="shared" si="61"/>
        <v>0</v>
      </c>
      <c r="AN1276" s="19">
        <f t="shared" si="62"/>
        <v>0</v>
      </c>
      <c r="AO1276" s="19"/>
      <c r="AP1276" s="19"/>
    </row>
    <row r="1277" spans="36:42" x14ac:dyDescent="0.3">
      <c r="AJ1277" s="18">
        <f t="shared" si="60"/>
        <v>0</v>
      </c>
      <c r="AM1277" s="19">
        <f t="shared" si="61"/>
        <v>0</v>
      </c>
      <c r="AN1277" s="19">
        <f t="shared" si="62"/>
        <v>0</v>
      </c>
      <c r="AO1277" s="19"/>
      <c r="AP1277" s="19"/>
    </row>
    <row r="1278" spans="36:42" x14ac:dyDescent="0.3">
      <c r="AJ1278" s="18">
        <f t="shared" si="60"/>
        <v>0</v>
      </c>
      <c r="AM1278" s="19">
        <f t="shared" si="61"/>
        <v>0</v>
      </c>
      <c r="AN1278" s="19">
        <f t="shared" si="62"/>
        <v>0</v>
      </c>
      <c r="AO1278" s="19"/>
      <c r="AP1278" s="19"/>
    </row>
    <row r="1279" spans="36:42" x14ac:dyDescent="0.3">
      <c r="AJ1279" s="18">
        <f t="shared" si="60"/>
        <v>0</v>
      </c>
      <c r="AM1279" s="19">
        <f t="shared" si="61"/>
        <v>0</v>
      </c>
      <c r="AN1279" s="19">
        <f t="shared" si="62"/>
        <v>0</v>
      </c>
      <c r="AO1279" s="19"/>
      <c r="AP1279" s="19"/>
    </row>
    <row r="1280" spans="36:42" x14ac:dyDescent="0.3">
      <c r="AJ1280" s="18">
        <f t="shared" si="60"/>
        <v>0</v>
      </c>
      <c r="AM1280" s="19">
        <f t="shared" si="61"/>
        <v>0</v>
      </c>
      <c r="AN1280" s="19">
        <f t="shared" si="62"/>
        <v>0</v>
      </c>
      <c r="AO1280" s="19"/>
      <c r="AP1280" s="19"/>
    </row>
    <row r="1281" spans="36:42" x14ac:dyDescent="0.3">
      <c r="AJ1281" s="18">
        <f t="shared" si="60"/>
        <v>0</v>
      </c>
      <c r="AM1281" s="19">
        <f t="shared" si="61"/>
        <v>0</v>
      </c>
      <c r="AN1281" s="19">
        <f t="shared" si="62"/>
        <v>0</v>
      </c>
      <c r="AO1281" s="19"/>
      <c r="AP1281" s="19"/>
    </row>
    <row r="1282" spans="36:42" x14ac:dyDescent="0.3">
      <c r="AJ1282" s="18">
        <f t="shared" si="60"/>
        <v>0</v>
      </c>
      <c r="AM1282" s="19">
        <f t="shared" si="61"/>
        <v>0</v>
      </c>
      <c r="AN1282" s="19">
        <f t="shared" si="62"/>
        <v>0</v>
      </c>
      <c r="AO1282" s="19"/>
      <c r="AP1282" s="19"/>
    </row>
    <row r="1283" spans="36:42" x14ac:dyDescent="0.3">
      <c r="AJ1283" s="18">
        <f t="shared" ref="AJ1283:AJ1310" si="63">SUM(AC1283,AE1283,AG1283,AI1283)</f>
        <v>0</v>
      </c>
      <c r="AM1283" s="19">
        <f t="shared" ref="AM1283:AM1310" si="64">IF(AB1283&gt;4999,AC1283,0)+IF(AD1283&gt;4999,AE1283,0)+IF(AF1283&gt;4999,AG1283,0)+IF(AH1283&gt;4999,AI1283,0)</f>
        <v>0</v>
      </c>
      <c r="AN1283" s="19">
        <f t="shared" ref="AN1283:AN1310" si="65">SUM(AC1283+AE1283+AG1283+AI1283-AM1283)</f>
        <v>0</v>
      </c>
      <c r="AO1283" s="19"/>
      <c r="AP1283" s="19"/>
    </row>
    <row r="1284" spans="36:42" x14ac:dyDescent="0.3">
      <c r="AJ1284" s="18">
        <f t="shared" si="63"/>
        <v>0</v>
      </c>
      <c r="AM1284" s="19">
        <f t="shared" si="64"/>
        <v>0</v>
      </c>
      <c r="AN1284" s="19">
        <f t="shared" si="65"/>
        <v>0</v>
      </c>
      <c r="AO1284" s="19"/>
      <c r="AP1284" s="19"/>
    </row>
    <row r="1285" spans="36:42" x14ac:dyDescent="0.3">
      <c r="AJ1285" s="18">
        <f t="shared" si="63"/>
        <v>0</v>
      </c>
      <c r="AM1285" s="19">
        <f t="shared" si="64"/>
        <v>0</v>
      </c>
      <c r="AN1285" s="19">
        <f t="shared" si="65"/>
        <v>0</v>
      </c>
      <c r="AO1285" s="19"/>
      <c r="AP1285" s="19"/>
    </row>
    <row r="1286" spans="36:42" x14ac:dyDescent="0.3">
      <c r="AJ1286" s="18">
        <f t="shared" si="63"/>
        <v>0</v>
      </c>
      <c r="AM1286" s="19">
        <f t="shared" si="64"/>
        <v>0</v>
      </c>
      <c r="AN1286" s="19">
        <f t="shared" si="65"/>
        <v>0</v>
      </c>
      <c r="AO1286" s="19"/>
      <c r="AP1286" s="19"/>
    </row>
    <row r="1287" spans="36:42" x14ac:dyDescent="0.3">
      <c r="AJ1287" s="18">
        <f t="shared" si="63"/>
        <v>0</v>
      </c>
      <c r="AM1287" s="19">
        <f t="shared" si="64"/>
        <v>0</v>
      </c>
      <c r="AN1287" s="19">
        <f t="shared" si="65"/>
        <v>0</v>
      </c>
      <c r="AO1287" s="19"/>
      <c r="AP1287" s="19"/>
    </row>
    <row r="1288" spans="36:42" x14ac:dyDescent="0.3">
      <c r="AJ1288" s="18">
        <f t="shared" si="63"/>
        <v>0</v>
      </c>
      <c r="AM1288" s="19">
        <f t="shared" si="64"/>
        <v>0</v>
      </c>
      <c r="AN1288" s="19">
        <f t="shared" si="65"/>
        <v>0</v>
      </c>
      <c r="AO1288" s="19"/>
      <c r="AP1288" s="19"/>
    </row>
    <row r="1289" spans="36:42" x14ac:dyDescent="0.3">
      <c r="AJ1289" s="18">
        <f t="shared" si="63"/>
        <v>0</v>
      </c>
      <c r="AM1289" s="19">
        <f t="shared" si="64"/>
        <v>0</v>
      </c>
      <c r="AN1289" s="19">
        <f t="shared" si="65"/>
        <v>0</v>
      </c>
      <c r="AO1289" s="19"/>
      <c r="AP1289" s="19"/>
    </row>
    <row r="1290" spans="36:42" x14ac:dyDescent="0.3">
      <c r="AJ1290" s="18">
        <f t="shared" si="63"/>
        <v>0</v>
      </c>
      <c r="AM1290" s="19">
        <f t="shared" si="64"/>
        <v>0</v>
      </c>
      <c r="AN1290" s="19">
        <f t="shared" si="65"/>
        <v>0</v>
      </c>
      <c r="AO1290" s="19"/>
      <c r="AP1290" s="19"/>
    </row>
    <row r="1291" spans="36:42" x14ac:dyDescent="0.3">
      <c r="AJ1291" s="18">
        <f t="shared" si="63"/>
        <v>0</v>
      </c>
      <c r="AM1291" s="19">
        <f t="shared" si="64"/>
        <v>0</v>
      </c>
      <c r="AN1291" s="19">
        <f t="shared" si="65"/>
        <v>0</v>
      </c>
      <c r="AO1291" s="19"/>
      <c r="AP1291" s="19"/>
    </row>
    <row r="1292" spans="36:42" x14ac:dyDescent="0.3">
      <c r="AJ1292" s="18">
        <f t="shared" si="63"/>
        <v>0</v>
      </c>
      <c r="AM1292" s="19">
        <f t="shared" si="64"/>
        <v>0</v>
      </c>
      <c r="AN1292" s="19">
        <f t="shared" si="65"/>
        <v>0</v>
      </c>
      <c r="AO1292" s="19"/>
      <c r="AP1292" s="19"/>
    </row>
    <row r="1293" spans="36:42" x14ac:dyDescent="0.3">
      <c r="AJ1293" s="18">
        <f t="shared" si="63"/>
        <v>0</v>
      </c>
      <c r="AM1293" s="19">
        <f t="shared" si="64"/>
        <v>0</v>
      </c>
      <c r="AN1293" s="19">
        <f t="shared" si="65"/>
        <v>0</v>
      </c>
      <c r="AO1293" s="19"/>
      <c r="AP1293" s="19"/>
    </row>
    <row r="1294" spans="36:42" x14ac:dyDescent="0.3">
      <c r="AJ1294" s="18">
        <f t="shared" si="63"/>
        <v>0</v>
      </c>
      <c r="AM1294" s="19">
        <f t="shared" si="64"/>
        <v>0</v>
      </c>
      <c r="AN1294" s="19">
        <f t="shared" si="65"/>
        <v>0</v>
      </c>
      <c r="AO1294" s="19"/>
      <c r="AP1294" s="19"/>
    </row>
    <row r="1295" spans="36:42" x14ac:dyDescent="0.3">
      <c r="AJ1295" s="18">
        <f t="shared" si="63"/>
        <v>0</v>
      </c>
      <c r="AM1295" s="19">
        <f t="shared" si="64"/>
        <v>0</v>
      </c>
      <c r="AN1295" s="19">
        <f t="shared" si="65"/>
        <v>0</v>
      </c>
      <c r="AO1295" s="19"/>
      <c r="AP1295" s="19"/>
    </row>
    <row r="1296" spans="36:42" x14ac:dyDescent="0.3">
      <c r="AJ1296" s="18">
        <f t="shared" si="63"/>
        <v>0</v>
      </c>
      <c r="AM1296" s="19">
        <f t="shared" si="64"/>
        <v>0</v>
      </c>
      <c r="AN1296" s="19">
        <f t="shared" si="65"/>
        <v>0</v>
      </c>
      <c r="AO1296" s="19"/>
      <c r="AP1296" s="19"/>
    </row>
    <row r="1297" spans="36:42" x14ac:dyDescent="0.3">
      <c r="AJ1297" s="18">
        <f t="shared" si="63"/>
        <v>0</v>
      </c>
      <c r="AM1297" s="19">
        <f t="shared" si="64"/>
        <v>0</v>
      </c>
      <c r="AN1297" s="19">
        <f t="shared" si="65"/>
        <v>0</v>
      </c>
      <c r="AO1297" s="19"/>
      <c r="AP1297" s="19"/>
    </row>
    <row r="1298" spans="36:42" x14ac:dyDescent="0.3">
      <c r="AJ1298" s="18">
        <f t="shared" si="63"/>
        <v>0</v>
      </c>
      <c r="AM1298" s="19">
        <f t="shared" si="64"/>
        <v>0</v>
      </c>
      <c r="AN1298" s="19">
        <f t="shared" si="65"/>
        <v>0</v>
      </c>
      <c r="AO1298" s="19"/>
      <c r="AP1298" s="19"/>
    </row>
    <row r="1299" spans="36:42" x14ac:dyDescent="0.3">
      <c r="AJ1299" s="18">
        <f t="shared" si="63"/>
        <v>0</v>
      </c>
      <c r="AM1299" s="19">
        <f t="shared" si="64"/>
        <v>0</v>
      </c>
      <c r="AN1299" s="19">
        <f t="shared" si="65"/>
        <v>0</v>
      </c>
      <c r="AO1299" s="19"/>
      <c r="AP1299" s="19"/>
    </row>
    <row r="1300" spans="36:42" x14ac:dyDescent="0.3">
      <c r="AJ1300" s="18">
        <f t="shared" si="63"/>
        <v>0</v>
      </c>
      <c r="AM1300" s="19">
        <f t="shared" si="64"/>
        <v>0</v>
      </c>
      <c r="AN1300" s="19">
        <f t="shared" si="65"/>
        <v>0</v>
      </c>
      <c r="AO1300" s="19"/>
      <c r="AP1300" s="19"/>
    </row>
    <row r="1301" spans="36:42" x14ac:dyDescent="0.3">
      <c r="AJ1301" s="18">
        <f t="shared" si="63"/>
        <v>0</v>
      </c>
      <c r="AM1301" s="19">
        <f t="shared" si="64"/>
        <v>0</v>
      </c>
      <c r="AN1301" s="19">
        <f t="shared" si="65"/>
        <v>0</v>
      </c>
      <c r="AO1301" s="19"/>
      <c r="AP1301" s="19"/>
    </row>
    <row r="1302" spans="36:42" x14ac:dyDescent="0.3">
      <c r="AJ1302" s="18">
        <f t="shared" si="63"/>
        <v>0</v>
      </c>
      <c r="AM1302" s="19">
        <f t="shared" si="64"/>
        <v>0</v>
      </c>
      <c r="AN1302" s="19">
        <f t="shared" si="65"/>
        <v>0</v>
      </c>
      <c r="AO1302" s="19"/>
      <c r="AP1302" s="19"/>
    </row>
    <row r="1303" spans="36:42" x14ac:dyDescent="0.3">
      <c r="AJ1303" s="18">
        <f t="shared" si="63"/>
        <v>0</v>
      </c>
      <c r="AM1303" s="19">
        <f t="shared" si="64"/>
        <v>0</v>
      </c>
      <c r="AN1303" s="19">
        <f t="shared" si="65"/>
        <v>0</v>
      </c>
      <c r="AO1303" s="19"/>
      <c r="AP1303" s="19"/>
    </row>
    <row r="1304" spans="36:42" x14ac:dyDescent="0.3">
      <c r="AJ1304" s="18">
        <f t="shared" si="63"/>
        <v>0</v>
      </c>
      <c r="AM1304" s="19">
        <f t="shared" si="64"/>
        <v>0</v>
      </c>
      <c r="AN1304" s="19">
        <f t="shared" si="65"/>
        <v>0</v>
      </c>
      <c r="AO1304" s="19"/>
      <c r="AP1304" s="19"/>
    </row>
    <row r="1305" spans="36:42" x14ac:dyDescent="0.3">
      <c r="AJ1305" s="18">
        <f t="shared" si="63"/>
        <v>0</v>
      </c>
      <c r="AM1305" s="19">
        <f t="shared" si="64"/>
        <v>0</v>
      </c>
      <c r="AN1305" s="19">
        <f t="shared" si="65"/>
        <v>0</v>
      </c>
      <c r="AO1305" s="19"/>
      <c r="AP1305" s="19"/>
    </row>
    <row r="1306" spans="36:42" x14ac:dyDescent="0.3">
      <c r="AJ1306" s="18">
        <f t="shared" si="63"/>
        <v>0</v>
      </c>
      <c r="AM1306" s="19">
        <f t="shared" si="64"/>
        <v>0</v>
      </c>
      <c r="AN1306" s="19">
        <f t="shared" si="65"/>
        <v>0</v>
      </c>
      <c r="AO1306" s="19"/>
      <c r="AP1306" s="19"/>
    </row>
    <row r="1307" spans="36:42" x14ac:dyDescent="0.3">
      <c r="AJ1307" s="18">
        <f t="shared" si="63"/>
        <v>0</v>
      </c>
      <c r="AM1307" s="19">
        <f t="shared" si="64"/>
        <v>0</v>
      </c>
      <c r="AN1307" s="19">
        <f t="shared" si="65"/>
        <v>0</v>
      </c>
      <c r="AO1307" s="19"/>
      <c r="AP1307" s="19"/>
    </row>
    <row r="1308" spans="36:42" x14ac:dyDescent="0.3">
      <c r="AJ1308" s="18">
        <f t="shared" si="63"/>
        <v>0</v>
      </c>
      <c r="AM1308" s="19">
        <f t="shared" si="64"/>
        <v>0</v>
      </c>
      <c r="AN1308" s="19">
        <f t="shared" si="65"/>
        <v>0</v>
      </c>
      <c r="AO1308" s="19"/>
      <c r="AP1308" s="19"/>
    </row>
    <row r="1309" spans="36:42" x14ac:dyDescent="0.3">
      <c r="AJ1309" s="18">
        <f t="shared" si="63"/>
        <v>0</v>
      </c>
      <c r="AM1309" s="19">
        <f t="shared" si="64"/>
        <v>0</v>
      </c>
      <c r="AN1309" s="19">
        <f t="shared" si="65"/>
        <v>0</v>
      </c>
      <c r="AO1309" s="19"/>
      <c r="AP1309" s="19"/>
    </row>
    <row r="1310" spans="36:42" x14ac:dyDescent="0.3">
      <c r="AJ1310" s="18">
        <f t="shared" si="63"/>
        <v>0</v>
      </c>
      <c r="AM1310" s="19">
        <f t="shared" si="64"/>
        <v>0</v>
      </c>
      <c r="AN1310" s="19">
        <f t="shared" si="65"/>
        <v>0</v>
      </c>
      <c r="AO1310" s="19"/>
      <c r="AP1310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8"/>
  <sheetViews>
    <sheetView workbookViewId="0">
      <selection activeCell="L15" sqref="L15"/>
    </sheetView>
  </sheetViews>
  <sheetFormatPr defaultRowHeight="14.4" x14ac:dyDescent="0.3"/>
  <cols>
    <col min="1" max="1" width="18.88671875" bestFit="1" customWidth="1"/>
    <col min="2" max="2" width="9.6640625" bestFit="1" customWidth="1"/>
    <col min="3" max="3" width="14" bestFit="1" customWidth="1"/>
    <col min="4" max="4" width="9.44140625" bestFit="1" customWidth="1"/>
    <col min="5" max="5" width="19.33203125" bestFit="1" customWidth="1"/>
    <col min="6" max="6" width="22.109375" bestFit="1" customWidth="1"/>
    <col min="7" max="7" width="20.44140625" bestFit="1" customWidth="1"/>
  </cols>
  <sheetData>
    <row r="1" spans="1:8" x14ac:dyDescent="0.3">
      <c r="A1" t="s">
        <v>115</v>
      </c>
      <c r="B1" t="s">
        <v>121</v>
      </c>
      <c r="C1" t="s">
        <v>123</v>
      </c>
      <c r="D1" t="s">
        <v>131</v>
      </c>
      <c r="E1" t="s">
        <v>148</v>
      </c>
      <c r="F1" t="s">
        <v>149</v>
      </c>
      <c r="G1" t="s">
        <v>150</v>
      </c>
      <c r="H1" t="s">
        <v>303</v>
      </c>
    </row>
    <row r="2" spans="1:8" x14ac:dyDescent="0.3">
      <c r="A2" t="s">
        <v>75</v>
      </c>
      <c r="B2">
        <v>2007</v>
      </c>
      <c r="C2">
        <v>20080515</v>
      </c>
      <c r="D2">
        <v>5.47</v>
      </c>
      <c r="E2" t="s">
        <v>165</v>
      </c>
      <c r="F2" t="s">
        <v>165</v>
      </c>
      <c r="G2" t="s">
        <v>166</v>
      </c>
      <c r="H2">
        <v>1.0110609051106592</v>
      </c>
    </row>
    <row r="3" spans="1:8" x14ac:dyDescent="0.3">
      <c r="A3" t="s">
        <v>69</v>
      </c>
      <c r="B3">
        <v>2007</v>
      </c>
      <c r="C3">
        <v>20080515</v>
      </c>
      <c r="D3">
        <v>5.47</v>
      </c>
      <c r="E3" t="s">
        <v>165</v>
      </c>
      <c r="F3" t="s">
        <v>165</v>
      </c>
      <c r="G3" t="s">
        <v>166</v>
      </c>
      <c r="H3">
        <v>1.0125018193133284</v>
      </c>
    </row>
    <row r="4" spans="1:8" x14ac:dyDescent="0.3">
      <c r="A4" t="s">
        <v>57</v>
      </c>
      <c r="B4">
        <v>2005</v>
      </c>
      <c r="C4">
        <v>20060605</v>
      </c>
      <c r="D4">
        <v>8.25</v>
      </c>
      <c r="E4" t="s">
        <v>176</v>
      </c>
      <c r="F4" t="s">
        <v>177</v>
      </c>
      <c r="G4" t="s">
        <v>176</v>
      </c>
      <c r="H4">
        <v>5.7964577131475812</v>
      </c>
    </row>
    <row r="5" spans="1:8" x14ac:dyDescent="0.3">
      <c r="A5" t="s">
        <v>58</v>
      </c>
      <c r="B5">
        <v>2005</v>
      </c>
      <c r="C5">
        <v>20060605</v>
      </c>
      <c r="D5">
        <v>5.67</v>
      </c>
      <c r="E5" t="s">
        <v>166</v>
      </c>
      <c r="F5" t="s">
        <v>165</v>
      </c>
      <c r="G5" t="s">
        <v>166</v>
      </c>
      <c r="H5">
        <v>1.1008625863468939</v>
      </c>
    </row>
    <row r="6" spans="1:8" x14ac:dyDescent="0.3">
      <c r="A6" t="s">
        <v>59</v>
      </c>
      <c r="B6">
        <v>2005</v>
      </c>
      <c r="C6">
        <v>20060605</v>
      </c>
      <c r="D6">
        <v>5.67</v>
      </c>
      <c r="E6" t="s">
        <v>166</v>
      </c>
      <c r="F6" t="s">
        <v>165</v>
      </c>
      <c r="G6" t="s">
        <v>166</v>
      </c>
      <c r="H6">
        <v>1.3211900844727711</v>
      </c>
    </row>
    <row r="7" spans="1:8" x14ac:dyDescent="0.3">
      <c r="A7" t="s">
        <v>63</v>
      </c>
      <c r="B7">
        <v>2005</v>
      </c>
      <c r="C7">
        <v>20060516</v>
      </c>
      <c r="D7">
        <v>6.47</v>
      </c>
      <c r="E7" t="s">
        <v>187</v>
      </c>
      <c r="F7" t="s">
        <v>188</v>
      </c>
      <c r="G7" t="s">
        <v>189</v>
      </c>
      <c r="H7">
        <v>1.0018023857194227</v>
      </c>
    </row>
    <row r="8" spans="1:8" x14ac:dyDescent="0.3">
      <c r="A8" t="s">
        <v>101</v>
      </c>
      <c r="B8">
        <v>2009</v>
      </c>
      <c r="C8">
        <v>20100514</v>
      </c>
      <c r="D8">
        <v>8.25</v>
      </c>
      <c r="E8" t="s">
        <v>176</v>
      </c>
      <c r="F8" t="s">
        <v>177</v>
      </c>
      <c r="G8" t="s">
        <v>176</v>
      </c>
      <c r="H8">
        <v>11.216158940397351</v>
      </c>
    </row>
    <row r="9" spans="1:8" x14ac:dyDescent="0.3">
      <c r="A9" t="s">
        <v>52</v>
      </c>
      <c r="B9">
        <v>2003</v>
      </c>
      <c r="C9">
        <v>20040618</v>
      </c>
      <c r="D9">
        <v>10.8</v>
      </c>
      <c r="E9" t="s">
        <v>197</v>
      </c>
      <c r="F9" t="s">
        <v>198</v>
      </c>
      <c r="G9" t="s">
        <v>166</v>
      </c>
      <c r="H9">
        <v>4.8670491883674174</v>
      </c>
    </row>
    <row r="10" spans="1:8" x14ac:dyDescent="0.3">
      <c r="A10" t="s">
        <v>54</v>
      </c>
      <c r="B10">
        <v>2004</v>
      </c>
      <c r="C10">
        <v>20050519</v>
      </c>
      <c r="D10">
        <v>6.87</v>
      </c>
      <c r="E10" t="s">
        <v>165</v>
      </c>
      <c r="F10" t="s">
        <v>165</v>
      </c>
      <c r="G10" t="s">
        <v>166</v>
      </c>
      <c r="H10">
        <v>1.1205949571016447</v>
      </c>
    </row>
    <row r="11" spans="1:8" x14ac:dyDescent="0.3">
      <c r="A11" t="s">
        <v>50</v>
      </c>
      <c r="B11">
        <v>2004</v>
      </c>
      <c r="C11">
        <v>20050519</v>
      </c>
      <c r="D11">
        <v>6.87</v>
      </c>
      <c r="E11" t="s">
        <v>165</v>
      </c>
      <c r="F11" t="s">
        <v>165</v>
      </c>
      <c r="G11" t="s">
        <v>166</v>
      </c>
      <c r="H11">
        <v>1.1652664619237374</v>
      </c>
    </row>
    <row r="12" spans="1:8" x14ac:dyDescent="0.3">
      <c r="A12" t="s">
        <v>62</v>
      </c>
      <c r="B12">
        <v>2006</v>
      </c>
      <c r="C12">
        <v>20070530</v>
      </c>
      <c r="D12">
        <v>8.25</v>
      </c>
      <c r="E12" t="s">
        <v>208</v>
      </c>
      <c r="F12" t="s">
        <v>209</v>
      </c>
      <c r="G12" t="s">
        <v>208</v>
      </c>
      <c r="H12">
        <v>1.0019060558816486</v>
      </c>
    </row>
    <row r="13" spans="1:8" x14ac:dyDescent="0.3">
      <c r="A13" t="s">
        <v>60</v>
      </c>
      <c r="B13">
        <v>2006</v>
      </c>
      <c r="C13">
        <v>20070504</v>
      </c>
      <c r="D13">
        <v>6.18</v>
      </c>
      <c r="E13" t="s">
        <v>166</v>
      </c>
      <c r="F13" t="s">
        <v>165</v>
      </c>
      <c r="G13" t="s">
        <v>166</v>
      </c>
      <c r="H13">
        <v>1.0091425427595915</v>
      </c>
    </row>
    <row r="14" spans="1:8" x14ac:dyDescent="0.3">
      <c r="A14" t="s">
        <v>67</v>
      </c>
      <c r="B14">
        <v>2005</v>
      </c>
      <c r="C14">
        <v>20070501</v>
      </c>
      <c r="D14">
        <v>37.79</v>
      </c>
      <c r="E14" t="s">
        <v>217</v>
      </c>
      <c r="F14" t="s">
        <v>218</v>
      </c>
      <c r="G14" t="s">
        <v>219</v>
      </c>
      <c r="H14">
        <v>1.029770670071775</v>
      </c>
    </row>
    <row r="15" spans="1:8" x14ac:dyDescent="0.3">
      <c r="A15" t="s">
        <v>76</v>
      </c>
      <c r="B15">
        <v>2007</v>
      </c>
      <c r="C15">
        <v>20080605</v>
      </c>
      <c r="D15">
        <v>8.25</v>
      </c>
      <c r="E15" t="s">
        <v>208</v>
      </c>
      <c r="F15" t="s">
        <v>209</v>
      </c>
      <c r="G15" t="s">
        <v>208</v>
      </c>
      <c r="H15">
        <v>1.0040005746681844</v>
      </c>
    </row>
    <row r="16" spans="1:8" x14ac:dyDescent="0.3">
      <c r="A16" t="s">
        <v>53</v>
      </c>
      <c r="B16">
        <v>2004</v>
      </c>
      <c r="C16">
        <v>20060419</v>
      </c>
      <c r="D16">
        <v>113.4</v>
      </c>
      <c r="E16" t="s">
        <v>197</v>
      </c>
      <c r="F16" t="s">
        <v>198</v>
      </c>
      <c r="G16" t="s">
        <v>166</v>
      </c>
      <c r="H16">
        <v>1.0249041609536336</v>
      </c>
    </row>
    <row r="17" spans="1:8" x14ac:dyDescent="0.3">
      <c r="A17" t="s">
        <v>70</v>
      </c>
      <c r="B17">
        <v>2006</v>
      </c>
      <c r="C17">
        <v>20070605</v>
      </c>
      <c r="D17">
        <v>7.19</v>
      </c>
      <c r="E17" t="s">
        <v>226</v>
      </c>
      <c r="F17" t="s">
        <v>227</v>
      </c>
      <c r="G17" t="s">
        <v>226</v>
      </c>
      <c r="H17">
        <v>1.0202952872880193</v>
      </c>
    </row>
    <row r="18" spans="1:8" x14ac:dyDescent="0.3">
      <c r="A18" t="s">
        <v>77</v>
      </c>
      <c r="B18">
        <v>2006</v>
      </c>
      <c r="C18">
        <v>20070626</v>
      </c>
      <c r="D18">
        <v>20.260000000000002</v>
      </c>
      <c r="E18" t="s">
        <v>233</v>
      </c>
      <c r="F18" t="s">
        <v>234</v>
      </c>
      <c r="G18" t="s">
        <v>235</v>
      </c>
      <c r="H18">
        <v>1.0211185889997678</v>
      </c>
    </row>
    <row r="19" spans="1:8" x14ac:dyDescent="0.3">
      <c r="A19" t="s">
        <v>80</v>
      </c>
      <c r="B19">
        <v>2008</v>
      </c>
      <c r="C19">
        <v>20090520</v>
      </c>
      <c r="D19">
        <v>0.04</v>
      </c>
      <c r="E19" t="s">
        <v>197</v>
      </c>
      <c r="F19" t="s">
        <v>198</v>
      </c>
      <c r="G19" t="s">
        <v>238</v>
      </c>
      <c r="H19">
        <v>8.6662392501050114</v>
      </c>
    </row>
    <row r="20" spans="1:8" x14ac:dyDescent="0.3">
      <c r="A20" t="s">
        <v>81</v>
      </c>
      <c r="B20">
        <v>2008</v>
      </c>
      <c r="C20">
        <v>20090520</v>
      </c>
      <c r="D20">
        <v>0.03</v>
      </c>
      <c r="E20" t="s">
        <v>197</v>
      </c>
      <c r="F20" t="s">
        <v>198</v>
      </c>
      <c r="G20" t="s">
        <v>166</v>
      </c>
      <c r="H20">
        <v>10.375045405012713</v>
      </c>
    </row>
    <row r="21" spans="1:8" x14ac:dyDescent="0.3">
      <c r="A21" t="s">
        <v>79</v>
      </c>
      <c r="B21">
        <v>2007</v>
      </c>
      <c r="C21">
        <v>20080602</v>
      </c>
      <c r="D21">
        <v>5.39</v>
      </c>
      <c r="E21" t="s">
        <v>242</v>
      </c>
      <c r="F21" t="s">
        <v>243</v>
      </c>
      <c r="G21" t="s">
        <v>242</v>
      </c>
      <c r="H21">
        <v>1</v>
      </c>
    </row>
    <row r="22" spans="1:8" x14ac:dyDescent="0.3">
      <c r="A22" t="s">
        <v>66</v>
      </c>
      <c r="B22">
        <v>2005</v>
      </c>
      <c r="C22">
        <v>20070617</v>
      </c>
      <c r="D22">
        <v>64.790000000000006</v>
      </c>
      <c r="E22" t="s">
        <v>247</v>
      </c>
      <c r="F22" t="s">
        <v>248</v>
      </c>
      <c r="G22" t="s">
        <v>189</v>
      </c>
      <c r="H22">
        <v>1.0258501259445845</v>
      </c>
    </row>
    <row r="23" spans="1:8" x14ac:dyDescent="0.3">
      <c r="A23" t="s">
        <v>72</v>
      </c>
      <c r="B23">
        <v>2007</v>
      </c>
      <c r="C23">
        <v>20090403</v>
      </c>
      <c r="D23">
        <v>78.2</v>
      </c>
      <c r="E23" t="s">
        <v>252</v>
      </c>
      <c r="F23" t="s">
        <v>253</v>
      </c>
      <c r="G23" t="s">
        <v>252</v>
      </c>
      <c r="H23">
        <v>1.0348846555743108</v>
      </c>
    </row>
    <row r="24" spans="1:8" x14ac:dyDescent="0.3">
      <c r="A24" t="s">
        <v>64</v>
      </c>
      <c r="B24">
        <v>2006</v>
      </c>
      <c r="C24">
        <v>20070504</v>
      </c>
      <c r="D24">
        <v>6.18</v>
      </c>
      <c r="E24" t="s">
        <v>166</v>
      </c>
      <c r="F24" t="s">
        <v>165</v>
      </c>
      <c r="G24" t="s">
        <v>166</v>
      </c>
      <c r="H24">
        <v>1.1210485280279607</v>
      </c>
    </row>
    <row r="25" spans="1:8" x14ac:dyDescent="0.3">
      <c r="A25" t="s">
        <v>82</v>
      </c>
      <c r="B25">
        <v>2009</v>
      </c>
      <c r="C25">
        <v>20100518</v>
      </c>
      <c r="D25">
        <v>5.15</v>
      </c>
      <c r="E25" t="s">
        <v>197</v>
      </c>
      <c r="F25" t="s">
        <v>198</v>
      </c>
      <c r="G25" t="s">
        <v>238</v>
      </c>
      <c r="H25">
        <v>10.712079355643366</v>
      </c>
    </row>
    <row r="26" spans="1:8" x14ac:dyDescent="0.3">
      <c r="A26" t="s">
        <v>86</v>
      </c>
      <c r="B26">
        <v>2009</v>
      </c>
      <c r="C26">
        <v>20100516</v>
      </c>
      <c r="D26">
        <v>5.6</v>
      </c>
      <c r="E26" t="s">
        <v>165</v>
      </c>
      <c r="F26" t="s">
        <v>165</v>
      </c>
      <c r="G26" t="s">
        <v>166</v>
      </c>
      <c r="H26">
        <v>1.3463035824151961</v>
      </c>
    </row>
    <row r="27" spans="1:8" x14ac:dyDescent="0.3">
      <c r="A27" t="s">
        <v>85</v>
      </c>
      <c r="B27">
        <v>2009</v>
      </c>
      <c r="C27">
        <v>20100516</v>
      </c>
      <c r="D27">
        <v>5.6</v>
      </c>
      <c r="E27" t="s">
        <v>165</v>
      </c>
      <c r="F27" t="s">
        <v>165</v>
      </c>
      <c r="G27" t="s">
        <v>166</v>
      </c>
      <c r="H27">
        <v>1.0091203456551132</v>
      </c>
    </row>
    <row r="28" spans="1:8" x14ac:dyDescent="0.3">
      <c r="A28" t="s">
        <v>74</v>
      </c>
      <c r="B28">
        <v>2007</v>
      </c>
      <c r="C28">
        <v>20080616</v>
      </c>
      <c r="D28">
        <v>5.15</v>
      </c>
      <c r="E28" t="s">
        <v>263</v>
      </c>
      <c r="F28" t="s">
        <v>264</v>
      </c>
      <c r="G28" t="s">
        <v>189</v>
      </c>
      <c r="H28">
        <v>1.001617934630785</v>
      </c>
    </row>
    <row r="29" spans="1:8" x14ac:dyDescent="0.3">
      <c r="A29" t="s">
        <v>84</v>
      </c>
      <c r="B29">
        <v>2008</v>
      </c>
      <c r="C29">
        <v>20090515</v>
      </c>
      <c r="D29">
        <v>5.21</v>
      </c>
      <c r="E29" t="s">
        <v>165</v>
      </c>
      <c r="F29" t="s">
        <v>165</v>
      </c>
      <c r="G29" t="s">
        <v>166</v>
      </c>
      <c r="H29">
        <v>1.0516424469975976</v>
      </c>
    </row>
    <row r="30" spans="1:8" x14ac:dyDescent="0.3">
      <c r="A30" t="s">
        <v>83</v>
      </c>
      <c r="B30">
        <v>2009</v>
      </c>
      <c r="C30">
        <v>20100518</v>
      </c>
      <c r="D30">
        <v>4.88</v>
      </c>
      <c r="E30" t="s">
        <v>197</v>
      </c>
      <c r="F30" t="s">
        <v>198</v>
      </c>
      <c r="G30" t="s">
        <v>166</v>
      </c>
      <c r="H30">
        <v>12.803707691587473</v>
      </c>
    </row>
    <row r="31" spans="1:8" x14ac:dyDescent="0.3">
      <c r="A31" t="s">
        <v>91</v>
      </c>
      <c r="B31">
        <v>2010</v>
      </c>
      <c r="C31">
        <v>20110520</v>
      </c>
      <c r="D31">
        <v>6.98</v>
      </c>
      <c r="E31" t="s">
        <v>165</v>
      </c>
      <c r="F31" t="s">
        <v>165</v>
      </c>
      <c r="G31" t="s">
        <v>166</v>
      </c>
      <c r="H31">
        <v>1.0101020799289879</v>
      </c>
    </row>
    <row r="32" spans="1:8" x14ac:dyDescent="0.3">
      <c r="A32" t="s">
        <v>88</v>
      </c>
      <c r="B32">
        <v>2010</v>
      </c>
      <c r="C32">
        <v>20110523</v>
      </c>
      <c r="D32">
        <v>6.05</v>
      </c>
      <c r="E32" t="s">
        <v>197</v>
      </c>
      <c r="F32" t="s">
        <v>198</v>
      </c>
      <c r="G32" t="s">
        <v>238</v>
      </c>
      <c r="H32">
        <v>8.7221435634663784</v>
      </c>
    </row>
    <row r="33" spans="1:8" x14ac:dyDescent="0.3">
      <c r="A33" t="s">
        <v>89</v>
      </c>
      <c r="B33">
        <v>2010</v>
      </c>
      <c r="C33">
        <v>20110524</v>
      </c>
      <c r="D33">
        <v>6.48</v>
      </c>
      <c r="E33" t="s">
        <v>197</v>
      </c>
      <c r="F33" t="s">
        <v>198</v>
      </c>
      <c r="G33" t="s">
        <v>166</v>
      </c>
      <c r="H33">
        <v>8.7930918696275064</v>
      </c>
    </row>
    <row r="34" spans="1:8" x14ac:dyDescent="0.3">
      <c r="A34" t="s">
        <v>95</v>
      </c>
      <c r="B34">
        <v>2010</v>
      </c>
      <c r="C34">
        <v>20110520</v>
      </c>
      <c r="D34">
        <v>6.98</v>
      </c>
      <c r="E34" t="s">
        <v>165</v>
      </c>
      <c r="F34" t="s">
        <v>165</v>
      </c>
      <c r="G34" t="s">
        <v>166</v>
      </c>
      <c r="H34">
        <v>1.0128731729744205</v>
      </c>
    </row>
    <row r="35" spans="1:8" x14ac:dyDescent="0.3">
      <c r="A35" t="s">
        <v>93</v>
      </c>
      <c r="B35">
        <v>2010</v>
      </c>
      <c r="C35">
        <v>20110701</v>
      </c>
      <c r="D35">
        <v>8.25</v>
      </c>
      <c r="E35" t="s">
        <v>208</v>
      </c>
      <c r="F35" t="s">
        <v>209</v>
      </c>
      <c r="G35" t="s">
        <v>208</v>
      </c>
      <c r="H35">
        <v>17.179545398087193</v>
      </c>
    </row>
    <row r="36" spans="1:8" x14ac:dyDescent="0.3">
      <c r="A36" t="s">
        <v>99</v>
      </c>
      <c r="B36">
        <v>2010</v>
      </c>
      <c r="C36">
        <v>20120522</v>
      </c>
      <c r="E36" t="s">
        <v>269</v>
      </c>
      <c r="F36" t="s">
        <v>198</v>
      </c>
      <c r="G36" t="s">
        <v>238</v>
      </c>
      <c r="H36">
        <v>5.5333041941430228</v>
      </c>
    </row>
    <row r="37" spans="1:8" x14ac:dyDescent="0.3">
      <c r="A37" t="s">
        <v>94</v>
      </c>
      <c r="B37">
        <v>2011</v>
      </c>
      <c r="C37">
        <v>20120601</v>
      </c>
      <c r="D37">
        <v>6.3</v>
      </c>
      <c r="E37" t="s">
        <v>197</v>
      </c>
      <c r="F37" t="s">
        <v>198</v>
      </c>
      <c r="G37" t="s">
        <v>238</v>
      </c>
      <c r="H37">
        <v>8.7732919254658377</v>
      </c>
    </row>
    <row r="38" spans="1:8" x14ac:dyDescent="0.3">
      <c r="A38" t="s">
        <v>102</v>
      </c>
      <c r="B38">
        <v>2011</v>
      </c>
      <c r="C38">
        <v>20120517</v>
      </c>
      <c r="D38">
        <v>7.09</v>
      </c>
      <c r="E38" t="s">
        <v>165</v>
      </c>
      <c r="F38" t="s">
        <v>165</v>
      </c>
      <c r="G38" t="s">
        <v>166</v>
      </c>
      <c r="H38">
        <v>1</v>
      </c>
    </row>
    <row r="39" spans="1:8" x14ac:dyDescent="0.3">
      <c r="A39" t="s">
        <v>96</v>
      </c>
      <c r="B39">
        <v>2011</v>
      </c>
      <c r="C39">
        <v>20120601</v>
      </c>
      <c r="D39">
        <v>7.09</v>
      </c>
      <c r="E39" t="s">
        <v>197</v>
      </c>
      <c r="F39" t="s">
        <v>198</v>
      </c>
      <c r="G39" t="s">
        <v>166</v>
      </c>
      <c r="H39">
        <v>9.2676267293887928</v>
      </c>
    </row>
    <row r="40" spans="1:8" x14ac:dyDescent="0.3">
      <c r="A40" t="s">
        <v>104</v>
      </c>
      <c r="B40">
        <v>2012</v>
      </c>
      <c r="C40">
        <v>20130513</v>
      </c>
      <c r="D40">
        <v>8.1</v>
      </c>
      <c r="E40" t="s">
        <v>166</v>
      </c>
      <c r="F40" t="s">
        <v>165</v>
      </c>
      <c r="G40" t="s">
        <v>166</v>
      </c>
      <c r="H40">
        <v>1.0100991404740696</v>
      </c>
    </row>
    <row r="41" spans="1:8" x14ac:dyDescent="0.3">
      <c r="A41" t="s">
        <v>100</v>
      </c>
      <c r="B41">
        <v>2011</v>
      </c>
      <c r="C41">
        <v>20120517</v>
      </c>
      <c r="D41">
        <v>7.09</v>
      </c>
      <c r="E41" t="s">
        <v>165</v>
      </c>
      <c r="F41" t="s">
        <v>165</v>
      </c>
      <c r="G41" t="s">
        <v>166</v>
      </c>
      <c r="H41">
        <v>1.0526847110460864</v>
      </c>
    </row>
    <row r="42" spans="1:8" x14ac:dyDescent="0.3">
      <c r="A42" t="s">
        <v>105</v>
      </c>
      <c r="B42">
        <v>2011</v>
      </c>
      <c r="C42">
        <v>20120615</v>
      </c>
      <c r="D42">
        <v>8.25</v>
      </c>
      <c r="E42" t="s">
        <v>208</v>
      </c>
      <c r="F42" t="s">
        <v>209</v>
      </c>
      <c r="G42" t="s">
        <v>208</v>
      </c>
      <c r="H42">
        <v>1</v>
      </c>
    </row>
    <row r="43" spans="1:8" x14ac:dyDescent="0.3">
      <c r="A43" t="s">
        <v>106</v>
      </c>
      <c r="B43">
        <v>2012</v>
      </c>
      <c r="C43">
        <v>20130513</v>
      </c>
      <c r="D43">
        <v>8.1</v>
      </c>
      <c r="E43" t="s">
        <v>166</v>
      </c>
      <c r="F43" t="s">
        <v>165</v>
      </c>
      <c r="G43" t="s">
        <v>166</v>
      </c>
      <c r="H43">
        <v>1.011235308999747</v>
      </c>
    </row>
    <row r="44" spans="1:8" x14ac:dyDescent="0.3">
      <c r="A44" t="s">
        <v>51</v>
      </c>
      <c r="B44">
        <v>2004</v>
      </c>
      <c r="C44">
        <v>20060619</v>
      </c>
      <c r="D44">
        <v>64.790000000000006</v>
      </c>
      <c r="E44" t="s">
        <v>247</v>
      </c>
      <c r="F44" t="s">
        <v>248</v>
      </c>
      <c r="G44" t="s">
        <v>189</v>
      </c>
      <c r="H44">
        <v>1.001707856138236</v>
      </c>
    </row>
    <row r="45" spans="1:8" x14ac:dyDescent="0.3">
      <c r="A45" t="s">
        <v>61</v>
      </c>
      <c r="B45">
        <v>2005</v>
      </c>
      <c r="C45">
        <v>20060516</v>
      </c>
      <c r="D45">
        <v>6.47</v>
      </c>
      <c r="E45" t="s">
        <v>187</v>
      </c>
      <c r="F45" t="s">
        <v>188</v>
      </c>
      <c r="G45" t="s">
        <v>189</v>
      </c>
      <c r="H45">
        <v>1.0023044543904518</v>
      </c>
    </row>
    <row r="46" spans="1:8" x14ac:dyDescent="0.3">
      <c r="A46" t="s">
        <v>90</v>
      </c>
      <c r="B46">
        <v>2010</v>
      </c>
      <c r="C46">
        <v>20110518</v>
      </c>
      <c r="D46">
        <v>6.67</v>
      </c>
      <c r="E46" t="s">
        <v>187</v>
      </c>
      <c r="F46" t="s">
        <v>188</v>
      </c>
      <c r="G46" t="s">
        <v>189</v>
      </c>
      <c r="H46">
        <v>1.0309280677519255</v>
      </c>
    </row>
    <row r="47" spans="1:8" x14ac:dyDescent="0.3">
      <c r="A47" t="s">
        <v>98</v>
      </c>
      <c r="B47">
        <v>2010</v>
      </c>
      <c r="C47">
        <v>20120315</v>
      </c>
      <c r="D47">
        <v>54.12</v>
      </c>
      <c r="E47" t="s">
        <v>277</v>
      </c>
      <c r="F47" t="s">
        <v>253</v>
      </c>
      <c r="G47" t="s">
        <v>252</v>
      </c>
      <c r="H47">
        <v>1.011745260574491</v>
      </c>
    </row>
    <row r="48" spans="1:8" x14ac:dyDescent="0.3">
      <c r="A48" t="s">
        <v>55</v>
      </c>
      <c r="B48">
        <v>2005</v>
      </c>
      <c r="C48">
        <v>20060530</v>
      </c>
      <c r="D48">
        <v>7.55</v>
      </c>
      <c r="E48" t="s">
        <v>226</v>
      </c>
      <c r="F48" t="s">
        <v>227</v>
      </c>
      <c r="G48" t="s">
        <v>226</v>
      </c>
      <c r="H48">
        <v>1.0032081749049431</v>
      </c>
    </row>
    <row r="49" spans="1:8" x14ac:dyDescent="0.3">
      <c r="A49" t="s">
        <v>65</v>
      </c>
      <c r="B49">
        <v>2005</v>
      </c>
      <c r="C49">
        <v>20060601</v>
      </c>
      <c r="D49">
        <v>5.66</v>
      </c>
      <c r="E49" t="s">
        <v>242</v>
      </c>
      <c r="F49" t="s">
        <v>243</v>
      </c>
      <c r="G49" t="s">
        <v>242</v>
      </c>
      <c r="H49">
        <v>1.0012032388823686</v>
      </c>
    </row>
    <row r="50" spans="1:8" x14ac:dyDescent="0.3">
      <c r="A50" t="s">
        <v>73</v>
      </c>
      <c r="B50">
        <v>2007</v>
      </c>
      <c r="C50">
        <v>20080516</v>
      </c>
      <c r="D50">
        <v>6.96</v>
      </c>
      <c r="E50" t="s">
        <v>187</v>
      </c>
      <c r="F50" t="s">
        <v>188</v>
      </c>
      <c r="G50" t="s">
        <v>189</v>
      </c>
      <c r="H50">
        <v>1.0093888004054152</v>
      </c>
    </row>
    <row r="51" spans="1:8" x14ac:dyDescent="0.3">
      <c r="A51" t="s">
        <v>71</v>
      </c>
      <c r="B51">
        <v>2007</v>
      </c>
      <c r="C51">
        <v>20080516</v>
      </c>
      <c r="D51">
        <v>6.96</v>
      </c>
      <c r="E51" t="s">
        <v>187</v>
      </c>
      <c r="F51" t="s">
        <v>188</v>
      </c>
      <c r="G51" t="s">
        <v>189</v>
      </c>
      <c r="H51">
        <v>1.010367082587921</v>
      </c>
    </row>
    <row r="52" spans="1:8" x14ac:dyDescent="0.3">
      <c r="A52" t="s">
        <v>78</v>
      </c>
      <c r="B52">
        <v>2008</v>
      </c>
      <c r="C52">
        <v>20090504</v>
      </c>
      <c r="D52">
        <v>4.7699999999999996</v>
      </c>
      <c r="E52" t="s">
        <v>283</v>
      </c>
      <c r="F52" t="s">
        <v>284</v>
      </c>
      <c r="G52" t="s">
        <v>285</v>
      </c>
      <c r="H52">
        <v>1.0068466363361832</v>
      </c>
    </row>
    <row r="53" spans="1:8" x14ac:dyDescent="0.3">
      <c r="A53" t="s">
        <v>92</v>
      </c>
      <c r="B53">
        <v>2009</v>
      </c>
      <c r="C53">
        <v>20110413</v>
      </c>
      <c r="D53">
        <v>56.91</v>
      </c>
      <c r="E53" t="s">
        <v>292</v>
      </c>
      <c r="F53" t="s">
        <v>293</v>
      </c>
      <c r="G53" t="s">
        <v>292</v>
      </c>
      <c r="H53">
        <v>1.0100977098924886</v>
      </c>
    </row>
    <row r="54" spans="1:8" x14ac:dyDescent="0.3">
      <c r="A54" t="s">
        <v>87</v>
      </c>
      <c r="B54">
        <v>2009</v>
      </c>
      <c r="C54">
        <v>20100514</v>
      </c>
      <c r="D54">
        <v>6.77</v>
      </c>
      <c r="E54" t="s">
        <v>187</v>
      </c>
      <c r="F54" t="s">
        <v>188</v>
      </c>
      <c r="G54" t="s">
        <v>189</v>
      </c>
      <c r="H54">
        <v>1</v>
      </c>
    </row>
    <row r="55" spans="1:8" x14ac:dyDescent="0.3">
      <c r="A55" t="s">
        <v>97</v>
      </c>
      <c r="B55">
        <v>2009</v>
      </c>
      <c r="C55">
        <v>20100514</v>
      </c>
      <c r="D55">
        <v>6.77</v>
      </c>
      <c r="E55" t="s">
        <v>187</v>
      </c>
      <c r="F55" t="s">
        <v>188</v>
      </c>
      <c r="G55" t="s">
        <v>189</v>
      </c>
      <c r="H55">
        <v>1</v>
      </c>
    </row>
    <row r="56" spans="1:8" x14ac:dyDescent="0.3">
      <c r="A56" t="s">
        <v>103</v>
      </c>
      <c r="B56">
        <v>2010</v>
      </c>
      <c r="C56">
        <v>20120429</v>
      </c>
      <c r="D56">
        <v>69.78</v>
      </c>
      <c r="E56" t="s">
        <v>242</v>
      </c>
      <c r="F56" t="s">
        <v>243</v>
      </c>
      <c r="G56" t="s">
        <v>242</v>
      </c>
      <c r="H56">
        <v>1</v>
      </c>
    </row>
    <row r="57" spans="1:8" x14ac:dyDescent="0.3">
      <c r="A57" t="s">
        <v>107</v>
      </c>
      <c r="B57">
        <v>2011</v>
      </c>
      <c r="C57">
        <v>20120526</v>
      </c>
      <c r="D57">
        <v>5.53</v>
      </c>
      <c r="E57" t="s">
        <v>219</v>
      </c>
      <c r="F57" t="s">
        <v>297</v>
      </c>
      <c r="G57" t="s">
        <v>219</v>
      </c>
      <c r="H57">
        <v>1.0183328344806943</v>
      </c>
    </row>
    <row r="58" spans="1:8" x14ac:dyDescent="0.3">
      <c r="A58" t="s">
        <v>108</v>
      </c>
      <c r="B58">
        <v>2012</v>
      </c>
      <c r="C58">
        <v>20130603</v>
      </c>
      <c r="D58">
        <v>5.53</v>
      </c>
      <c r="E58" t="s">
        <v>242</v>
      </c>
      <c r="F58" t="s">
        <v>243</v>
      </c>
      <c r="G58" t="s">
        <v>242</v>
      </c>
      <c r="H58">
        <v>1.0005027401828779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Rec</vt:lpstr>
      <vt:lpstr>Pivot</vt:lpstr>
      <vt:lpstr>Releases</vt:lpstr>
      <vt:lpstr>Lookup</vt:lpstr>
      <vt:lpstr>Rec!_10ErecoveriesRunYr2008to2016</vt:lpstr>
      <vt:lpstr>Releases!_10Ereleasedatafromreccodes</vt:lpstr>
    </vt:vector>
  </TitlesOfParts>
  <Company>NWIFC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Rose</dc:creator>
  <cp:lastModifiedBy>Angelika</cp:lastModifiedBy>
  <dcterms:created xsi:type="dcterms:W3CDTF">2016-09-20T17:47:25Z</dcterms:created>
  <dcterms:modified xsi:type="dcterms:W3CDTF">2023-05-08T20:32:23Z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2023-05-08T20:32:19Z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a2a1f540-27a0-4ce0-b763-983711ccd594</vt:lpwstr>
  </property>
  <property fmtid="{D5CDD505-2E9C-101B-9397-08002B2CF9AE}" pid="8" name="MSIP_Label_45011977-b912-4387-97a4-f4c94a801377_ContentBits">
    <vt:lpwstr>0</vt:lpwstr>
  </property>
</Properties>
</file>