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K\Escritorio\S13_PRACTICA_DAE_HUAYTALLA_FRANKLIN\"/>
    </mc:Choice>
  </mc:AlternateContent>
  <xr:revisionPtr revIDLastSave="0" documentId="13_ncr:1_{3D47B0C8-19CB-41AE-A859-AA6F42B36035}" xr6:coauthVersionLast="47" xr6:coauthVersionMax="47" xr10:uidLastSave="{00000000-0000-0000-0000-000000000000}"/>
  <bookViews>
    <workbookView xWindow="-108" yWindow="-108" windowWidth="23256" windowHeight="13176" firstSheet="2" activeTab="5" xr2:uid="{8A91716C-C240-4AF9-9F77-2EE2F0B33FDD}"/>
  </bookViews>
  <sheets>
    <sheet name="Criterio Evaluación de Riesgos" sheetId="1" r:id="rId1"/>
    <sheet name="Incidencias" sheetId="3" r:id="rId2"/>
    <sheet name="Lista de Eventos" sheetId="2" r:id="rId3"/>
    <sheet name="1_RegistroUsuario" sheetId="8" r:id="rId4"/>
    <sheet name="2_CuantificandoRango" sheetId="7" r:id="rId5"/>
    <sheet name="3_Categorizando" sheetId="4" r:id="rId6"/>
    <sheet name="KPI" sheetId="9" r:id="rId7"/>
  </sheets>
  <definedNames>
    <definedName name="_xlnm.Print_Area" localSheetId="3">'1_RegistroUsuario'!$A$1:$U$22</definedName>
    <definedName name="_xlnm.Print_Area" localSheetId="4">'2_CuantificandoRango'!$A$1:$U$22</definedName>
    <definedName name="_xlnm.Print_Area" localSheetId="5">'3_Categorizando'!$A$1:$U$22</definedName>
    <definedName name="_xlnm.Print_Area" localSheetId="2">'Lista de Eventos'!$A$1:$L$22</definedName>
    <definedName name="_xlnm.Print_Titles" localSheetId="3">'1_RegistroUsuario'!$1:$1</definedName>
    <definedName name="_xlnm.Print_Titles" localSheetId="4">'2_CuantificandoRango'!$1:$1</definedName>
    <definedName name="_xlnm.Print_Titles" localSheetId="5">'3_Categorizando'!$1:$1</definedName>
    <definedName name="_xlnm.Print_Titles" localSheetId="1">Incidencias!$1:$1</definedName>
    <definedName name="_xlnm.Print_Titles" localSheetId="2">'Lista de Eventos'!$1:$1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9" l="1"/>
  <c r="Q3" i="9"/>
  <c r="Q5" i="9"/>
  <c r="Q7" i="9"/>
  <c r="Q11" i="9"/>
  <c r="M21" i="7"/>
  <c r="M20" i="7"/>
  <c r="M19" i="7"/>
  <c r="M18" i="7"/>
  <c r="M17" i="7"/>
  <c r="M16" i="7"/>
  <c r="M15" i="7"/>
  <c r="M14" i="7"/>
  <c r="M13" i="7"/>
  <c r="M12" i="7"/>
  <c r="M11" i="7"/>
  <c r="M10" i="7"/>
  <c r="M9" i="7"/>
  <c r="M8" i="7"/>
  <c r="E3" i="9"/>
  <c r="E4" i="9"/>
  <c r="E5" i="9"/>
  <c r="E6" i="9"/>
  <c r="E7" i="9"/>
  <c r="E8" i="9"/>
  <c r="E9" i="9"/>
  <c r="E10" i="9"/>
  <c r="E11" i="9"/>
  <c r="E12" i="9"/>
  <c r="E13" i="9"/>
  <c r="E14" i="9"/>
  <c r="E15" i="9"/>
  <c r="E16" i="9"/>
  <c r="E17" i="9"/>
  <c r="E18" i="9"/>
  <c r="E19" i="9"/>
  <c r="E20" i="9"/>
  <c r="E21" i="9"/>
  <c r="E22" i="9"/>
  <c r="E2" i="9"/>
  <c r="M2" i="8"/>
  <c r="M3" i="8"/>
  <c r="M4" i="8"/>
  <c r="M5" i="8"/>
  <c r="M6" i="8"/>
  <c r="M7" i="8"/>
  <c r="M8" i="8"/>
  <c r="M9" i="8"/>
  <c r="M10" i="8"/>
  <c r="M11" i="8"/>
  <c r="M12" i="8"/>
  <c r="M13" i="8"/>
  <c r="M14" i="8"/>
  <c r="M15" i="8"/>
  <c r="M16" i="8"/>
  <c r="M17" i="8"/>
  <c r="M18" i="8"/>
  <c r="M19" i="8"/>
  <c r="M20" i="8"/>
  <c r="M21" i="8"/>
  <c r="M22" i="8"/>
  <c r="M22" i="7"/>
  <c r="M7" i="7"/>
  <c r="M6" i="7"/>
  <c r="M5" i="7"/>
  <c r="M4" i="7"/>
  <c r="M3" i="7"/>
  <c r="M2" i="7"/>
  <c r="M22" i="4" l="1"/>
  <c r="M21" i="4"/>
  <c r="M20" i="4"/>
  <c r="M19" i="4"/>
  <c r="M18" i="4"/>
  <c r="M17" i="4"/>
  <c r="M16" i="4"/>
  <c r="M15" i="4"/>
  <c r="M14" i="4"/>
  <c r="M13" i="4"/>
  <c r="M12" i="4"/>
  <c r="M11" i="4"/>
  <c r="M10" i="4"/>
  <c r="M9" i="4"/>
  <c r="M8" i="4"/>
  <c r="M7" i="4"/>
  <c r="M6" i="4"/>
  <c r="M5" i="4"/>
  <c r="M4" i="4"/>
  <c r="M3" i="4"/>
  <c r="M2" i="4"/>
  <c r="H3" i="2"/>
  <c r="H4" i="2"/>
  <c r="H5" i="2"/>
  <c r="H6" i="2"/>
  <c r="H7" i="2"/>
  <c r="H8" i="2"/>
  <c r="H9" i="2"/>
  <c r="H10" i="2"/>
  <c r="H11" i="2"/>
  <c r="H12" i="2"/>
  <c r="H13" i="2"/>
  <c r="H14" i="2"/>
  <c r="H15" i="2"/>
  <c r="H16" i="2"/>
  <c r="H17" i="2"/>
  <c r="H18" i="2"/>
  <c r="H19" i="2"/>
  <c r="H20" i="2"/>
  <c r="H21" i="2"/>
  <c r="H22" i="2"/>
  <c r="H2" i="2"/>
  <c r="D5" i="1"/>
  <c r="E5" i="1"/>
  <c r="F5" i="1"/>
  <c r="G5" i="1"/>
  <c r="D6" i="1"/>
  <c r="E6" i="1"/>
  <c r="F6" i="1"/>
  <c r="G6" i="1"/>
  <c r="D7" i="1"/>
  <c r="E7" i="1"/>
  <c r="F7" i="1"/>
  <c r="G7" i="1"/>
  <c r="D8" i="1"/>
  <c r="E8" i="1"/>
  <c r="F8" i="1"/>
  <c r="G8" i="1"/>
  <c r="D9" i="1"/>
  <c r="E9" i="1"/>
  <c r="F9" i="1"/>
  <c r="G9" i="1"/>
  <c r="C6" i="1"/>
  <c r="C7" i="1"/>
  <c r="C8" i="1"/>
  <c r="C9" i="1"/>
  <c r="C5" i="1"/>
</calcChain>
</file>

<file path=xl/sharedStrings.xml><?xml version="1.0" encoding="utf-8"?>
<sst xmlns="http://schemas.openxmlformats.org/spreadsheetml/2006/main" count="1355" uniqueCount="311">
  <si>
    <t>MATRIZ DE RIESGOS</t>
  </si>
  <si>
    <t>IMPACTO</t>
  </si>
  <si>
    <t>Mínima (1)</t>
  </si>
  <si>
    <t>Menor (2)</t>
  </si>
  <si>
    <t>Moderada (4)</t>
  </si>
  <si>
    <t>Mayor (8)</t>
  </si>
  <si>
    <t>Máxima (16)</t>
  </si>
  <si>
    <t>PROBABILIDAD</t>
  </si>
  <si>
    <t>NIVEL DE RIESGO</t>
  </si>
  <si>
    <t>COLOR</t>
  </si>
  <si>
    <t>Muy Alta (5)</t>
  </si>
  <si>
    <t>Riesgo Aceptable</t>
  </si>
  <si>
    <t>Alta (4)</t>
  </si>
  <si>
    <t>Riesgo Tolerable</t>
  </si>
  <si>
    <t>Media (3)</t>
  </si>
  <si>
    <t>Riesgo alto</t>
  </si>
  <si>
    <t>Baja (2)</t>
  </si>
  <si>
    <t>Riesgo Extremo</t>
  </si>
  <si>
    <t>Muy Baja (1)</t>
  </si>
  <si>
    <t>CÓDIGO</t>
  </si>
  <si>
    <t>TIPO RIESGO</t>
  </si>
  <si>
    <t>CAUSA</t>
  </si>
  <si>
    <t>EVENTO</t>
  </si>
  <si>
    <t>DESCRIPCION</t>
  </si>
  <si>
    <t>RANGO</t>
  </si>
  <si>
    <t>RE001</t>
  </si>
  <si>
    <t>Costos</t>
  </si>
  <si>
    <t>1. Falta mantenimiento de cableado electrico por aumento de equipos en oficina.
2. Carga maxima de demanda sobrepasa el diseño de distribución eletrica para los equipos.
3. Instalaciones eléctricas obsoletas</t>
  </si>
  <si>
    <t>Tiempo muerto de servicio</t>
  </si>
  <si>
    <t>Pérdida de funcionamiento de servidores, internet y equipos</t>
  </si>
  <si>
    <t>Seguridad</t>
  </si>
  <si>
    <t>RE002</t>
  </si>
  <si>
    <t>Legal y TI</t>
  </si>
  <si>
    <t>1. Software sin licencias
2. Falta de presupuesto 
3. Sin inventario de licencias</t>
  </si>
  <si>
    <t>Detectado en Auditorías inesperadas</t>
  </si>
  <si>
    <t>Sanciones legales y administrativas</t>
  </si>
  <si>
    <t>Legal</t>
  </si>
  <si>
    <t>RE003</t>
  </si>
  <si>
    <t>TI</t>
  </si>
  <si>
    <t>1. Falta actualización software.
2. Sin políticas de actualización
3. Recursos insuficientes</t>
  </si>
  <si>
    <t>Vulnerabilidad a ciberataques</t>
  </si>
  <si>
    <t>Exposición a amenazas de seguridad</t>
  </si>
  <si>
    <t>RE004</t>
  </si>
  <si>
    <t>Costo y TI</t>
  </si>
  <si>
    <t>1. Falta respaldo de datos
2. Sin políticas backup
3. Infraestructura inadecuada</t>
  </si>
  <si>
    <t>Pérdida de datos críticos de proyectos</t>
  </si>
  <si>
    <t>Pérdida información crucial proyectos</t>
  </si>
  <si>
    <t>Costo</t>
  </si>
  <si>
    <t>RE005</t>
  </si>
  <si>
    <t>1. Mal manejo contraseñas
2. Sin políticas seguridad
3. Sin capacitación</t>
  </si>
  <si>
    <t>Acceso no autorizado</t>
  </si>
  <si>
    <t>Compromiso sistemas críticos</t>
  </si>
  <si>
    <t>RE006</t>
  </si>
  <si>
    <t>Seguridad y TI</t>
  </si>
  <si>
    <t>1. Conexiones inseguras
2. Configuración inadecuada
3. Sin monitoreo</t>
  </si>
  <si>
    <t>Acceso no autorizado a la red</t>
  </si>
  <si>
    <t>Vulnerabilidad infraestructura</t>
  </si>
  <si>
    <t>RE007</t>
  </si>
  <si>
    <t>1. Sin planes contingencia
2. Sin procedimientos DR/BC
3. Sin pruebas recuperación</t>
  </si>
  <si>
    <t>Tiempo de inactividad por fallas en TI</t>
  </si>
  <si>
    <t>Incapacidad recuperación crítica</t>
  </si>
  <si>
    <t>Continuidad de Negocio</t>
  </si>
  <si>
    <t>RE008</t>
  </si>
  <si>
    <t>1. Dispositivos personales inseguros
2. Sin políticas BYOD
3. Sin control endpoints</t>
  </si>
  <si>
    <t>Fugas de información</t>
  </si>
  <si>
    <t>Compromiso datos corporativos</t>
  </si>
  <si>
    <t>RE009</t>
  </si>
  <si>
    <t>Costo Y TI</t>
  </si>
  <si>
    <t>1. Sin capacitación personal
2. Sin programas entrenamiento
3. Alta rotación</t>
  </si>
  <si>
    <t>Errores humanos en TI</t>
  </si>
  <si>
    <t>Incidentes por desconocimiento</t>
  </si>
  <si>
    <t>RE010</t>
  </si>
  <si>
    <t>Continuidad de Negocio y TI</t>
  </si>
  <si>
    <t>1. Sobrecarga servidores
2. Capacidad inadecuada
3. Sin monitoreo recursos</t>
  </si>
  <si>
    <t>Interrupción del servicio</t>
  </si>
  <si>
    <t>Caída sistemas críticos</t>
  </si>
  <si>
    <t>RE011</t>
  </si>
  <si>
    <t>1. Equipos red antiguos
2. Sin presupuesto renovación
3. Sin plan actualización</t>
  </si>
  <si>
    <t>Lentitud o pérdida de conexión</t>
  </si>
  <si>
    <t>Degradación servicio red</t>
  </si>
  <si>
    <t>RE012</t>
  </si>
  <si>
    <t>Continuidad de Negocio, Costos, TI</t>
  </si>
  <si>
    <t>1. Proveedores poco confiables
2. Sin SLAs definidos
3. Sin evaluación proveedores</t>
  </si>
  <si>
    <t>Fallos de soporte técnico</t>
  </si>
  <si>
    <t>Respuesta inadecuada incidentes</t>
  </si>
  <si>
    <t>RE013</t>
  </si>
  <si>
    <t>1. Sin monitoreo red
2. Sin herramientas monitoreo
3. Personal insuficiente</t>
  </si>
  <si>
    <t>Caídas inesperadas de la red</t>
  </si>
  <si>
    <t>Interrupciones no detectadas</t>
  </si>
  <si>
    <t>RE014</t>
  </si>
  <si>
    <t>1. Software obsoleto
2. Resistencia cambio
3. Sin plan actualizaciones</t>
  </si>
  <si>
    <t>Incompatibilidad con nuevos sistemas</t>
  </si>
  <si>
    <t>Problemas integración</t>
  </si>
  <si>
    <t>RE015</t>
  </si>
  <si>
    <t>1. Sin cifrado
2. Configuraciones inseguras
3. Sin políticas seguridad</t>
  </si>
  <si>
    <t>Robo de información durante la transmisión</t>
  </si>
  <si>
    <t>Interceptación datos sensibles</t>
  </si>
  <si>
    <t>RE016</t>
  </si>
  <si>
    <t>1. Fallos control acceso
2. Sistema obsoleto
3. Configuración incorrecta</t>
  </si>
  <si>
    <t>Acceso no autorizado a áreas restringidas</t>
  </si>
  <si>
    <t>Compromiso seguridad física</t>
  </si>
  <si>
    <t>RE017</t>
  </si>
  <si>
    <t>1. Incumplimiento normativas
2. Desconocimiento legal
3. Sin asesoría</t>
  </si>
  <si>
    <t>Sanciones legales</t>
  </si>
  <si>
    <t>Penalizaciones normativas</t>
  </si>
  <si>
    <t>RE018</t>
  </si>
  <si>
    <t>1. Sin pruebas recuperación
2. Sin procedimientos
3. Sin ambiente pruebas</t>
  </si>
  <si>
    <t>Fallos en la recuperación de desastres</t>
  </si>
  <si>
    <t>Incapacidad restaurar servicios</t>
  </si>
  <si>
    <t>RE019</t>
  </si>
  <si>
    <t>Seguridad Informática y TI</t>
  </si>
  <si>
    <t>1. Red no segmentada
2. Diseño inadecuado
3. Sin políticas segmentación</t>
  </si>
  <si>
    <t>Propagación de ataques a toda la red</t>
  </si>
  <si>
    <t>Compromiso general sistemas</t>
  </si>
  <si>
    <t>RE020</t>
  </si>
  <si>
    <t>Continuidad de Negocio y Costos</t>
  </si>
  <si>
    <t>1. Dependencia proveedor único
2. Sin alternativas
3. Contratos restrictivos</t>
  </si>
  <si>
    <t>Fallo del proveedor</t>
  </si>
  <si>
    <t>Interrupción servicios críticos</t>
  </si>
  <si>
    <t>RE021</t>
  </si>
  <si>
    <t>1. Sin mantenimiento equipos obra
2. Condiciones adversas
3. Personal no capacitado</t>
  </si>
  <si>
    <t>Fallo de equipos en campo</t>
  </si>
  <si>
    <t>Interrupciones operativas sitios</t>
  </si>
  <si>
    <t>Código de Incidencia</t>
  </si>
  <si>
    <t>Tipo de Riesgo</t>
  </si>
  <si>
    <t>Descripción de la Incidencia</t>
  </si>
  <si>
    <t>Causas</t>
  </si>
  <si>
    <t>Probabilidad</t>
  </si>
  <si>
    <t>Impacto</t>
  </si>
  <si>
    <t>Nivel de Riesgo</t>
  </si>
  <si>
    <t>Pérdida de funcionamiento de servidores, internet y equipos por falta de mantenimiento eléctrico.</t>
  </si>
  <si>
    <t>Falta de mantenimiento de cableado, demanda que sobrepasa el diseño eléctrico, instalaciones obsoletas.</t>
  </si>
  <si>
    <t>Muy Alta</t>
  </si>
  <si>
    <t>Máxima</t>
  </si>
  <si>
    <t>Sanciones legales y administrativas debido a software sin licencias y falta de presupuesto.</t>
  </si>
  <si>
    <t>Software sin licencias, falta de presupuesto, sin inventario de licencias.</t>
  </si>
  <si>
    <t>Baja</t>
  </si>
  <si>
    <t>Mayor</t>
  </si>
  <si>
    <t>Riesgo Alto</t>
  </si>
  <si>
    <t>Exposición a amenazas de seguridad debido a falta de actualizaciones de software.</t>
  </si>
  <si>
    <t>Falta de actualización de software, sin políticas de actualización, recursos insuficientes.</t>
  </si>
  <si>
    <t>Alta</t>
  </si>
  <si>
    <t>Pérdida de información crucial por falta de respaldo y políticas de backup.</t>
  </si>
  <si>
    <t>Falta de respaldo de datos, sin políticas de backup, infraestructura inadecuada.</t>
  </si>
  <si>
    <t>Acceso no autorizado y compromiso de sistemas críticos por mal manejo de contraseñas.</t>
  </si>
  <si>
    <t>Mal manejo de contraseñas, sin políticas de seguridad, sin capacitación.</t>
  </si>
  <si>
    <t>Media</t>
  </si>
  <si>
    <t>Vulnerabilidad de infraestructura por conexiones inseguras y configuración inadecuada.</t>
  </si>
  <si>
    <t>Conexiones inseguras, configuración inadecuada, sin monitoreo.</t>
  </si>
  <si>
    <t>Inactividad operativa por ausencia de planes de contingencia.</t>
  </si>
  <si>
    <t>Sin planes de contingencia, sin procedimientos DR/BC, sin pruebas de recuperación.</t>
  </si>
  <si>
    <t>Compromiso de datos corporativos por dispositivos personales inseguros.</t>
  </si>
  <si>
    <t>Dispositivos personales inseguros, sin políticas BYOD, sin control de endpoints.</t>
  </si>
  <si>
    <t>Errores humanos en TI por falta de capacitación y alta rotación de personal.</t>
  </si>
  <si>
    <t>Sin capacitación del personal, sin programas de entrenamiento, alta rotación.</t>
  </si>
  <si>
    <t>Moderada</t>
  </si>
  <si>
    <t>Interrupciones de sistemas críticos por sobrecarga de servidores.</t>
  </si>
  <si>
    <t>Sobrecarga de servidores, capacidad inadecuada, sin monitoreo de recursos.</t>
  </si>
  <si>
    <t>Degradación del servicio de red por equipos antiguos sin actualización.</t>
  </si>
  <si>
    <t>Equipos de red antiguos, sin presupuesto de renovación, sin plan de actualización.</t>
  </si>
  <si>
    <t>Continuidad de Negocio, Costos y TI</t>
  </si>
  <si>
    <t>Fallos en respuesta técnica debido a proveedores poco confiables.</t>
  </si>
  <si>
    <t>Proveedores poco confiables, sin SLAs definidos, sin evaluación de proveedores.</t>
  </si>
  <si>
    <t>Caídas inesperadas de la red por falta de monitoreo y herramientas adecuadas.</t>
  </si>
  <si>
    <t>Sin monitoreo de red, sin herramientas de monitoreo, personal insuficiente.</t>
  </si>
  <si>
    <t>Problemas de integración por uso de software obsoleto.</t>
  </si>
  <si>
    <t>Software obsoleto, resistencia al cambio, sin plan de actualizaciones.</t>
  </si>
  <si>
    <t>Interceptación de datos sensibles debido a falta de cifrado.</t>
  </si>
  <si>
    <t>Sin cifrado, configuraciones inseguras, sin políticas de seguridad.</t>
  </si>
  <si>
    <t>Compromiso de seguridad física debido a fallos en control de acceso.</t>
  </si>
  <si>
    <t>Fallos en control de acceso, sistema obsoleto, configuración incorrecta.</t>
  </si>
  <si>
    <t>Incapacidad de restaurar servicios por fallos en recuperación de desastres.</t>
  </si>
  <si>
    <t>Sin pruebas de recuperación, sin procedimientos, sin ambiente de pruebas.</t>
  </si>
  <si>
    <t>Seguridad, Informática y TI</t>
  </si>
  <si>
    <t>Compromiso general del sistema por falta de segmentación de red.</t>
  </si>
  <si>
    <t>Red no segmentada, diseño inadecuado, sin políticas de segmentación.</t>
  </si>
  <si>
    <t>Interrupción de servicios críticos por fallo del proveedor único.</t>
  </si>
  <si>
    <t>Dependencia de un proveedor único, sin alternativas, contratos restrictivos.</t>
  </si>
  <si>
    <t>Interrupciones operativas en sitios por falta de mantenimiento y condiciones adversas.</t>
  </si>
  <si>
    <t>Sin mantenimiento de equipos, condiciones adversas, personal no capacitado.</t>
  </si>
  <si>
    <t>USUARIO</t>
  </si>
  <si>
    <t>AREA</t>
  </si>
  <si>
    <t>SINTOMAS</t>
  </si>
  <si>
    <t>CATEGORIA</t>
  </si>
  <si>
    <t>RESPONSABLE</t>
  </si>
  <si>
    <t>FECHA Y HORA DE RESOLUCION</t>
  </si>
  <si>
    <t>ACTIVIDAD DE RESOLUCION</t>
  </si>
  <si>
    <t>FECHA Y HORA DE INCIDENCIA</t>
  </si>
  <si>
    <t>FECHA Y HORA DE CIERRE</t>
  </si>
  <si>
    <t>Cambios informáticos leves a bruscos, en los procesos de cada actividad del sistema.</t>
  </si>
  <si>
    <t>Limitaciones de uso de nuevos sistemas o incompatibilidades a nuevos modelos de arquitectura.</t>
  </si>
  <si>
    <t>Software</t>
  </si>
  <si>
    <t>Hardware</t>
  </si>
  <si>
    <t>Redes</t>
  </si>
  <si>
    <t>Servicio</t>
  </si>
  <si>
    <t>Juan López, Jefe de TI</t>
  </si>
  <si>
    <t>Reparación de cableado eléctrico y redistribución</t>
  </si>
  <si>
    <t>Claudia Torres, Legal</t>
  </si>
  <si>
    <t>Compra de licencias y creación de inventario</t>
  </si>
  <si>
    <t>Pedro Cáceres, Seguridad</t>
  </si>
  <si>
    <t>Implementación de actualizaciones y capacitación</t>
  </si>
  <si>
    <t>María Valverde, TI</t>
  </si>
  <si>
    <t>Configuración de políticas backup</t>
  </si>
  <si>
    <t>Francisco Ruiz, Seguridad</t>
  </si>
  <si>
    <t>Implementación de políticas de seguridad</t>
  </si>
  <si>
    <t>Elena Moreno, Redes</t>
  </si>
  <si>
    <t>Revisión y configuración adecuada de conexiones</t>
  </si>
  <si>
    <t>Marco Torres, Infraestructura</t>
  </si>
  <si>
    <t>Creación de planes de contingencia y recuperación</t>
  </si>
  <si>
    <t>Sofía Vega, Ciberseguridad</t>
  </si>
  <si>
    <t>Implementación de políticas BYOD y control de endpoints</t>
  </si>
  <si>
    <t>Adrián Torres, Capacitación</t>
  </si>
  <si>
    <t>Programa de capacitación intensivo</t>
  </si>
  <si>
    <t>Diego Rosales, Operaciones</t>
  </si>
  <si>
    <t>Optimización de recursos y monitoreo de servidores</t>
  </si>
  <si>
    <t>Natalia Reyes, Redes</t>
  </si>
  <si>
    <t>Renovación de equipos y revisión de red</t>
  </si>
  <si>
    <t>Fernanda López, Proveedores</t>
  </si>
  <si>
    <t>Definición de SLAs y evaluación de proveedores</t>
  </si>
  <si>
    <t>Jorge Navarro, Redes</t>
  </si>
  <si>
    <t>Instalación de herramientas de monitoreo</t>
  </si>
  <si>
    <t>Valeria Ortiz, TI</t>
  </si>
  <si>
    <t>Planificación de actualizaciones y capacitaciones</t>
  </si>
  <si>
    <t>Rafael Pérez, Seguridad</t>
  </si>
  <si>
    <t>Implementación de políticas de cifrado</t>
  </si>
  <si>
    <t>Alejandro Castillo, Seguridad</t>
  </si>
  <si>
    <t>Configuración de controles basados en roles</t>
  </si>
  <si>
    <t>Andrea Méndez, Legal</t>
  </si>
  <si>
    <t>Revisión normativa y asesoría especializada</t>
  </si>
  <si>
    <t>Antonio Díaz, TI</t>
  </si>
  <si>
    <t>Implementación de procedimientos DR/BC</t>
  </si>
  <si>
    <t>Manuel Serrano, Infraestructura</t>
  </si>
  <si>
    <t>Segmentación de red y fortalecimiento de seguridad</t>
  </si>
  <si>
    <t>Felipe Ruiz, Proveedores</t>
  </si>
  <si>
    <t>Definición de alternativas con nuevos proveedores</t>
  </si>
  <si>
    <t>Laura Medina, Operaciones</t>
  </si>
  <si>
    <t>Mantenimiento de equipos y actualización de sistemas</t>
  </si>
  <si>
    <t>Categoría</t>
  </si>
  <si>
    <t>Número de incidencias</t>
  </si>
  <si>
    <t>Tiempo Resolucion</t>
  </si>
  <si>
    <t>Extremo</t>
  </si>
  <si>
    <t>Alto</t>
  </si>
  <si>
    <t>Moderado/Bajo</t>
  </si>
  <si>
    <t>Area</t>
  </si>
  <si>
    <t>Incidencia</t>
  </si>
  <si>
    <t>Ana Pérez Cornejo</t>
  </si>
  <si>
    <t>Luis Ramírez Cornejo</t>
  </si>
  <si>
    <t>Sofía Gómez Cornejo</t>
  </si>
  <si>
    <t>Carlos Sánchez Cornejo</t>
  </si>
  <si>
    <t>Laura Fernández Cornejo</t>
  </si>
  <si>
    <t>Rodrigo Vargas Cornejo</t>
  </si>
  <si>
    <t>Paula Navarro Cornejo</t>
  </si>
  <si>
    <t>Daniel Lozano Cornejo</t>
  </si>
  <si>
    <t>Clara Jiménez Cornejo</t>
  </si>
  <si>
    <t>Álvaro Méndez Cornejo</t>
  </si>
  <si>
    <t>Gabriela Herrera Cornejo</t>
  </si>
  <si>
    <t>Enrique Molina Cornejo</t>
  </si>
  <si>
    <t>Alicia Morales Cornejo</t>
  </si>
  <si>
    <t>Santiago Peña Cornejo</t>
  </si>
  <si>
    <t>Esteban Ríos Cornejo</t>
  </si>
  <si>
    <t>Beatriz Cruz Cornejo</t>
  </si>
  <si>
    <t>Marcos Hidalgo Cornejo</t>
  </si>
  <si>
    <t>Lucía Varela Cornejo</t>
  </si>
  <si>
    <t>Martina Salinas Cornejo</t>
  </si>
  <si>
    <t>Elena Rivas Cornejo</t>
  </si>
  <si>
    <t>Víctor Muñoz Cornejo</t>
  </si>
  <si>
    <t>Insuficiencias de respuestas de servidores, del sitio web, insuficiencias del hardware por falta de distribución eléctrica para los equipos, delimitaciones en los sistemas de gestión de procesos, respuestas deficientes en del sitio web de Cefoisa.</t>
  </si>
  <si>
    <t>Presencia de inconsistencia y desactualizaciones, limitaciones deficientes en su utilidad funcional.</t>
  </si>
  <si>
    <t>Presencia de inconsistencia en parches y desactualizaciones, recursos insuficientes.</t>
  </si>
  <si>
    <t>Gestión ineficiente en respaldo y Backus de datos, exposiciones a vulnerabilidades frecuentes.</t>
  </si>
  <si>
    <t>Configuraciones o gestiones inadecuadas, conexiones o direcciones desconocidas entrantes conectadas, para su gestión.</t>
  </si>
  <si>
    <t>Limitaciones de actividades o gestiones diarias, incapacidades o reducciones de los equipos informáticos.</t>
  </si>
  <si>
    <t>Dispositivos personales inseguros, pésimas respuestas de asistencia contra servicios de ciberseguridad.</t>
  </si>
  <si>
    <t>Respuestas no aptas ante problemas sistémicos, software no seguros para la continuidad de las actividades, accesos no autorizados.</t>
  </si>
  <si>
    <t>Síntoma de deficiencias sistémicas no planificadas, malas configuraciones, cambios informáticos planificados leves a bruscos, en los procesos de cada actividad del sistema.</t>
  </si>
  <si>
    <t>Incapacidad de respuestas en gestiones de actividades, alteraciones en las cargas por intrusos en la red.</t>
  </si>
  <si>
    <t>Presencia de insuficiencias de rendimiento, seguridad o confiabilidad, proveedores con poca confiabilidad.</t>
  </si>
  <si>
    <t>Incapacidad de respuestas en gestiones de actividades, alteraciones en las cargas por pérdidas o intrusos en la red.</t>
  </si>
  <si>
    <t>Malas configuraciones, malas prácticas humanas o exposiciones a ciberataques intencionales.</t>
  </si>
  <si>
    <t>La falta de controles de acceso basados en roles, monitoreo y detecciones inadecuadas de actividades sospechosas.</t>
  </si>
  <si>
    <t>Posibles incumplimientos de normativas, exposiciones y sanciones ante las violaciones de políticas de datos confidenciales.</t>
  </si>
  <si>
    <t>Datos sin ningún respaldo ante las pérdidas o caídas, falta de prioridad con el plan con nuevas tecnologías o integraciones sistemas.</t>
  </si>
  <si>
    <t>Sistemas de configuración de infraestructura de red inadecuados, accesos sospechosos, infiltraciones o comportamientos inadecuados.</t>
  </si>
  <si>
    <t>Interrupciones de servicio, gestión inadecuada al soporte.</t>
  </si>
  <si>
    <t>Interrupciones operativas, paulatinas o con frecuencias, condiciones defectuosas notorias en su funcionamiento.</t>
  </si>
  <si>
    <t>Juan López Marín, Jefe de TI</t>
  </si>
  <si>
    <t>Claudia Torres Velarde, Legal</t>
  </si>
  <si>
    <t>Pedro Cáceres Lujan, Seguridad</t>
  </si>
  <si>
    <t>María Valverde Rojas, TI</t>
  </si>
  <si>
    <t>Francisco Ruiz Luna, Seguridad</t>
  </si>
  <si>
    <t>Elena Moreno Guerra, Redes</t>
  </si>
  <si>
    <t>Marco Torres Mayta, Infraestructura</t>
  </si>
  <si>
    <t>Sofía Vega Cañón, Ciberseguridad</t>
  </si>
  <si>
    <t>Adrián Torres Luna, Capacitación</t>
  </si>
  <si>
    <t>Diego Rosales Arnao, Operaciones</t>
  </si>
  <si>
    <t>Natalia Reyes Marín, Redes</t>
  </si>
  <si>
    <t>Fernanda López García, Proveedores</t>
  </si>
  <si>
    <t>Jorge Navarro Ramirez, Redes</t>
  </si>
  <si>
    <t>Valeria Ortiz Cocco, TI</t>
  </si>
  <si>
    <t>Rafael Pérez Vila, Seguridad</t>
  </si>
  <si>
    <t>Alejandro Castillo Vega, Seguridad</t>
  </si>
  <si>
    <t>Andrea Méndez Huayta, Legal</t>
  </si>
  <si>
    <t>Antonio Díaz Pena, TI</t>
  </si>
  <si>
    <t>Manuel Serrano Tulio, Infraestructura</t>
  </si>
  <si>
    <t>Felipe Ruiz Vega, Proveedores</t>
  </si>
  <si>
    <t>Laura Medina Rojas, Operaciones</t>
  </si>
  <si>
    <t>Ingeniería</t>
  </si>
  <si>
    <t>Finanzas</t>
  </si>
  <si>
    <t>Costos y Presupuestos</t>
  </si>
  <si>
    <t>Oficina Técnica</t>
  </si>
  <si>
    <t>Costos y Planeamiento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</si>
</sst>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b/>
      <sz val="11"/>
      <color theme="1"/>
      <name val="Aptos Narrow"/>
      <family val="2"/>
      <scheme val="minor"/>
    </font>
    <font>
      <b/>
      <sz val="8"/>
      <color theme="1"/>
      <name val="Aptos Narrow"/>
      <family val="2"/>
      <scheme val="minor"/>
    </font>
    <font>
      <sz val="5"/>
      <color theme="1"/>
      <name val="Aptos Narrow"/>
      <family val="2"/>
      <scheme val="minor"/>
    </font>
    <font>
      <b/>
      <sz val="9"/>
      <color theme="1"/>
      <name val="Aptos Narrow"/>
      <family val="2"/>
      <scheme val="minor"/>
    </font>
    <font>
      <b/>
      <sz val="7.5"/>
      <color theme="1"/>
      <name val="Aptos Narrow"/>
      <family val="2"/>
      <scheme val="minor"/>
    </font>
    <font>
      <sz val="10"/>
      <color theme="1"/>
      <name val="Aptos Narrow"/>
      <family val="2"/>
      <scheme val="minor"/>
    </font>
    <font>
      <sz val="12"/>
      <color theme="1"/>
      <name val="Aptos Narrow"/>
      <family val="2"/>
      <scheme val="minor"/>
    </font>
    <font>
      <sz val="14"/>
      <color theme="1"/>
      <name val="Aptos Narrow"/>
      <family val="2"/>
      <scheme val="minor"/>
    </font>
    <font>
      <sz val="16"/>
      <color theme="1"/>
      <name val="Aptos Narrow"/>
      <family val="2"/>
      <scheme val="minor"/>
    </font>
    <font>
      <b/>
      <sz val="14"/>
      <color theme="1"/>
      <name val="Aptos Narrow"/>
      <family val="2"/>
      <scheme val="minor"/>
    </font>
    <font>
      <sz val="13"/>
      <color theme="1"/>
      <name val="Aptos Narrow"/>
      <family val="2"/>
      <scheme val="minor"/>
    </font>
    <font>
      <b/>
      <sz val="17"/>
      <color theme="1"/>
      <name val="Aptos Narrow"/>
      <family val="2"/>
      <scheme val="minor"/>
    </font>
    <font>
      <sz val="17"/>
      <color theme="1"/>
      <name val="Aptos Narrow"/>
      <family val="2"/>
      <scheme val="minor"/>
    </font>
    <font>
      <sz val="17"/>
      <color theme="1"/>
      <name val="Arial Narrow"/>
      <family val="2"/>
    </font>
    <font>
      <b/>
      <sz val="15"/>
      <color theme="1"/>
      <name val="Aptos Narrow"/>
      <family val="2"/>
      <scheme val="minor"/>
    </font>
    <font>
      <sz val="14"/>
      <color theme="1"/>
      <name val="Arial Narrow"/>
      <family val="2"/>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3" tint="0.8999908444471571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horizontal="center" vertical="center"/>
    </xf>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2" borderId="1" xfId="0" applyFont="1" applyFill="1" applyBorder="1" applyAlignment="1">
      <alignment horizontal="center"/>
    </xf>
    <xf numFmtId="0" fontId="0" fillId="0" borderId="1" xfId="0" applyBorder="1"/>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wrapText="1"/>
    </xf>
    <xf numFmtId="0" fontId="2" fillId="6" borderId="1" xfId="0" applyFont="1" applyFill="1" applyBorder="1" applyAlignment="1">
      <alignment horizontal="center" vertical="center" textRotation="90"/>
    </xf>
    <xf numFmtId="0" fontId="3" fillId="0" borderId="1" xfId="0" applyFont="1" applyBorder="1" applyAlignment="1">
      <alignment horizontal="center" vertical="center" textRotation="90" wrapText="1"/>
    </xf>
    <xf numFmtId="0" fontId="3" fillId="0" borderId="1" xfId="0" applyFont="1" applyBorder="1" applyAlignment="1">
      <alignment horizontal="center" vertical="center" textRotation="90"/>
    </xf>
    <xf numFmtId="0" fontId="1" fillId="0" borderId="1" xfId="0" applyFont="1" applyBorder="1" applyAlignment="1">
      <alignment horizontal="center" textRotation="90"/>
    </xf>
    <xf numFmtId="0" fontId="4" fillId="6" borderId="1" xfId="0" applyFont="1" applyFill="1" applyBorder="1" applyAlignment="1">
      <alignment horizontal="center" vertical="center"/>
    </xf>
    <xf numFmtId="0" fontId="5" fillId="6" borderId="1" xfId="0" applyFont="1" applyFill="1" applyBorder="1" applyAlignment="1">
      <alignment horizontal="center" vertical="center" textRotation="90"/>
    </xf>
    <xf numFmtId="0" fontId="0" fillId="6" borderId="1" xfId="0" applyFill="1" applyBorder="1" applyAlignment="1">
      <alignment horizontal="center" vertical="center"/>
    </xf>
    <xf numFmtId="0" fontId="0" fillId="0" borderId="0" xfId="0" applyAlignment="1">
      <alignment vertical="center" wrapText="1"/>
    </xf>
    <xf numFmtId="0" fontId="2" fillId="6" borderId="2" xfId="0" applyFont="1" applyFill="1" applyBorder="1" applyAlignment="1">
      <alignment horizontal="center" vertical="center" textRotation="90"/>
    </xf>
    <xf numFmtId="0" fontId="0" fillId="0" borderId="2" xfId="0" applyBorder="1" applyAlignment="1">
      <alignment horizontal="center" vertical="center"/>
    </xf>
    <xf numFmtId="0" fontId="0" fillId="0" borderId="2" xfId="0" applyBorder="1" applyAlignment="1">
      <alignment horizontal="center" vertical="center" wrapText="1"/>
    </xf>
    <xf numFmtId="0" fontId="6" fillId="0" borderId="1" xfId="0" applyFont="1" applyBorder="1" applyAlignment="1">
      <alignment horizontal="center" vertical="center" textRotation="90" wrapText="1"/>
    </xf>
    <xf numFmtId="0" fontId="6" fillId="0" borderId="1" xfId="0" applyFont="1" applyBorder="1" applyAlignment="1">
      <alignment horizontal="center" vertical="center" textRotation="90"/>
    </xf>
    <xf numFmtId="0" fontId="0" fillId="0" borderId="0" xfId="0" applyAlignment="1">
      <alignment wrapText="1"/>
    </xf>
    <xf numFmtId="0" fontId="0" fillId="0" borderId="0" xfId="0" applyAlignment="1">
      <alignment vertical="center"/>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0" fillId="0" borderId="1" xfId="0" applyBorder="1" applyAlignment="1">
      <alignment vertical="top" wrapText="1"/>
    </xf>
    <xf numFmtId="0" fontId="0" fillId="7" borderId="1" xfId="0" applyFill="1" applyBorder="1" applyAlignment="1">
      <alignment horizontal="center" vertical="center"/>
    </xf>
    <xf numFmtId="22" fontId="0" fillId="0" borderId="1" xfId="0" applyNumberFormat="1" applyBorder="1" applyAlignment="1">
      <alignment horizontal="center" vertical="center" wrapText="1"/>
    </xf>
    <xf numFmtId="0" fontId="0" fillId="0" borderId="0" xfId="0" applyAlignment="1">
      <alignment horizontal="left" vertical="center"/>
    </xf>
    <xf numFmtId="0" fontId="7" fillId="6" borderId="1" xfId="0" applyFont="1" applyFill="1" applyBorder="1" applyAlignment="1">
      <alignment horizontal="center" vertical="center"/>
    </xf>
    <xf numFmtId="0" fontId="7" fillId="0" borderId="1" xfId="0" applyFont="1" applyBorder="1" applyAlignment="1">
      <alignment horizontal="center" vertical="center" wrapText="1"/>
    </xf>
    <xf numFmtId="22" fontId="7" fillId="0" borderId="1" xfId="0" applyNumberFormat="1" applyFont="1" applyBorder="1" applyAlignment="1">
      <alignment horizontal="center" vertical="center" wrapText="1"/>
    </xf>
    <xf numFmtId="0" fontId="7" fillId="0" borderId="1" xfId="0" applyFont="1" applyBorder="1" applyAlignment="1">
      <alignment horizontal="center" vertical="center" textRotation="90" wrapText="1"/>
    </xf>
    <xf numFmtId="0" fontId="7" fillId="0" borderId="1" xfId="0" applyFont="1" applyBorder="1" applyAlignment="1">
      <alignment horizontal="center" vertical="center"/>
    </xf>
    <xf numFmtId="0" fontId="7" fillId="0" borderId="0" xfId="0" applyFont="1"/>
    <xf numFmtId="0" fontId="7" fillId="0" borderId="1" xfId="0" applyFont="1" applyBorder="1" applyAlignment="1">
      <alignment horizontal="center" vertical="center" textRotation="90"/>
    </xf>
    <xf numFmtId="0" fontId="8" fillId="0" borderId="1" xfId="0" applyFont="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1" fillId="7" borderId="1" xfId="0" applyFont="1" applyFill="1" applyBorder="1" applyAlignment="1">
      <alignment horizontal="center"/>
    </xf>
    <xf numFmtId="22" fontId="8" fillId="0" borderId="0" xfId="0" applyNumberFormat="1" applyFont="1" applyAlignment="1">
      <alignment horizontal="center" vertical="center" wrapText="1"/>
    </xf>
    <xf numFmtId="22"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10" fillId="6" borderId="1" xfId="0" applyFont="1" applyFill="1" applyBorder="1" applyAlignment="1">
      <alignment horizontal="center" vertical="center"/>
    </xf>
    <xf numFmtId="0" fontId="10" fillId="6" borderId="1" xfId="0" applyFont="1" applyFill="1" applyBorder="1" applyAlignment="1">
      <alignment horizontal="center" vertical="center" textRotation="90"/>
    </xf>
    <xf numFmtId="0" fontId="11" fillId="0" borderId="1" xfId="0" applyFont="1" applyBorder="1" applyAlignment="1">
      <alignment horizontal="center" vertical="center" wrapText="1"/>
    </xf>
    <xf numFmtId="0" fontId="11" fillId="0" borderId="1" xfId="0" applyFont="1" applyBorder="1" applyAlignment="1">
      <alignment horizontal="center" vertical="center" textRotation="90" wrapText="1"/>
    </xf>
    <xf numFmtId="0" fontId="11" fillId="0" borderId="1" xfId="0" applyFont="1" applyBorder="1" applyAlignment="1">
      <alignment horizontal="center" vertical="center"/>
    </xf>
    <xf numFmtId="0" fontId="11" fillId="0" borderId="1" xfId="0" applyFont="1" applyBorder="1" applyAlignment="1">
      <alignment horizontal="center" vertical="center" textRotation="90"/>
    </xf>
    <xf numFmtId="0" fontId="8" fillId="0" borderId="0" xfId="0" applyFont="1"/>
    <xf numFmtId="0" fontId="12" fillId="6" borderId="1" xfId="0" applyFont="1" applyFill="1" applyBorder="1" applyAlignment="1">
      <alignment horizontal="center" vertical="center"/>
    </xf>
    <xf numFmtId="22" fontId="13"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horizontal="center" vertical="center" textRotation="90" wrapText="1"/>
    </xf>
    <xf numFmtId="0" fontId="13" fillId="0" borderId="1" xfId="0" applyFont="1" applyBorder="1" applyAlignment="1">
      <alignment horizontal="center" vertical="center" textRotation="90"/>
    </xf>
    <xf numFmtId="22"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4" fillId="0" borderId="1" xfId="0" applyFont="1" applyBorder="1" applyAlignment="1">
      <alignment horizontal="center" vertical="center" textRotation="90" wrapText="1"/>
    </xf>
    <xf numFmtId="0" fontId="15" fillId="6" borderId="1" xfId="0" applyFont="1" applyFill="1" applyBorder="1" applyAlignment="1">
      <alignment horizontal="center" vertical="center"/>
    </xf>
    <xf numFmtId="0" fontId="15" fillId="6" borderId="1" xfId="0" applyFont="1" applyFill="1" applyBorder="1" applyAlignment="1">
      <alignment horizontal="center" vertical="center" textRotation="90"/>
    </xf>
    <xf numFmtId="0" fontId="16"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cellXfs>
  <cellStyles count="1">
    <cellStyle name="Normal" xfId="0" builtinId="0"/>
  </cellStyles>
  <dxfs count="16">
    <dxf>
      <numFmt numFmtId="164" formatCode="&quot;Riesgo Tolerable &quot;\ 0"/>
      <fill>
        <patternFill>
          <bgColor rgb="FFFFFF00"/>
        </patternFill>
      </fill>
    </dxf>
    <dxf>
      <numFmt numFmtId="165" formatCode="&quot;Riesgo Aceptable &quot;\ 0"/>
      <fill>
        <patternFill>
          <bgColor rgb="FF92D050"/>
        </patternFill>
      </fill>
    </dxf>
    <dxf>
      <font>
        <b/>
        <i val="0"/>
        <color theme="0"/>
      </font>
      <numFmt numFmtId="166" formatCode="&quot;Riesgo Alto &quot;\ 0"/>
      <fill>
        <patternFill>
          <bgColor rgb="FFFFC000"/>
        </patternFill>
      </fill>
    </dxf>
    <dxf>
      <font>
        <b/>
        <i val="0"/>
        <color theme="0"/>
      </font>
      <numFmt numFmtId="167" formatCode="&quot;Riesgo Extremo &quot;\ 0"/>
      <fill>
        <patternFill>
          <bgColor rgb="FFFF0000"/>
        </patternFill>
      </fill>
    </dxf>
    <dxf>
      <numFmt numFmtId="164" formatCode="&quot;Riesgo Tolerable &quot;\ 0"/>
      <fill>
        <patternFill>
          <bgColor rgb="FFFFFF00"/>
        </patternFill>
      </fill>
    </dxf>
    <dxf>
      <numFmt numFmtId="165" formatCode="&quot;Riesgo Aceptable &quot;\ 0"/>
      <fill>
        <patternFill>
          <bgColor rgb="FF92D050"/>
        </patternFill>
      </fill>
    </dxf>
    <dxf>
      <font>
        <b/>
        <i val="0"/>
        <color theme="0"/>
      </font>
      <numFmt numFmtId="166" formatCode="&quot;Riesgo Alto &quot;\ 0"/>
      <fill>
        <patternFill>
          <bgColor rgb="FFFFC000"/>
        </patternFill>
      </fill>
    </dxf>
    <dxf>
      <font>
        <b/>
        <i val="0"/>
        <color theme="0"/>
      </font>
      <numFmt numFmtId="167" formatCode="&quot;Riesgo Extremo &quot;\ 0"/>
      <fill>
        <patternFill>
          <bgColor rgb="FFFF0000"/>
        </patternFill>
      </fill>
    </dxf>
    <dxf>
      <numFmt numFmtId="164" formatCode="&quot;Riesgo Tolerable &quot;\ 0"/>
      <fill>
        <patternFill>
          <bgColor rgb="FFFFFF00"/>
        </patternFill>
      </fill>
    </dxf>
    <dxf>
      <numFmt numFmtId="165" formatCode="&quot;Riesgo Aceptable &quot;\ 0"/>
      <fill>
        <patternFill>
          <bgColor rgb="FF92D050"/>
        </patternFill>
      </fill>
    </dxf>
    <dxf>
      <font>
        <b/>
        <i val="0"/>
        <color theme="0"/>
      </font>
      <numFmt numFmtId="166" formatCode="&quot;Riesgo Alto &quot;\ 0"/>
      <fill>
        <patternFill>
          <bgColor rgb="FFFFC000"/>
        </patternFill>
      </fill>
    </dxf>
    <dxf>
      <font>
        <b/>
        <i val="0"/>
        <color theme="0"/>
      </font>
      <numFmt numFmtId="167" formatCode="&quot;Riesgo Extremo &quot;\ 0"/>
      <fill>
        <patternFill>
          <bgColor rgb="FFFF0000"/>
        </patternFill>
      </fill>
    </dxf>
    <dxf>
      <numFmt numFmtId="164" formatCode="&quot;Riesgo Tolerable &quot;\ 0"/>
      <fill>
        <patternFill>
          <bgColor rgb="FFFFFF00"/>
        </patternFill>
      </fill>
    </dxf>
    <dxf>
      <numFmt numFmtId="165" formatCode="&quot;Riesgo Aceptable &quot;\ 0"/>
      <fill>
        <patternFill>
          <bgColor rgb="FF92D050"/>
        </patternFill>
      </fill>
    </dxf>
    <dxf>
      <font>
        <b/>
        <i val="0"/>
        <color theme="0"/>
      </font>
      <numFmt numFmtId="166" formatCode="&quot;Riesgo Alto &quot;\ 0"/>
      <fill>
        <patternFill>
          <bgColor rgb="FFFFC000"/>
        </patternFill>
      </fill>
    </dxf>
    <dxf>
      <font>
        <b/>
        <i val="0"/>
        <color theme="0"/>
      </font>
      <numFmt numFmtId="167" formatCode="&quot;Riesgo Extremo &quot;\ 0"/>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col"/>
        <c:grouping val="clustered"/>
        <c:varyColors val="0"/>
        <c:ser>
          <c:idx val="0"/>
          <c:order val="0"/>
          <c:tx>
            <c:strRef>
              <c:f>KPI!$B$1</c:f>
              <c:strCache>
                <c:ptCount val="1"/>
                <c:pt idx="0">
                  <c:v>Número de incidencias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KPI!$A$2:$A$6</c:f>
              <c:strCache>
                <c:ptCount val="5"/>
                <c:pt idx="0">
                  <c:v>Hardware</c:v>
                </c:pt>
                <c:pt idx="1">
                  <c:v>Software</c:v>
                </c:pt>
                <c:pt idx="2">
                  <c:v>Redes</c:v>
                </c:pt>
                <c:pt idx="3">
                  <c:v>Seguridad</c:v>
                </c:pt>
                <c:pt idx="4">
                  <c:v>Servicio</c:v>
                </c:pt>
              </c:strCache>
            </c:strRef>
          </c:cat>
          <c:val>
            <c:numRef>
              <c:f>KPI!$B$2:$B$6</c:f>
              <c:numCache>
                <c:formatCode>General</c:formatCode>
                <c:ptCount val="5"/>
                <c:pt idx="0">
                  <c:v>4</c:v>
                </c:pt>
                <c:pt idx="1">
                  <c:v>2</c:v>
                </c:pt>
                <c:pt idx="2">
                  <c:v>5</c:v>
                </c:pt>
                <c:pt idx="3">
                  <c:v>7</c:v>
                </c:pt>
                <c:pt idx="4">
                  <c:v>3</c:v>
                </c:pt>
              </c:numCache>
            </c:numRef>
          </c:val>
          <c:extLst>
            <c:ext xmlns:c16="http://schemas.microsoft.com/office/drawing/2014/chart" uri="{C3380CC4-5D6E-409C-BE32-E72D297353CC}">
              <c16:uniqueId val="{00000000-EA90-4C29-8F44-CC0690C73143}"/>
            </c:ext>
          </c:extLst>
        </c:ser>
        <c:dLbls>
          <c:showLegendKey val="0"/>
          <c:showVal val="0"/>
          <c:showCatName val="0"/>
          <c:showSerName val="0"/>
          <c:showPercent val="0"/>
          <c:showBubbleSize val="0"/>
        </c:dLbls>
        <c:gapWidth val="219"/>
        <c:overlap val="-27"/>
        <c:axId val="546851728"/>
        <c:axId val="546845968"/>
      </c:barChart>
      <c:catAx>
        <c:axId val="54685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546845968"/>
        <c:crosses val="autoZero"/>
        <c:auto val="1"/>
        <c:lblAlgn val="ctr"/>
        <c:lblOffset val="100"/>
        <c:noMultiLvlLbl val="0"/>
      </c:catAx>
      <c:valAx>
        <c:axId val="54684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54685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Tiempo Resolucion de Incidencias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KPI!$E$1</c:f>
              <c:strCache>
                <c:ptCount val="1"/>
                <c:pt idx="0">
                  <c:v>Tiempo Resolucion</c:v>
                </c:pt>
              </c:strCache>
            </c:strRef>
          </c:tx>
          <c:spPr>
            <a:ln w="28575" cap="rnd">
              <a:solidFill>
                <a:schemeClr val="accent1"/>
              </a:solidFill>
              <a:round/>
            </a:ln>
            <a:effectLst/>
          </c:spPr>
          <c:marker>
            <c:symbol val="none"/>
          </c:marker>
          <c:cat>
            <c:strRef>
              <c:f>KPI!$D$2:$D$22</c:f>
              <c:strCache>
                <c:ptCount val="21"/>
                <c:pt idx="0">
                  <c:v>RE001</c:v>
                </c:pt>
                <c:pt idx="1">
                  <c:v>RE002</c:v>
                </c:pt>
                <c:pt idx="2">
                  <c:v>RE003</c:v>
                </c:pt>
                <c:pt idx="3">
                  <c:v>RE004</c:v>
                </c:pt>
                <c:pt idx="4">
                  <c:v>RE005</c:v>
                </c:pt>
                <c:pt idx="5">
                  <c:v>RE006</c:v>
                </c:pt>
                <c:pt idx="6">
                  <c:v>RE007</c:v>
                </c:pt>
                <c:pt idx="7">
                  <c:v>RE008</c:v>
                </c:pt>
                <c:pt idx="8">
                  <c:v>RE009</c:v>
                </c:pt>
                <c:pt idx="9">
                  <c:v>RE010</c:v>
                </c:pt>
                <c:pt idx="10">
                  <c:v>RE011</c:v>
                </c:pt>
                <c:pt idx="11">
                  <c:v>RE012</c:v>
                </c:pt>
                <c:pt idx="12">
                  <c:v>RE013</c:v>
                </c:pt>
                <c:pt idx="13">
                  <c:v>RE014</c:v>
                </c:pt>
                <c:pt idx="14">
                  <c:v>RE015</c:v>
                </c:pt>
                <c:pt idx="15">
                  <c:v>RE016</c:v>
                </c:pt>
                <c:pt idx="16">
                  <c:v>RE017</c:v>
                </c:pt>
                <c:pt idx="17">
                  <c:v>RE018</c:v>
                </c:pt>
                <c:pt idx="18">
                  <c:v>RE019</c:v>
                </c:pt>
                <c:pt idx="19">
                  <c:v>RE020</c:v>
                </c:pt>
                <c:pt idx="20">
                  <c:v>RE021</c:v>
                </c:pt>
              </c:strCache>
            </c:strRef>
          </c:cat>
          <c:val>
            <c:numRef>
              <c:f>KPI!$E$2:$E$22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0-A913-4C7E-A251-DCEE0C473B62}"/>
            </c:ext>
          </c:extLst>
        </c:ser>
        <c:dLbls>
          <c:showLegendKey val="0"/>
          <c:showVal val="0"/>
          <c:showCatName val="0"/>
          <c:showSerName val="0"/>
          <c:showPercent val="0"/>
          <c:showBubbleSize val="0"/>
        </c:dLbls>
        <c:smooth val="0"/>
        <c:axId val="572264992"/>
        <c:axId val="572267392"/>
      </c:lineChart>
      <c:catAx>
        <c:axId val="57226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572267392"/>
        <c:crosses val="autoZero"/>
        <c:auto val="1"/>
        <c:lblAlgn val="ctr"/>
        <c:lblOffset val="100"/>
        <c:noMultiLvlLbl val="0"/>
      </c:catAx>
      <c:valAx>
        <c:axId val="57226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57226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Número de incidencias por nivel de Riesgo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KPI!$H$1</c:f>
              <c:strCache>
                <c:ptCount val="1"/>
                <c:pt idx="0">
                  <c:v>Número de incidencias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9FB-43A4-9490-B6457C3B93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9FB-43A4-9490-B6457C3B93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9FB-43A4-9490-B6457C3B93BE}"/>
              </c:ext>
            </c:extLst>
          </c:dPt>
          <c:cat>
            <c:strRef>
              <c:f>KPI!$G$2:$G$4</c:f>
              <c:strCache>
                <c:ptCount val="3"/>
                <c:pt idx="0">
                  <c:v>Extremo</c:v>
                </c:pt>
                <c:pt idx="1">
                  <c:v>Alto</c:v>
                </c:pt>
                <c:pt idx="2">
                  <c:v>Moderado/Bajo</c:v>
                </c:pt>
              </c:strCache>
            </c:strRef>
          </c:cat>
          <c:val>
            <c:numRef>
              <c:f>KPI!$H$2:$H$4</c:f>
              <c:numCache>
                <c:formatCode>General</c:formatCode>
                <c:ptCount val="3"/>
                <c:pt idx="0">
                  <c:v>11</c:v>
                </c:pt>
                <c:pt idx="1">
                  <c:v>10</c:v>
                </c:pt>
                <c:pt idx="2">
                  <c:v>0</c:v>
                </c:pt>
              </c:numCache>
            </c:numRef>
          </c:val>
          <c:extLst>
            <c:ext xmlns:c16="http://schemas.microsoft.com/office/drawing/2014/chart" uri="{C3380CC4-5D6E-409C-BE32-E72D297353CC}">
              <c16:uniqueId val="{00000000-846B-4FB9-8DB0-343654CB63A7}"/>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s-PE"/>
              <a:t>Incidencia por Área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PE"/>
        </a:p>
      </c:txPr>
    </c:title>
    <c:autoTitleDeleted val="0"/>
    <c:plotArea>
      <c:layout/>
      <c:pieChart>
        <c:varyColors val="1"/>
        <c:ser>
          <c:idx val="0"/>
          <c:order val="0"/>
          <c:tx>
            <c:strRef>
              <c:f>KPI!$M$1</c:f>
              <c:strCache>
                <c:ptCount val="1"/>
                <c:pt idx="0">
                  <c:v>Incidencia</c:v>
                </c:pt>
              </c:strCache>
            </c:strRef>
          </c:tx>
          <c:explosion val="2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D5C-481B-8A0D-2D5183FA8F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D5C-481B-8A0D-2D5183FA8F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D5C-481B-8A0D-2D5183FA8FE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D5C-481B-8A0D-2D5183FA8FE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D5C-481B-8A0D-2D5183FA8FE2}"/>
              </c:ext>
            </c:extLst>
          </c:dPt>
          <c:dLbls>
            <c:dLbl>
              <c:idx val="0"/>
              <c:layout>
                <c:manualLayout>
                  <c:x val="-0.13278237372227206"/>
                  <c:y val="0.1327252410280397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D5C-481B-8A0D-2D5183FA8FE2}"/>
                </c:ext>
              </c:extLst>
            </c:dLbl>
            <c:dLbl>
              <c:idx val="2"/>
              <c:layout>
                <c:manualLayout>
                  <c:x val="-0.14287997755554818"/>
                  <c:y val="-0.1824253527714976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D5C-481B-8A0D-2D5183FA8FE2}"/>
                </c:ext>
              </c:extLst>
            </c:dLbl>
            <c:dLbl>
              <c:idx val="3"/>
              <c:layout>
                <c:manualLayout>
                  <c:x val="0.1543336618787631"/>
                  <c:y val="-0.18223019152308931"/>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D5C-481B-8A0D-2D5183FA8FE2}"/>
                </c:ext>
              </c:extLst>
            </c:dLbl>
            <c:dLbl>
              <c:idx val="4"/>
              <c:layout>
                <c:manualLayout>
                  <c:x val="0.17507226153692815"/>
                  <c:y val="0.17587406772173281"/>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D5C-481B-8A0D-2D5183FA8FE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PE"/>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KPI!$L$2:$L$6</c:f>
              <c:strCache>
                <c:ptCount val="5"/>
                <c:pt idx="0">
                  <c:v>Ingeniería</c:v>
                </c:pt>
                <c:pt idx="1">
                  <c:v>Finanzas</c:v>
                </c:pt>
                <c:pt idx="2">
                  <c:v>Costos y Presupuestos</c:v>
                </c:pt>
                <c:pt idx="3">
                  <c:v>Seguridad</c:v>
                </c:pt>
                <c:pt idx="4">
                  <c:v>Oficina Técnica</c:v>
                </c:pt>
              </c:strCache>
            </c:strRef>
          </c:cat>
          <c:val>
            <c:numRef>
              <c:f>KPI!$M$2:$M$6</c:f>
              <c:numCache>
                <c:formatCode>General</c:formatCode>
                <c:ptCount val="5"/>
                <c:pt idx="0">
                  <c:v>4</c:v>
                </c:pt>
                <c:pt idx="1">
                  <c:v>2</c:v>
                </c:pt>
                <c:pt idx="2">
                  <c:v>3</c:v>
                </c:pt>
                <c:pt idx="3">
                  <c:v>6</c:v>
                </c:pt>
                <c:pt idx="4">
                  <c:v>5</c:v>
                </c:pt>
              </c:numCache>
            </c:numRef>
          </c:val>
          <c:extLst>
            <c:ext xmlns:c16="http://schemas.microsoft.com/office/drawing/2014/chart" uri="{C3380CC4-5D6E-409C-BE32-E72D297353CC}">
              <c16:uniqueId val="{00000000-BE35-427A-9F74-79A968C6C40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6</xdr:row>
      <xdr:rowOff>110490</xdr:rowOff>
    </xdr:from>
    <xdr:to>
      <xdr:col>1</xdr:col>
      <xdr:colOff>1287780</xdr:colOff>
      <xdr:row>16</xdr:row>
      <xdr:rowOff>7620</xdr:rowOff>
    </xdr:to>
    <xdr:graphicFrame macro="">
      <xdr:nvGraphicFramePr>
        <xdr:cNvPr id="2" name="Gráfico 1">
          <a:extLst>
            <a:ext uri="{FF2B5EF4-FFF2-40B4-BE49-F238E27FC236}">
              <a16:creationId xmlns:a16="http://schemas.microsoft.com/office/drawing/2014/main" id="{C66792B1-72C7-A800-487F-9B79A3444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160020</xdr:colOff>
      <xdr:row>16</xdr:row>
      <xdr:rowOff>144780</xdr:rowOff>
    </xdr:from>
    <xdr:to>
      <xdr:col>1</xdr:col>
      <xdr:colOff>1325880</xdr:colOff>
      <xdr:row>25</xdr:row>
      <xdr:rowOff>41910</xdr:rowOff>
    </xdr:to>
    <xdr:graphicFrame macro="">
      <xdr:nvGraphicFramePr>
        <xdr:cNvPr id="4" name="Gráfico 3">
          <a:extLst>
            <a:ext uri="{FF2B5EF4-FFF2-40B4-BE49-F238E27FC236}">
              <a16:creationId xmlns:a16="http://schemas.microsoft.com/office/drawing/2014/main" id="{58EF39DC-2F40-F852-B671-A6184BCC9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5</xdr:row>
      <xdr:rowOff>186690</xdr:rowOff>
    </xdr:from>
    <xdr:to>
      <xdr:col>8</xdr:col>
      <xdr:colOff>388620</xdr:colOff>
      <xdr:row>16</xdr:row>
      <xdr:rowOff>129540</xdr:rowOff>
    </xdr:to>
    <xdr:graphicFrame macro="">
      <xdr:nvGraphicFramePr>
        <xdr:cNvPr id="5" name="Gráfico 4">
          <a:extLst>
            <a:ext uri="{FF2B5EF4-FFF2-40B4-BE49-F238E27FC236}">
              <a16:creationId xmlns:a16="http://schemas.microsoft.com/office/drawing/2014/main" id="{83C83DCF-E5E1-BAC3-7730-F2486B4FB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518160</xdr:colOff>
      <xdr:row>7</xdr:row>
      <xdr:rowOff>53340</xdr:rowOff>
    </xdr:from>
    <xdr:to>
      <xdr:col>14</xdr:col>
      <xdr:colOff>708660</xdr:colOff>
      <xdr:row>26</xdr:row>
      <xdr:rowOff>60960</xdr:rowOff>
    </xdr:to>
    <xdr:graphicFrame macro="">
      <xdr:nvGraphicFramePr>
        <xdr:cNvPr id="6" name="Gráfico 5">
          <a:extLst>
            <a:ext uri="{FF2B5EF4-FFF2-40B4-BE49-F238E27FC236}">
              <a16:creationId xmlns:a16="http://schemas.microsoft.com/office/drawing/2014/main" id="{C39EAF81-9A99-E075-4F81-DADC8E191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ABB27-5F77-447A-A85D-DF519C2E9171}">
  <dimension ref="A1:J9"/>
  <sheetViews>
    <sheetView showGridLines="0" topLeftCell="A32" zoomScale="160" zoomScaleNormal="160" workbookViewId="0">
      <selection activeCell="L16" sqref="L16"/>
    </sheetView>
  </sheetViews>
  <sheetFormatPr baseColWidth="10" defaultColWidth="11.44140625" defaultRowHeight="14.4" x14ac:dyDescent="0.3"/>
  <cols>
    <col min="1" max="1" width="12" customWidth="1"/>
    <col min="2" max="2" width="2" bestFit="1" customWidth="1"/>
    <col min="3" max="7" width="8.6640625" customWidth="1"/>
    <col min="8" max="8" width="4.109375" customWidth="1"/>
    <col min="9" max="9" width="17.109375" bestFit="1" customWidth="1"/>
  </cols>
  <sheetData>
    <row r="1" spans="1:10" ht="28.95" customHeight="1" x14ac:dyDescent="0.3">
      <c r="B1" s="2"/>
      <c r="C1" s="71" t="s">
        <v>0</v>
      </c>
      <c r="D1" s="71"/>
      <c r="E1" s="71"/>
      <c r="F1" s="71"/>
      <c r="G1" s="71"/>
    </row>
    <row r="2" spans="1:10" x14ac:dyDescent="0.3">
      <c r="B2" s="2"/>
      <c r="C2" s="72" t="s">
        <v>1</v>
      </c>
      <c r="D2" s="72"/>
      <c r="E2" s="72"/>
      <c r="F2" s="72"/>
      <c r="G2" s="72"/>
    </row>
    <row r="3" spans="1:10" ht="64.8" x14ac:dyDescent="0.3">
      <c r="B3" s="2"/>
      <c r="C3" s="18" t="s">
        <v>2</v>
      </c>
      <c r="D3" s="18" t="s">
        <v>3</v>
      </c>
      <c r="E3" s="18" t="s">
        <v>4</v>
      </c>
      <c r="F3" s="18" t="s">
        <v>5</v>
      </c>
      <c r="G3" s="18" t="s">
        <v>6</v>
      </c>
    </row>
    <row r="4" spans="1:10" x14ac:dyDescent="0.3">
      <c r="A4" s="72" t="s">
        <v>7</v>
      </c>
      <c r="B4" s="72"/>
      <c r="C4" s="3">
        <v>1</v>
      </c>
      <c r="D4" s="3">
        <v>2</v>
      </c>
      <c r="E4" s="3">
        <v>4</v>
      </c>
      <c r="F4" s="3">
        <v>8</v>
      </c>
      <c r="G4" s="3">
        <v>16</v>
      </c>
      <c r="I4" s="3" t="s">
        <v>8</v>
      </c>
      <c r="J4" s="3" t="s">
        <v>9</v>
      </c>
    </row>
    <row r="5" spans="1:10" x14ac:dyDescent="0.3">
      <c r="A5" s="4" t="s">
        <v>10</v>
      </c>
      <c r="B5" s="3">
        <v>5</v>
      </c>
      <c r="C5" s="5">
        <f>+$B5*C$4</f>
        <v>5</v>
      </c>
      <c r="D5" s="5">
        <f t="shared" ref="D5:G5" si="0">+$B5*D$4</f>
        <v>10</v>
      </c>
      <c r="E5" s="6">
        <f t="shared" si="0"/>
        <v>20</v>
      </c>
      <c r="F5" s="7">
        <f t="shared" si="0"/>
        <v>40</v>
      </c>
      <c r="G5" s="7">
        <f t="shared" si="0"/>
        <v>80</v>
      </c>
      <c r="I5" s="9" t="s">
        <v>11</v>
      </c>
      <c r="J5" s="8"/>
    </row>
    <row r="6" spans="1:10" x14ac:dyDescent="0.3">
      <c r="A6" s="4" t="s">
        <v>12</v>
      </c>
      <c r="B6" s="3">
        <v>4</v>
      </c>
      <c r="C6" s="8">
        <f t="shared" ref="C6:G9" si="1">+$B6*C$4</f>
        <v>4</v>
      </c>
      <c r="D6" s="5">
        <f t="shared" si="1"/>
        <v>8</v>
      </c>
      <c r="E6" s="6">
        <f t="shared" si="1"/>
        <v>16</v>
      </c>
      <c r="F6" s="7">
        <f t="shared" si="1"/>
        <v>32</v>
      </c>
      <c r="G6" s="7">
        <f t="shared" si="1"/>
        <v>64</v>
      </c>
      <c r="I6" s="9" t="s">
        <v>13</v>
      </c>
      <c r="J6" s="5"/>
    </row>
    <row r="7" spans="1:10" x14ac:dyDescent="0.3">
      <c r="A7" s="4" t="s">
        <v>14</v>
      </c>
      <c r="B7" s="3">
        <v>3</v>
      </c>
      <c r="C7" s="8">
        <f t="shared" si="1"/>
        <v>3</v>
      </c>
      <c r="D7" s="5">
        <f t="shared" si="1"/>
        <v>6</v>
      </c>
      <c r="E7" s="5">
        <f t="shared" si="1"/>
        <v>12</v>
      </c>
      <c r="F7" s="6">
        <f t="shared" si="1"/>
        <v>24</v>
      </c>
      <c r="G7" s="7">
        <f t="shared" si="1"/>
        <v>48</v>
      </c>
      <c r="I7" s="9" t="s">
        <v>15</v>
      </c>
      <c r="J7" s="6"/>
    </row>
    <row r="8" spans="1:10" x14ac:dyDescent="0.3">
      <c r="A8" s="4" t="s">
        <v>16</v>
      </c>
      <c r="B8" s="3">
        <v>2</v>
      </c>
      <c r="C8" s="8">
        <f t="shared" si="1"/>
        <v>2</v>
      </c>
      <c r="D8" s="8">
        <f t="shared" si="1"/>
        <v>4</v>
      </c>
      <c r="E8" s="5">
        <f t="shared" si="1"/>
        <v>8</v>
      </c>
      <c r="F8" s="6">
        <f t="shared" si="1"/>
        <v>16</v>
      </c>
      <c r="G8" s="7">
        <f t="shared" si="1"/>
        <v>32</v>
      </c>
      <c r="I8" s="9" t="s">
        <v>17</v>
      </c>
      <c r="J8" s="7"/>
    </row>
    <row r="9" spans="1:10" x14ac:dyDescent="0.3">
      <c r="A9" s="4" t="s">
        <v>18</v>
      </c>
      <c r="B9" s="3">
        <v>1</v>
      </c>
      <c r="C9" s="8">
        <f t="shared" si="1"/>
        <v>1</v>
      </c>
      <c r="D9" s="8">
        <f t="shared" si="1"/>
        <v>2</v>
      </c>
      <c r="E9" s="8">
        <f t="shared" si="1"/>
        <v>4</v>
      </c>
      <c r="F9" s="5">
        <f t="shared" si="1"/>
        <v>8</v>
      </c>
      <c r="G9" s="6">
        <f t="shared" si="1"/>
        <v>16</v>
      </c>
    </row>
  </sheetData>
  <mergeCells count="3">
    <mergeCell ref="C1:G1"/>
    <mergeCell ref="C2:G2"/>
    <mergeCell ref="A4:B4"/>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444F7-CBB7-4724-A577-757D11EEDBDC}">
  <dimension ref="A1:G21"/>
  <sheetViews>
    <sheetView view="pageBreakPreview" zoomScaleNormal="100" zoomScaleSheetLayoutView="100" workbookViewId="0"/>
  </sheetViews>
  <sheetFormatPr baseColWidth="10" defaultRowHeight="14.4" x14ac:dyDescent="0.3"/>
  <cols>
    <col min="1" max="1" width="18.44140625" bestFit="1" customWidth="1"/>
    <col min="2" max="2" width="29.5546875" bestFit="1" customWidth="1"/>
    <col min="3" max="4" width="50.77734375" style="28" customWidth="1"/>
    <col min="5" max="5" width="11.88671875" bestFit="1" customWidth="1"/>
    <col min="6" max="6" width="9.109375" bestFit="1" customWidth="1"/>
    <col min="7" max="7" width="13.5546875" bestFit="1" customWidth="1"/>
  </cols>
  <sheetData>
    <row r="1" spans="1:7" s="29" customFormat="1" ht="29.4" customHeight="1" x14ac:dyDescent="0.3">
      <c r="A1" s="30" t="s">
        <v>123</v>
      </c>
      <c r="B1" s="30" t="s">
        <v>124</v>
      </c>
      <c r="C1" s="31" t="s">
        <v>125</v>
      </c>
      <c r="D1" s="31" t="s">
        <v>126</v>
      </c>
      <c r="E1" s="30" t="s">
        <v>127</v>
      </c>
      <c r="F1" s="30" t="s">
        <v>128</v>
      </c>
      <c r="G1" s="30" t="s">
        <v>129</v>
      </c>
    </row>
    <row r="2" spans="1:7" ht="40.049999999999997" customHeight="1" x14ac:dyDescent="0.3">
      <c r="A2" s="33" t="s">
        <v>25</v>
      </c>
      <c r="B2" s="12" t="s">
        <v>43</v>
      </c>
      <c r="C2" s="32" t="s">
        <v>130</v>
      </c>
      <c r="D2" s="32" t="s">
        <v>131</v>
      </c>
      <c r="E2" s="12" t="s">
        <v>132</v>
      </c>
      <c r="F2" s="12" t="s">
        <v>133</v>
      </c>
      <c r="G2" s="12" t="s">
        <v>17</v>
      </c>
    </row>
    <row r="3" spans="1:7" ht="40.049999999999997" customHeight="1" x14ac:dyDescent="0.3">
      <c r="A3" s="33" t="s">
        <v>31</v>
      </c>
      <c r="B3" s="12" t="s">
        <v>32</v>
      </c>
      <c r="C3" s="32" t="s">
        <v>134</v>
      </c>
      <c r="D3" s="32" t="s">
        <v>135</v>
      </c>
      <c r="E3" s="12" t="s">
        <v>136</v>
      </c>
      <c r="F3" s="12" t="s">
        <v>137</v>
      </c>
      <c r="G3" s="12" t="s">
        <v>138</v>
      </c>
    </row>
    <row r="4" spans="1:7" ht="40.049999999999997" customHeight="1" x14ac:dyDescent="0.3">
      <c r="A4" s="33" t="s">
        <v>37</v>
      </c>
      <c r="B4" s="12" t="s">
        <v>38</v>
      </c>
      <c r="C4" s="32" t="s">
        <v>139</v>
      </c>
      <c r="D4" s="32" t="s">
        <v>140</v>
      </c>
      <c r="E4" s="12" t="s">
        <v>141</v>
      </c>
      <c r="F4" s="12" t="s">
        <v>133</v>
      </c>
      <c r="G4" s="12" t="s">
        <v>17</v>
      </c>
    </row>
    <row r="5" spans="1:7" ht="40.049999999999997" customHeight="1" x14ac:dyDescent="0.3">
      <c r="A5" s="33" t="s">
        <v>42</v>
      </c>
      <c r="B5" s="12" t="s">
        <v>43</v>
      </c>
      <c r="C5" s="32" t="s">
        <v>142</v>
      </c>
      <c r="D5" s="32" t="s">
        <v>143</v>
      </c>
      <c r="E5" s="12" t="s">
        <v>136</v>
      </c>
      <c r="F5" s="12" t="s">
        <v>133</v>
      </c>
      <c r="G5" s="12" t="s">
        <v>17</v>
      </c>
    </row>
    <row r="6" spans="1:7" ht="40.049999999999997" customHeight="1" x14ac:dyDescent="0.3">
      <c r="A6" s="33" t="s">
        <v>48</v>
      </c>
      <c r="B6" s="12" t="s">
        <v>53</v>
      </c>
      <c r="C6" s="32" t="s">
        <v>144</v>
      </c>
      <c r="D6" s="32" t="s">
        <v>145</v>
      </c>
      <c r="E6" s="12" t="s">
        <v>146</v>
      </c>
      <c r="F6" s="12" t="s">
        <v>137</v>
      </c>
      <c r="G6" s="12" t="s">
        <v>138</v>
      </c>
    </row>
    <row r="7" spans="1:7" ht="40.049999999999997" customHeight="1" x14ac:dyDescent="0.3">
      <c r="A7" s="33" t="s">
        <v>52</v>
      </c>
      <c r="B7" s="12" t="s">
        <v>53</v>
      </c>
      <c r="C7" s="32" t="s">
        <v>147</v>
      </c>
      <c r="D7" s="32" t="s">
        <v>148</v>
      </c>
      <c r="E7" s="12" t="s">
        <v>146</v>
      </c>
      <c r="F7" s="12" t="s">
        <v>137</v>
      </c>
      <c r="G7" s="12" t="s">
        <v>138</v>
      </c>
    </row>
    <row r="8" spans="1:7" ht="40.049999999999997" customHeight="1" x14ac:dyDescent="0.3">
      <c r="A8" s="33" t="s">
        <v>57</v>
      </c>
      <c r="B8" s="12" t="s">
        <v>38</v>
      </c>
      <c r="C8" s="32" t="s">
        <v>149</v>
      </c>
      <c r="D8" s="32" t="s">
        <v>150</v>
      </c>
      <c r="E8" s="12" t="s">
        <v>136</v>
      </c>
      <c r="F8" s="12" t="s">
        <v>133</v>
      </c>
      <c r="G8" s="12" t="s">
        <v>17</v>
      </c>
    </row>
    <row r="9" spans="1:7" ht="40.049999999999997" customHeight="1" x14ac:dyDescent="0.3">
      <c r="A9" s="33" t="s">
        <v>62</v>
      </c>
      <c r="B9" s="12" t="s">
        <v>53</v>
      </c>
      <c r="C9" s="32" t="s">
        <v>151</v>
      </c>
      <c r="D9" s="32" t="s">
        <v>152</v>
      </c>
      <c r="E9" s="12" t="s">
        <v>146</v>
      </c>
      <c r="F9" s="12" t="s">
        <v>137</v>
      </c>
      <c r="G9" s="12" t="s">
        <v>138</v>
      </c>
    </row>
    <row r="10" spans="1:7" ht="40.049999999999997" customHeight="1" x14ac:dyDescent="0.3">
      <c r="A10" s="33" t="s">
        <v>66</v>
      </c>
      <c r="B10" s="12" t="s">
        <v>43</v>
      </c>
      <c r="C10" s="32" t="s">
        <v>153</v>
      </c>
      <c r="D10" s="32" t="s">
        <v>154</v>
      </c>
      <c r="E10" s="12" t="s">
        <v>141</v>
      </c>
      <c r="F10" s="12" t="s">
        <v>155</v>
      </c>
      <c r="G10" s="12" t="s">
        <v>138</v>
      </c>
    </row>
    <row r="11" spans="1:7" ht="40.049999999999997" customHeight="1" x14ac:dyDescent="0.3">
      <c r="A11" s="33" t="s">
        <v>71</v>
      </c>
      <c r="B11" s="12" t="s">
        <v>72</v>
      </c>
      <c r="C11" s="32" t="s">
        <v>156</v>
      </c>
      <c r="D11" s="32" t="s">
        <v>157</v>
      </c>
      <c r="E11" s="12" t="s">
        <v>136</v>
      </c>
      <c r="F11" s="12" t="s">
        <v>133</v>
      </c>
      <c r="G11" s="12" t="s">
        <v>17</v>
      </c>
    </row>
    <row r="12" spans="1:7" ht="40.049999999999997" customHeight="1" x14ac:dyDescent="0.3">
      <c r="A12" s="33" t="s">
        <v>76</v>
      </c>
      <c r="B12" s="12" t="s">
        <v>43</v>
      </c>
      <c r="C12" s="32" t="s">
        <v>158</v>
      </c>
      <c r="D12" s="32" t="s">
        <v>159</v>
      </c>
      <c r="E12" s="12" t="s">
        <v>141</v>
      </c>
      <c r="F12" s="12" t="s">
        <v>155</v>
      </c>
      <c r="G12" s="12" t="s">
        <v>138</v>
      </c>
    </row>
    <row r="13" spans="1:7" ht="40.049999999999997" customHeight="1" x14ac:dyDescent="0.3">
      <c r="A13" s="33" t="s">
        <v>80</v>
      </c>
      <c r="B13" s="12" t="s">
        <v>160</v>
      </c>
      <c r="C13" s="32" t="s">
        <v>161</v>
      </c>
      <c r="D13" s="32" t="s">
        <v>162</v>
      </c>
      <c r="E13" s="12" t="s">
        <v>146</v>
      </c>
      <c r="F13" s="12" t="s">
        <v>133</v>
      </c>
      <c r="G13" s="12" t="s">
        <v>17</v>
      </c>
    </row>
    <row r="14" spans="1:7" ht="40.049999999999997" customHeight="1" x14ac:dyDescent="0.3">
      <c r="A14" s="33" t="s">
        <v>85</v>
      </c>
      <c r="B14" s="12" t="s">
        <v>72</v>
      </c>
      <c r="C14" s="32" t="s">
        <v>163</v>
      </c>
      <c r="D14" s="32" t="s">
        <v>164</v>
      </c>
      <c r="E14" s="12" t="s">
        <v>146</v>
      </c>
      <c r="F14" s="12" t="s">
        <v>133</v>
      </c>
      <c r="G14" s="12" t="s">
        <v>17</v>
      </c>
    </row>
    <row r="15" spans="1:7" ht="40.049999999999997" customHeight="1" x14ac:dyDescent="0.3">
      <c r="A15" s="33" t="s">
        <v>89</v>
      </c>
      <c r="B15" s="12" t="s">
        <v>43</v>
      </c>
      <c r="C15" s="32" t="s">
        <v>165</v>
      </c>
      <c r="D15" s="32" t="s">
        <v>166</v>
      </c>
      <c r="E15" s="12" t="s">
        <v>141</v>
      </c>
      <c r="F15" s="12" t="s">
        <v>137</v>
      </c>
      <c r="G15" s="12" t="s">
        <v>17</v>
      </c>
    </row>
    <row r="16" spans="1:7" ht="40.049999999999997" customHeight="1" x14ac:dyDescent="0.3">
      <c r="A16" s="33" t="s">
        <v>93</v>
      </c>
      <c r="B16" s="12" t="s">
        <v>53</v>
      </c>
      <c r="C16" s="32" t="s">
        <v>167</v>
      </c>
      <c r="D16" s="32" t="s">
        <v>168</v>
      </c>
      <c r="E16" s="12" t="s">
        <v>146</v>
      </c>
      <c r="F16" s="12" t="s">
        <v>133</v>
      </c>
      <c r="G16" s="12" t="s">
        <v>17</v>
      </c>
    </row>
    <row r="17" spans="1:7" ht="40.049999999999997" customHeight="1" x14ac:dyDescent="0.3">
      <c r="A17" s="33" t="s">
        <v>97</v>
      </c>
      <c r="B17" s="12" t="s">
        <v>30</v>
      </c>
      <c r="C17" s="32" t="s">
        <v>169</v>
      </c>
      <c r="D17" s="32" t="s">
        <v>170</v>
      </c>
      <c r="E17" s="12" t="s">
        <v>136</v>
      </c>
      <c r="F17" s="12" t="s">
        <v>133</v>
      </c>
      <c r="G17" s="12" t="s">
        <v>17</v>
      </c>
    </row>
    <row r="18" spans="1:7" ht="40.049999999999997" customHeight="1" x14ac:dyDescent="0.3">
      <c r="A18" s="33" t="s">
        <v>105</v>
      </c>
      <c r="B18" s="12" t="s">
        <v>61</v>
      </c>
      <c r="C18" s="32" t="s">
        <v>171</v>
      </c>
      <c r="D18" s="32" t="s">
        <v>172</v>
      </c>
      <c r="E18" s="12" t="s">
        <v>146</v>
      </c>
      <c r="F18" s="12" t="s">
        <v>133</v>
      </c>
      <c r="G18" s="12" t="s">
        <v>17</v>
      </c>
    </row>
    <row r="19" spans="1:7" ht="40.049999999999997" customHeight="1" x14ac:dyDescent="0.3">
      <c r="A19" s="33" t="s">
        <v>109</v>
      </c>
      <c r="B19" s="12" t="s">
        <v>173</v>
      </c>
      <c r="C19" s="32" t="s">
        <v>174</v>
      </c>
      <c r="D19" s="32" t="s">
        <v>175</v>
      </c>
      <c r="E19" s="12" t="s">
        <v>146</v>
      </c>
      <c r="F19" s="12" t="s">
        <v>133</v>
      </c>
      <c r="G19" s="12" t="s">
        <v>17</v>
      </c>
    </row>
    <row r="20" spans="1:7" ht="40.049999999999997" customHeight="1" x14ac:dyDescent="0.3">
      <c r="A20" s="33" t="s">
        <v>114</v>
      </c>
      <c r="B20" s="12" t="s">
        <v>115</v>
      </c>
      <c r="C20" s="32" t="s">
        <v>176</v>
      </c>
      <c r="D20" s="32" t="s">
        <v>177</v>
      </c>
      <c r="E20" s="12" t="s">
        <v>136</v>
      </c>
      <c r="F20" s="12" t="s">
        <v>133</v>
      </c>
      <c r="G20" s="12" t="s">
        <v>17</v>
      </c>
    </row>
    <row r="21" spans="1:7" ht="40.049999999999997" customHeight="1" x14ac:dyDescent="0.3">
      <c r="A21" s="33" t="s">
        <v>119</v>
      </c>
      <c r="B21" s="12" t="s">
        <v>43</v>
      </c>
      <c r="C21" s="32" t="s">
        <v>178</v>
      </c>
      <c r="D21" s="32" t="s">
        <v>179</v>
      </c>
      <c r="E21" s="12" t="s">
        <v>146</v>
      </c>
      <c r="F21" s="12" t="s">
        <v>137</v>
      </c>
      <c r="G21" s="12" t="s">
        <v>138</v>
      </c>
    </row>
  </sheetData>
  <pageMargins left="0.7" right="0.7" top="0.75" bottom="0.75" header="0.3" footer="0.3"/>
  <pageSetup scale="62" orientation="landscape" horizontalDpi="1200" verticalDpi="1200" r:id="rId1"/>
  <rowBreaks count="1" manualBreakCount="1">
    <brk id="1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26515-DAB4-49C0-A7D0-5CC56DF5E854}">
  <dimension ref="A1:M22"/>
  <sheetViews>
    <sheetView view="pageBreakPreview" zoomScale="115" zoomScaleNormal="100" zoomScaleSheetLayoutView="115" workbookViewId="0">
      <selection activeCell="M1" sqref="M1:M1048576"/>
    </sheetView>
  </sheetViews>
  <sheetFormatPr baseColWidth="10" defaultColWidth="11.44140625" defaultRowHeight="14.4" x14ac:dyDescent="0.3"/>
  <cols>
    <col min="1" max="1" width="11.5546875" style="1"/>
    <col min="3" max="3" width="26" customWidth="1"/>
    <col min="4" max="5" width="20.33203125" customWidth="1"/>
    <col min="6" max="6" width="13.44140625" bestFit="1" customWidth="1"/>
    <col min="7" max="7" width="14.6640625" bestFit="1" customWidth="1"/>
    <col min="8" max="8" width="23.6640625" bestFit="1" customWidth="1"/>
    <col min="9" max="12" width="0" hidden="1" customWidth="1"/>
  </cols>
  <sheetData>
    <row r="1" spans="1:13" ht="66.599999999999994" customHeight="1" x14ac:dyDescent="0.3">
      <c r="A1" s="13" t="s">
        <v>19</v>
      </c>
      <c r="B1" s="20" t="s">
        <v>20</v>
      </c>
      <c r="C1" s="13" t="s">
        <v>21</v>
      </c>
      <c r="D1" s="13" t="s">
        <v>22</v>
      </c>
      <c r="E1" s="13" t="s">
        <v>23</v>
      </c>
      <c r="F1" s="19" t="s">
        <v>7</v>
      </c>
      <c r="G1" s="13" t="s">
        <v>1</v>
      </c>
      <c r="H1" s="19" t="s">
        <v>8</v>
      </c>
      <c r="I1" s="23" t="s">
        <v>7</v>
      </c>
      <c r="J1" s="15" t="s">
        <v>1</v>
      </c>
      <c r="K1" s="15" t="s">
        <v>24</v>
      </c>
      <c r="L1" s="20" t="s">
        <v>20</v>
      </c>
    </row>
    <row r="2" spans="1:13" ht="129.6" x14ac:dyDescent="0.3">
      <c r="A2" s="21" t="s">
        <v>25</v>
      </c>
      <c r="B2" s="26" t="s">
        <v>26</v>
      </c>
      <c r="C2" s="14" t="s">
        <v>27</v>
      </c>
      <c r="D2" s="10" t="s">
        <v>28</v>
      </c>
      <c r="E2" s="11" t="s">
        <v>29</v>
      </c>
      <c r="F2" s="12" t="s">
        <v>10</v>
      </c>
      <c r="G2" s="12" t="s">
        <v>6</v>
      </c>
      <c r="H2" s="12">
        <f>INDEX('Criterio Evaluación de Riesgos'!$B$5:$B$9,MATCH(F2,'Criterio Evaluación de Riesgos'!$A$5:$A$9,0))*INDEX('Criterio Evaluación de Riesgos'!$C$4:$G$4,MATCH(G2,'Criterio Evaluación de Riesgos'!$C$3:$G$3,0))</f>
        <v>80</v>
      </c>
      <c r="I2" s="24">
        <v>3</v>
      </c>
      <c r="J2" s="12">
        <v>16</v>
      </c>
      <c r="K2" s="12">
        <v>15</v>
      </c>
      <c r="L2" s="16" t="s">
        <v>30</v>
      </c>
      <c r="M2" s="22"/>
    </row>
    <row r="3" spans="1:13" ht="79.95" customHeight="1" x14ac:dyDescent="0.3">
      <c r="A3" s="21" t="s">
        <v>31</v>
      </c>
      <c r="B3" s="27" t="s">
        <v>32</v>
      </c>
      <c r="C3" s="11" t="s">
        <v>33</v>
      </c>
      <c r="D3" s="10" t="s">
        <v>34</v>
      </c>
      <c r="E3" s="11" t="s">
        <v>35</v>
      </c>
      <c r="F3" s="12" t="s">
        <v>16</v>
      </c>
      <c r="G3" s="12" t="s">
        <v>5</v>
      </c>
      <c r="H3" s="12">
        <f>INDEX('Criterio Evaluación de Riesgos'!$B$5:$B$9,MATCH(F3,'Criterio Evaluación de Riesgos'!$A$5:$A$9,0))*INDEX('Criterio Evaluación de Riesgos'!$C$4:$G$4,MATCH(G3,'Criterio Evaluación de Riesgos'!$C$3:$G$3,0))</f>
        <v>16</v>
      </c>
      <c r="I3" s="24">
        <v>3</v>
      </c>
      <c r="J3" s="12">
        <v>8</v>
      </c>
      <c r="K3" s="12">
        <v>12</v>
      </c>
      <c r="L3" s="17" t="s">
        <v>36</v>
      </c>
      <c r="M3" s="22"/>
    </row>
    <row r="4" spans="1:13" ht="79.95" customHeight="1" x14ac:dyDescent="0.3">
      <c r="A4" s="21" t="s">
        <v>37</v>
      </c>
      <c r="B4" s="26" t="s">
        <v>38</v>
      </c>
      <c r="C4" s="11" t="s">
        <v>39</v>
      </c>
      <c r="D4" s="10" t="s">
        <v>40</v>
      </c>
      <c r="E4" s="11" t="s">
        <v>41</v>
      </c>
      <c r="F4" s="12" t="s">
        <v>12</v>
      </c>
      <c r="G4" s="12" t="s">
        <v>6</v>
      </c>
      <c r="H4" s="12">
        <f>INDEX('Criterio Evaluación de Riesgos'!$B$5:$B$9,MATCH(F4,'Criterio Evaluación de Riesgos'!$A$5:$A$9,0))*INDEX('Criterio Evaluación de Riesgos'!$C$4:$G$4,MATCH(G4,'Criterio Evaluación de Riesgos'!$C$3:$G$3,0))</f>
        <v>64</v>
      </c>
      <c r="I4" s="25">
        <v>4</v>
      </c>
      <c r="J4" s="10">
        <v>16</v>
      </c>
      <c r="K4" s="10">
        <v>20</v>
      </c>
      <c r="L4" s="16" t="s">
        <v>30</v>
      </c>
      <c r="M4" s="22"/>
    </row>
    <row r="5" spans="1:13" ht="79.95" customHeight="1" x14ac:dyDescent="0.3">
      <c r="A5" s="21" t="s">
        <v>42</v>
      </c>
      <c r="B5" s="26" t="s">
        <v>43</v>
      </c>
      <c r="C5" s="11" t="s">
        <v>44</v>
      </c>
      <c r="D5" s="10" t="s">
        <v>45</v>
      </c>
      <c r="E5" s="11" t="s">
        <v>46</v>
      </c>
      <c r="F5" s="12" t="s">
        <v>16</v>
      </c>
      <c r="G5" s="12" t="s">
        <v>6</v>
      </c>
      <c r="H5" s="12">
        <f>INDEX('Criterio Evaluación de Riesgos'!$B$5:$B$9,MATCH(F5,'Criterio Evaluación de Riesgos'!$A$5:$A$9,0))*INDEX('Criterio Evaluación de Riesgos'!$C$4:$G$4,MATCH(G5,'Criterio Evaluación de Riesgos'!$C$3:$G$3,0))</f>
        <v>32</v>
      </c>
      <c r="I5" s="25">
        <v>2</v>
      </c>
      <c r="J5" s="10">
        <v>16</v>
      </c>
      <c r="K5" s="10">
        <v>10</v>
      </c>
      <c r="L5" s="16" t="s">
        <v>47</v>
      </c>
      <c r="M5" s="22"/>
    </row>
    <row r="6" spans="1:13" ht="79.95" customHeight="1" x14ac:dyDescent="0.3">
      <c r="A6" s="21" t="s">
        <v>48</v>
      </c>
      <c r="B6" s="26" t="s">
        <v>30</v>
      </c>
      <c r="C6" s="11" t="s">
        <v>49</v>
      </c>
      <c r="D6" s="10" t="s">
        <v>50</v>
      </c>
      <c r="E6" s="11" t="s">
        <v>51</v>
      </c>
      <c r="F6" s="12" t="s">
        <v>14</v>
      </c>
      <c r="G6" s="12" t="s">
        <v>5</v>
      </c>
      <c r="H6" s="12">
        <f>INDEX('Criterio Evaluación de Riesgos'!$B$5:$B$9,MATCH(F6,'Criterio Evaluación de Riesgos'!$A$5:$A$9,0))*INDEX('Criterio Evaluación de Riesgos'!$C$4:$G$4,MATCH(G6,'Criterio Evaluación de Riesgos'!$C$3:$G$3,0))</f>
        <v>24</v>
      </c>
      <c r="I6" s="25">
        <v>3</v>
      </c>
      <c r="J6" s="10">
        <v>8</v>
      </c>
      <c r="K6" s="10">
        <v>12</v>
      </c>
      <c r="L6" s="16" t="s">
        <v>30</v>
      </c>
      <c r="M6" s="22"/>
    </row>
    <row r="7" spans="1:13" ht="79.95" customHeight="1" x14ac:dyDescent="0.3">
      <c r="A7" s="21" t="s">
        <v>52</v>
      </c>
      <c r="B7" s="26" t="s">
        <v>53</v>
      </c>
      <c r="C7" s="11" t="s">
        <v>54</v>
      </c>
      <c r="D7" s="10" t="s">
        <v>55</v>
      </c>
      <c r="E7" s="11" t="s">
        <v>56</v>
      </c>
      <c r="F7" s="12" t="s">
        <v>14</v>
      </c>
      <c r="G7" s="12" t="s">
        <v>5</v>
      </c>
      <c r="H7" s="12">
        <f>INDEX('Criterio Evaluación de Riesgos'!$B$5:$B$9,MATCH(F7,'Criterio Evaluación de Riesgos'!$A$5:$A$9,0))*INDEX('Criterio Evaluación de Riesgos'!$C$4:$G$4,MATCH(G7,'Criterio Evaluación de Riesgos'!$C$3:$G$3,0))</f>
        <v>24</v>
      </c>
      <c r="I7" s="25">
        <v>3</v>
      </c>
      <c r="J7" s="10">
        <v>8</v>
      </c>
      <c r="K7" s="10">
        <v>12</v>
      </c>
      <c r="L7" s="16" t="s">
        <v>30</v>
      </c>
      <c r="M7" s="22"/>
    </row>
    <row r="8" spans="1:13" ht="79.95" customHeight="1" x14ac:dyDescent="0.3">
      <c r="A8" s="21" t="s">
        <v>57</v>
      </c>
      <c r="B8" s="26" t="s">
        <v>38</v>
      </c>
      <c r="C8" s="11" t="s">
        <v>58</v>
      </c>
      <c r="D8" s="10" t="s">
        <v>59</v>
      </c>
      <c r="E8" s="11" t="s">
        <v>60</v>
      </c>
      <c r="F8" s="12" t="s">
        <v>16</v>
      </c>
      <c r="G8" s="12" t="s">
        <v>6</v>
      </c>
      <c r="H8" s="12">
        <f>INDEX('Criterio Evaluación de Riesgos'!$B$5:$B$9,MATCH(F8,'Criterio Evaluación de Riesgos'!$A$5:$A$9,0))*INDEX('Criterio Evaluación de Riesgos'!$C$4:$G$4,MATCH(G8,'Criterio Evaluación de Riesgos'!$C$3:$G$3,0))</f>
        <v>32</v>
      </c>
      <c r="I8" s="25">
        <v>2</v>
      </c>
      <c r="J8" s="10">
        <v>16</v>
      </c>
      <c r="K8" s="10">
        <v>10</v>
      </c>
      <c r="L8" s="16" t="s">
        <v>61</v>
      </c>
      <c r="M8" s="22"/>
    </row>
    <row r="9" spans="1:13" ht="79.95" customHeight="1" x14ac:dyDescent="0.3">
      <c r="A9" s="21" t="s">
        <v>62</v>
      </c>
      <c r="B9" s="26" t="s">
        <v>30</v>
      </c>
      <c r="C9" s="11" t="s">
        <v>63</v>
      </c>
      <c r="D9" s="10" t="s">
        <v>64</v>
      </c>
      <c r="E9" s="11" t="s">
        <v>65</v>
      </c>
      <c r="F9" s="12" t="s">
        <v>14</v>
      </c>
      <c r="G9" s="12" t="s">
        <v>5</v>
      </c>
      <c r="H9" s="12">
        <f>INDEX('Criterio Evaluación de Riesgos'!$B$5:$B$9,MATCH(F9,'Criterio Evaluación de Riesgos'!$A$5:$A$9,0))*INDEX('Criterio Evaluación de Riesgos'!$C$4:$G$4,MATCH(G9,'Criterio Evaluación de Riesgos'!$C$3:$G$3,0))</f>
        <v>24</v>
      </c>
      <c r="I9" s="25">
        <v>3</v>
      </c>
      <c r="J9" s="10">
        <v>8</v>
      </c>
      <c r="K9" s="10">
        <v>12</v>
      </c>
      <c r="L9" s="16" t="s">
        <v>30</v>
      </c>
      <c r="M9" s="22"/>
    </row>
    <row r="10" spans="1:13" ht="79.95" customHeight="1" x14ac:dyDescent="0.3">
      <c r="A10" s="21" t="s">
        <v>66</v>
      </c>
      <c r="B10" s="26" t="s">
        <v>67</v>
      </c>
      <c r="C10" s="11" t="s">
        <v>68</v>
      </c>
      <c r="D10" s="10" t="s">
        <v>69</v>
      </c>
      <c r="E10" s="11" t="s">
        <v>70</v>
      </c>
      <c r="F10" s="12" t="s">
        <v>12</v>
      </c>
      <c r="G10" s="12" t="s">
        <v>4</v>
      </c>
      <c r="H10" s="12">
        <f>INDEX('Criterio Evaluación de Riesgos'!$B$5:$B$9,MATCH(F10,'Criterio Evaluación de Riesgos'!$A$5:$A$9,0))*INDEX('Criterio Evaluación de Riesgos'!$C$4:$G$4,MATCH(G10,'Criterio Evaluación de Riesgos'!$C$3:$G$3,0))</f>
        <v>16</v>
      </c>
      <c r="I10" s="25">
        <v>4</v>
      </c>
      <c r="J10" s="10">
        <v>4</v>
      </c>
      <c r="K10" s="10">
        <v>12</v>
      </c>
      <c r="L10" s="16" t="s">
        <v>47</v>
      </c>
      <c r="M10" s="22"/>
    </row>
    <row r="11" spans="1:13" ht="79.95" customHeight="1" x14ac:dyDescent="0.3">
      <c r="A11" s="21" t="s">
        <v>71</v>
      </c>
      <c r="B11" s="26" t="s">
        <v>72</v>
      </c>
      <c r="C11" s="11" t="s">
        <v>73</v>
      </c>
      <c r="D11" s="10" t="s">
        <v>74</v>
      </c>
      <c r="E11" s="11" t="s">
        <v>75</v>
      </c>
      <c r="F11" s="12" t="s">
        <v>16</v>
      </c>
      <c r="G11" s="12" t="s">
        <v>6</v>
      </c>
      <c r="H11" s="12">
        <f>INDEX('Criterio Evaluación de Riesgos'!$B$5:$B$9,MATCH(F11,'Criterio Evaluación de Riesgos'!$A$5:$A$9,0))*INDEX('Criterio Evaluación de Riesgos'!$C$4:$G$4,MATCH(G11,'Criterio Evaluación de Riesgos'!$C$3:$G$3,0))</f>
        <v>32</v>
      </c>
      <c r="I11" s="25">
        <v>2</v>
      </c>
      <c r="J11" s="10">
        <v>16</v>
      </c>
      <c r="K11" s="10">
        <v>10</v>
      </c>
      <c r="L11" s="16" t="s">
        <v>61</v>
      </c>
      <c r="M11" s="22"/>
    </row>
    <row r="12" spans="1:13" ht="79.95" customHeight="1" x14ac:dyDescent="0.3">
      <c r="A12" s="21" t="s">
        <v>76</v>
      </c>
      <c r="B12" s="26" t="s">
        <v>43</v>
      </c>
      <c r="C12" s="11" t="s">
        <v>77</v>
      </c>
      <c r="D12" s="10" t="s">
        <v>78</v>
      </c>
      <c r="E12" s="11" t="s">
        <v>79</v>
      </c>
      <c r="F12" s="12" t="s">
        <v>12</v>
      </c>
      <c r="G12" s="12" t="s">
        <v>4</v>
      </c>
      <c r="H12" s="12">
        <f>INDEX('Criterio Evaluación de Riesgos'!$B$5:$B$9,MATCH(F12,'Criterio Evaluación de Riesgos'!$A$5:$A$9,0))*INDEX('Criterio Evaluación de Riesgos'!$C$4:$G$4,MATCH(G12,'Criterio Evaluación de Riesgos'!$C$3:$G$3,0))</f>
        <v>16</v>
      </c>
      <c r="I12" s="25">
        <v>4</v>
      </c>
      <c r="J12" s="10">
        <v>4</v>
      </c>
      <c r="K12" s="10">
        <v>12</v>
      </c>
      <c r="L12" s="16" t="s">
        <v>47</v>
      </c>
      <c r="M12" s="22"/>
    </row>
    <row r="13" spans="1:13" ht="79.95" customHeight="1" x14ac:dyDescent="0.3">
      <c r="A13" s="21" t="s">
        <v>80</v>
      </c>
      <c r="B13" s="26" t="s">
        <v>81</v>
      </c>
      <c r="C13" s="11" t="s">
        <v>82</v>
      </c>
      <c r="D13" s="10" t="s">
        <v>83</v>
      </c>
      <c r="E13" s="11" t="s">
        <v>84</v>
      </c>
      <c r="F13" s="12" t="s">
        <v>14</v>
      </c>
      <c r="G13" s="12" t="s">
        <v>6</v>
      </c>
      <c r="H13" s="12">
        <f>INDEX('Criterio Evaluación de Riesgos'!$B$5:$B$9,MATCH(F13,'Criterio Evaluación de Riesgos'!$A$5:$A$9,0))*INDEX('Criterio Evaluación de Riesgos'!$C$4:$G$4,MATCH(G13,'Criterio Evaluación de Riesgos'!$C$3:$G$3,0))</f>
        <v>48</v>
      </c>
      <c r="I13" s="25">
        <v>3</v>
      </c>
      <c r="J13" s="10">
        <v>16</v>
      </c>
      <c r="K13" s="10">
        <v>12</v>
      </c>
      <c r="L13" s="16" t="s">
        <v>61</v>
      </c>
      <c r="M13" s="22"/>
    </row>
    <row r="14" spans="1:13" ht="79.95" customHeight="1" x14ac:dyDescent="0.3">
      <c r="A14" s="21" t="s">
        <v>85</v>
      </c>
      <c r="B14" s="26" t="s">
        <v>72</v>
      </c>
      <c r="C14" s="11" t="s">
        <v>86</v>
      </c>
      <c r="D14" s="10" t="s">
        <v>87</v>
      </c>
      <c r="E14" s="11" t="s">
        <v>88</v>
      </c>
      <c r="F14" s="12" t="s">
        <v>14</v>
      </c>
      <c r="G14" s="12" t="s">
        <v>6</v>
      </c>
      <c r="H14" s="12">
        <f>INDEX('Criterio Evaluación de Riesgos'!$B$5:$B$9,MATCH(F14,'Criterio Evaluación de Riesgos'!$A$5:$A$9,0))*INDEX('Criterio Evaluación de Riesgos'!$C$4:$G$4,MATCH(G14,'Criterio Evaluación de Riesgos'!$C$3:$G$3,0))</f>
        <v>48</v>
      </c>
      <c r="I14" s="25">
        <v>3</v>
      </c>
      <c r="J14" s="10">
        <v>16</v>
      </c>
      <c r="K14" s="10">
        <v>12</v>
      </c>
      <c r="L14" s="16" t="s">
        <v>61</v>
      </c>
      <c r="M14" s="22"/>
    </row>
    <row r="15" spans="1:13" ht="79.95" customHeight="1" x14ac:dyDescent="0.3">
      <c r="A15" s="21" t="s">
        <v>89</v>
      </c>
      <c r="B15" s="26" t="s">
        <v>43</v>
      </c>
      <c r="C15" s="11" t="s">
        <v>90</v>
      </c>
      <c r="D15" s="10" t="s">
        <v>91</v>
      </c>
      <c r="E15" s="11" t="s">
        <v>92</v>
      </c>
      <c r="F15" s="12" t="s">
        <v>12</v>
      </c>
      <c r="G15" s="12" t="s">
        <v>5</v>
      </c>
      <c r="H15" s="12">
        <f>INDEX('Criterio Evaluación de Riesgos'!$B$5:$B$9,MATCH(F15,'Criterio Evaluación de Riesgos'!$A$5:$A$9,0))*INDEX('Criterio Evaluación de Riesgos'!$C$4:$G$4,MATCH(G15,'Criterio Evaluación de Riesgos'!$C$3:$G$3,0))</f>
        <v>32</v>
      </c>
      <c r="I15" s="25">
        <v>4</v>
      </c>
      <c r="J15" s="10">
        <v>8</v>
      </c>
      <c r="K15" s="10">
        <v>12</v>
      </c>
      <c r="L15" s="16" t="s">
        <v>47</v>
      </c>
      <c r="M15" s="22"/>
    </row>
    <row r="16" spans="1:13" ht="79.95" customHeight="1" x14ac:dyDescent="0.3">
      <c r="A16" s="21" t="s">
        <v>93</v>
      </c>
      <c r="B16" s="26" t="s">
        <v>30</v>
      </c>
      <c r="C16" s="11" t="s">
        <v>94</v>
      </c>
      <c r="D16" s="10" t="s">
        <v>95</v>
      </c>
      <c r="E16" s="11" t="s">
        <v>96</v>
      </c>
      <c r="F16" s="12" t="s">
        <v>14</v>
      </c>
      <c r="G16" s="12" t="s">
        <v>6</v>
      </c>
      <c r="H16" s="12">
        <f>INDEX('Criterio Evaluación de Riesgos'!$B$5:$B$9,MATCH(F16,'Criterio Evaluación de Riesgos'!$A$5:$A$9,0))*INDEX('Criterio Evaluación de Riesgos'!$C$4:$G$4,MATCH(G16,'Criterio Evaluación de Riesgos'!$C$3:$G$3,0))</f>
        <v>48</v>
      </c>
      <c r="I16" s="25">
        <v>3</v>
      </c>
      <c r="J16" s="10">
        <v>16</v>
      </c>
      <c r="K16" s="10">
        <v>15</v>
      </c>
      <c r="L16" s="16" t="s">
        <v>30</v>
      </c>
      <c r="M16" s="22"/>
    </row>
    <row r="17" spans="1:13" ht="79.95" customHeight="1" x14ac:dyDescent="0.3">
      <c r="A17" s="21" t="s">
        <v>97</v>
      </c>
      <c r="B17" s="26" t="s">
        <v>30</v>
      </c>
      <c r="C17" s="11" t="s">
        <v>98</v>
      </c>
      <c r="D17" s="10" t="s">
        <v>99</v>
      </c>
      <c r="E17" s="11" t="s">
        <v>100</v>
      </c>
      <c r="F17" s="12" t="s">
        <v>16</v>
      </c>
      <c r="G17" s="12" t="s">
        <v>6</v>
      </c>
      <c r="H17" s="12">
        <f>INDEX('Criterio Evaluación de Riesgos'!$B$5:$B$9,MATCH(F17,'Criterio Evaluación de Riesgos'!$A$5:$A$9,0))*INDEX('Criterio Evaluación de Riesgos'!$C$4:$G$4,MATCH(G17,'Criterio Evaluación de Riesgos'!$C$3:$G$3,0))</f>
        <v>32</v>
      </c>
      <c r="I17" s="25">
        <v>2</v>
      </c>
      <c r="J17" s="10">
        <v>16</v>
      </c>
      <c r="K17" s="10">
        <v>10</v>
      </c>
      <c r="L17" s="16" t="s">
        <v>30</v>
      </c>
      <c r="M17" s="22"/>
    </row>
    <row r="18" spans="1:13" ht="79.95" customHeight="1" x14ac:dyDescent="0.3">
      <c r="A18" s="21" t="s">
        <v>101</v>
      </c>
      <c r="B18" s="26" t="s">
        <v>36</v>
      </c>
      <c r="C18" s="11" t="s">
        <v>102</v>
      </c>
      <c r="D18" s="10" t="s">
        <v>103</v>
      </c>
      <c r="E18" s="11" t="s">
        <v>104</v>
      </c>
      <c r="F18" s="12" t="s">
        <v>16</v>
      </c>
      <c r="G18" s="12" t="s">
        <v>5</v>
      </c>
      <c r="H18" s="12">
        <f>INDEX('Criterio Evaluación de Riesgos'!$B$5:$B$9,MATCH(F18,'Criterio Evaluación de Riesgos'!$A$5:$A$9,0))*INDEX('Criterio Evaluación de Riesgos'!$C$4:$G$4,MATCH(G18,'Criterio Evaluación de Riesgos'!$C$3:$G$3,0))</f>
        <v>16</v>
      </c>
      <c r="I18" s="25">
        <v>2</v>
      </c>
      <c r="J18" s="10">
        <v>8</v>
      </c>
      <c r="K18" s="10">
        <v>8</v>
      </c>
      <c r="L18" s="16" t="s">
        <v>36</v>
      </c>
      <c r="M18" s="22"/>
    </row>
    <row r="19" spans="1:13" ht="79.95" customHeight="1" x14ac:dyDescent="0.3">
      <c r="A19" s="21" t="s">
        <v>105</v>
      </c>
      <c r="B19" s="26" t="s">
        <v>61</v>
      </c>
      <c r="C19" s="11" t="s">
        <v>106</v>
      </c>
      <c r="D19" s="10" t="s">
        <v>107</v>
      </c>
      <c r="E19" s="11" t="s">
        <v>108</v>
      </c>
      <c r="F19" s="12" t="s">
        <v>14</v>
      </c>
      <c r="G19" s="12" t="s">
        <v>6</v>
      </c>
      <c r="H19" s="12">
        <f>INDEX('Criterio Evaluación de Riesgos'!$B$5:$B$9,MATCH(F19,'Criterio Evaluación de Riesgos'!$A$5:$A$9,0))*INDEX('Criterio Evaluación de Riesgos'!$C$4:$G$4,MATCH(G19,'Criterio Evaluación de Riesgos'!$C$3:$G$3,0))</f>
        <v>48</v>
      </c>
      <c r="I19" s="25">
        <v>3</v>
      </c>
      <c r="J19" s="10">
        <v>16</v>
      </c>
      <c r="K19" s="10">
        <v>15</v>
      </c>
      <c r="L19" s="16" t="s">
        <v>61</v>
      </c>
      <c r="M19" s="22"/>
    </row>
    <row r="20" spans="1:13" ht="79.95" customHeight="1" x14ac:dyDescent="0.3">
      <c r="A20" s="21" t="s">
        <v>109</v>
      </c>
      <c r="B20" s="26" t="s">
        <v>110</v>
      </c>
      <c r="C20" s="11" t="s">
        <v>111</v>
      </c>
      <c r="D20" s="10" t="s">
        <v>112</v>
      </c>
      <c r="E20" s="11" t="s">
        <v>113</v>
      </c>
      <c r="F20" s="12" t="s">
        <v>14</v>
      </c>
      <c r="G20" s="12" t="s">
        <v>6</v>
      </c>
      <c r="H20" s="12">
        <f>INDEX('Criterio Evaluación de Riesgos'!$B$5:$B$9,MATCH(F20,'Criterio Evaluación de Riesgos'!$A$5:$A$9,0))*INDEX('Criterio Evaluación de Riesgos'!$C$4:$G$4,MATCH(G20,'Criterio Evaluación de Riesgos'!$C$3:$G$3,0))</f>
        <v>48</v>
      </c>
      <c r="I20" s="25">
        <v>3</v>
      </c>
      <c r="J20" s="10">
        <v>16</v>
      </c>
      <c r="K20" s="10">
        <v>15</v>
      </c>
      <c r="L20" s="16" t="s">
        <v>30</v>
      </c>
      <c r="M20" s="22"/>
    </row>
    <row r="21" spans="1:13" ht="79.95" customHeight="1" x14ac:dyDescent="0.3">
      <c r="A21" s="21" t="s">
        <v>114</v>
      </c>
      <c r="B21" s="26" t="s">
        <v>115</v>
      </c>
      <c r="C21" s="11" t="s">
        <v>116</v>
      </c>
      <c r="D21" s="10" t="s">
        <v>117</v>
      </c>
      <c r="E21" s="11" t="s">
        <v>118</v>
      </c>
      <c r="F21" s="12" t="s">
        <v>16</v>
      </c>
      <c r="G21" s="12" t="s">
        <v>6</v>
      </c>
      <c r="H21" s="12">
        <f>INDEX('Criterio Evaluación de Riesgos'!$B$5:$B$9,MATCH(F21,'Criterio Evaluación de Riesgos'!$A$5:$A$9,0))*INDEX('Criterio Evaluación de Riesgos'!$C$4:$G$4,MATCH(G21,'Criterio Evaluación de Riesgos'!$C$3:$G$3,0))</f>
        <v>32</v>
      </c>
      <c r="I21" s="25">
        <v>2</v>
      </c>
      <c r="J21" s="10">
        <v>16</v>
      </c>
      <c r="K21" s="10">
        <v>10</v>
      </c>
      <c r="L21" s="16" t="s">
        <v>61</v>
      </c>
      <c r="M21" s="22"/>
    </row>
    <row r="22" spans="1:13" ht="79.95" customHeight="1" x14ac:dyDescent="0.3">
      <c r="A22" s="21" t="s">
        <v>119</v>
      </c>
      <c r="B22" s="26" t="s">
        <v>43</v>
      </c>
      <c r="C22" s="11" t="s">
        <v>120</v>
      </c>
      <c r="D22" s="10" t="s">
        <v>121</v>
      </c>
      <c r="E22" s="11" t="s">
        <v>122</v>
      </c>
      <c r="F22" s="12" t="s">
        <v>14</v>
      </c>
      <c r="G22" s="12" t="s">
        <v>5</v>
      </c>
      <c r="H22" s="12">
        <f>INDEX('Criterio Evaluación de Riesgos'!$B$5:$B$9,MATCH(F22,'Criterio Evaluación de Riesgos'!$A$5:$A$9,0))*INDEX('Criterio Evaluación de Riesgos'!$C$4:$G$4,MATCH(G22,'Criterio Evaluación de Riesgos'!$C$3:$G$3,0))</f>
        <v>24</v>
      </c>
      <c r="I22" s="25">
        <v>3</v>
      </c>
      <c r="J22" s="10">
        <v>8</v>
      </c>
      <c r="K22" s="10">
        <v>12</v>
      </c>
      <c r="L22" s="16" t="s">
        <v>47</v>
      </c>
      <c r="M22" s="22"/>
    </row>
  </sheetData>
  <conditionalFormatting sqref="H2:H22">
    <cfRule type="expression" dxfId="15" priority="1" stopIfTrue="1">
      <formula>AND(H2&gt;=32,H2&lt;=80)</formula>
    </cfRule>
    <cfRule type="expression" dxfId="14" priority="2" stopIfTrue="1">
      <formula>AND(H2&gt;=16,H2&lt;=24)</formula>
    </cfRule>
    <cfRule type="expression" dxfId="13" priority="3" stopIfTrue="1">
      <formula>AND(H2&gt;=1,H2&lt;=4)</formula>
    </cfRule>
    <cfRule type="expression" dxfId="12" priority="4" stopIfTrue="1">
      <formula>AND(H2&gt;=5,H2&lt;=12)</formula>
    </cfRule>
  </conditionalFormatting>
  <pageMargins left="0.7" right="0.7" top="0.75" bottom="0.75" header="0.3" footer="0.3"/>
  <pageSetup scale="78" orientation="landscape" horizontalDpi="1200" verticalDpi="1200"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7961BE2E-3F2D-42C1-9FF5-FD0C249DF675}">
          <x14:formula1>
            <xm:f>'Criterio Evaluación de Riesgos'!$A$5:$A$9</xm:f>
          </x14:formula1>
          <xm:sqref>F2:F22</xm:sqref>
        </x14:dataValidation>
        <x14:dataValidation type="list" allowBlank="1" showInputMessage="1" showErrorMessage="1" xr:uid="{05833A34-FADF-42A6-B225-8CF7EB43FB35}">
          <x14:formula1>
            <xm:f>'Criterio Evaluación de Riesgos'!$C$3:$G$3</xm:f>
          </x14:formula1>
          <xm:sqref>G2:G22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2334C-6326-463F-A192-E2C12412E28C}">
  <dimension ref="A1:U22"/>
  <sheetViews>
    <sheetView zoomScaleNormal="100" zoomScaleSheetLayoutView="70" workbookViewId="0">
      <selection activeCell="E22" sqref="A1:E22"/>
    </sheetView>
  </sheetViews>
  <sheetFormatPr baseColWidth="10" defaultColWidth="11.44140625" defaultRowHeight="14.4" x14ac:dyDescent="0.3"/>
  <cols>
    <col min="1" max="1" width="11.44140625" style="1"/>
    <col min="2" max="2" width="36.88671875" style="1" customWidth="1"/>
    <col min="3" max="3" width="22.109375" style="1" customWidth="1"/>
    <col min="4" max="4" width="36.6640625" style="1" bestFit="1" customWidth="1"/>
    <col min="5" max="5" width="70.77734375" style="35" customWidth="1"/>
    <col min="6" max="6" width="32.21875" style="1" hidden="1" customWidth="1"/>
    <col min="7" max="7" width="0" hidden="1" customWidth="1"/>
    <col min="8" max="8" width="26" hidden="1" customWidth="1"/>
    <col min="9" max="9" width="20.33203125" hidden="1" customWidth="1"/>
    <col min="10" max="10" width="19.21875" hidden="1" customWidth="1"/>
    <col min="11" max="11" width="16.44140625" hidden="1" customWidth="1"/>
    <col min="12" max="12" width="14.6640625" hidden="1" customWidth="1"/>
    <col min="13" max="13" width="23.6640625" hidden="1" customWidth="1"/>
    <col min="14" max="17" width="0" hidden="1" customWidth="1"/>
    <col min="18" max="18" width="19.109375" hidden="1" customWidth="1"/>
    <col min="19" max="19" width="39.109375" hidden="1" customWidth="1"/>
    <col min="20" max="20" width="34" hidden="1" customWidth="1"/>
    <col min="21" max="21" width="39.109375" hidden="1" customWidth="1"/>
  </cols>
  <sheetData>
    <row r="1" spans="1:21" s="57" customFormat="1" ht="60" customHeight="1" x14ac:dyDescent="0.35">
      <c r="A1" s="51" t="s">
        <v>19</v>
      </c>
      <c r="B1" s="51" t="s">
        <v>180</v>
      </c>
      <c r="C1" s="51" t="s">
        <v>181</v>
      </c>
      <c r="D1" s="51" t="s">
        <v>187</v>
      </c>
      <c r="E1" s="51" t="s">
        <v>182</v>
      </c>
      <c r="F1" s="51" t="s">
        <v>183</v>
      </c>
      <c r="G1" s="52" t="s">
        <v>20</v>
      </c>
      <c r="H1" s="51" t="s">
        <v>21</v>
      </c>
      <c r="I1" s="51" t="s">
        <v>22</v>
      </c>
      <c r="J1" s="51" t="s">
        <v>23</v>
      </c>
      <c r="K1" s="51" t="s">
        <v>7</v>
      </c>
      <c r="L1" s="51" t="s">
        <v>1</v>
      </c>
      <c r="M1" s="51" t="s">
        <v>8</v>
      </c>
      <c r="N1" s="52" t="s">
        <v>7</v>
      </c>
      <c r="O1" s="52" t="s">
        <v>1</v>
      </c>
      <c r="P1" s="52" t="s">
        <v>24</v>
      </c>
      <c r="Q1" s="52" t="s">
        <v>20</v>
      </c>
      <c r="R1" s="51" t="s">
        <v>184</v>
      </c>
      <c r="S1" s="51" t="s">
        <v>185</v>
      </c>
      <c r="T1" s="51" t="s">
        <v>186</v>
      </c>
      <c r="U1" s="51" t="s">
        <v>188</v>
      </c>
    </row>
    <row r="2" spans="1:21" ht="100.05" hidden="1" customHeight="1" x14ac:dyDescent="0.3">
      <c r="A2" s="36" t="s">
        <v>25</v>
      </c>
      <c r="B2" s="48" t="s">
        <v>245</v>
      </c>
      <c r="C2" s="49" t="s">
        <v>306</v>
      </c>
      <c r="D2" s="48">
        <v>45613.354166666664</v>
      </c>
      <c r="E2" s="50" t="s">
        <v>266</v>
      </c>
      <c r="F2" s="10" t="s">
        <v>192</v>
      </c>
      <c r="G2" s="26" t="s">
        <v>26</v>
      </c>
      <c r="H2" s="10" t="s">
        <v>27</v>
      </c>
      <c r="I2" s="10" t="s">
        <v>28</v>
      </c>
      <c r="J2" s="10" t="s">
        <v>29</v>
      </c>
      <c r="K2" s="12" t="s">
        <v>10</v>
      </c>
      <c r="L2" s="12" t="s">
        <v>6</v>
      </c>
      <c r="M2" s="12">
        <f>INDEX('Criterio Evaluación de Riesgos'!$B$5:$B$9,MATCH(K2,'Criterio Evaluación de Riesgos'!$A$5:$A$9,0))*INDEX('Criterio Evaluación de Riesgos'!$C$4:$G$4,MATCH(L2,'Criterio Evaluación de Riesgos'!$C$3:$G$3,0))</f>
        <v>80</v>
      </c>
      <c r="N2" s="12">
        <v>3</v>
      </c>
      <c r="O2" s="12">
        <v>16</v>
      </c>
      <c r="P2" s="12">
        <v>15</v>
      </c>
      <c r="Q2" s="16" t="s">
        <v>30</v>
      </c>
      <c r="R2" s="10" t="s">
        <v>195</v>
      </c>
      <c r="S2" s="34">
        <v>45613.583333333336</v>
      </c>
      <c r="T2" s="10" t="s">
        <v>196</v>
      </c>
      <c r="U2" s="34">
        <v>45613.604166666664</v>
      </c>
    </row>
    <row r="3" spans="1:21" ht="100.05" hidden="1" customHeight="1" x14ac:dyDescent="0.3">
      <c r="A3" s="36" t="s">
        <v>31</v>
      </c>
      <c r="B3" s="48" t="s">
        <v>246</v>
      </c>
      <c r="C3" s="49" t="s">
        <v>307</v>
      </c>
      <c r="D3" s="48">
        <v>45612.427083333336</v>
      </c>
      <c r="E3" s="50" t="s">
        <v>267</v>
      </c>
      <c r="F3" s="10" t="s">
        <v>191</v>
      </c>
      <c r="G3" s="27" t="s">
        <v>32</v>
      </c>
      <c r="H3" s="10" t="s">
        <v>33</v>
      </c>
      <c r="I3" s="10" t="s">
        <v>34</v>
      </c>
      <c r="J3" s="10" t="s">
        <v>35</v>
      </c>
      <c r="K3" s="12" t="s">
        <v>16</v>
      </c>
      <c r="L3" s="12" t="s">
        <v>5</v>
      </c>
      <c r="M3" s="12">
        <f>INDEX('Criterio Evaluación de Riesgos'!$B$5:$B$9,MATCH(K3,'Criterio Evaluación de Riesgos'!$A$5:$A$9,0))*INDEX('Criterio Evaluación de Riesgos'!$C$4:$G$4,MATCH(L3,'Criterio Evaluación de Riesgos'!$C$3:$G$3,0))</f>
        <v>16</v>
      </c>
      <c r="N3" s="12">
        <v>3</v>
      </c>
      <c r="O3" s="12">
        <v>8</v>
      </c>
      <c r="P3" s="12">
        <v>12</v>
      </c>
      <c r="Q3" s="17" t="s">
        <v>36</v>
      </c>
      <c r="R3" s="10" t="s">
        <v>197</v>
      </c>
      <c r="S3" s="34">
        <v>45612.666666666664</v>
      </c>
      <c r="T3" s="10" t="s">
        <v>198</v>
      </c>
      <c r="U3" s="34">
        <v>45612.6875</v>
      </c>
    </row>
    <row r="4" spans="1:21" ht="100.05" hidden="1" customHeight="1" x14ac:dyDescent="0.3">
      <c r="A4" s="36" t="s">
        <v>37</v>
      </c>
      <c r="B4" s="48" t="s">
        <v>247</v>
      </c>
      <c r="C4" s="49" t="s">
        <v>306</v>
      </c>
      <c r="D4" s="48">
        <v>45611.375</v>
      </c>
      <c r="E4" s="50" t="s">
        <v>268</v>
      </c>
      <c r="F4" s="10" t="s">
        <v>30</v>
      </c>
      <c r="G4" s="26" t="s">
        <v>38</v>
      </c>
      <c r="H4" s="10" t="s">
        <v>39</v>
      </c>
      <c r="I4" s="10" t="s">
        <v>40</v>
      </c>
      <c r="J4" s="10" t="s">
        <v>41</v>
      </c>
      <c r="K4" s="12" t="s">
        <v>12</v>
      </c>
      <c r="L4" s="12" t="s">
        <v>6</v>
      </c>
      <c r="M4" s="12">
        <f>INDEX('Criterio Evaluación de Riesgos'!$B$5:$B$9,MATCH(K4,'Criterio Evaluación de Riesgos'!$A$5:$A$9,0))*INDEX('Criterio Evaluación de Riesgos'!$C$4:$G$4,MATCH(L4,'Criterio Evaluación de Riesgos'!$C$3:$G$3,0))</f>
        <v>64</v>
      </c>
      <c r="N4" s="10">
        <v>4</v>
      </c>
      <c r="O4" s="10">
        <v>16</v>
      </c>
      <c r="P4" s="10">
        <v>20</v>
      </c>
      <c r="Q4" s="16" t="s">
        <v>30</v>
      </c>
      <c r="R4" s="10" t="s">
        <v>199</v>
      </c>
      <c r="S4" s="34">
        <v>45611.520833333336</v>
      </c>
      <c r="T4" s="10" t="s">
        <v>200</v>
      </c>
      <c r="U4" s="34">
        <v>45611.541666666664</v>
      </c>
    </row>
    <row r="5" spans="1:21" ht="100.05" hidden="1" customHeight="1" x14ac:dyDescent="0.3">
      <c r="A5" s="36" t="s">
        <v>42</v>
      </c>
      <c r="B5" s="48" t="s">
        <v>248</v>
      </c>
      <c r="C5" s="49" t="s">
        <v>308</v>
      </c>
      <c r="D5" s="48">
        <v>45610.489583333336</v>
      </c>
      <c r="E5" s="50" t="s">
        <v>269</v>
      </c>
      <c r="F5" s="10" t="s">
        <v>30</v>
      </c>
      <c r="G5" s="26" t="s">
        <v>43</v>
      </c>
      <c r="H5" s="10" t="s">
        <v>44</v>
      </c>
      <c r="I5" s="10" t="s">
        <v>45</v>
      </c>
      <c r="J5" s="10" t="s">
        <v>46</v>
      </c>
      <c r="K5" s="12" t="s">
        <v>16</v>
      </c>
      <c r="L5" s="12" t="s">
        <v>6</v>
      </c>
      <c r="M5" s="12">
        <f>INDEX('Criterio Evaluación de Riesgos'!$B$5:$B$9,MATCH(K5,'Criterio Evaluación de Riesgos'!$A$5:$A$9,0))*INDEX('Criterio Evaluación de Riesgos'!$C$4:$G$4,MATCH(L5,'Criterio Evaluación de Riesgos'!$C$3:$G$3,0))</f>
        <v>32</v>
      </c>
      <c r="N5" s="10">
        <v>2</v>
      </c>
      <c r="O5" s="10">
        <v>16</v>
      </c>
      <c r="P5" s="10">
        <v>10</v>
      </c>
      <c r="Q5" s="16" t="s">
        <v>47</v>
      </c>
      <c r="R5" s="10" t="s">
        <v>201</v>
      </c>
      <c r="S5" s="34">
        <v>45610.645833333336</v>
      </c>
      <c r="T5" s="10" t="s">
        <v>202</v>
      </c>
      <c r="U5" s="34">
        <v>45610.666666666664</v>
      </c>
    </row>
    <row r="6" spans="1:21" ht="100.05" hidden="1" customHeight="1" x14ac:dyDescent="0.3">
      <c r="A6" s="36" t="s">
        <v>48</v>
      </c>
      <c r="B6" s="48" t="s">
        <v>249</v>
      </c>
      <c r="C6" s="49" t="s">
        <v>30</v>
      </c>
      <c r="D6" s="48">
        <v>45609.597222222219</v>
      </c>
      <c r="E6" s="50" t="s">
        <v>189</v>
      </c>
      <c r="F6" s="10" t="s">
        <v>30</v>
      </c>
      <c r="G6" s="26" t="s">
        <v>30</v>
      </c>
      <c r="H6" s="10" t="s">
        <v>49</v>
      </c>
      <c r="I6" s="10" t="s">
        <v>50</v>
      </c>
      <c r="J6" s="10" t="s">
        <v>51</v>
      </c>
      <c r="K6" s="12" t="s">
        <v>14</v>
      </c>
      <c r="L6" s="12" t="s">
        <v>5</v>
      </c>
      <c r="M6" s="12">
        <f>INDEX('Criterio Evaluación de Riesgos'!$B$5:$B$9,MATCH(K6,'Criterio Evaluación de Riesgos'!$A$5:$A$9,0))*INDEX('Criterio Evaluación de Riesgos'!$C$4:$G$4,MATCH(L6,'Criterio Evaluación de Riesgos'!$C$3:$G$3,0))</f>
        <v>24</v>
      </c>
      <c r="N6" s="10">
        <v>3</v>
      </c>
      <c r="O6" s="10">
        <v>8</v>
      </c>
      <c r="P6" s="10">
        <v>12</v>
      </c>
      <c r="Q6" s="16" t="s">
        <v>30</v>
      </c>
      <c r="R6" s="10" t="s">
        <v>203</v>
      </c>
      <c r="S6" s="34">
        <v>45609.708333333336</v>
      </c>
      <c r="T6" s="10" t="s">
        <v>204</v>
      </c>
      <c r="U6" s="34">
        <v>45609.729166666664</v>
      </c>
    </row>
    <row r="7" spans="1:21" ht="100.05" hidden="1" customHeight="1" x14ac:dyDescent="0.3">
      <c r="A7" s="36" t="s">
        <v>52</v>
      </c>
      <c r="B7" s="48" t="s">
        <v>250</v>
      </c>
      <c r="C7" s="49" t="s">
        <v>30</v>
      </c>
      <c r="D7" s="48">
        <v>45609.416666666664</v>
      </c>
      <c r="E7" s="50" t="s">
        <v>270</v>
      </c>
      <c r="F7" s="10" t="s">
        <v>193</v>
      </c>
      <c r="G7" s="26" t="s">
        <v>53</v>
      </c>
      <c r="H7" s="10" t="s">
        <v>54</v>
      </c>
      <c r="I7" s="10" t="s">
        <v>55</v>
      </c>
      <c r="J7" s="10" t="s">
        <v>56</v>
      </c>
      <c r="K7" s="12" t="s">
        <v>14</v>
      </c>
      <c r="L7" s="12" t="s">
        <v>5</v>
      </c>
      <c r="M7" s="12">
        <f>INDEX('Criterio Evaluación de Riesgos'!$B$5:$B$9,MATCH(K7,'Criterio Evaluación de Riesgos'!$A$5:$A$9,0))*INDEX('Criterio Evaluación de Riesgos'!$C$4:$G$4,MATCH(L7,'Criterio Evaluación de Riesgos'!$C$3:$G$3,0))</f>
        <v>24</v>
      </c>
      <c r="N7" s="10">
        <v>3</v>
      </c>
      <c r="O7" s="10">
        <v>8</v>
      </c>
      <c r="P7" s="10">
        <v>12</v>
      </c>
      <c r="Q7" s="16" t="s">
        <v>30</v>
      </c>
      <c r="R7" s="10" t="s">
        <v>205</v>
      </c>
      <c r="S7" s="34">
        <v>45609.625</v>
      </c>
      <c r="T7" s="10" t="s">
        <v>206</v>
      </c>
      <c r="U7" s="34">
        <v>45609.645833333336</v>
      </c>
    </row>
    <row r="8" spans="1:21" ht="100.05" hidden="1" customHeight="1" x14ac:dyDescent="0.3">
      <c r="A8" s="36" t="s">
        <v>57</v>
      </c>
      <c r="B8" s="48" t="s">
        <v>251</v>
      </c>
      <c r="C8" s="49" t="s">
        <v>306</v>
      </c>
      <c r="D8" s="48">
        <v>45608.395833333336</v>
      </c>
      <c r="E8" s="50" t="s">
        <v>271</v>
      </c>
      <c r="F8" s="10" t="s">
        <v>192</v>
      </c>
      <c r="G8" s="26" t="s">
        <v>38</v>
      </c>
      <c r="H8" s="10" t="s">
        <v>58</v>
      </c>
      <c r="I8" s="10" t="s">
        <v>59</v>
      </c>
      <c r="J8" s="10" t="s">
        <v>60</v>
      </c>
      <c r="K8" s="12" t="s">
        <v>16</v>
      </c>
      <c r="L8" s="12" t="s">
        <v>6</v>
      </c>
      <c r="M8" s="12">
        <f>INDEX('Criterio Evaluación de Riesgos'!$B$5:$B$9,MATCH(K8,'Criterio Evaluación de Riesgos'!$A$5:$A$9,0))*INDEX('Criterio Evaluación de Riesgos'!$C$4:$G$4,MATCH(L8,'Criterio Evaluación de Riesgos'!$C$3:$G$3,0))</f>
        <v>32</v>
      </c>
      <c r="N8" s="10">
        <v>2</v>
      </c>
      <c r="O8" s="10">
        <v>16</v>
      </c>
      <c r="P8" s="10">
        <v>10</v>
      </c>
      <c r="Q8" s="16" t="s">
        <v>61</v>
      </c>
      <c r="R8" s="10" t="s">
        <v>207</v>
      </c>
      <c r="S8" s="34">
        <v>45608.541666666664</v>
      </c>
      <c r="T8" s="10" t="s">
        <v>208</v>
      </c>
      <c r="U8" s="34">
        <v>45608.5625</v>
      </c>
    </row>
    <row r="9" spans="1:21" ht="100.05" hidden="1" customHeight="1" x14ac:dyDescent="0.3">
      <c r="A9" s="36" t="s">
        <v>62</v>
      </c>
      <c r="B9" s="48" t="s">
        <v>252</v>
      </c>
      <c r="C9" s="49" t="s">
        <v>30</v>
      </c>
      <c r="D9" s="48">
        <v>45607.666666666664</v>
      </c>
      <c r="E9" s="50" t="s">
        <v>272</v>
      </c>
      <c r="F9" s="10" t="s">
        <v>30</v>
      </c>
      <c r="G9" s="26" t="s">
        <v>30</v>
      </c>
      <c r="H9" s="10" t="s">
        <v>63</v>
      </c>
      <c r="I9" s="10" t="s">
        <v>64</v>
      </c>
      <c r="J9" s="10" t="s">
        <v>65</v>
      </c>
      <c r="K9" s="12" t="s">
        <v>14</v>
      </c>
      <c r="L9" s="12" t="s">
        <v>5</v>
      </c>
      <c r="M9" s="12">
        <f>INDEX('Criterio Evaluación de Riesgos'!$B$5:$B$9,MATCH(K9,'Criterio Evaluación de Riesgos'!$A$5:$A$9,0))*INDEX('Criterio Evaluación de Riesgos'!$C$4:$G$4,MATCH(L9,'Criterio Evaluación de Riesgos'!$C$3:$G$3,0))</f>
        <v>24</v>
      </c>
      <c r="N9" s="10">
        <v>3</v>
      </c>
      <c r="O9" s="10">
        <v>8</v>
      </c>
      <c r="P9" s="10">
        <v>12</v>
      </c>
      <c r="Q9" s="16" t="s">
        <v>30</v>
      </c>
      <c r="R9" s="10" t="s">
        <v>209</v>
      </c>
      <c r="S9" s="34">
        <v>45607.833333333336</v>
      </c>
      <c r="T9" s="10" t="s">
        <v>210</v>
      </c>
      <c r="U9" s="34">
        <v>45607.854166666664</v>
      </c>
    </row>
    <row r="10" spans="1:21" ht="100.05" hidden="1" customHeight="1" x14ac:dyDescent="0.3">
      <c r="A10" s="36" t="s">
        <v>66</v>
      </c>
      <c r="B10" s="48" t="s">
        <v>253</v>
      </c>
      <c r="C10" s="49" t="s">
        <v>306</v>
      </c>
      <c r="D10" s="48">
        <v>45606.614583333336</v>
      </c>
      <c r="E10" s="50" t="s">
        <v>273</v>
      </c>
      <c r="F10" s="10" t="s">
        <v>30</v>
      </c>
      <c r="G10" s="26" t="s">
        <v>67</v>
      </c>
      <c r="H10" s="10" t="s">
        <v>68</v>
      </c>
      <c r="I10" s="10" t="s">
        <v>69</v>
      </c>
      <c r="J10" s="10" t="s">
        <v>70</v>
      </c>
      <c r="K10" s="12" t="s">
        <v>12</v>
      </c>
      <c r="L10" s="12" t="s">
        <v>4</v>
      </c>
      <c r="M10" s="12">
        <f>INDEX('Criterio Evaluación de Riesgos'!$B$5:$B$9,MATCH(K10,'Criterio Evaluación de Riesgos'!$A$5:$A$9,0))*INDEX('Criterio Evaluación de Riesgos'!$C$4:$G$4,MATCH(L10,'Criterio Evaluación de Riesgos'!$C$3:$G$3,0))</f>
        <v>16</v>
      </c>
      <c r="N10" s="10">
        <v>4</v>
      </c>
      <c r="O10" s="10">
        <v>4</v>
      </c>
      <c r="P10" s="10">
        <v>12</v>
      </c>
      <c r="Q10" s="16" t="s">
        <v>47</v>
      </c>
      <c r="R10" s="10" t="s">
        <v>211</v>
      </c>
      <c r="S10" s="34">
        <v>45606.75</v>
      </c>
      <c r="T10" s="10" t="s">
        <v>212</v>
      </c>
      <c r="U10" s="34">
        <v>45606.770833333336</v>
      </c>
    </row>
    <row r="11" spans="1:21" ht="100.05" hidden="1" customHeight="1" x14ac:dyDescent="0.3">
      <c r="A11" s="36" t="s">
        <v>71</v>
      </c>
      <c r="B11" s="48" t="s">
        <v>254</v>
      </c>
      <c r="C11" s="49" t="s">
        <v>309</v>
      </c>
      <c r="D11" s="48">
        <v>45605.5</v>
      </c>
      <c r="E11" s="50" t="s">
        <v>274</v>
      </c>
      <c r="F11" s="10" t="s">
        <v>193</v>
      </c>
      <c r="G11" s="26" t="s">
        <v>72</v>
      </c>
      <c r="H11" s="10" t="s">
        <v>73</v>
      </c>
      <c r="I11" s="10" t="s">
        <v>74</v>
      </c>
      <c r="J11" s="10" t="s">
        <v>75</v>
      </c>
      <c r="K11" s="12" t="s">
        <v>16</v>
      </c>
      <c r="L11" s="12" t="s">
        <v>6</v>
      </c>
      <c r="M11" s="12">
        <f>INDEX('Criterio Evaluación de Riesgos'!$B$5:$B$9,MATCH(K11,'Criterio Evaluación de Riesgos'!$A$5:$A$9,0))*INDEX('Criterio Evaluación de Riesgos'!$C$4:$G$4,MATCH(L11,'Criterio Evaluación de Riesgos'!$C$3:$G$3,0))</f>
        <v>32</v>
      </c>
      <c r="N11" s="10">
        <v>2</v>
      </c>
      <c r="O11" s="10">
        <v>16</v>
      </c>
      <c r="P11" s="10">
        <v>10</v>
      </c>
      <c r="Q11" s="16" t="s">
        <v>61</v>
      </c>
      <c r="R11" s="10" t="s">
        <v>213</v>
      </c>
      <c r="S11" s="34">
        <v>45605.6875</v>
      </c>
      <c r="T11" s="10" t="s">
        <v>214</v>
      </c>
      <c r="U11" s="34">
        <v>45605.708333333336</v>
      </c>
    </row>
    <row r="12" spans="1:21" ht="100.05" hidden="1" customHeight="1" x14ac:dyDescent="0.3">
      <c r="A12" s="36" t="s">
        <v>76</v>
      </c>
      <c r="B12" s="48" t="s">
        <v>255</v>
      </c>
      <c r="C12" s="49" t="s">
        <v>308</v>
      </c>
      <c r="D12" s="48">
        <v>45604.479166666664</v>
      </c>
      <c r="E12" s="50" t="s">
        <v>275</v>
      </c>
      <c r="F12" s="10" t="s">
        <v>193</v>
      </c>
      <c r="G12" s="26" t="s">
        <v>43</v>
      </c>
      <c r="H12" s="10" t="s">
        <v>77</v>
      </c>
      <c r="I12" s="10" t="s">
        <v>78</v>
      </c>
      <c r="J12" s="10" t="s">
        <v>79</v>
      </c>
      <c r="K12" s="12" t="s">
        <v>12</v>
      </c>
      <c r="L12" s="12" t="s">
        <v>4</v>
      </c>
      <c r="M12" s="12">
        <f>INDEX('Criterio Evaluación de Riesgos'!$B$5:$B$9,MATCH(K12,'Criterio Evaluación de Riesgos'!$A$5:$A$9,0))*INDEX('Criterio Evaluación de Riesgos'!$C$4:$G$4,MATCH(L12,'Criterio Evaluación de Riesgos'!$C$3:$G$3,0))</f>
        <v>16</v>
      </c>
      <c r="N12" s="10">
        <v>4</v>
      </c>
      <c r="O12" s="10">
        <v>4</v>
      </c>
      <c r="P12" s="10">
        <v>12</v>
      </c>
      <c r="Q12" s="16" t="s">
        <v>47</v>
      </c>
      <c r="R12" s="10" t="s">
        <v>215</v>
      </c>
      <c r="S12" s="34">
        <v>45604.625</v>
      </c>
      <c r="T12" s="10" t="s">
        <v>216</v>
      </c>
      <c r="U12" s="34">
        <v>45604.645833333336</v>
      </c>
    </row>
    <row r="13" spans="1:21" ht="100.05" hidden="1" customHeight="1" x14ac:dyDescent="0.3">
      <c r="A13" s="36" t="s">
        <v>80</v>
      </c>
      <c r="B13" s="48" t="s">
        <v>256</v>
      </c>
      <c r="C13" s="49" t="s">
        <v>309</v>
      </c>
      <c r="D13" s="48">
        <v>45603.447916666664</v>
      </c>
      <c r="E13" s="50" t="s">
        <v>276</v>
      </c>
      <c r="F13" s="10" t="s">
        <v>194</v>
      </c>
      <c r="G13" s="26" t="s">
        <v>81</v>
      </c>
      <c r="H13" s="10" t="s">
        <v>82</v>
      </c>
      <c r="I13" s="10" t="s">
        <v>83</v>
      </c>
      <c r="J13" s="10" t="s">
        <v>84</v>
      </c>
      <c r="K13" s="12" t="s">
        <v>14</v>
      </c>
      <c r="L13" s="12" t="s">
        <v>6</v>
      </c>
      <c r="M13" s="12">
        <f>INDEX('Criterio Evaluación de Riesgos'!$B$5:$B$9,MATCH(K13,'Criterio Evaluación de Riesgos'!$A$5:$A$9,0))*INDEX('Criterio Evaluación de Riesgos'!$C$4:$G$4,MATCH(L13,'Criterio Evaluación de Riesgos'!$C$3:$G$3,0))</f>
        <v>48</v>
      </c>
      <c r="N13" s="10">
        <v>3</v>
      </c>
      <c r="O13" s="10">
        <v>16</v>
      </c>
      <c r="P13" s="10">
        <v>12</v>
      </c>
      <c r="Q13" s="16" t="s">
        <v>61</v>
      </c>
      <c r="R13" s="10" t="s">
        <v>217</v>
      </c>
      <c r="S13" s="34">
        <v>45603.645833333336</v>
      </c>
      <c r="T13" s="10" t="s">
        <v>218</v>
      </c>
      <c r="U13" s="34">
        <v>45603.666666666664</v>
      </c>
    </row>
    <row r="14" spans="1:21" ht="100.05" hidden="1" customHeight="1" x14ac:dyDescent="0.3">
      <c r="A14" s="36" t="s">
        <v>85</v>
      </c>
      <c r="B14" s="48" t="s">
        <v>257</v>
      </c>
      <c r="C14" s="49" t="s">
        <v>309</v>
      </c>
      <c r="D14" s="48">
        <v>45602.583333333336</v>
      </c>
      <c r="E14" s="50" t="s">
        <v>277</v>
      </c>
      <c r="F14" s="10" t="s">
        <v>193</v>
      </c>
      <c r="G14" s="26" t="s">
        <v>72</v>
      </c>
      <c r="H14" s="10" t="s">
        <v>86</v>
      </c>
      <c r="I14" s="10" t="s">
        <v>87</v>
      </c>
      <c r="J14" s="10" t="s">
        <v>88</v>
      </c>
      <c r="K14" s="12" t="s">
        <v>14</v>
      </c>
      <c r="L14" s="12" t="s">
        <v>6</v>
      </c>
      <c r="M14" s="12">
        <f>INDEX('Criterio Evaluación de Riesgos'!$B$5:$B$9,MATCH(K14,'Criterio Evaluación de Riesgos'!$A$5:$A$9,0))*INDEX('Criterio Evaluación de Riesgos'!$C$4:$G$4,MATCH(L14,'Criterio Evaluación de Riesgos'!$C$3:$G$3,0))</f>
        <v>48</v>
      </c>
      <c r="N14" s="10">
        <v>3</v>
      </c>
      <c r="O14" s="10">
        <v>16</v>
      </c>
      <c r="P14" s="10">
        <v>12</v>
      </c>
      <c r="Q14" s="16" t="s">
        <v>61</v>
      </c>
      <c r="R14" s="10" t="s">
        <v>219</v>
      </c>
      <c r="S14" s="34">
        <v>45602.75</v>
      </c>
      <c r="T14" s="10" t="s">
        <v>220</v>
      </c>
      <c r="U14" s="34">
        <v>45602.770833333336</v>
      </c>
    </row>
    <row r="15" spans="1:21" ht="100.05" customHeight="1" x14ac:dyDescent="0.3">
      <c r="A15" s="36" t="s">
        <v>89</v>
      </c>
      <c r="B15" s="48" t="s">
        <v>258</v>
      </c>
      <c r="C15" s="49" t="s">
        <v>308</v>
      </c>
      <c r="D15" s="48">
        <v>45601.5625</v>
      </c>
      <c r="E15" s="50" t="s">
        <v>190</v>
      </c>
      <c r="F15" s="10" t="s">
        <v>191</v>
      </c>
      <c r="G15" s="26" t="s">
        <v>43</v>
      </c>
      <c r="H15" s="10" t="s">
        <v>90</v>
      </c>
      <c r="I15" s="10" t="s">
        <v>91</v>
      </c>
      <c r="J15" s="10" t="s">
        <v>92</v>
      </c>
      <c r="K15" s="12" t="s">
        <v>12</v>
      </c>
      <c r="L15" s="12" t="s">
        <v>5</v>
      </c>
      <c r="M15" s="12">
        <f>INDEX('Criterio Evaluación de Riesgos'!$B$5:$B$9,MATCH(K15,'Criterio Evaluación de Riesgos'!$A$5:$A$9,0))*INDEX('Criterio Evaluación de Riesgos'!$C$4:$G$4,MATCH(L15,'Criterio Evaluación de Riesgos'!$C$3:$G$3,0))</f>
        <v>32</v>
      </c>
      <c r="N15" s="10">
        <v>4</v>
      </c>
      <c r="O15" s="10">
        <v>8</v>
      </c>
      <c r="P15" s="10">
        <v>12</v>
      </c>
      <c r="Q15" s="16" t="s">
        <v>47</v>
      </c>
      <c r="R15" s="10" t="s">
        <v>221</v>
      </c>
      <c r="S15" s="34">
        <v>45601.666666666664</v>
      </c>
      <c r="T15" s="10" t="s">
        <v>222</v>
      </c>
      <c r="U15" s="34">
        <v>45601.6875</v>
      </c>
    </row>
    <row r="16" spans="1:21" ht="100.05" customHeight="1" x14ac:dyDescent="0.3">
      <c r="A16" s="36" t="s">
        <v>93</v>
      </c>
      <c r="B16" s="48" t="s">
        <v>259</v>
      </c>
      <c r="C16" s="49" t="s">
        <v>30</v>
      </c>
      <c r="D16" s="48">
        <v>45600.375</v>
      </c>
      <c r="E16" s="50" t="s">
        <v>278</v>
      </c>
      <c r="F16" s="10" t="s">
        <v>30</v>
      </c>
      <c r="G16" s="26" t="s">
        <v>30</v>
      </c>
      <c r="H16" s="10" t="s">
        <v>94</v>
      </c>
      <c r="I16" s="10" t="s">
        <v>95</v>
      </c>
      <c r="J16" s="10" t="s">
        <v>96</v>
      </c>
      <c r="K16" s="12" t="s">
        <v>14</v>
      </c>
      <c r="L16" s="12" t="s">
        <v>6</v>
      </c>
      <c r="M16" s="12">
        <f>INDEX('Criterio Evaluación de Riesgos'!$B$5:$B$9,MATCH(K16,'Criterio Evaluación de Riesgos'!$A$5:$A$9,0))*INDEX('Criterio Evaluación de Riesgos'!$C$4:$G$4,MATCH(L16,'Criterio Evaluación de Riesgos'!$C$3:$G$3,0))</f>
        <v>48</v>
      </c>
      <c r="N16" s="10">
        <v>3</v>
      </c>
      <c r="O16" s="10">
        <v>16</v>
      </c>
      <c r="P16" s="10">
        <v>15</v>
      </c>
      <c r="Q16" s="16" t="s">
        <v>30</v>
      </c>
      <c r="R16" s="10" t="s">
        <v>223</v>
      </c>
      <c r="S16" s="34">
        <v>45600.541666666664</v>
      </c>
      <c r="T16" s="10" t="s">
        <v>224</v>
      </c>
      <c r="U16" s="34">
        <v>45600.5625</v>
      </c>
    </row>
    <row r="17" spans="1:21" ht="100.05" customHeight="1" x14ac:dyDescent="0.3">
      <c r="A17" s="36" t="s">
        <v>97</v>
      </c>
      <c r="B17" s="48" t="s">
        <v>260</v>
      </c>
      <c r="C17" s="49" t="s">
        <v>30</v>
      </c>
      <c r="D17" s="48">
        <v>45599.635416666664</v>
      </c>
      <c r="E17" s="50" t="s">
        <v>279</v>
      </c>
      <c r="F17" s="10" t="s">
        <v>30</v>
      </c>
      <c r="G17" s="26" t="s">
        <v>30</v>
      </c>
      <c r="H17" s="10" t="s">
        <v>98</v>
      </c>
      <c r="I17" s="10" t="s">
        <v>99</v>
      </c>
      <c r="J17" s="10" t="s">
        <v>100</v>
      </c>
      <c r="K17" s="12" t="s">
        <v>16</v>
      </c>
      <c r="L17" s="12" t="s">
        <v>6</v>
      </c>
      <c r="M17" s="12">
        <f>INDEX('Criterio Evaluación de Riesgos'!$B$5:$B$9,MATCH(K17,'Criterio Evaluación de Riesgos'!$A$5:$A$9,0))*INDEX('Criterio Evaluación de Riesgos'!$C$4:$G$4,MATCH(L17,'Criterio Evaluación de Riesgos'!$C$3:$G$3,0))</f>
        <v>32</v>
      </c>
      <c r="N17" s="10">
        <v>2</v>
      </c>
      <c r="O17" s="10">
        <v>16</v>
      </c>
      <c r="P17" s="10">
        <v>10</v>
      </c>
      <c r="Q17" s="16" t="s">
        <v>30</v>
      </c>
      <c r="R17" s="10" t="s">
        <v>225</v>
      </c>
      <c r="S17" s="34">
        <v>45599.770833333336</v>
      </c>
      <c r="T17" s="10" t="s">
        <v>226</v>
      </c>
      <c r="U17" s="34">
        <v>45599.791666666664</v>
      </c>
    </row>
    <row r="18" spans="1:21" ht="100.05" customHeight="1" x14ac:dyDescent="0.3">
      <c r="A18" s="36" t="s">
        <v>101</v>
      </c>
      <c r="B18" s="48" t="s">
        <v>261</v>
      </c>
      <c r="C18" s="49" t="s">
        <v>307</v>
      </c>
      <c r="D18" s="48">
        <v>45598.458333333336</v>
      </c>
      <c r="E18" s="50" t="s">
        <v>280</v>
      </c>
      <c r="F18" s="10" t="s">
        <v>194</v>
      </c>
      <c r="G18" s="26" t="s">
        <v>36</v>
      </c>
      <c r="H18" s="10" t="s">
        <v>102</v>
      </c>
      <c r="I18" s="10" t="s">
        <v>103</v>
      </c>
      <c r="J18" s="10" t="s">
        <v>104</v>
      </c>
      <c r="K18" s="12" t="s">
        <v>16</v>
      </c>
      <c r="L18" s="12" t="s">
        <v>5</v>
      </c>
      <c r="M18" s="12">
        <f>INDEX('Criterio Evaluación de Riesgos'!$B$5:$B$9,MATCH(K18,'Criterio Evaluación de Riesgos'!$A$5:$A$9,0))*INDEX('Criterio Evaluación de Riesgos'!$C$4:$G$4,MATCH(L18,'Criterio Evaluación de Riesgos'!$C$3:$G$3,0))</f>
        <v>16</v>
      </c>
      <c r="N18" s="10">
        <v>2</v>
      </c>
      <c r="O18" s="10">
        <v>8</v>
      </c>
      <c r="P18" s="10">
        <v>8</v>
      </c>
      <c r="Q18" s="16" t="s">
        <v>36</v>
      </c>
      <c r="R18" s="10" t="s">
        <v>227</v>
      </c>
      <c r="S18" s="34">
        <v>45598.625</v>
      </c>
      <c r="T18" s="10" t="s">
        <v>228</v>
      </c>
      <c r="U18" s="34">
        <v>45598.645833333336</v>
      </c>
    </row>
    <row r="19" spans="1:21" ht="100.05" customHeight="1" x14ac:dyDescent="0.3">
      <c r="A19" s="36" t="s">
        <v>105</v>
      </c>
      <c r="B19" s="48" t="s">
        <v>262</v>
      </c>
      <c r="C19" s="49" t="s">
        <v>309</v>
      </c>
      <c r="D19" s="48">
        <v>45597.541666666664</v>
      </c>
      <c r="E19" s="50" t="s">
        <v>281</v>
      </c>
      <c r="F19" s="10" t="s">
        <v>193</v>
      </c>
      <c r="G19" s="26" t="s">
        <v>61</v>
      </c>
      <c r="H19" s="10" t="s">
        <v>106</v>
      </c>
      <c r="I19" s="10" t="s">
        <v>107</v>
      </c>
      <c r="J19" s="10" t="s">
        <v>108</v>
      </c>
      <c r="K19" s="12" t="s">
        <v>14</v>
      </c>
      <c r="L19" s="12" t="s">
        <v>6</v>
      </c>
      <c r="M19" s="12">
        <f>INDEX('Criterio Evaluación de Riesgos'!$B$5:$B$9,MATCH(K19,'Criterio Evaluación de Riesgos'!$A$5:$A$9,0))*INDEX('Criterio Evaluación de Riesgos'!$C$4:$G$4,MATCH(L19,'Criterio Evaluación de Riesgos'!$C$3:$G$3,0))</f>
        <v>48</v>
      </c>
      <c r="N19" s="10">
        <v>3</v>
      </c>
      <c r="O19" s="10">
        <v>16</v>
      </c>
      <c r="P19" s="10">
        <v>15</v>
      </c>
      <c r="Q19" s="16" t="s">
        <v>61</v>
      </c>
      <c r="R19" s="10" t="s">
        <v>229</v>
      </c>
      <c r="S19" s="34">
        <v>45597.708333333336</v>
      </c>
      <c r="T19" s="10" t="s">
        <v>230</v>
      </c>
      <c r="U19" s="34">
        <v>45597.729166666664</v>
      </c>
    </row>
    <row r="20" spans="1:21" ht="100.05" customHeight="1" x14ac:dyDescent="0.3">
      <c r="A20" s="36" t="s">
        <v>109</v>
      </c>
      <c r="B20" s="48" t="s">
        <v>263</v>
      </c>
      <c r="C20" s="49" t="s">
        <v>30</v>
      </c>
      <c r="D20" s="48">
        <v>45596.53125</v>
      </c>
      <c r="E20" s="50" t="s">
        <v>282</v>
      </c>
      <c r="F20" s="10" t="s">
        <v>30</v>
      </c>
      <c r="G20" s="26" t="s">
        <v>110</v>
      </c>
      <c r="H20" s="10" t="s">
        <v>111</v>
      </c>
      <c r="I20" s="10" t="s">
        <v>112</v>
      </c>
      <c r="J20" s="10" t="s">
        <v>113</v>
      </c>
      <c r="K20" s="12" t="s">
        <v>14</v>
      </c>
      <c r="L20" s="12" t="s">
        <v>6</v>
      </c>
      <c r="M20" s="12">
        <f>INDEX('Criterio Evaluación de Riesgos'!$B$5:$B$9,MATCH(K20,'Criterio Evaluación de Riesgos'!$A$5:$A$9,0))*INDEX('Criterio Evaluación de Riesgos'!$C$4:$G$4,MATCH(L20,'Criterio Evaluación de Riesgos'!$C$3:$G$3,0))</f>
        <v>48</v>
      </c>
      <c r="N20" s="10">
        <v>3</v>
      </c>
      <c r="O20" s="10">
        <v>16</v>
      </c>
      <c r="P20" s="10">
        <v>15</v>
      </c>
      <c r="Q20" s="16" t="s">
        <v>30</v>
      </c>
      <c r="R20" s="10" t="s">
        <v>231</v>
      </c>
      <c r="S20" s="34">
        <v>45596.6875</v>
      </c>
      <c r="T20" s="10" t="s">
        <v>232</v>
      </c>
      <c r="U20" s="34">
        <v>45596.708333333336</v>
      </c>
    </row>
    <row r="21" spans="1:21" ht="100.05" customHeight="1" x14ac:dyDescent="0.3">
      <c r="A21" s="36" t="s">
        <v>114</v>
      </c>
      <c r="B21" s="48" t="s">
        <v>264</v>
      </c>
      <c r="C21" s="49" t="s">
        <v>309</v>
      </c>
      <c r="D21" s="48">
        <v>45595.395833333336</v>
      </c>
      <c r="E21" s="50" t="s">
        <v>283</v>
      </c>
      <c r="F21" s="10" t="s">
        <v>194</v>
      </c>
      <c r="G21" s="26" t="s">
        <v>115</v>
      </c>
      <c r="H21" s="10" t="s">
        <v>116</v>
      </c>
      <c r="I21" s="10" t="s">
        <v>117</v>
      </c>
      <c r="J21" s="10" t="s">
        <v>118</v>
      </c>
      <c r="K21" s="12" t="s">
        <v>16</v>
      </c>
      <c r="L21" s="12" t="s">
        <v>6</v>
      </c>
      <c r="M21" s="12">
        <f>INDEX('Criterio Evaluación de Riesgos'!$B$5:$B$9,MATCH(K21,'Criterio Evaluación de Riesgos'!$A$5:$A$9,0))*INDEX('Criterio Evaluación de Riesgos'!$C$4:$G$4,MATCH(L21,'Criterio Evaluación de Riesgos'!$C$3:$G$3,0))</f>
        <v>32</v>
      </c>
      <c r="N21" s="10">
        <v>2</v>
      </c>
      <c r="O21" s="10">
        <v>16</v>
      </c>
      <c r="P21" s="10">
        <v>10</v>
      </c>
      <c r="Q21" s="16" t="s">
        <v>61</v>
      </c>
      <c r="R21" s="10" t="s">
        <v>233</v>
      </c>
      <c r="S21" s="34">
        <v>45595.541666666664</v>
      </c>
      <c r="T21" s="10" t="s">
        <v>234</v>
      </c>
      <c r="U21" s="34">
        <v>45595.5625</v>
      </c>
    </row>
    <row r="22" spans="1:21" ht="100.05" customHeight="1" x14ac:dyDescent="0.3">
      <c r="A22" s="36" t="s">
        <v>119</v>
      </c>
      <c r="B22" s="48" t="s">
        <v>265</v>
      </c>
      <c r="C22" s="49" t="s">
        <v>310</v>
      </c>
      <c r="D22" s="48">
        <v>45594.4375</v>
      </c>
      <c r="E22" s="50" t="s">
        <v>284</v>
      </c>
      <c r="F22" s="10" t="s">
        <v>192</v>
      </c>
      <c r="G22" s="26" t="s">
        <v>43</v>
      </c>
      <c r="H22" s="10" t="s">
        <v>120</v>
      </c>
      <c r="I22" s="10" t="s">
        <v>121</v>
      </c>
      <c r="J22" s="10" t="s">
        <v>122</v>
      </c>
      <c r="K22" s="12" t="s">
        <v>14</v>
      </c>
      <c r="L22" s="12" t="s">
        <v>5</v>
      </c>
      <c r="M22" s="12">
        <f>INDEX('Criterio Evaluación de Riesgos'!$B$5:$B$9,MATCH(K22,'Criterio Evaluación de Riesgos'!$A$5:$A$9,0))*INDEX('Criterio Evaluación de Riesgos'!$C$4:$G$4,MATCH(L22,'Criterio Evaluación de Riesgos'!$C$3:$G$3,0))</f>
        <v>24</v>
      </c>
      <c r="N22" s="10">
        <v>3</v>
      </c>
      <c r="O22" s="10">
        <v>8</v>
      </c>
      <c r="P22" s="10">
        <v>12</v>
      </c>
      <c r="Q22" s="16" t="s">
        <v>47</v>
      </c>
      <c r="R22" s="10" t="s">
        <v>235</v>
      </c>
      <c r="S22" s="34">
        <v>45594.604166666664</v>
      </c>
      <c r="T22" s="10" t="s">
        <v>236</v>
      </c>
      <c r="U22" s="34">
        <v>45594.625</v>
      </c>
    </row>
  </sheetData>
  <conditionalFormatting sqref="M2:M22">
    <cfRule type="expression" dxfId="11" priority="1" stopIfTrue="1">
      <formula>AND(M2&gt;=32,M2&lt;=80)</formula>
    </cfRule>
    <cfRule type="expression" dxfId="10" priority="2" stopIfTrue="1">
      <formula>AND(M2&gt;=16,M2&lt;=24)</formula>
    </cfRule>
    <cfRule type="expression" dxfId="9" priority="3" stopIfTrue="1">
      <formula>AND(M2&gt;=1,M2&lt;=4)</formula>
    </cfRule>
    <cfRule type="expression" dxfId="8" priority="4" stopIfTrue="1">
      <formula>AND(M2&gt;=5,M2&lt;=12)</formula>
    </cfRule>
  </conditionalFormatting>
  <pageMargins left="0.7" right="0.7" top="0.75" bottom="0.75" header="0.3" footer="0.3"/>
  <pageSetup scale="30" orientation="landscape" horizontalDpi="1200" verticalDpi="1200" r:id="rId1"/>
  <rowBreaks count="2" manualBreakCount="2">
    <brk id="7" max="20" man="1"/>
    <brk id="15" max="20" man="1"/>
  </rowBreaks>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F8C5006C-951A-440D-97FF-7510C95C45D9}">
          <x14:formula1>
            <xm:f>'Criterio Evaluación de Riesgos'!$C$3:$G$3</xm:f>
          </x14:formula1>
          <xm:sqref>L2:L22</xm:sqref>
        </x14:dataValidation>
        <x14:dataValidation type="list" allowBlank="1" showInputMessage="1" showErrorMessage="1" xr:uid="{01AE1834-1598-4218-A4D0-F90CAD852A1E}">
          <x14:formula1>
            <xm:f>'Criterio Evaluación de Riesgos'!$A$5:$A$9</xm:f>
          </x14:formula1>
          <xm:sqref>K2:K22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8E60F-98F6-4E1A-A672-A0A605E08A34}">
  <dimension ref="A1:U22"/>
  <sheetViews>
    <sheetView topLeftCell="A17" zoomScale="70" zoomScaleNormal="70" zoomScaleSheetLayoutView="55" zoomScalePageLayoutView="40" workbookViewId="0">
      <selection sqref="A1:M22"/>
    </sheetView>
  </sheetViews>
  <sheetFormatPr baseColWidth="10" defaultColWidth="11.44140625" defaultRowHeight="14.4" x14ac:dyDescent="0.3"/>
  <cols>
    <col min="1" max="1" width="11.44140625" style="1"/>
    <col min="2" max="2" width="36.88671875" style="1" customWidth="1"/>
    <col min="3" max="3" width="22.109375" style="1" customWidth="1"/>
    <col min="4" max="4" width="36.6640625" style="1" bestFit="1" customWidth="1"/>
    <col min="5" max="5" width="80.77734375" style="35" customWidth="1"/>
    <col min="6" max="6" width="32.21875" style="1" hidden="1" customWidth="1"/>
    <col min="7" max="7" width="0" hidden="1" customWidth="1"/>
    <col min="8" max="8" width="26" hidden="1" customWidth="1"/>
    <col min="9" max="9" width="20.33203125" hidden="1" customWidth="1"/>
    <col min="10" max="10" width="19.21875" hidden="1" customWidth="1"/>
    <col min="11" max="11" width="16.44140625" bestFit="1" customWidth="1"/>
    <col min="12" max="12" width="14.6640625" bestFit="1" customWidth="1"/>
    <col min="13" max="13" width="25.77734375" bestFit="1" customWidth="1"/>
    <col min="14" max="17" width="0" hidden="1" customWidth="1"/>
    <col min="18" max="18" width="19.109375" hidden="1" customWidth="1"/>
    <col min="19" max="19" width="39.109375" hidden="1" customWidth="1"/>
    <col min="20" max="20" width="34" hidden="1" customWidth="1"/>
    <col min="21" max="21" width="39.109375" hidden="1" customWidth="1"/>
  </cols>
  <sheetData>
    <row r="1" spans="1:21" s="57" customFormat="1" ht="60" customHeight="1" x14ac:dyDescent="0.35">
      <c r="A1" s="51" t="s">
        <v>19</v>
      </c>
      <c r="B1" s="51" t="s">
        <v>180</v>
      </c>
      <c r="C1" s="51" t="s">
        <v>181</v>
      </c>
      <c r="D1" s="51" t="s">
        <v>187</v>
      </c>
      <c r="E1" s="51" t="s">
        <v>182</v>
      </c>
      <c r="F1" s="51" t="s">
        <v>183</v>
      </c>
      <c r="G1" s="52" t="s">
        <v>20</v>
      </c>
      <c r="H1" s="51" t="s">
        <v>21</v>
      </c>
      <c r="I1" s="51" t="s">
        <v>22</v>
      </c>
      <c r="J1" s="51" t="s">
        <v>23</v>
      </c>
      <c r="K1" s="51" t="s">
        <v>7</v>
      </c>
      <c r="L1" s="51" t="s">
        <v>1</v>
      </c>
      <c r="M1" s="51" t="s">
        <v>8</v>
      </c>
      <c r="N1" s="52" t="s">
        <v>7</v>
      </c>
      <c r="O1" s="52" t="s">
        <v>1</v>
      </c>
      <c r="P1" s="52" t="s">
        <v>24</v>
      </c>
      <c r="Q1" s="52" t="s">
        <v>20</v>
      </c>
      <c r="R1" s="51" t="s">
        <v>184</v>
      </c>
      <c r="S1" s="51" t="s">
        <v>185</v>
      </c>
      <c r="T1" s="51" t="s">
        <v>186</v>
      </c>
      <c r="U1" s="51" t="s">
        <v>188</v>
      </c>
    </row>
    <row r="2" spans="1:21" s="41" customFormat="1" ht="100.05" hidden="1" customHeight="1" x14ac:dyDescent="0.3">
      <c r="A2" s="36" t="s">
        <v>25</v>
      </c>
      <c r="B2" s="48" t="s">
        <v>245</v>
      </c>
      <c r="C2" s="49" t="s">
        <v>306</v>
      </c>
      <c r="D2" s="48">
        <v>45613.354166666664</v>
      </c>
      <c r="E2" s="50" t="s">
        <v>266</v>
      </c>
      <c r="F2" s="37" t="s">
        <v>192</v>
      </c>
      <c r="G2" s="39" t="s">
        <v>26</v>
      </c>
      <c r="H2" s="37" t="s">
        <v>27</v>
      </c>
      <c r="I2" s="37" t="s">
        <v>28</v>
      </c>
      <c r="J2" s="37" t="s">
        <v>29</v>
      </c>
      <c r="K2" s="40" t="s">
        <v>10</v>
      </c>
      <c r="L2" s="40" t="s">
        <v>6</v>
      </c>
      <c r="M2" s="40">
        <f>INDEX('Criterio Evaluación de Riesgos'!$B$5:$B$9,MATCH(K2,'Criterio Evaluación de Riesgos'!$A$5:$A$9,0))*INDEX('Criterio Evaluación de Riesgos'!$C$4:$G$4,MATCH(L2,'Criterio Evaluación de Riesgos'!$C$3:$G$3,0))</f>
        <v>80</v>
      </c>
      <c r="N2" s="40">
        <v>3</v>
      </c>
      <c r="O2" s="40">
        <v>16</v>
      </c>
      <c r="P2" s="40">
        <v>15</v>
      </c>
      <c r="Q2" s="39" t="s">
        <v>30</v>
      </c>
      <c r="R2" s="37" t="s">
        <v>195</v>
      </c>
      <c r="S2" s="38">
        <v>45613.583333333336</v>
      </c>
      <c r="T2" s="37" t="s">
        <v>196</v>
      </c>
      <c r="U2" s="38">
        <v>45613.604166666664</v>
      </c>
    </row>
    <row r="3" spans="1:21" s="41" customFormat="1" ht="100.05" hidden="1" customHeight="1" x14ac:dyDescent="0.3">
      <c r="A3" s="36" t="s">
        <v>31</v>
      </c>
      <c r="B3" s="48" t="s">
        <v>246</v>
      </c>
      <c r="C3" s="49" t="s">
        <v>307</v>
      </c>
      <c r="D3" s="48">
        <v>45612.427083333336</v>
      </c>
      <c r="E3" s="50" t="s">
        <v>267</v>
      </c>
      <c r="F3" s="37" t="s">
        <v>191</v>
      </c>
      <c r="G3" s="42" t="s">
        <v>32</v>
      </c>
      <c r="H3" s="37" t="s">
        <v>33</v>
      </c>
      <c r="I3" s="37" t="s">
        <v>34</v>
      </c>
      <c r="J3" s="37" t="s">
        <v>35</v>
      </c>
      <c r="K3" s="40" t="s">
        <v>16</v>
      </c>
      <c r="L3" s="40" t="s">
        <v>5</v>
      </c>
      <c r="M3" s="40">
        <f>INDEX('Criterio Evaluación de Riesgos'!$B$5:$B$9,MATCH(K3,'Criterio Evaluación de Riesgos'!$A$5:$A$9,0))*INDEX('Criterio Evaluación de Riesgos'!$C$4:$G$4,MATCH(L3,'Criterio Evaluación de Riesgos'!$C$3:$G$3,0))</f>
        <v>16</v>
      </c>
      <c r="N3" s="40">
        <v>3</v>
      </c>
      <c r="O3" s="40">
        <v>8</v>
      </c>
      <c r="P3" s="40">
        <v>12</v>
      </c>
      <c r="Q3" s="42" t="s">
        <v>36</v>
      </c>
      <c r="R3" s="37" t="s">
        <v>197</v>
      </c>
      <c r="S3" s="38">
        <v>45612.666666666664</v>
      </c>
      <c r="T3" s="37" t="s">
        <v>198</v>
      </c>
      <c r="U3" s="38">
        <v>45612.6875</v>
      </c>
    </row>
    <row r="4" spans="1:21" s="41" customFormat="1" ht="100.05" hidden="1" customHeight="1" x14ac:dyDescent="0.3">
      <c r="A4" s="36" t="s">
        <v>37</v>
      </c>
      <c r="B4" s="48" t="s">
        <v>247</v>
      </c>
      <c r="C4" s="49" t="s">
        <v>306</v>
      </c>
      <c r="D4" s="48">
        <v>45611.375</v>
      </c>
      <c r="E4" s="50" t="s">
        <v>268</v>
      </c>
      <c r="F4" s="37" t="s">
        <v>30</v>
      </c>
      <c r="G4" s="39" t="s">
        <v>38</v>
      </c>
      <c r="H4" s="37" t="s">
        <v>39</v>
      </c>
      <c r="I4" s="37" t="s">
        <v>40</v>
      </c>
      <c r="J4" s="37" t="s">
        <v>41</v>
      </c>
      <c r="K4" s="40" t="s">
        <v>12</v>
      </c>
      <c r="L4" s="40" t="s">
        <v>6</v>
      </c>
      <c r="M4" s="40">
        <f>INDEX('Criterio Evaluación de Riesgos'!$B$5:$B$9,MATCH(K4,'Criterio Evaluación de Riesgos'!$A$5:$A$9,0))*INDEX('Criterio Evaluación de Riesgos'!$C$4:$G$4,MATCH(L4,'Criterio Evaluación de Riesgos'!$C$3:$G$3,0))</f>
        <v>64</v>
      </c>
      <c r="N4" s="37">
        <v>4</v>
      </c>
      <c r="O4" s="37">
        <v>16</v>
      </c>
      <c r="P4" s="37">
        <v>20</v>
      </c>
      <c r="Q4" s="39" t="s">
        <v>30</v>
      </c>
      <c r="R4" s="37" t="s">
        <v>199</v>
      </c>
      <c r="S4" s="38">
        <v>45611.520833333336</v>
      </c>
      <c r="T4" s="37" t="s">
        <v>200</v>
      </c>
      <c r="U4" s="38">
        <v>45611.541666666664</v>
      </c>
    </row>
    <row r="5" spans="1:21" s="41" customFormat="1" ht="100.05" hidden="1" customHeight="1" x14ac:dyDescent="0.3">
      <c r="A5" s="36" t="s">
        <v>42</v>
      </c>
      <c r="B5" s="48" t="s">
        <v>248</v>
      </c>
      <c r="C5" s="49" t="s">
        <v>308</v>
      </c>
      <c r="D5" s="48">
        <v>45610.489583333336</v>
      </c>
      <c r="E5" s="50" t="s">
        <v>269</v>
      </c>
      <c r="F5" s="37" t="s">
        <v>30</v>
      </c>
      <c r="G5" s="39" t="s">
        <v>43</v>
      </c>
      <c r="H5" s="37" t="s">
        <v>44</v>
      </c>
      <c r="I5" s="37" t="s">
        <v>45</v>
      </c>
      <c r="J5" s="37" t="s">
        <v>46</v>
      </c>
      <c r="K5" s="40" t="s">
        <v>16</v>
      </c>
      <c r="L5" s="40" t="s">
        <v>6</v>
      </c>
      <c r="M5" s="40">
        <f>INDEX('Criterio Evaluación de Riesgos'!$B$5:$B$9,MATCH(K5,'Criterio Evaluación de Riesgos'!$A$5:$A$9,0))*INDEX('Criterio Evaluación de Riesgos'!$C$4:$G$4,MATCH(L5,'Criterio Evaluación de Riesgos'!$C$3:$G$3,0))</f>
        <v>32</v>
      </c>
      <c r="N5" s="37">
        <v>2</v>
      </c>
      <c r="O5" s="37">
        <v>16</v>
      </c>
      <c r="P5" s="37">
        <v>10</v>
      </c>
      <c r="Q5" s="39" t="s">
        <v>47</v>
      </c>
      <c r="R5" s="37" t="s">
        <v>201</v>
      </c>
      <c r="S5" s="38">
        <v>45610.645833333336</v>
      </c>
      <c r="T5" s="37" t="s">
        <v>202</v>
      </c>
      <c r="U5" s="38">
        <v>45610.666666666664</v>
      </c>
    </row>
    <row r="6" spans="1:21" s="41" customFormat="1" ht="100.05" hidden="1" customHeight="1" x14ac:dyDescent="0.3">
      <c r="A6" s="36" t="s">
        <v>48</v>
      </c>
      <c r="B6" s="48" t="s">
        <v>249</v>
      </c>
      <c r="C6" s="49" t="s">
        <v>30</v>
      </c>
      <c r="D6" s="48">
        <v>45609.597222222219</v>
      </c>
      <c r="E6" s="50" t="s">
        <v>189</v>
      </c>
      <c r="F6" s="37" t="s">
        <v>30</v>
      </c>
      <c r="G6" s="39" t="s">
        <v>30</v>
      </c>
      <c r="H6" s="37" t="s">
        <v>49</v>
      </c>
      <c r="I6" s="37" t="s">
        <v>50</v>
      </c>
      <c r="J6" s="37" t="s">
        <v>51</v>
      </c>
      <c r="K6" s="40" t="s">
        <v>14</v>
      </c>
      <c r="L6" s="40" t="s">
        <v>5</v>
      </c>
      <c r="M6" s="40">
        <f>INDEX('Criterio Evaluación de Riesgos'!$B$5:$B$9,MATCH(K6,'Criterio Evaluación de Riesgos'!$A$5:$A$9,0))*INDEX('Criterio Evaluación de Riesgos'!$C$4:$G$4,MATCH(L6,'Criterio Evaluación de Riesgos'!$C$3:$G$3,0))</f>
        <v>24</v>
      </c>
      <c r="N6" s="37">
        <v>3</v>
      </c>
      <c r="O6" s="37">
        <v>8</v>
      </c>
      <c r="P6" s="37">
        <v>12</v>
      </c>
      <c r="Q6" s="39" t="s">
        <v>30</v>
      </c>
      <c r="R6" s="37" t="s">
        <v>203</v>
      </c>
      <c r="S6" s="38">
        <v>45609.708333333336</v>
      </c>
      <c r="T6" s="37" t="s">
        <v>204</v>
      </c>
      <c r="U6" s="38">
        <v>45609.729166666664</v>
      </c>
    </row>
    <row r="7" spans="1:21" s="41" customFormat="1" ht="100.05" hidden="1" customHeight="1" x14ac:dyDescent="0.3">
      <c r="A7" s="36" t="s">
        <v>52</v>
      </c>
      <c r="B7" s="48" t="s">
        <v>250</v>
      </c>
      <c r="C7" s="49" t="s">
        <v>30</v>
      </c>
      <c r="D7" s="48">
        <v>45609.416666666664</v>
      </c>
      <c r="E7" s="50" t="s">
        <v>270</v>
      </c>
      <c r="F7" s="37" t="s">
        <v>193</v>
      </c>
      <c r="G7" s="39" t="s">
        <v>53</v>
      </c>
      <c r="H7" s="37" t="s">
        <v>54</v>
      </c>
      <c r="I7" s="37" t="s">
        <v>55</v>
      </c>
      <c r="J7" s="37" t="s">
        <v>56</v>
      </c>
      <c r="K7" s="40" t="s">
        <v>14</v>
      </c>
      <c r="L7" s="40" t="s">
        <v>5</v>
      </c>
      <c r="M7" s="40">
        <f>INDEX('Criterio Evaluación de Riesgos'!$B$5:$B$9,MATCH(K7,'Criterio Evaluación de Riesgos'!$A$5:$A$9,0))*INDEX('Criterio Evaluación de Riesgos'!$C$4:$G$4,MATCH(L7,'Criterio Evaluación de Riesgos'!$C$3:$G$3,0))</f>
        <v>24</v>
      </c>
      <c r="N7" s="37">
        <v>3</v>
      </c>
      <c r="O7" s="37">
        <v>8</v>
      </c>
      <c r="P7" s="37">
        <v>12</v>
      </c>
      <c r="Q7" s="39" t="s">
        <v>30</v>
      </c>
      <c r="R7" s="37" t="s">
        <v>205</v>
      </c>
      <c r="S7" s="38">
        <v>45609.625</v>
      </c>
      <c r="T7" s="37" t="s">
        <v>206</v>
      </c>
      <c r="U7" s="38">
        <v>45609.645833333336</v>
      </c>
    </row>
    <row r="8" spans="1:21" s="41" customFormat="1" ht="100.05" hidden="1" customHeight="1" x14ac:dyDescent="0.3">
      <c r="A8" s="36" t="s">
        <v>57</v>
      </c>
      <c r="B8" s="48" t="s">
        <v>251</v>
      </c>
      <c r="C8" s="49" t="s">
        <v>306</v>
      </c>
      <c r="D8" s="48">
        <v>45608.395833333336</v>
      </c>
      <c r="E8" s="50" t="s">
        <v>271</v>
      </c>
      <c r="F8" s="37" t="s">
        <v>192</v>
      </c>
      <c r="G8" s="39" t="s">
        <v>38</v>
      </c>
      <c r="H8" s="37" t="s">
        <v>58</v>
      </c>
      <c r="I8" s="37" t="s">
        <v>59</v>
      </c>
      <c r="J8" s="37" t="s">
        <v>60</v>
      </c>
      <c r="K8" s="40" t="s">
        <v>16</v>
      </c>
      <c r="L8" s="40" t="s">
        <v>6</v>
      </c>
      <c r="M8" s="40">
        <f>INDEX('Criterio Evaluación de Riesgos'!$B$5:$B$9,MATCH(K8,'Criterio Evaluación de Riesgos'!$A$5:$A$9,0))*INDEX('Criterio Evaluación de Riesgos'!$C$4:$G$4,MATCH(L8,'Criterio Evaluación de Riesgos'!$C$3:$G$3,0))</f>
        <v>32</v>
      </c>
      <c r="N8" s="37">
        <v>2</v>
      </c>
      <c r="O8" s="37">
        <v>16</v>
      </c>
      <c r="P8" s="37">
        <v>10</v>
      </c>
      <c r="Q8" s="39" t="s">
        <v>61</v>
      </c>
      <c r="R8" s="37" t="s">
        <v>207</v>
      </c>
      <c r="S8" s="38">
        <v>45608.541666666664</v>
      </c>
      <c r="T8" s="37" t="s">
        <v>208</v>
      </c>
      <c r="U8" s="38">
        <v>45608.5625</v>
      </c>
    </row>
    <row r="9" spans="1:21" s="41" customFormat="1" ht="100.05" hidden="1" customHeight="1" x14ac:dyDescent="0.3">
      <c r="A9" s="36" t="s">
        <v>62</v>
      </c>
      <c r="B9" s="48" t="s">
        <v>252</v>
      </c>
      <c r="C9" s="49" t="s">
        <v>30</v>
      </c>
      <c r="D9" s="48">
        <v>45607.666666666664</v>
      </c>
      <c r="E9" s="50" t="s">
        <v>272</v>
      </c>
      <c r="F9" s="37" t="s">
        <v>30</v>
      </c>
      <c r="G9" s="39" t="s">
        <v>30</v>
      </c>
      <c r="H9" s="37" t="s">
        <v>63</v>
      </c>
      <c r="I9" s="37" t="s">
        <v>64</v>
      </c>
      <c r="J9" s="37" t="s">
        <v>65</v>
      </c>
      <c r="K9" s="40" t="s">
        <v>14</v>
      </c>
      <c r="L9" s="40" t="s">
        <v>5</v>
      </c>
      <c r="M9" s="40">
        <f>INDEX('Criterio Evaluación de Riesgos'!$B$5:$B$9,MATCH(K9,'Criterio Evaluación de Riesgos'!$A$5:$A$9,0))*INDEX('Criterio Evaluación de Riesgos'!$C$4:$G$4,MATCH(L9,'Criterio Evaluación de Riesgos'!$C$3:$G$3,0))</f>
        <v>24</v>
      </c>
      <c r="N9" s="37">
        <v>3</v>
      </c>
      <c r="O9" s="37">
        <v>8</v>
      </c>
      <c r="P9" s="37">
        <v>12</v>
      </c>
      <c r="Q9" s="39" t="s">
        <v>30</v>
      </c>
      <c r="R9" s="37" t="s">
        <v>209</v>
      </c>
      <c r="S9" s="38">
        <v>45607.833333333336</v>
      </c>
      <c r="T9" s="37" t="s">
        <v>210</v>
      </c>
      <c r="U9" s="38">
        <v>45607.854166666664</v>
      </c>
    </row>
    <row r="10" spans="1:21" s="41" customFormat="1" ht="100.05" hidden="1" customHeight="1" x14ac:dyDescent="0.3">
      <c r="A10" s="36" t="s">
        <v>66</v>
      </c>
      <c r="B10" s="48" t="s">
        <v>253</v>
      </c>
      <c r="C10" s="49" t="s">
        <v>306</v>
      </c>
      <c r="D10" s="48">
        <v>45606.614583333336</v>
      </c>
      <c r="E10" s="50" t="s">
        <v>273</v>
      </c>
      <c r="F10" s="37" t="s">
        <v>30</v>
      </c>
      <c r="G10" s="39" t="s">
        <v>67</v>
      </c>
      <c r="H10" s="37" t="s">
        <v>68</v>
      </c>
      <c r="I10" s="37" t="s">
        <v>69</v>
      </c>
      <c r="J10" s="37" t="s">
        <v>70</v>
      </c>
      <c r="K10" s="40" t="s">
        <v>12</v>
      </c>
      <c r="L10" s="40" t="s">
        <v>4</v>
      </c>
      <c r="M10" s="40">
        <f>INDEX('Criterio Evaluación de Riesgos'!$B$5:$B$9,MATCH(K10,'Criterio Evaluación de Riesgos'!$A$5:$A$9,0))*INDEX('Criterio Evaluación de Riesgos'!$C$4:$G$4,MATCH(L10,'Criterio Evaluación de Riesgos'!$C$3:$G$3,0))</f>
        <v>16</v>
      </c>
      <c r="N10" s="37">
        <v>4</v>
      </c>
      <c r="O10" s="37">
        <v>4</v>
      </c>
      <c r="P10" s="37">
        <v>12</v>
      </c>
      <c r="Q10" s="39" t="s">
        <v>47</v>
      </c>
      <c r="R10" s="37" t="s">
        <v>211</v>
      </c>
      <c r="S10" s="38">
        <v>45606.75</v>
      </c>
      <c r="T10" s="37" t="s">
        <v>212</v>
      </c>
      <c r="U10" s="38">
        <v>45606.770833333336</v>
      </c>
    </row>
    <row r="11" spans="1:21" s="41" customFormat="1" ht="100.05" hidden="1" customHeight="1" x14ac:dyDescent="0.3">
      <c r="A11" s="36" t="s">
        <v>71</v>
      </c>
      <c r="B11" s="48" t="s">
        <v>254</v>
      </c>
      <c r="C11" s="49" t="s">
        <v>309</v>
      </c>
      <c r="D11" s="48">
        <v>45605.5</v>
      </c>
      <c r="E11" s="50" t="s">
        <v>274</v>
      </c>
      <c r="F11" s="37" t="s">
        <v>193</v>
      </c>
      <c r="G11" s="39" t="s">
        <v>72</v>
      </c>
      <c r="H11" s="37" t="s">
        <v>73</v>
      </c>
      <c r="I11" s="37" t="s">
        <v>74</v>
      </c>
      <c r="J11" s="37" t="s">
        <v>75</v>
      </c>
      <c r="K11" s="40" t="s">
        <v>16</v>
      </c>
      <c r="L11" s="40" t="s">
        <v>6</v>
      </c>
      <c r="M11" s="40">
        <f>INDEX('Criterio Evaluación de Riesgos'!$B$5:$B$9,MATCH(K11,'Criterio Evaluación de Riesgos'!$A$5:$A$9,0))*INDEX('Criterio Evaluación de Riesgos'!$C$4:$G$4,MATCH(L11,'Criterio Evaluación de Riesgos'!$C$3:$G$3,0))</f>
        <v>32</v>
      </c>
      <c r="N11" s="37">
        <v>2</v>
      </c>
      <c r="O11" s="37">
        <v>16</v>
      </c>
      <c r="P11" s="37">
        <v>10</v>
      </c>
      <c r="Q11" s="39" t="s">
        <v>61</v>
      </c>
      <c r="R11" s="37" t="s">
        <v>213</v>
      </c>
      <c r="S11" s="38">
        <v>45605.6875</v>
      </c>
      <c r="T11" s="37" t="s">
        <v>214</v>
      </c>
      <c r="U11" s="38">
        <v>45605.708333333336</v>
      </c>
    </row>
    <row r="12" spans="1:21" s="41" customFormat="1" ht="100.05" hidden="1" customHeight="1" x14ac:dyDescent="0.3">
      <c r="A12" s="36" t="s">
        <v>76</v>
      </c>
      <c r="B12" s="48" t="s">
        <v>255</v>
      </c>
      <c r="C12" s="49" t="s">
        <v>308</v>
      </c>
      <c r="D12" s="48">
        <v>45604.479166666664</v>
      </c>
      <c r="E12" s="50" t="s">
        <v>275</v>
      </c>
      <c r="F12" s="37" t="s">
        <v>193</v>
      </c>
      <c r="G12" s="39" t="s">
        <v>43</v>
      </c>
      <c r="H12" s="37" t="s">
        <v>77</v>
      </c>
      <c r="I12" s="37" t="s">
        <v>78</v>
      </c>
      <c r="J12" s="37" t="s">
        <v>79</v>
      </c>
      <c r="K12" s="40" t="s">
        <v>12</v>
      </c>
      <c r="L12" s="40" t="s">
        <v>4</v>
      </c>
      <c r="M12" s="40">
        <f>INDEX('Criterio Evaluación de Riesgos'!$B$5:$B$9,MATCH(K12,'Criterio Evaluación de Riesgos'!$A$5:$A$9,0))*INDEX('Criterio Evaluación de Riesgos'!$C$4:$G$4,MATCH(L12,'Criterio Evaluación de Riesgos'!$C$3:$G$3,0))</f>
        <v>16</v>
      </c>
      <c r="N12" s="37">
        <v>4</v>
      </c>
      <c r="O12" s="37">
        <v>4</v>
      </c>
      <c r="P12" s="37">
        <v>12</v>
      </c>
      <c r="Q12" s="39" t="s">
        <v>47</v>
      </c>
      <c r="R12" s="37" t="s">
        <v>215</v>
      </c>
      <c r="S12" s="38">
        <v>45604.625</v>
      </c>
      <c r="T12" s="37" t="s">
        <v>216</v>
      </c>
      <c r="U12" s="38">
        <v>45604.645833333336</v>
      </c>
    </row>
    <row r="13" spans="1:21" s="41" customFormat="1" ht="100.05" hidden="1" customHeight="1" x14ac:dyDescent="0.3">
      <c r="A13" s="36" t="s">
        <v>80</v>
      </c>
      <c r="B13" s="48" t="s">
        <v>256</v>
      </c>
      <c r="C13" s="49" t="s">
        <v>309</v>
      </c>
      <c r="D13" s="48">
        <v>45603.447916666664</v>
      </c>
      <c r="E13" s="50" t="s">
        <v>276</v>
      </c>
      <c r="F13" s="37" t="s">
        <v>194</v>
      </c>
      <c r="G13" s="39" t="s">
        <v>81</v>
      </c>
      <c r="H13" s="37" t="s">
        <v>82</v>
      </c>
      <c r="I13" s="37" t="s">
        <v>83</v>
      </c>
      <c r="J13" s="37" t="s">
        <v>84</v>
      </c>
      <c r="K13" s="40" t="s">
        <v>14</v>
      </c>
      <c r="L13" s="40" t="s">
        <v>6</v>
      </c>
      <c r="M13" s="40">
        <f>INDEX('Criterio Evaluación de Riesgos'!$B$5:$B$9,MATCH(K13,'Criterio Evaluación de Riesgos'!$A$5:$A$9,0))*INDEX('Criterio Evaluación de Riesgos'!$C$4:$G$4,MATCH(L13,'Criterio Evaluación de Riesgos'!$C$3:$G$3,0))</f>
        <v>48</v>
      </c>
      <c r="N13" s="37">
        <v>3</v>
      </c>
      <c r="O13" s="37">
        <v>16</v>
      </c>
      <c r="P13" s="37">
        <v>12</v>
      </c>
      <c r="Q13" s="39" t="s">
        <v>61</v>
      </c>
      <c r="R13" s="37" t="s">
        <v>217</v>
      </c>
      <c r="S13" s="38">
        <v>45603.645833333336</v>
      </c>
      <c r="T13" s="37" t="s">
        <v>218</v>
      </c>
      <c r="U13" s="38">
        <v>45603.666666666664</v>
      </c>
    </row>
    <row r="14" spans="1:21" s="41" customFormat="1" ht="100.05" hidden="1" customHeight="1" x14ac:dyDescent="0.3">
      <c r="A14" s="36" t="s">
        <v>85</v>
      </c>
      <c r="B14" s="48" t="s">
        <v>257</v>
      </c>
      <c r="C14" s="49" t="s">
        <v>309</v>
      </c>
      <c r="D14" s="48">
        <v>45602.583333333336</v>
      </c>
      <c r="E14" s="50" t="s">
        <v>277</v>
      </c>
      <c r="F14" s="37" t="s">
        <v>193</v>
      </c>
      <c r="G14" s="39" t="s">
        <v>72</v>
      </c>
      <c r="H14" s="37" t="s">
        <v>86</v>
      </c>
      <c r="I14" s="37" t="s">
        <v>87</v>
      </c>
      <c r="J14" s="37" t="s">
        <v>88</v>
      </c>
      <c r="K14" s="40" t="s">
        <v>14</v>
      </c>
      <c r="L14" s="40" t="s">
        <v>6</v>
      </c>
      <c r="M14" s="40">
        <f>INDEX('Criterio Evaluación de Riesgos'!$B$5:$B$9,MATCH(K14,'Criterio Evaluación de Riesgos'!$A$5:$A$9,0))*INDEX('Criterio Evaluación de Riesgos'!$C$4:$G$4,MATCH(L14,'Criterio Evaluación de Riesgos'!$C$3:$G$3,0))</f>
        <v>48</v>
      </c>
      <c r="N14" s="37">
        <v>3</v>
      </c>
      <c r="O14" s="37">
        <v>16</v>
      </c>
      <c r="P14" s="37">
        <v>12</v>
      </c>
      <c r="Q14" s="39" t="s">
        <v>61</v>
      </c>
      <c r="R14" s="37" t="s">
        <v>219</v>
      </c>
      <c r="S14" s="38">
        <v>45602.75</v>
      </c>
      <c r="T14" s="37" t="s">
        <v>220</v>
      </c>
      <c r="U14" s="38">
        <v>45602.770833333336</v>
      </c>
    </row>
    <row r="15" spans="1:21" s="41" customFormat="1" ht="100.05" customHeight="1" x14ac:dyDescent="0.3">
      <c r="A15" s="36" t="s">
        <v>89</v>
      </c>
      <c r="B15" s="48" t="s">
        <v>258</v>
      </c>
      <c r="C15" s="49" t="s">
        <v>308</v>
      </c>
      <c r="D15" s="48">
        <v>45601.5625</v>
      </c>
      <c r="E15" s="50" t="s">
        <v>190</v>
      </c>
      <c r="F15" s="37" t="s">
        <v>191</v>
      </c>
      <c r="G15" s="39" t="s">
        <v>43</v>
      </c>
      <c r="H15" s="37" t="s">
        <v>90</v>
      </c>
      <c r="I15" s="37" t="s">
        <v>91</v>
      </c>
      <c r="J15" s="37" t="s">
        <v>92</v>
      </c>
      <c r="K15" s="40" t="s">
        <v>12</v>
      </c>
      <c r="L15" s="40" t="s">
        <v>5</v>
      </c>
      <c r="M15" s="40">
        <f>INDEX('Criterio Evaluación de Riesgos'!$B$5:$B$9,MATCH(K15,'Criterio Evaluación de Riesgos'!$A$5:$A$9,0))*INDEX('Criterio Evaluación de Riesgos'!$C$4:$G$4,MATCH(L15,'Criterio Evaluación de Riesgos'!$C$3:$G$3,0))</f>
        <v>32</v>
      </c>
      <c r="N15" s="37">
        <v>4</v>
      </c>
      <c r="O15" s="37">
        <v>8</v>
      </c>
      <c r="P15" s="37">
        <v>12</v>
      </c>
      <c r="Q15" s="39" t="s">
        <v>47</v>
      </c>
      <c r="R15" s="37" t="s">
        <v>221</v>
      </c>
      <c r="S15" s="38">
        <v>45601.666666666664</v>
      </c>
      <c r="T15" s="37" t="s">
        <v>222</v>
      </c>
      <c r="U15" s="38">
        <v>45601.6875</v>
      </c>
    </row>
    <row r="16" spans="1:21" s="41" customFormat="1" ht="100.05" customHeight="1" x14ac:dyDescent="0.3">
      <c r="A16" s="36" t="s">
        <v>93</v>
      </c>
      <c r="B16" s="48" t="s">
        <v>259</v>
      </c>
      <c r="C16" s="49" t="s">
        <v>30</v>
      </c>
      <c r="D16" s="48">
        <v>45600.375</v>
      </c>
      <c r="E16" s="50" t="s">
        <v>278</v>
      </c>
      <c r="F16" s="37" t="s">
        <v>30</v>
      </c>
      <c r="G16" s="39" t="s">
        <v>30</v>
      </c>
      <c r="H16" s="37" t="s">
        <v>94</v>
      </c>
      <c r="I16" s="37" t="s">
        <v>95</v>
      </c>
      <c r="J16" s="37" t="s">
        <v>96</v>
      </c>
      <c r="K16" s="40" t="s">
        <v>14</v>
      </c>
      <c r="L16" s="40" t="s">
        <v>6</v>
      </c>
      <c r="M16" s="40">
        <f>INDEX('Criterio Evaluación de Riesgos'!$B$5:$B$9,MATCH(K16,'Criterio Evaluación de Riesgos'!$A$5:$A$9,0))*INDEX('Criterio Evaluación de Riesgos'!$C$4:$G$4,MATCH(L16,'Criterio Evaluación de Riesgos'!$C$3:$G$3,0))</f>
        <v>48</v>
      </c>
      <c r="N16" s="37">
        <v>3</v>
      </c>
      <c r="O16" s="37">
        <v>16</v>
      </c>
      <c r="P16" s="37">
        <v>15</v>
      </c>
      <c r="Q16" s="39" t="s">
        <v>30</v>
      </c>
      <c r="R16" s="37" t="s">
        <v>223</v>
      </c>
      <c r="S16" s="38">
        <v>45600.541666666664</v>
      </c>
      <c r="T16" s="37" t="s">
        <v>224</v>
      </c>
      <c r="U16" s="38">
        <v>45600.5625</v>
      </c>
    </row>
    <row r="17" spans="1:21" s="41" customFormat="1" ht="100.05" customHeight="1" x14ac:dyDescent="0.3">
      <c r="A17" s="36" t="s">
        <v>97</v>
      </c>
      <c r="B17" s="48" t="s">
        <v>260</v>
      </c>
      <c r="C17" s="49" t="s">
        <v>30</v>
      </c>
      <c r="D17" s="48">
        <v>45599.635416666664</v>
      </c>
      <c r="E17" s="50" t="s">
        <v>279</v>
      </c>
      <c r="F17" s="37" t="s">
        <v>30</v>
      </c>
      <c r="G17" s="39" t="s">
        <v>30</v>
      </c>
      <c r="H17" s="37" t="s">
        <v>98</v>
      </c>
      <c r="I17" s="37" t="s">
        <v>99</v>
      </c>
      <c r="J17" s="37" t="s">
        <v>100</v>
      </c>
      <c r="K17" s="40" t="s">
        <v>16</v>
      </c>
      <c r="L17" s="40" t="s">
        <v>6</v>
      </c>
      <c r="M17" s="40">
        <f>INDEX('Criterio Evaluación de Riesgos'!$B$5:$B$9,MATCH(K17,'Criterio Evaluación de Riesgos'!$A$5:$A$9,0))*INDEX('Criterio Evaluación de Riesgos'!$C$4:$G$4,MATCH(L17,'Criterio Evaluación de Riesgos'!$C$3:$G$3,0))</f>
        <v>32</v>
      </c>
      <c r="N17" s="37">
        <v>2</v>
      </c>
      <c r="O17" s="37">
        <v>16</v>
      </c>
      <c r="P17" s="37">
        <v>10</v>
      </c>
      <c r="Q17" s="39" t="s">
        <v>30</v>
      </c>
      <c r="R17" s="37" t="s">
        <v>225</v>
      </c>
      <c r="S17" s="38">
        <v>45599.770833333336</v>
      </c>
      <c r="T17" s="37" t="s">
        <v>226</v>
      </c>
      <c r="U17" s="38">
        <v>45599.791666666664</v>
      </c>
    </row>
    <row r="18" spans="1:21" s="41" customFormat="1" ht="100.05" customHeight="1" x14ac:dyDescent="0.3">
      <c r="A18" s="36" t="s">
        <v>101</v>
      </c>
      <c r="B18" s="48" t="s">
        <v>261</v>
      </c>
      <c r="C18" s="49" t="s">
        <v>307</v>
      </c>
      <c r="D18" s="48">
        <v>45598.458333333336</v>
      </c>
      <c r="E18" s="50" t="s">
        <v>280</v>
      </c>
      <c r="F18" s="37" t="s">
        <v>194</v>
      </c>
      <c r="G18" s="39" t="s">
        <v>36</v>
      </c>
      <c r="H18" s="37" t="s">
        <v>102</v>
      </c>
      <c r="I18" s="37" t="s">
        <v>103</v>
      </c>
      <c r="J18" s="37" t="s">
        <v>104</v>
      </c>
      <c r="K18" s="40" t="s">
        <v>16</v>
      </c>
      <c r="L18" s="40" t="s">
        <v>5</v>
      </c>
      <c r="M18" s="40">
        <f>INDEX('Criterio Evaluación de Riesgos'!$B$5:$B$9,MATCH(K18,'Criterio Evaluación de Riesgos'!$A$5:$A$9,0))*INDEX('Criterio Evaluación de Riesgos'!$C$4:$G$4,MATCH(L18,'Criterio Evaluación de Riesgos'!$C$3:$G$3,0))</f>
        <v>16</v>
      </c>
      <c r="N18" s="37">
        <v>2</v>
      </c>
      <c r="O18" s="37">
        <v>8</v>
      </c>
      <c r="P18" s="37">
        <v>8</v>
      </c>
      <c r="Q18" s="39" t="s">
        <v>36</v>
      </c>
      <c r="R18" s="37" t="s">
        <v>227</v>
      </c>
      <c r="S18" s="38">
        <v>45598.625</v>
      </c>
      <c r="T18" s="37" t="s">
        <v>228</v>
      </c>
      <c r="U18" s="38">
        <v>45598.645833333336</v>
      </c>
    </row>
    <row r="19" spans="1:21" s="41" customFormat="1" ht="100.05" customHeight="1" x14ac:dyDescent="0.3">
      <c r="A19" s="36" t="s">
        <v>105</v>
      </c>
      <c r="B19" s="48" t="s">
        <v>262</v>
      </c>
      <c r="C19" s="49" t="s">
        <v>309</v>
      </c>
      <c r="D19" s="48">
        <v>45597.541666666664</v>
      </c>
      <c r="E19" s="50" t="s">
        <v>281</v>
      </c>
      <c r="F19" s="37" t="s">
        <v>193</v>
      </c>
      <c r="G19" s="39" t="s">
        <v>61</v>
      </c>
      <c r="H19" s="37" t="s">
        <v>106</v>
      </c>
      <c r="I19" s="37" t="s">
        <v>107</v>
      </c>
      <c r="J19" s="37" t="s">
        <v>108</v>
      </c>
      <c r="K19" s="40" t="s">
        <v>14</v>
      </c>
      <c r="L19" s="40" t="s">
        <v>6</v>
      </c>
      <c r="M19" s="40">
        <f>INDEX('Criterio Evaluación de Riesgos'!$B$5:$B$9,MATCH(K19,'Criterio Evaluación de Riesgos'!$A$5:$A$9,0))*INDEX('Criterio Evaluación de Riesgos'!$C$4:$G$4,MATCH(L19,'Criterio Evaluación de Riesgos'!$C$3:$G$3,0))</f>
        <v>48</v>
      </c>
      <c r="N19" s="37">
        <v>3</v>
      </c>
      <c r="O19" s="37">
        <v>16</v>
      </c>
      <c r="P19" s="37">
        <v>15</v>
      </c>
      <c r="Q19" s="39" t="s">
        <v>61</v>
      </c>
      <c r="R19" s="37" t="s">
        <v>229</v>
      </c>
      <c r="S19" s="38">
        <v>45597.708333333336</v>
      </c>
      <c r="T19" s="37" t="s">
        <v>230</v>
      </c>
      <c r="U19" s="38">
        <v>45597.729166666664</v>
      </c>
    </row>
    <row r="20" spans="1:21" s="41" customFormat="1" ht="100.05" customHeight="1" x14ac:dyDescent="0.3">
      <c r="A20" s="36" t="s">
        <v>109</v>
      </c>
      <c r="B20" s="48" t="s">
        <v>263</v>
      </c>
      <c r="C20" s="49" t="s">
        <v>30</v>
      </c>
      <c r="D20" s="48">
        <v>45596.53125</v>
      </c>
      <c r="E20" s="50" t="s">
        <v>282</v>
      </c>
      <c r="F20" s="37" t="s">
        <v>30</v>
      </c>
      <c r="G20" s="39" t="s">
        <v>110</v>
      </c>
      <c r="H20" s="37" t="s">
        <v>111</v>
      </c>
      <c r="I20" s="37" t="s">
        <v>112</v>
      </c>
      <c r="J20" s="37" t="s">
        <v>113</v>
      </c>
      <c r="K20" s="40" t="s">
        <v>14</v>
      </c>
      <c r="L20" s="40" t="s">
        <v>6</v>
      </c>
      <c r="M20" s="40">
        <f>INDEX('Criterio Evaluación de Riesgos'!$B$5:$B$9,MATCH(K20,'Criterio Evaluación de Riesgos'!$A$5:$A$9,0))*INDEX('Criterio Evaluación de Riesgos'!$C$4:$G$4,MATCH(L20,'Criterio Evaluación de Riesgos'!$C$3:$G$3,0))</f>
        <v>48</v>
      </c>
      <c r="N20" s="37">
        <v>3</v>
      </c>
      <c r="O20" s="37">
        <v>16</v>
      </c>
      <c r="P20" s="37">
        <v>15</v>
      </c>
      <c r="Q20" s="39" t="s">
        <v>30</v>
      </c>
      <c r="R20" s="37" t="s">
        <v>231</v>
      </c>
      <c r="S20" s="38">
        <v>45596.6875</v>
      </c>
      <c r="T20" s="37" t="s">
        <v>232</v>
      </c>
      <c r="U20" s="38">
        <v>45596.708333333336</v>
      </c>
    </row>
    <row r="21" spans="1:21" s="41" customFormat="1" ht="100.05" customHeight="1" x14ac:dyDescent="0.3">
      <c r="A21" s="36" t="s">
        <v>114</v>
      </c>
      <c r="B21" s="48" t="s">
        <v>264</v>
      </c>
      <c r="C21" s="49" t="s">
        <v>309</v>
      </c>
      <c r="D21" s="48">
        <v>45595.395833333336</v>
      </c>
      <c r="E21" s="50" t="s">
        <v>283</v>
      </c>
      <c r="F21" s="37" t="s">
        <v>194</v>
      </c>
      <c r="G21" s="39" t="s">
        <v>115</v>
      </c>
      <c r="H21" s="37" t="s">
        <v>116</v>
      </c>
      <c r="I21" s="37" t="s">
        <v>117</v>
      </c>
      <c r="J21" s="37" t="s">
        <v>118</v>
      </c>
      <c r="K21" s="40" t="s">
        <v>16</v>
      </c>
      <c r="L21" s="40" t="s">
        <v>6</v>
      </c>
      <c r="M21" s="40">
        <f>INDEX('Criterio Evaluación de Riesgos'!$B$5:$B$9,MATCH(K21,'Criterio Evaluación de Riesgos'!$A$5:$A$9,0))*INDEX('Criterio Evaluación de Riesgos'!$C$4:$G$4,MATCH(L21,'Criterio Evaluación de Riesgos'!$C$3:$G$3,0))</f>
        <v>32</v>
      </c>
      <c r="N21" s="37">
        <v>2</v>
      </c>
      <c r="O21" s="37">
        <v>16</v>
      </c>
      <c r="P21" s="37">
        <v>10</v>
      </c>
      <c r="Q21" s="39" t="s">
        <v>61</v>
      </c>
      <c r="R21" s="37" t="s">
        <v>233</v>
      </c>
      <c r="S21" s="38">
        <v>45595.541666666664</v>
      </c>
      <c r="T21" s="37" t="s">
        <v>234</v>
      </c>
      <c r="U21" s="38">
        <v>45595.5625</v>
      </c>
    </row>
    <row r="22" spans="1:21" s="41" customFormat="1" ht="100.05" customHeight="1" x14ac:dyDescent="0.3">
      <c r="A22" s="36" t="s">
        <v>119</v>
      </c>
      <c r="B22" s="48" t="s">
        <v>265</v>
      </c>
      <c r="C22" s="49" t="s">
        <v>310</v>
      </c>
      <c r="D22" s="48">
        <v>45594.4375</v>
      </c>
      <c r="E22" s="50" t="s">
        <v>284</v>
      </c>
      <c r="F22" s="37" t="s">
        <v>192</v>
      </c>
      <c r="G22" s="39" t="s">
        <v>43</v>
      </c>
      <c r="H22" s="37" t="s">
        <v>120</v>
      </c>
      <c r="I22" s="37" t="s">
        <v>121</v>
      </c>
      <c r="J22" s="37" t="s">
        <v>122</v>
      </c>
      <c r="K22" s="40" t="s">
        <v>14</v>
      </c>
      <c r="L22" s="40" t="s">
        <v>5</v>
      </c>
      <c r="M22" s="40">
        <f>INDEX('Criterio Evaluación de Riesgos'!$B$5:$B$9,MATCH(K22,'Criterio Evaluación de Riesgos'!$A$5:$A$9,0))*INDEX('Criterio Evaluación de Riesgos'!$C$4:$G$4,MATCH(L22,'Criterio Evaluación de Riesgos'!$C$3:$G$3,0))</f>
        <v>24</v>
      </c>
      <c r="N22" s="37">
        <v>3</v>
      </c>
      <c r="O22" s="37">
        <v>8</v>
      </c>
      <c r="P22" s="37">
        <v>12</v>
      </c>
      <c r="Q22" s="39" t="s">
        <v>47</v>
      </c>
      <c r="R22" s="37" t="s">
        <v>235</v>
      </c>
      <c r="S22" s="38">
        <v>45594.604166666664</v>
      </c>
      <c r="T22" s="37" t="s">
        <v>236</v>
      </c>
      <c r="U22" s="38">
        <v>45594.625</v>
      </c>
    </row>
  </sheetData>
  <conditionalFormatting sqref="M2:M22">
    <cfRule type="expression" dxfId="7" priority="1" stopIfTrue="1">
      <formula>AND(M2&gt;=32,M2&lt;=80)</formula>
    </cfRule>
    <cfRule type="expression" dxfId="6" priority="2" stopIfTrue="1">
      <formula>AND(M2&gt;=16,M2&lt;=24)</formula>
    </cfRule>
    <cfRule type="expression" dxfId="5" priority="3" stopIfTrue="1">
      <formula>AND(M2&gt;=1,M2&lt;=4)</formula>
    </cfRule>
    <cfRule type="expression" dxfId="4" priority="4" stopIfTrue="1">
      <formula>AND(M2&gt;=5,M2&lt;=12)</formula>
    </cfRule>
  </conditionalFormatting>
  <pageMargins left="0.7" right="0.7" top="0.75" bottom="0.75" header="0.3" footer="0.3"/>
  <pageSetup scale="30" orientation="landscape" horizontalDpi="1200" verticalDpi="1200" r:id="rId1"/>
  <rowBreaks count="1" manualBreakCount="1">
    <brk id="11" max="20" man="1"/>
  </rowBreaks>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8BBA61DD-AF9C-43FE-B0B4-D4DCCBE42E7B}">
          <x14:formula1>
            <xm:f>'Criterio Evaluación de Riesgos'!$A$5:$A$9</xm:f>
          </x14:formula1>
          <xm:sqref>K2:K22</xm:sqref>
        </x14:dataValidation>
        <x14:dataValidation type="list" allowBlank="1" showInputMessage="1" showErrorMessage="1" xr:uid="{0E12D5BC-F346-442F-B011-FB2F9EF7896E}">
          <x14:formula1>
            <xm:f>'Criterio Evaluación de Riesgos'!$C$3:$G$3</xm:f>
          </x14:formula1>
          <xm:sqref>L2:L22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C099C-9AF4-49B3-B4D1-50C4ADC5DD45}">
  <dimension ref="A1:V22"/>
  <sheetViews>
    <sheetView tabSelected="1" topLeftCell="C1" zoomScale="55" zoomScaleNormal="55" zoomScaleSheetLayoutView="40" workbookViewId="0">
      <selection sqref="A1:U22"/>
    </sheetView>
  </sheetViews>
  <sheetFormatPr baseColWidth="10" defaultColWidth="11.44140625" defaultRowHeight="18" x14ac:dyDescent="0.3"/>
  <cols>
    <col min="1" max="1" width="11.44140625" style="1"/>
    <col min="2" max="2" width="36.88671875" style="47" customWidth="1"/>
    <col min="3" max="3" width="22.109375" style="1" customWidth="1"/>
    <col min="4" max="4" width="36.6640625" style="1" bestFit="1" customWidth="1"/>
    <col min="5" max="5" width="80.77734375" style="35" customWidth="1"/>
    <col min="6" max="6" width="30.21875" style="1" customWidth="1"/>
    <col min="7" max="7" width="0" hidden="1" customWidth="1"/>
    <col min="8" max="8" width="26" hidden="1" customWidth="1"/>
    <col min="9" max="9" width="20.33203125" hidden="1" customWidth="1"/>
    <col min="10" max="10" width="19.21875" hidden="1" customWidth="1"/>
    <col min="11" max="11" width="19.33203125" customWidth="1"/>
    <col min="12" max="12" width="14.6640625" bestFit="1" customWidth="1"/>
    <col min="13" max="13" width="30.6640625" bestFit="1" customWidth="1"/>
    <col min="14" max="17" width="0" hidden="1" customWidth="1"/>
    <col min="18" max="18" width="19.109375" bestFit="1" customWidth="1"/>
    <col min="19" max="19" width="39.109375" bestFit="1" customWidth="1"/>
    <col min="20" max="20" width="34" bestFit="1" customWidth="1"/>
    <col min="21" max="21" width="39.109375" bestFit="1" customWidth="1"/>
  </cols>
  <sheetData>
    <row r="1" spans="1:22" ht="60" customHeight="1" x14ac:dyDescent="0.3">
      <c r="A1" s="68" t="s">
        <v>19</v>
      </c>
      <c r="B1" s="68" t="s">
        <v>180</v>
      </c>
      <c r="C1" s="68" t="s">
        <v>181</v>
      </c>
      <c r="D1" s="68" t="s">
        <v>187</v>
      </c>
      <c r="E1" s="68" t="s">
        <v>182</v>
      </c>
      <c r="F1" s="68" t="s">
        <v>183</v>
      </c>
      <c r="G1" s="69" t="s">
        <v>20</v>
      </c>
      <c r="H1" s="68" t="s">
        <v>21</v>
      </c>
      <c r="I1" s="68" t="s">
        <v>22</v>
      </c>
      <c r="J1" s="68" t="s">
        <v>23</v>
      </c>
      <c r="K1" s="68" t="s">
        <v>7</v>
      </c>
      <c r="L1" s="68" t="s">
        <v>1</v>
      </c>
      <c r="M1" s="68" t="s">
        <v>8</v>
      </c>
      <c r="N1" s="69" t="s">
        <v>7</v>
      </c>
      <c r="O1" s="69" t="s">
        <v>1</v>
      </c>
      <c r="P1" s="69" t="s">
        <v>24</v>
      </c>
      <c r="Q1" s="69" t="s">
        <v>20</v>
      </c>
      <c r="R1" s="68" t="s">
        <v>184</v>
      </c>
      <c r="S1" s="68" t="s">
        <v>185</v>
      </c>
      <c r="T1" s="68" t="s">
        <v>186</v>
      </c>
      <c r="U1" s="68" t="s">
        <v>188</v>
      </c>
    </row>
    <row r="2" spans="1:22" ht="100.05" hidden="1" customHeight="1" x14ac:dyDescent="0.3">
      <c r="A2" s="58" t="s">
        <v>25</v>
      </c>
      <c r="B2" s="59" t="s">
        <v>245</v>
      </c>
      <c r="C2" s="60" t="s">
        <v>306</v>
      </c>
      <c r="D2" s="59">
        <v>45613.354166666664</v>
      </c>
      <c r="E2" s="61" t="s">
        <v>266</v>
      </c>
      <c r="F2" s="60" t="s">
        <v>192</v>
      </c>
      <c r="G2" s="62" t="s">
        <v>26</v>
      </c>
      <c r="H2" s="60" t="s">
        <v>27</v>
      </c>
      <c r="I2" s="60" t="s">
        <v>28</v>
      </c>
      <c r="J2" s="60" t="s">
        <v>29</v>
      </c>
      <c r="K2" s="43" t="s">
        <v>10</v>
      </c>
      <c r="L2" s="43" t="s">
        <v>6</v>
      </c>
      <c r="M2" s="55">
        <f>INDEX('Criterio Evaluación de Riesgos'!$B$5:$B$9,MATCH(K2,'Criterio Evaluación de Riesgos'!$A$5:$A$9,0))*INDEX('Criterio Evaluación de Riesgos'!$C$4:$G$4,MATCH(L2,'Criterio Evaluación de Riesgos'!$C$3:$G$3,0))</f>
        <v>80</v>
      </c>
      <c r="N2" s="55">
        <v>3</v>
      </c>
      <c r="O2" s="55">
        <v>16</v>
      </c>
      <c r="P2" s="55">
        <v>15</v>
      </c>
      <c r="Q2" s="54" t="s">
        <v>30</v>
      </c>
      <c r="R2" s="60" t="s">
        <v>285</v>
      </c>
      <c r="S2" s="59">
        <v>45613.583333333336</v>
      </c>
      <c r="T2" s="60" t="s">
        <v>196</v>
      </c>
      <c r="U2" s="59">
        <v>45613.604166666664</v>
      </c>
      <c r="V2" s="1"/>
    </row>
    <row r="3" spans="1:22" ht="100.05" hidden="1" customHeight="1" x14ac:dyDescent="0.3">
      <c r="A3" s="58" t="s">
        <v>31</v>
      </c>
      <c r="B3" s="59" t="s">
        <v>246</v>
      </c>
      <c r="C3" s="60" t="s">
        <v>307</v>
      </c>
      <c r="D3" s="59">
        <v>45612.427083333336</v>
      </c>
      <c r="E3" s="61" t="s">
        <v>267</v>
      </c>
      <c r="F3" s="60" t="s">
        <v>191</v>
      </c>
      <c r="G3" s="63" t="s">
        <v>32</v>
      </c>
      <c r="H3" s="60" t="s">
        <v>33</v>
      </c>
      <c r="I3" s="60" t="s">
        <v>34</v>
      </c>
      <c r="J3" s="60" t="s">
        <v>35</v>
      </c>
      <c r="K3" s="43" t="s">
        <v>16</v>
      </c>
      <c r="L3" s="43" t="s">
        <v>5</v>
      </c>
      <c r="M3" s="55">
        <f>INDEX('Criterio Evaluación de Riesgos'!$B$5:$B$9,MATCH(K3,'Criterio Evaluación de Riesgos'!$A$5:$A$9,0))*INDEX('Criterio Evaluación de Riesgos'!$C$4:$G$4,MATCH(L3,'Criterio Evaluación de Riesgos'!$C$3:$G$3,0))</f>
        <v>16</v>
      </c>
      <c r="N3" s="55">
        <v>3</v>
      </c>
      <c r="O3" s="55">
        <v>8</v>
      </c>
      <c r="P3" s="55">
        <v>12</v>
      </c>
      <c r="Q3" s="56" t="s">
        <v>36</v>
      </c>
      <c r="R3" s="60" t="s">
        <v>286</v>
      </c>
      <c r="S3" s="59">
        <v>45612.666666666664</v>
      </c>
      <c r="T3" s="60" t="s">
        <v>198</v>
      </c>
      <c r="U3" s="59">
        <v>45612.6875</v>
      </c>
      <c r="V3" s="1"/>
    </row>
    <row r="4" spans="1:22" ht="100.05" hidden="1" customHeight="1" x14ac:dyDescent="0.3">
      <c r="A4" s="58" t="s">
        <v>37</v>
      </c>
      <c r="B4" s="59" t="s">
        <v>247</v>
      </c>
      <c r="C4" s="60" t="s">
        <v>306</v>
      </c>
      <c r="D4" s="59">
        <v>45611.375</v>
      </c>
      <c r="E4" s="61" t="s">
        <v>268</v>
      </c>
      <c r="F4" s="60" t="s">
        <v>30</v>
      </c>
      <c r="G4" s="62" t="s">
        <v>38</v>
      </c>
      <c r="H4" s="60" t="s">
        <v>39</v>
      </c>
      <c r="I4" s="60" t="s">
        <v>40</v>
      </c>
      <c r="J4" s="60" t="s">
        <v>41</v>
      </c>
      <c r="K4" s="43" t="s">
        <v>12</v>
      </c>
      <c r="L4" s="43" t="s">
        <v>6</v>
      </c>
      <c r="M4" s="55">
        <f>INDEX('Criterio Evaluación de Riesgos'!$B$5:$B$9,MATCH(K4,'Criterio Evaluación de Riesgos'!$A$5:$A$9,0))*INDEX('Criterio Evaluación de Riesgos'!$C$4:$G$4,MATCH(L4,'Criterio Evaluación de Riesgos'!$C$3:$G$3,0))</f>
        <v>64</v>
      </c>
      <c r="N4" s="53">
        <v>4</v>
      </c>
      <c r="O4" s="53">
        <v>16</v>
      </c>
      <c r="P4" s="53">
        <v>20</v>
      </c>
      <c r="Q4" s="54" t="s">
        <v>30</v>
      </c>
      <c r="R4" s="60" t="s">
        <v>287</v>
      </c>
      <c r="S4" s="59">
        <v>45611.520833333336</v>
      </c>
      <c r="T4" s="60" t="s">
        <v>200</v>
      </c>
      <c r="U4" s="59">
        <v>45611.541666666664</v>
      </c>
      <c r="V4" s="1"/>
    </row>
    <row r="5" spans="1:22" ht="100.05" hidden="1" customHeight="1" x14ac:dyDescent="0.3">
      <c r="A5" s="58" t="s">
        <v>42</v>
      </c>
      <c r="B5" s="59" t="s">
        <v>248</v>
      </c>
      <c r="C5" s="60" t="s">
        <v>308</v>
      </c>
      <c r="D5" s="59">
        <v>45610.489583333336</v>
      </c>
      <c r="E5" s="61" t="s">
        <v>269</v>
      </c>
      <c r="F5" s="60" t="s">
        <v>30</v>
      </c>
      <c r="G5" s="62" t="s">
        <v>43</v>
      </c>
      <c r="H5" s="60" t="s">
        <v>44</v>
      </c>
      <c r="I5" s="60" t="s">
        <v>45</v>
      </c>
      <c r="J5" s="60" t="s">
        <v>46</v>
      </c>
      <c r="K5" s="43" t="s">
        <v>16</v>
      </c>
      <c r="L5" s="43" t="s">
        <v>6</v>
      </c>
      <c r="M5" s="55">
        <f>INDEX('Criterio Evaluación de Riesgos'!$B$5:$B$9,MATCH(K5,'Criterio Evaluación de Riesgos'!$A$5:$A$9,0))*INDEX('Criterio Evaluación de Riesgos'!$C$4:$G$4,MATCH(L5,'Criterio Evaluación de Riesgos'!$C$3:$G$3,0))</f>
        <v>32</v>
      </c>
      <c r="N5" s="53">
        <v>2</v>
      </c>
      <c r="O5" s="53">
        <v>16</v>
      </c>
      <c r="P5" s="53">
        <v>10</v>
      </c>
      <c r="Q5" s="54" t="s">
        <v>47</v>
      </c>
      <c r="R5" s="60" t="s">
        <v>288</v>
      </c>
      <c r="S5" s="59">
        <v>45610.645833333336</v>
      </c>
      <c r="T5" s="60" t="s">
        <v>202</v>
      </c>
      <c r="U5" s="59">
        <v>45610.666666666664</v>
      </c>
      <c r="V5" s="1"/>
    </row>
    <row r="6" spans="1:22" ht="100.05" hidden="1" customHeight="1" x14ac:dyDescent="0.3">
      <c r="A6" s="58" t="s">
        <v>48</v>
      </c>
      <c r="B6" s="59" t="s">
        <v>249</v>
      </c>
      <c r="C6" s="60" t="s">
        <v>30</v>
      </c>
      <c r="D6" s="59">
        <v>45609.597222222219</v>
      </c>
      <c r="E6" s="61" t="s">
        <v>189</v>
      </c>
      <c r="F6" s="60" t="s">
        <v>30</v>
      </c>
      <c r="G6" s="62" t="s">
        <v>30</v>
      </c>
      <c r="H6" s="60" t="s">
        <v>49</v>
      </c>
      <c r="I6" s="60" t="s">
        <v>50</v>
      </c>
      <c r="J6" s="60" t="s">
        <v>51</v>
      </c>
      <c r="K6" s="43" t="s">
        <v>14</v>
      </c>
      <c r="L6" s="43" t="s">
        <v>5</v>
      </c>
      <c r="M6" s="55">
        <f>INDEX('Criterio Evaluación de Riesgos'!$B$5:$B$9,MATCH(K6,'Criterio Evaluación de Riesgos'!$A$5:$A$9,0))*INDEX('Criterio Evaluación de Riesgos'!$C$4:$G$4,MATCH(L6,'Criterio Evaluación de Riesgos'!$C$3:$G$3,0))</f>
        <v>24</v>
      </c>
      <c r="N6" s="53">
        <v>3</v>
      </c>
      <c r="O6" s="53">
        <v>8</v>
      </c>
      <c r="P6" s="53">
        <v>12</v>
      </c>
      <c r="Q6" s="54" t="s">
        <v>30</v>
      </c>
      <c r="R6" s="60" t="s">
        <v>289</v>
      </c>
      <c r="S6" s="59">
        <v>45609.708333333336</v>
      </c>
      <c r="T6" s="60" t="s">
        <v>204</v>
      </c>
      <c r="U6" s="59">
        <v>45609.729166666664</v>
      </c>
      <c r="V6" s="1"/>
    </row>
    <row r="7" spans="1:22" ht="100.05" hidden="1" customHeight="1" x14ac:dyDescent="0.3">
      <c r="A7" s="58" t="s">
        <v>52</v>
      </c>
      <c r="B7" s="59" t="s">
        <v>250</v>
      </c>
      <c r="C7" s="60" t="s">
        <v>30</v>
      </c>
      <c r="D7" s="59">
        <v>45609.416666666664</v>
      </c>
      <c r="E7" s="61" t="s">
        <v>270</v>
      </c>
      <c r="F7" s="60" t="s">
        <v>193</v>
      </c>
      <c r="G7" s="62" t="s">
        <v>53</v>
      </c>
      <c r="H7" s="60" t="s">
        <v>54</v>
      </c>
      <c r="I7" s="60" t="s">
        <v>55</v>
      </c>
      <c r="J7" s="60" t="s">
        <v>56</v>
      </c>
      <c r="K7" s="43" t="s">
        <v>14</v>
      </c>
      <c r="L7" s="43" t="s">
        <v>5</v>
      </c>
      <c r="M7" s="55">
        <f>INDEX('Criterio Evaluación de Riesgos'!$B$5:$B$9,MATCH(K7,'Criterio Evaluación de Riesgos'!$A$5:$A$9,0))*INDEX('Criterio Evaluación de Riesgos'!$C$4:$G$4,MATCH(L7,'Criterio Evaluación de Riesgos'!$C$3:$G$3,0))</f>
        <v>24</v>
      </c>
      <c r="N7" s="53">
        <v>3</v>
      </c>
      <c r="O7" s="53">
        <v>8</v>
      </c>
      <c r="P7" s="53">
        <v>12</v>
      </c>
      <c r="Q7" s="54" t="s">
        <v>30</v>
      </c>
      <c r="R7" s="60" t="s">
        <v>290</v>
      </c>
      <c r="S7" s="59">
        <v>45609.625</v>
      </c>
      <c r="T7" s="60" t="s">
        <v>206</v>
      </c>
      <c r="U7" s="59">
        <v>45609.645833333336</v>
      </c>
      <c r="V7" s="1"/>
    </row>
    <row r="8" spans="1:22" ht="100.05" hidden="1" customHeight="1" x14ac:dyDescent="0.3">
      <c r="A8" s="58" t="s">
        <v>57</v>
      </c>
      <c r="B8" s="59" t="s">
        <v>251</v>
      </c>
      <c r="C8" s="60" t="s">
        <v>306</v>
      </c>
      <c r="D8" s="59">
        <v>45608.395833333336</v>
      </c>
      <c r="E8" s="61" t="s">
        <v>271</v>
      </c>
      <c r="F8" s="60" t="s">
        <v>192</v>
      </c>
      <c r="G8" s="62" t="s">
        <v>38</v>
      </c>
      <c r="H8" s="60" t="s">
        <v>58</v>
      </c>
      <c r="I8" s="60" t="s">
        <v>59</v>
      </c>
      <c r="J8" s="60" t="s">
        <v>60</v>
      </c>
      <c r="K8" s="43" t="s">
        <v>16</v>
      </c>
      <c r="L8" s="43" t="s">
        <v>6</v>
      </c>
      <c r="M8" s="55">
        <f>INDEX('Criterio Evaluación de Riesgos'!$B$5:$B$9,MATCH(K8,'Criterio Evaluación de Riesgos'!$A$5:$A$9,0))*INDEX('Criterio Evaluación de Riesgos'!$C$4:$G$4,MATCH(L8,'Criterio Evaluación de Riesgos'!$C$3:$G$3,0))</f>
        <v>32</v>
      </c>
      <c r="N8" s="53">
        <v>2</v>
      </c>
      <c r="O8" s="53">
        <v>16</v>
      </c>
      <c r="P8" s="53">
        <v>10</v>
      </c>
      <c r="Q8" s="54" t="s">
        <v>61</v>
      </c>
      <c r="R8" s="60" t="s">
        <v>291</v>
      </c>
      <c r="S8" s="59">
        <v>45608.541666666664</v>
      </c>
      <c r="T8" s="60" t="s">
        <v>208</v>
      </c>
      <c r="U8" s="59">
        <v>45608.5625</v>
      </c>
      <c r="V8" s="1"/>
    </row>
    <row r="9" spans="1:22" ht="100.05" hidden="1" customHeight="1" x14ac:dyDescent="0.3">
      <c r="A9" s="58" t="s">
        <v>62</v>
      </c>
      <c r="B9" s="59" t="s">
        <v>252</v>
      </c>
      <c r="C9" s="60" t="s">
        <v>30</v>
      </c>
      <c r="D9" s="59">
        <v>45607.666666666664</v>
      </c>
      <c r="E9" s="61" t="s">
        <v>272</v>
      </c>
      <c r="F9" s="60" t="s">
        <v>30</v>
      </c>
      <c r="G9" s="62" t="s">
        <v>30</v>
      </c>
      <c r="H9" s="60" t="s">
        <v>63</v>
      </c>
      <c r="I9" s="60" t="s">
        <v>64</v>
      </c>
      <c r="J9" s="60" t="s">
        <v>65</v>
      </c>
      <c r="K9" s="43" t="s">
        <v>14</v>
      </c>
      <c r="L9" s="43" t="s">
        <v>5</v>
      </c>
      <c r="M9" s="55">
        <f>INDEX('Criterio Evaluación de Riesgos'!$B$5:$B$9,MATCH(K9,'Criterio Evaluación de Riesgos'!$A$5:$A$9,0))*INDEX('Criterio Evaluación de Riesgos'!$C$4:$G$4,MATCH(L9,'Criterio Evaluación de Riesgos'!$C$3:$G$3,0))</f>
        <v>24</v>
      </c>
      <c r="N9" s="53">
        <v>3</v>
      </c>
      <c r="O9" s="53">
        <v>8</v>
      </c>
      <c r="P9" s="53">
        <v>12</v>
      </c>
      <c r="Q9" s="54" t="s">
        <v>30</v>
      </c>
      <c r="R9" s="60" t="s">
        <v>292</v>
      </c>
      <c r="S9" s="59">
        <v>45607.833333333336</v>
      </c>
      <c r="T9" s="60" t="s">
        <v>210</v>
      </c>
      <c r="U9" s="59">
        <v>45607.854166666664</v>
      </c>
      <c r="V9" s="1"/>
    </row>
    <row r="10" spans="1:22" ht="100.05" hidden="1" customHeight="1" x14ac:dyDescent="0.3">
      <c r="A10" s="58" t="s">
        <v>66</v>
      </c>
      <c r="B10" s="59" t="s">
        <v>253</v>
      </c>
      <c r="C10" s="60" t="s">
        <v>306</v>
      </c>
      <c r="D10" s="59">
        <v>45606.614583333336</v>
      </c>
      <c r="E10" s="61" t="s">
        <v>273</v>
      </c>
      <c r="F10" s="60" t="s">
        <v>30</v>
      </c>
      <c r="G10" s="62" t="s">
        <v>67</v>
      </c>
      <c r="H10" s="60" t="s">
        <v>68</v>
      </c>
      <c r="I10" s="60" t="s">
        <v>69</v>
      </c>
      <c r="J10" s="60" t="s">
        <v>70</v>
      </c>
      <c r="K10" s="43" t="s">
        <v>12</v>
      </c>
      <c r="L10" s="43" t="s">
        <v>4</v>
      </c>
      <c r="M10" s="55">
        <f>INDEX('Criterio Evaluación de Riesgos'!$B$5:$B$9,MATCH(K10,'Criterio Evaluación de Riesgos'!$A$5:$A$9,0))*INDEX('Criterio Evaluación de Riesgos'!$C$4:$G$4,MATCH(L10,'Criterio Evaluación de Riesgos'!$C$3:$G$3,0))</f>
        <v>16</v>
      </c>
      <c r="N10" s="53">
        <v>4</v>
      </c>
      <c r="O10" s="53">
        <v>4</v>
      </c>
      <c r="P10" s="53">
        <v>12</v>
      </c>
      <c r="Q10" s="54" t="s">
        <v>47</v>
      </c>
      <c r="R10" s="60" t="s">
        <v>293</v>
      </c>
      <c r="S10" s="59">
        <v>45606.75</v>
      </c>
      <c r="T10" s="60" t="s">
        <v>212</v>
      </c>
      <c r="U10" s="59">
        <v>45606.770833333336</v>
      </c>
      <c r="V10" s="1"/>
    </row>
    <row r="11" spans="1:22" ht="100.05" hidden="1" customHeight="1" x14ac:dyDescent="0.3">
      <c r="A11" s="58" t="s">
        <v>71</v>
      </c>
      <c r="B11" s="59" t="s">
        <v>254</v>
      </c>
      <c r="C11" s="60" t="s">
        <v>309</v>
      </c>
      <c r="D11" s="59">
        <v>45605.5</v>
      </c>
      <c r="E11" s="61" t="s">
        <v>274</v>
      </c>
      <c r="F11" s="60" t="s">
        <v>193</v>
      </c>
      <c r="G11" s="62" t="s">
        <v>72</v>
      </c>
      <c r="H11" s="60" t="s">
        <v>73</v>
      </c>
      <c r="I11" s="60" t="s">
        <v>74</v>
      </c>
      <c r="J11" s="60" t="s">
        <v>75</v>
      </c>
      <c r="K11" s="43" t="s">
        <v>16</v>
      </c>
      <c r="L11" s="43" t="s">
        <v>6</v>
      </c>
      <c r="M11" s="55">
        <f>INDEX('Criterio Evaluación de Riesgos'!$B$5:$B$9,MATCH(K11,'Criterio Evaluación de Riesgos'!$A$5:$A$9,0))*INDEX('Criterio Evaluación de Riesgos'!$C$4:$G$4,MATCH(L11,'Criterio Evaluación de Riesgos'!$C$3:$G$3,0))</f>
        <v>32</v>
      </c>
      <c r="N11" s="53">
        <v>2</v>
      </c>
      <c r="O11" s="53">
        <v>16</v>
      </c>
      <c r="P11" s="53">
        <v>10</v>
      </c>
      <c r="Q11" s="54" t="s">
        <v>61</v>
      </c>
      <c r="R11" s="60" t="s">
        <v>294</v>
      </c>
      <c r="S11" s="59">
        <v>45605.6875</v>
      </c>
      <c r="T11" s="60" t="s">
        <v>214</v>
      </c>
      <c r="U11" s="59">
        <v>45605.708333333336</v>
      </c>
      <c r="V11" s="1"/>
    </row>
    <row r="12" spans="1:22" ht="100.05" hidden="1" customHeight="1" x14ac:dyDescent="0.3">
      <c r="A12" s="58" t="s">
        <v>76</v>
      </c>
      <c r="B12" s="59" t="s">
        <v>255</v>
      </c>
      <c r="C12" s="60" t="s">
        <v>308</v>
      </c>
      <c r="D12" s="59">
        <v>45604.479166666664</v>
      </c>
      <c r="E12" s="61" t="s">
        <v>275</v>
      </c>
      <c r="F12" s="60" t="s">
        <v>193</v>
      </c>
      <c r="G12" s="62" t="s">
        <v>43</v>
      </c>
      <c r="H12" s="60" t="s">
        <v>77</v>
      </c>
      <c r="I12" s="60" t="s">
        <v>78</v>
      </c>
      <c r="J12" s="60" t="s">
        <v>79</v>
      </c>
      <c r="K12" s="43" t="s">
        <v>12</v>
      </c>
      <c r="L12" s="43" t="s">
        <v>4</v>
      </c>
      <c r="M12" s="55">
        <f>INDEX('Criterio Evaluación de Riesgos'!$B$5:$B$9,MATCH(K12,'Criterio Evaluación de Riesgos'!$A$5:$A$9,0))*INDEX('Criterio Evaluación de Riesgos'!$C$4:$G$4,MATCH(L12,'Criterio Evaluación de Riesgos'!$C$3:$G$3,0))</f>
        <v>16</v>
      </c>
      <c r="N12" s="53">
        <v>4</v>
      </c>
      <c r="O12" s="53">
        <v>4</v>
      </c>
      <c r="P12" s="53">
        <v>12</v>
      </c>
      <c r="Q12" s="54" t="s">
        <v>47</v>
      </c>
      <c r="R12" s="60" t="s">
        <v>295</v>
      </c>
      <c r="S12" s="59">
        <v>45604.625</v>
      </c>
      <c r="T12" s="60" t="s">
        <v>216</v>
      </c>
      <c r="U12" s="59">
        <v>45604.645833333336</v>
      </c>
      <c r="V12" s="1"/>
    </row>
    <row r="13" spans="1:22" ht="100.05" customHeight="1" x14ac:dyDescent="0.3">
      <c r="A13" s="58" t="s">
        <v>80</v>
      </c>
      <c r="B13" s="59" t="s">
        <v>256</v>
      </c>
      <c r="C13" s="60" t="s">
        <v>309</v>
      </c>
      <c r="D13" s="59">
        <v>45603.447916666664</v>
      </c>
      <c r="E13" s="61" t="s">
        <v>276</v>
      </c>
      <c r="F13" s="60" t="s">
        <v>194</v>
      </c>
      <c r="G13" s="62" t="s">
        <v>81</v>
      </c>
      <c r="H13" s="60" t="s">
        <v>82</v>
      </c>
      <c r="I13" s="60" t="s">
        <v>83</v>
      </c>
      <c r="J13" s="60" t="s">
        <v>84</v>
      </c>
      <c r="K13" s="43" t="s">
        <v>14</v>
      </c>
      <c r="L13" s="43" t="s">
        <v>6</v>
      </c>
      <c r="M13" s="55">
        <f>INDEX('Criterio Evaluación de Riesgos'!$B$5:$B$9,MATCH(K13,'Criterio Evaluación de Riesgos'!$A$5:$A$9,0))*INDEX('Criterio Evaluación de Riesgos'!$C$4:$G$4,MATCH(L13,'Criterio Evaluación de Riesgos'!$C$3:$G$3,0))</f>
        <v>48</v>
      </c>
      <c r="N13" s="53">
        <v>3</v>
      </c>
      <c r="O13" s="53">
        <v>16</v>
      </c>
      <c r="P13" s="53">
        <v>12</v>
      </c>
      <c r="Q13" s="54" t="s">
        <v>61</v>
      </c>
      <c r="R13" s="60" t="s">
        <v>296</v>
      </c>
      <c r="S13" s="59">
        <v>45603.645833333336</v>
      </c>
      <c r="T13" s="60" t="s">
        <v>218</v>
      </c>
      <c r="U13" s="59">
        <v>45603.666666666664</v>
      </c>
      <c r="V13" s="1"/>
    </row>
    <row r="14" spans="1:22" ht="100.05" customHeight="1" x14ac:dyDescent="0.3">
      <c r="A14" s="58" t="s">
        <v>85</v>
      </c>
      <c r="B14" s="64" t="s">
        <v>257</v>
      </c>
      <c r="C14" s="65" t="s">
        <v>309</v>
      </c>
      <c r="D14" s="64">
        <v>45602.583333333336</v>
      </c>
      <c r="E14" s="66" t="s">
        <v>277</v>
      </c>
      <c r="F14" s="65" t="s">
        <v>193</v>
      </c>
      <c r="G14" s="67" t="s">
        <v>72</v>
      </c>
      <c r="H14" s="65" t="s">
        <v>86</v>
      </c>
      <c r="I14" s="65" t="s">
        <v>87</v>
      </c>
      <c r="J14" s="65" t="s">
        <v>88</v>
      </c>
      <c r="K14" s="70" t="s">
        <v>14</v>
      </c>
      <c r="L14" s="70" t="s">
        <v>6</v>
      </c>
      <c r="M14" s="55">
        <f>INDEX('Criterio Evaluación de Riesgos'!$B$5:$B$9,MATCH(K14,'Criterio Evaluación de Riesgos'!$A$5:$A$9,0))*INDEX('Criterio Evaluación de Riesgos'!$C$4:$G$4,MATCH(L14,'Criterio Evaluación de Riesgos'!$C$3:$G$3,0))</f>
        <v>48</v>
      </c>
      <c r="N14" s="53">
        <v>3</v>
      </c>
      <c r="O14" s="53">
        <v>16</v>
      </c>
      <c r="P14" s="53">
        <v>12</v>
      </c>
      <c r="Q14" s="54" t="s">
        <v>61</v>
      </c>
      <c r="R14" s="60" t="s">
        <v>297</v>
      </c>
      <c r="S14" s="59">
        <v>45602.75</v>
      </c>
      <c r="T14" s="60" t="s">
        <v>220</v>
      </c>
      <c r="U14" s="59">
        <v>45602.770833333336</v>
      </c>
      <c r="V14" s="1"/>
    </row>
    <row r="15" spans="1:22" ht="100.05" customHeight="1" x14ac:dyDescent="0.3">
      <c r="A15" s="58" t="s">
        <v>89</v>
      </c>
      <c r="B15" s="64" t="s">
        <v>258</v>
      </c>
      <c r="C15" s="65" t="s">
        <v>308</v>
      </c>
      <c r="D15" s="64">
        <v>45601.5625</v>
      </c>
      <c r="E15" s="66" t="s">
        <v>190</v>
      </c>
      <c r="F15" s="65" t="s">
        <v>191</v>
      </c>
      <c r="G15" s="67" t="s">
        <v>43</v>
      </c>
      <c r="H15" s="65" t="s">
        <v>90</v>
      </c>
      <c r="I15" s="65" t="s">
        <v>91</v>
      </c>
      <c r="J15" s="65" t="s">
        <v>92</v>
      </c>
      <c r="K15" s="70" t="s">
        <v>12</v>
      </c>
      <c r="L15" s="70" t="s">
        <v>5</v>
      </c>
      <c r="M15" s="55">
        <f>INDEX('Criterio Evaluación de Riesgos'!$B$5:$B$9,MATCH(K15,'Criterio Evaluación de Riesgos'!$A$5:$A$9,0))*INDEX('Criterio Evaluación de Riesgos'!$C$4:$G$4,MATCH(L15,'Criterio Evaluación de Riesgos'!$C$3:$G$3,0))</f>
        <v>32</v>
      </c>
      <c r="N15" s="53">
        <v>4</v>
      </c>
      <c r="O15" s="53">
        <v>8</v>
      </c>
      <c r="P15" s="53">
        <v>12</v>
      </c>
      <c r="Q15" s="54" t="s">
        <v>47</v>
      </c>
      <c r="R15" s="60" t="s">
        <v>298</v>
      </c>
      <c r="S15" s="59">
        <v>45601.666666666664</v>
      </c>
      <c r="T15" s="60" t="s">
        <v>222</v>
      </c>
      <c r="U15" s="59">
        <v>45601.6875</v>
      </c>
      <c r="V15" s="1"/>
    </row>
    <row r="16" spans="1:22" ht="100.05" customHeight="1" x14ac:dyDescent="0.3">
      <c r="A16" s="58" t="s">
        <v>93</v>
      </c>
      <c r="B16" s="64" t="s">
        <v>259</v>
      </c>
      <c r="C16" s="65" t="s">
        <v>30</v>
      </c>
      <c r="D16" s="64">
        <v>45600.375</v>
      </c>
      <c r="E16" s="66" t="s">
        <v>278</v>
      </c>
      <c r="F16" s="65" t="s">
        <v>30</v>
      </c>
      <c r="G16" s="67" t="s">
        <v>30</v>
      </c>
      <c r="H16" s="65" t="s">
        <v>94</v>
      </c>
      <c r="I16" s="65" t="s">
        <v>95</v>
      </c>
      <c r="J16" s="65" t="s">
        <v>96</v>
      </c>
      <c r="K16" s="70" t="s">
        <v>14</v>
      </c>
      <c r="L16" s="70" t="s">
        <v>6</v>
      </c>
      <c r="M16" s="55">
        <f>INDEX('Criterio Evaluación de Riesgos'!$B$5:$B$9,MATCH(K16,'Criterio Evaluación de Riesgos'!$A$5:$A$9,0))*INDEX('Criterio Evaluación de Riesgos'!$C$4:$G$4,MATCH(L16,'Criterio Evaluación de Riesgos'!$C$3:$G$3,0))</f>
        <v>48</v>
      </c>
      <c r="N16" s="53">
        <v>3</v>
      </c>
      <c r="O16" s="53">
        <v>16</v>
      </c>
      <c r="P16" s="53">
        <v>15</v>
      </c>
      <c r="Q16" s="54" t="s">
        <v>30</v>
      </c>
      <c r="R16" s="60" t="s">
        <v>299</v>
      </c>
      <c r="S16" s="59">
        <v>45600.541666666664</v>
      </c>
      <c r="T16" s="60" t="s">
        <v>224</v>
      </c>
      <c r="U16" s="59">
        <v>45600.5625</v>
      </c>
      <c r="V16" s="1"/>
    </row>
    <row r="17" spans="1:22" ht="100.05" customHeight="1" x14ac:dyDescent="0.3">
      <c r="A17" s="58" t="s">
        <v>97</v>
      </c>
      <c r="B17" s="64" t="s">
        <v>260</v>
      </c>
      <c r="C17" s="65" t="s">
        <v>30</v>
      </c>
      <c r="D17" s="64">
        <v>45599.635416666664</v>
      </c>
      <c r="E17" s="66" t="s">
        <v>279</v>
      </c>
      <c r="F17" s="65" t="s">
        <v>30</v>
      </c>
      <c r="G17" s="67" t="s">
        <v>30</v>
      </c>
      <c r="H17" s="65" t="s">
        <v>98</v>
      </c>
      <c r="I17" s="65" t="s">
        <v>99</v>
      </c>
      <c r="J17" s="65" t="s">
        <v>100</v>
      </c>
      <c r="K17" s="70" t="s">
        <v>16</v>
      </c>
      <c r="L17" s="70" t="s">
        <v>6</v>
      </c>
      <c r="M17" s="55">
        <f>INDEX('Criterio Evaluación de Riesgos'!$B$5:$B$9,MATCH(K17,'Criterio Evaluación de Riesgos'!$A$5:$A$9,0))*INDEX('Criterio Evaluación de Riesgos'!$C$4:$G$4,MATCH(L17,'Criterio Evaluación de Riesgos'!$C$3:$G$3,0))</f>
        <v>32</v>
      </c>
      <c r="N17" s="53">
        <v>2</v>
      </c>
      <c r="O17" s="53">
        <v>16</v>
      </c>
      <c r="P17" s="53">
        <v>10</v>
      </c>
      <c r="Q17" s="54" t="s">
        <v>30</v>
      </c>
      <c r="R17" s="60" t="s">
        <v>300</v>
      </c>
      <c r="S17" s="59">
        <v>45599.770833333336</v>
      </c>
      <c r="T17" s="60" t="s">
        <v>226</v>
      </c>
      <c r="U17" s="59">
        <v>45599.791666666664</v>
      </c>
      <c r="V17" s="1"/>
    </row>
    <row r="18" spans="1:22" ht="100.05" customHeight="1" x14ac:dyDescent="0.3">
      <c r="A18" s="58" t="s">
        <v>101</v>
      </c>
      <c r="B18" s="64" t="s">
        <v>261</v>
      </c>
      <c r="C18" s="65" t="s">
        <v>307</v>
      </c>
      <c r="D18" s="64">
        <v>45598.458333333336</v>
      </c>
      <c r="E18" s="66" t="s">
        <v>280</v>
      </c>
      <c r="F18" s="65" t="s">
        <v>194</v>
      </c>
      <c r="G18" s="67" t="s">
        <v>36</v>
      </c>
      <c r="H18" s="65" t="s">
        <v>102</v>
      </c>
      <c r="I18" s="65" t="s">
        <v>103</v>
      </c>
      <c r="J18" s="65" t="s">
        <v>104</v>
      </c>
      <c r="K18" s="70" t="s">
        <v>16</v>
      </c>
      <c r="L18" s="70" t="s">
        <v>5</v>
      </c>
      <c r="M18" s="55">
        <f>INDEX('Criterio Evaluación de Riesgos'!$B$5:$B$9,MATCH(K18,'Criterio Evaluación de Riesgos'!$A$5:$A$9,0))*INDEX('Criterio Evaluación de Riesgos'!$C$4:$G$4,MATCH(L18,'Criterio Evaluación de Riesgos'!$C$3:$G$3,0))</f>
        <v>16</v>
      </c>
      <c r="N18" s="53">
        <v>2</v>
      </c>
      <c r="O18" s="53">
        <v>8</v>
      </c>
      <c r="P18" s="53">
        <v>8</v>
      </c>
      <c r="Q18" s="54" t="s">
        <v>36</v>
      </c>
      <c r="R18" s="60" t="s">
        <v>301</v>
      </c>
      <c r="S18" s="59">
        <v>45598.625</v>
      </c>
      <c r="T18" s="60" t="s">
        <v>228</v>
      </c>
      <c r="U18" s="59">
        <v>45598.645833333336</v>
      </c>
      <c r="V18" s="1"/>
    </row>
    <row r="19" spans="1:22" ht="100.05" customHeight="1" x14ac:dyDescent="0.3">
      <c r="A19" s="58" t="s">
        <v>105</v>
      </c>
      <c r="B19" s="64" t="s">
        <v>262</v>
      </c>
      <c r="C19" s="65" t="s">
        <v>309</v>
      </c>
      <c r="D19" s="64">
        <v>45597.541666666664</v>
      </c>
      <c r="E19" s="66" t="s">
        <v>281</v>
      </c>
      <c r="F19" s="65" t="s">
        <v>193</v>
      </c>
      <c r="G19" s="67" t="s">
        <v>61</v>
      </c>
      <c r="H19" s="65" t="s">
        <v>106</v>
      </c>
      <c r="I19" s="65" t="s">
        <v>107</v>
      </c>
      <c r="J19" s="65" t="s">
        <v>108</v>
      </c>
      <c r="K19" s="70" t="s">
        <v>14</v>
      </c>
      <c r="L19" s="70" t="s">
        <v>6</v>
      </c>
      <c r="M19" s="55">
        <f>INDEX('Criterio Evaluación de Riesgos'!$B$5:$B$9,MATCH(K19,'Criterio Evaluación de Riesgos'!$A$5:$A$9,0))*INDEX('Criterio Evaluación de Riesgos'!$C$4:$G$4,MATCH(L19,'Criterio Evaluación de Riesgos'!$C$3:$G$3,0))</f>
        <v>48</v>
      </c>
      <c r="N19" s="53">
        <v>3</v>
      </c>
      <c r="O19" s="53">
        <v>16</v>
      </c>
      <c r="P19" s="53">
        <v>15</v>
      </c>
      <c r="Q19" s="54" t="s">
        <v>61</v>
      </c>
      <c r="R19" s="60" t="s">
        <v>302</v>
      </c>
      <c r="S19" s="59">
        <v>45597.708333333336</v>
      </c>
      <c r="T19" s="60" t="s">
        <v>230</v>
      </c>
      <c r="U19" s="59">
        <v>45597.729166666664</v>
      </c>
      <c r="V19" s="1"/>
    </row>
    <row r="20" spans="1:22" ht="100.05" customHeight="1" x14ac:dyDescent="0.3">
      <c r="A20" s="58" t="s">
        <v>109</v>
      </c>
      <c r="B20" s="64" t="s">
        <v>263</v>
      </c>
      <c r="C20" s="65" t="s">
        <v>30</v>
      </c>
      <c r="D20" s="64">
        <v>45596.53125</v>
      </c>
      <c r="E20" s="66" t="s">
        <v>282</v>
      </c>
      <c r="F20" s="65" t="s">
        <v>30</v>
      </c>
      <c r="G20" s="67" t="s">
        <v>110</v>
      </c>
      <c r="H20" s="65" t="s">
        <v>111</v>
      </c>
      <c r="I20" s="65" t="s">
        <v>112</v>
      </c>
      <c r="J20" s="65" t="s">
        <v>113</v>
      </c>
      <c r="K20" s="70" t="s">
        <v>14</v>
      </c>
      <c r="L20" s="70" t="s">
        <v>6</v>
      </c>
      <c r="M20" s="55">
        <f>INDEX('Criterio Evaluación de Riesgos'!$B$5:$B$9,MATCH(K20,'Criterio Evaluación de Riesgos'!$A$5:$A$9,0))*INDEX('Criterio Evaluación de Riesgos'!$C$4:$G$4,MATCH(L20,'Criterio Evaluación de Riesgos'!$C$3:$G$3,0))</f>
        <v>48</v>
      </c>
      <c r="N20" s="53">
        <v>3</v>
      </c>
      <c r="O20" s="53">
        <v>16</v>
      </c>
      <c r="P20" s="53">
        <v>15</v>
      </c>
      <c r="Q20" s="54" t="s">
        <v>30</v>
      </c>
      <c r="R20" s="60" t="s">
        <v>303</v>
      </c>
      <c r="S20" s="59">
        <v>45596.6875</v>
      </c>
      <c r="T20" s="60" t="s">
        <v>232</v>
      </c>
      <c r="U20" s="59">
        <v>45596.708333333336</v>
      </c>
      <c r="V20" s="1"/>
    </row>
    <row r="21" spans="1:22" ht="100.05" customHeight="1" x14ac:dyDescent="0.3">
      <c r="A21" s="58" t="s">
        <v>114</v>
      </c>
      <c r="B21" s="64" t="s">
        <v>264</v>
      </c>
      <c r="C21" s="65" t="s">
        <v>309</v>
      </c>
      <c r="D21" s="64">
        <v>45595.395833333336</v>
      </c>
      <c r="E21" s="66" t="s">
        <v>283</v>
      </c>
      <c r="F21" s="65" t="s">
        <v>194</v>
      </c>
      <c r="G21" s="67" t="s">
        <v>115</v>
      </c>
      <c r="H21" s="65" t="s">
        <v>116</v>
      </c>
      <c r="I21" s="65" t="s">
        <v>117</v>
      </c>
      <c r="J21" s="65" t="s">
        <v>118</v>
      </c>
      <c r="K21" s="70" t="s">
        <v>16</v>
      </c>
      <c r="L21" s="70" t="s">
        <v>6</v>
      </c>
      <c r="M21" s="55">
        <f>INDEX('Criterio Evaluación de Riesgos'!$B$5:$B$9,MATCH(K21,'Criterio Evaluación de Riesgos'!$A$5:$A$9,0))*INDEX('Criterio Evaluación de Riesgos'!$C$4:$G$4,MATCH(L21,'Criterio Evaluación de Riesgos'!$C$3:$G$3,0))</f>
        <v>32</v>
      </c>
      <c r="N21" s="53">
        <v>2</v>
      </c>
      <c r="O21" s="53">
        <v>16</v>
      </c>
      <c r="P21" s="53">
        <v>10</v>
      </c>
      <c r="Q21" s="54" t="s">
        <v>61</v>
      </c>
      <c r="R21" s="60" t="s">
        <v>304</v>
      </c>
      <c r="S21" s="59">
        <v>45595.541666666664</v>
      </c>
      <c r="T21" s="60" t="s">
        <v>234</v>
      </c>
      <c r="U21" s="59">
        <v>45595.5625</v>
      </c>
      <c r="V21" s="1"/>
    </row>
    <row r="22" spans="1:22" ht="100.05" customHeight="1" x14ac:dyDescent="0.3">
      <c r="A22" s="58" t="s">
        <v>119</v>
      </c>
      <c r="B22" s="64" t="s">
        <v>265</v>
      </c>
      <c r="C22" s="65" t="s">
        <v>310</v>
      </c>
      <c r="D22" s="64">
        <v>45594.4375</v>
      </c>
      <c r="E22" s="66" t="s">
        <v>284</v>
      </c>
      <c r="F22" s="65" t="s">
        <v>192</v>
      </c>
      <c r="G22" s="67" t="s">
        <v>43</v>
      </c>
      <c r="H22" s="65" t="s">
        <v>120</v>
      </c>
      <c r="I22" s="65" t="s">
        <v>121</v>
      </c>
      <c r="J22" s="65" t="s">
        <v>122</v>
      </c>
      <c r="K22" s="70" t="s">
        <v>14</v>
      </c>
      <c r="L22" s="70" t="s">
        <v>5</v>
      </c>
      <c r="M22" s="55">
        <f>INDEX('Criterio Evaluación de Riesgos'!$B$5:$B$9,MATCH(K22,'Criterio Evaluación de Riesgos'!$A$5:$A$9,0))*INDEX('Criterio Evaluación de Riesgos'!$C$4:$G$4,MATCH(L22,'Criterio Evaluación de Riesgos'!$C$3:$G$3,0))</f>
        <v>24</v>
      </c>
      <c r="N22" s="53">
        <v>3</v>
      </c>
      <c r="O22" s="53">
        <v>8</v>
      </c>
      <c r="P22" s="53">
        <v>12</v>
      </c>
      <c r="Q22" s="54" t="s">
        <v>47</v>
      </c>
      <c r="R22" s="60" t="s">
        <v>305</v>
      </c>
      <c r="S22" s="59">
        <v>45594.604166666664</v>
      </c>
      <c r="T22" s="60" t="s">
        <v>236</v>
      </c>
      <c r="U22" s="59">
        <v>45594.625</v>
      </c>
      <c r="V22" s="1"/>
    </row>
  </sheetData>
  <conditionalFormatting sqref="M2:M22">
    <cfRule type="expression" dxfId="3" priority="1" stopIfTrue="1">
      <formula>AND(M2&gt;=32,M2&lt;=80)</formula>
    </cfRule>
    <cfRule type="expression" dxfId="2" priority="2" stopIfTrue="1">
      <formula>AND(M2&gt;=16,M2&lt;=24)</formula>
    </cfRule>
    <cfRule type="expression" dxfId="1" priority="3" stopIfTrue="1">
      <formula>AND(M2&gt;=1,M2&lt;=4)</formula>
    </cfRule>
    <cfRule type="expression" dxfId="0" priority="4" stopIfTrue="1">
      <formula>AND(M2&gt;=5,M2&lt;=12)</formula>
    </cfRule>
  </conditionalFormatting>
  <pageMargins left="0.7" right="0.7" top="0.75" bottom="0.75" header="0.3" footer="0.3"/>
  <pageSetup scale="29" orientation="landscape" horizontalDpi="1200" verticalDpi="1200"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C42DBB36-4058-4EB2-BDD4-83D389BB1DC1}">
          <x14:formula1>
            <xm:f>'Criterio Evaluación de Riesgos'!$C$3:$G$3</xm:f>
          </x14:formula1>
          <xm:sqref>L2:L22</xm:sqref>
        </x14:dataValidation>
        <x14:dataValidation type="list" allowBlank="1" showInputMessage="1" showErrorMessage="1" xr:uid="{489727CE-3D4C-448A-811F-8B22AEF45605}">
          <x14:formula1>
            <xm:f>'Criterio Evaluación de Riesgos'!$A$5:$A$9</xm:f>
          </x14:formula1>
          <xm:sqref>K2:K22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4DB21-31FE-4B6A-A2F9-C3316AB3D217}">
  <dimension ref="A1:Q22"/>
  <sheetViews>
    <sheetView topLeftCell="D1" workbookViewId="0">
      <selection activeCell="N5" sqref="N5"/>
    </sheetView>
  </sheetViews>
  <sheetFormatPr baseColWidth="10" defaultRowHeight="14.4" x14ac:dyDescent="0.3"/>
  <cols>
    <col min="2" max="2" width="19.5546875" bestFit="1" customWidth="1"/>
    <col min="4" max="4" width="11.5546875" style="1"/>
    <col min="5" max="5" width="16.21875" style="44" bestFit="1" customWidth="1"/>
    <col min="7" max="7" width="13.33203125" bestFit="1" customWidth="1"/>
    <col min="8" max="8" width="19.5546875" bestFit="1" customWidth="1"/>
    <col min="16" max="16" width="19.21875" bestFit="1" customWidth="1"/>
  </cols>
  <sheetData>
    <row r="1" spans="1:17" x14ac:dyDescent="0.3">
      <c r="A1" s="46" t="s">
        <v>237</v>
      </c>
      <c r="B1" s="46" t="s">
        <v>238</v>
      </c>
      <c r="D1" s="13" t="s">
        <v>19</v>
      </c>
      <c r="E1" s="44" t="s">
        <v>239</v>
      </c>
      <c r="G1" t="s">
        <v>129</v>
      </c>
      <c r="H1" t="s">
        <v>238</v>
      </c>
      <c r="L1" t="s">
        <v>243</v>
      </c>
      <c r="M1" t="s">
        <v>244</v>
      </c>
      <c r="P1" t="s">
        <v>181</v>
      </c>
    </row>
    <row r="2" spans="1:17" ht="15.6" x14ac:dyDescent="0.3">
      <c r="A2" s="45" t="s">
        <v>192</v>
      </c>
      <c r="B2" s="45">
        <v>4</v>
      </c>
      <c r="D2" s="36" t="s">
        <v>25</v>
      </c>
      <c r="E2" s="44">
        <f>+'3_Categorizando'!V2</f>
        <v>0</v>
      </c>
      <c r="G2" t="s">
        <v>240</v>
      </c>
      <c r="H2">
        <v>11</v>
      </c>
      <c r="L2" t="s">
        <v>306</v>
      </c>
      <c r="M2">
        <v>4</v>
      </c>
      <c r="N2" s="28"/>
      <c r="P2" t="s">
        <v>306</v>
      </c>
      <c r="Q2">
        <f>+COUNTIF($P$2:$P$22,P2)</f>
        <v>4</v>
      </c>
    </row>
    <row r="3" spans="1:17" ht="15.6" x14ac:dyDescent="0.3">
      <c r="A3" s="45" t="s">
        <v>191</v>
      </c>
      <c r="B3" s="45">
        <v>2</v>
      </c>
      <c r="D3" s="36" t="s">
        <v>31</v>
      </c>
      <c r="E3" s="44">
        <f>+'3_Categorizando'!V3</f>
        <v>0</v>
      </c>
      <c r="G3" t="s">
        <v>241</v>
      </c>
      <c r="H3">
        <v>10</v>
      </c>
      <c r="L3" t="s">
        <v>307</v>
      </c>
      <c r="M3">
        <v>2</v>
      </c>
      <c r="P3" t="s">
        <v>307</v>
      </c>
      <c r="Q3">
        <f t="shared" ref="Q3:Q11" si="0">+COUNTIF($P$2:$P$22,P3)</f>
        <v>2</v>
      </c>
    </row>
    <row r="4" spans="1:17" ht="15.6" x14ac:dyDescent="0.3">
      <c r="A4" s="45" t="s">
        <v>193</v>
      </c>
      <c r="B4" s="45">
        <v>5</v>
      </c>
      <c r="D4" s="36" t="s">
        <v>37</v>
      </c>
      <c r="E4" s="44">
        <f>+'3_Categorizando'!V4</f>
        <v>0</v>
      </c>
      <c r="G4" t="s">
        <v>242</v>
      </c>
      <c r="H4">
        <v>0</v>
      </c>
      <c r="L4" t="s">
        <v>308</v>
      </c>
      <c r="M4">
        <v>3</v>
      </c>
      <c r="P4" t="s">
        <v>306</v>
      </c>
    </row>
    <row r="5" spans="1:17" ht="15.6" x14ac:dyDescent="0.3">
      <c r="A5" s="45" t="s">
        <v>30</v>
      </c>
      <c r="B5" s="45">
        <v>7</v>
      </c>
      <c r="D5" s="36" t="s">
        <v>42</v>
      </c>
      <c r="E5" s="44">
        <f>+'3_Categorizando'!V5</f>
        <v>0</v>
      </c>
      <c r="L5" t="s">
        <v>30</v>
      </c>
      <c r="M5">
        <v>6</v>
      </c>
      <c r="P5" t="s">
        <v>308</v>
      </c>
      <c r="Q5">
        <f t="shared" si="0"/>
        <v>3</v>
      </c>
    </row>
    <row r="6" spans="1:17" ht="15.6" x14ac:dyDescent="0.3">
      <c r="A6" s="45" t="s">
        <v>194</v>
      </c>
      <c r="B6" s="45">
        <v>3</v>
      </c>
      <c r="D6" s="36" t="s">
        <v>48</v>
      </c>
      <c r="E6" s="44">
        <f>+'3_Categorizando'!V6</f>
        <v>0</v>
      </c>
      <c r="L6" t="s">
        <v>309</v>
      </c>
      <c r="M6">
        <v>5</v>
      </c>
      <c r="P6" t="s">
        <v>30</v>
      </c>
    </row>
    <row r="7" spans="1:17" ht="15.6" x14ac:dyDescent="0.3">
      <c r="D7" s="36" t="s">
        <v>52</v>
      </c>
      <c r="E7" s="44">
        <f>+'3_Categorizando'!V7</f>
        <v>0</v>
      </c>
      <c r="P7" t="s">
        <v>30</v>
      </c>
      <c r="Q7">
        <f t="shared" si="0"/>
        <v>6</v>
      </c>
    </row>
    <row r="8" spans="1:17" ht="15.6" x14ac:dyDescent="0.3">
      <c r="D8" s="36" t="s">
        <v>57</v>
      </c>
      <c r="E8" s="44">
        <f>+'3_Categorizando'!V8</f>
        <v>0</v>
      </c>
      <c r="P8" t="s">
        <v>306</v>
      </c>
    </row>
    <row r="9" spans="1:17" ht="15.6" x14ac:dyDescent="0.3">
      <c r="D9" s="36" t="s">
        <v>62</v>
      </c>
      <c r="E9" s="44">
        <f>+'3_Categorizando'!V9</f>
        <v>0</v>
      </c>
      <c r="P9" t="s">
        <v>30</v>
      </c>
    </row>
    <row r="10" spans="1:17" ht="15.6" x14ac:dyDescent="0.3">
      <c r="D10" s="36" t="s">
        <v>66</v>
      </c>
      <c r="E10" s="44">
        <f>+'3_Categorizando'!V10</f>
        <v>0</v>
      </c>
      <c r="P10" t="s">
        <v>306</v>
      </c>
    </row>
    <row r="11" spans="1:17" ht="15.6" x14ac:dyDescent="0.3">
      <c r="D11" s="36" t="s">
        <v>71</v>
      </c>
      <c r="E11" s="44">
        <f>+'3_Categorizando'!V11</f>
        <v>0</v>
      </c>
      <c r="P11" t="s">
        <v>309</v>
      </c>
      <c r="Q11">
        <f t="shared" si="0"/>
        <v>5</v>
      </c>
    </row>
    <row r="12" spans="1:17" ht="15.6" x14ac:dyDescent="0.3">
      <c r="D12" s="36" t="s">
        <v>76</v>
      </c>
      <c r="E12" s="44">
        <f>+'3_Categorizando'!V12</f>
        <v>0</v>
      </c>
      <c r="P12" t="s">
        <v>308</v>
      </c>
    </row>
    <row r="13" spans="1:17" ht="15.6" x14ac:dyDescent="0.3">
      <c r="D13" s="36" t="s">
        <v>80</v>
      </c>
      <c r="E13" s="44">
        <f>+'3_Categorizando'!V13</f>
        <v>0</v>
      </c>
      <c r="P13" t="s">
        <v>309</v>
      </c>
    </row>
    <row r="14" spans="1:17" ht="15.6" x14ac:dyDescent="0.3">
      <c r="D14" s="36" t="s">
        <v>85</v>
      </c>
      <c r="E14" s="44">
        <f>+'3_Categorizando'!V14</f>
        <v>0</v>
      </c>
      <c r="P14" t="s">
        <v>309</v>
      </c>
    </row>
    <row r="15" spans="1:17" ht="15.6" x14ac:dyDescent="0.3">
      <c r="D15" s="36" t="s">
        <v>89</v>
      </c>
      <c r="E15" s="44">
        <f>+'3_Categorizando'!V15</f>
        <v>0</v>
      </c>
      <c r="P15" t="s">
        <v>308</v>
      </c>
    </row>
    <row r="16" spans="1:17" ht="15.6" x14ac:dyDescent="0.3">
      <c r="D16" s="36" t="s">
        <v>93</v>
      </c>
      <c r="E16" s="44">
        <f>+'3_Categorizando'!V16</f>
        <v>0</v>
      </c>
      <c r="P16" t="s">
        <v>30</v>
      </c>
    </row>
    <row r="17" spans="4:16" ht="15.6" x14ac:dyDescent="0.3">
      <c r="D17" s="36" t="s">
        <v>97</v>
      </c>
      <c r="E17" s="44">
        <f>+'3_Categorizando'!V17</f>
        <v>0</v>
      </c>
      <c r="P17" t="s">
        <v>30</v>
      </c>
    </row>
    <row r="18" spans="4:16" ht="15.6" x14ac:dyDescent="0.3">
      <c r="D18" s="36" t="s">
        <v>101</v>
      </c>
      <c r="E18" s="44">
        <f>+'3_Categorizando'!V18</f>
        <v>0</v>
      </c>
      <c r="P18" t="s">
        <v>307</v>
      </c>
    </row>
    <row r="19" spans="4:16" ht="15.6" x14ac:dyDescent="0.3">
      <c r="D19" s="36" t="s">
        <v>105</v>
      </c>
      <c r="E19" s="44">
        <f>+'3_Categorizando'!V19</f>
        <v>0</v>
      </c>
      <c r="P19" t="s">
        <v>309</v>
      </c>
    </row>
    <row r="20" spans="4:16" ht="15.6" x14ac:dyDescent="0.3">
      <c r="D20" s="36" t="s">
        <v>109</v>
      </c>
      <c r="E20" s="44">
        <f>+'3_Categorizando'!V20</f>
        <v>0</v>
      </c>
      <c r="P20" t="s">
        <v>30</v>
      </c>
    </row>
    <row r="21" spans="4:16" ht="15.6" x14ac:dyDescent="0.3">
      <c r="D21" s="36" t="s">
        <v>114</v>
      </c>
      <c r="E21" s="44">
        <f>+'3_Categorizando'!V21</f>
        <v>0</v>
      </c>
      <c r="P21" t="s">
        <v>309</v>
      </c>
    </row>
    <row r="22" spans="4:16" ht="15.6" x14ac:dyDescent="0.3">
      <c r="D22" s="36" t="s">
        <v>119</v>
      </c>
      <c r="E22" s="44">
        <f>+'3_Categorizando'!V22</f>
        <v>0</v>
      </c>
      <c r="P22" t="s">
        <v>310</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9</vt:i4>
      </vt:variant>
    </vt:vector>
  </HeadingPairs>
  <TitlesOfParts>
    <vt:vector size="16" baseType="lpstr">
      <vt:lpstr>Criterio Evaluación de Riesgos</vt:lpstr>
      <vt:lpstr>Incidencias</vt:lpstr>
      <vt:lpstr>Lista de Eventos</vt:lpstr>
      <vt:lpstr>1_RegistroUsuario</vt:lpstr>
      <vt:lpstr>2_CuantificandoRango</vt:lpstr>
      <vt:lpstr>3_Categorizando</vt:lpstr>
      <vt:lpstr>KPI</vt:lpstr>
      <vt:lpstr>'1_RegistroUsuario'!Área_de_impresión</vt:lpstr>
      <vt:lpstr>'2_CuantificandoRango'!Área_de_impresión</vt:lpstr>
      <vt:lpstr>'3_Categorizando'!Área_de_impresión</vt:lpstr>
      <vt:lpstr>'Lista de Eventos'!Área_de_impresión</vt:lpstr>
      <vt:lpstr>'1_RegistroUsuario'!Títulos_a_imprimir</vt:lpstr>
      <vt:lpstr>'2_CuantificandoRango'!Títulos_a_imprimir</vt:lpstr>
      <vt:lpstr>'3_Categorizando'!Títulos_a_imprimir</vt:lpstr>
      <vt:lpstr>Incidencias!Títulos_a_imprimir</vt:lpstr>
      <vt:lpstr>'Lista de Eventos'!Títulos_a_imprimir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Franklin Huaytalla Aldana</dc:creator>
  <cp:keywords/>
  <dc:description/>
  <cp:lastModifiedBy>Franklin Dino Huaytalla Aldana</cp:lastModifiedBy>
  <cp:revision/>
  <cp:lastPrinted>2024-11-19T01:25:56Z</cp:lastPrinted>
  <dcterms:created xsi:type="dcterms:W3CDTF">2024-10-21T23:03:42Z</dcterms:created>
  <dcterms:modified xsi:type="dcterms:W3CDTF">2024-11-26T03:06:08Z</dcterms:modified>
  <cp:category/>
  <cp:contentStatus/>
</cp:coreProperties>
</file>