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p725e\PycharmProjects\ScoutingDataAnalysis\"/>
    </mc:Choice>
  </mc:AlternateContent>
  <bookViews>
    <workbookView xWindow="0" yWindow="0" windowWidth="21570" windowHeight="8160" activeTab="1"/>
  </bookViews>
  <sheets>
    <sheet name="Auto" sheetId="1" r:id="rId1"/>
    <sheet name="Tele" sheetId="2" r:id="rId2"/>
    <sheet name="OverallStat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J332" i="2" l="1"/>
  <c r="J331" i="2"/>
  <c r="J330" i="2"/>
  <c r="T57" i="2" s="1"/>
  <c r="J329" i="2"/>
  <c r="J328" i="2"/>
  <c r="J327" i="2"/>
  <c r="J326" i="2"/>
  <c r="J325" i="2"/>
  <c r="J324" i="2"/>
  <c r="J323" i="2"/>
  <c r="J322" i="2"/>
  <c r="T56" i="2" s="1"/>
  <c r="J321" i="2"/>
  <c r="J320" i="2"/>
  <c r="J319" i="2"/>
  <c r="J318" i="2"/>
  <c r="T55" i="2" s="1"/>
  <c r="J317" i="2"/>
  <c r="J316" i="2"/>
  <c r="J315" i="2"/>
  <c r="J314" i="2"/>
  <c r="J313" i="2"/>
  <c r="J312" i="2"/>
  <c r="J311" i="2"/>
  <c r="J310" i="2"/>
  <c r="T54" i="2" s="1"/>
  <c r="J309" i="2"/>
  <c r="J308" i="2"/>
  <c r="J307" i="2"/>
  <c r="J306" i="2"/>
  <c r="J305" i="2"/>
  <c r="J304" i="2"/>
  <c r="J303" i="2"/>
  <c r="J302" i="2"/>
  <c r="T53" i="2" s="1"/>
  <c r="J301" i="2"/>
  <c r="J300" i="2"/>
  <c r="J299" i="2"/>
  <c r="J298" i="2"/>
  <c r="T52" i="2" s="1"/>
  <c r="J297" i="2"/>
  <c r="J296" i="2"/>
  <c r="J295" i="2"/>
  <c r="J294" i="2"/>
  <c r="J293" i="2"/>
  <c r="J292" i="2"/>
  <c r="J291" i="2"/>
  <c r="J290" i="2"/>
  <c r="T51" i="2" s="1"/>
  <c r="J289" i="2"/>
  <c r="J288" i="2"/>
  <c r="J287" i="2"/>
  <c r="J286" i="2"/>
  <c r="T50" i="2" s="1"/>
  <c r="J285" i="2"/>
  <c r="J284" i="2"/>
  <c r="J283" i="2"/>
  <c r="J282" i="2"/>
  <c r="J281" i="2"/>
  <c r="J280" i="2"/>
  <c r="J279" i="2"/>
  <c r="J278" i="2"/>
  <c r="T49" i="2" s="1"/>
  <c r="J277" i="2"/>
  <c r="J276" i="2"/>
  <c r="J275" i="2"/>
  <c r="J274" i="2"/>
  <c r="T48" i="2" s="1"/>
  <c r="J273" i="2"/>
  <c r="J272" i="2"/>
  <c r="J271" i="2"/>
  <c r="J270" i="2"/>
  <c r="J269" i="2"/>
  <c r="J268" i="2"/>
  <c r="J267" i="2"/>
  <c r="J266" i="2"/>
  <c r="T47" i="2" s="1"/>
  <c r="J265" i="2"/>
  <c r="J264" i="2"/>
  <c r="J263" i="2"/>
  <c r="J262" i="2"/>
  <c r="T46" i="2" s="1"/>
  <c r="J261" i="2"/>
  <c r="J260" i="2"/>
  <c r="J259" i="2"/>
  <c r="J258" i="2"/>
  <c r="J257" i="2"/>
  <c r="J256" i="2"/>
  <c r="J255" i="2"/>
  <c r="J254" i="2"/>
  <c r="T45" i="2" s="1"/>
  <c r="J253" i="2"/>
  <c r="J252" i="2"/>
  <c r="J251" i="2"/>
  <c r="J250" i="2"/>
  <c r="J249" i="2"/>
  <c r="J248" i="2"/>
  <c r="J247" i="2"/>
  <c r="J246" i="2"/>
  <c r="T44" i="2" s="1"/>
  <c r="J245" i="2"/>
  <c r="J244" i="2"/>
  <c r="J243" i="2"/>
  <c r="J242" i="2"/>
  <c r="T43" i="2" s="1"/>
  <c r="J241" i="2"/>
  <c r="J240" i="2"/>
  <c r="J239" i="2"/>
  <c r="J238" i="2"/>
  <c r="J237" i="2"/>
  <c r="J236" i="2"/>
  <c r="J235" i="2"/>
  <c r="J234" i="2"/>
  <c r="J233" i="2"/>
  <c r="J232" i="2"/>
  <c r="J231" i="2"/>
  <c r="J230" i="2"/>
  <c r="T41" i="2" s="1"/>
  <c r="J229" i="2"/>
  <c r="J228" i="2"/>
  <c r="J227" i="2"/>
  <c r="J226" i="2"/>
  <c r="T40" i="2" s="1"/>
  <c r="J225" i="2"/>
  <c r="J224" i="2"/>
  <c r="J223" i="2"/>
  <c r="J222" i="2"/>
  <c r="J221" i="2"/>
  <c r="J220" i="2"/>
  <c r="J219" i="2"/>
  <c r="J218" i="2"/>
  <c r="T39" i="2" s="1"/>
  <c r="J217" i="2"/>
  <c r="J216" i="2"/>
  <c r="J215" i="2"/>
  <c r="J214" i="2"/>
  <c r="T38" i="2" s="1"/>
  <c r="J213" i="2"/>
  <c r="J212" i="2"/>
  <c r="J211" i="2"/>
  <c r="J210" i="2"/>
  <c r="T37" i="2" s="1"/>
  <c r="J209" i="2"/>
  <c r="J208" i="2"/>
  <c r="J207" i="2"/>
  <c r="J206" i="2"/>
  <c r="T36" i="2" s="1"/>
  <c r="J205" i="2"/>
  <c r="J204" i="2"/>
  <c r="J203" i="2"/>
  <c r="J202" i="2"/>
  <c r="J201" i="2"/>
  <c r="J200" i="2"/>
  <c r="J199" i="2"/>
  <c r="J198" i="2"/>
  <c r="T35" i="2" s="1"/>
  <c r="J197" i="2"/>
  <c r="J196" i="2"/>
  <c r="J195" i="2"/>
  <c r="J194" i="2"/>
  <c r="J193" i="2"/>
  <c r="J192" i="2"/>
  <c r="J191" i="2"/>
  <c r="J190" i="2"/>
  <c r="T42" i="2" s="1"/>
  <c r="J189" i="2"/>
  <c r="J188" i="2"/>
  <c r="J187" i="2"/>
  <c r="J186" i="2"/>
  <c r="J185" i="2"/>
  <c r="J184" i="2"/>
  <c r="J183" i="2"/>
  <c r="J182" i="2"/>
  <c r="T33" i="2" s="1"/>
  <c r="J181" i="2"/>
  <c r="J180" i="2"/>
  <c r="J179" i="2"/>
  <c r="J178" i="2"/>
  <c r="T32" i="2" s="1"/>
  <c r="J177" i="2"/>
  <c r="J176" i="2"/>
  <c r="J175" i="2"/>
  <c r="J174" i="2"/>
  <c r="T31" i="2" s="1"/>
  <c r="J173" i="2"/>
  <c r="J172" i="2"/>
  <c r="J171" i="2"/>
  <c r="J170" i="2"/>
  <c r="J169" i="2"/>
  <c r="J168" i="2"/>
  <c r="J167" i="2"/>
  <c r="J166" i="2"/>
  <c r="T30" i="2" s="1"/>
  <c r="J165" i="2"/>
  <c r="J164" i="2"/>
  <c r="J163" i="2"/>
  <c r="J162" i="2"/>
  <c r="T29" i="2" s="1"/>
  <c r="J161" i="2"/>
  <c r="J160" i="2"/>
  <c r="J159" i="2"/>
  <c r="J158" i="2"/>
  <c r="T28" i="2" s="1"/>
  <c r="J157" i="2"/>
  <c r="J156" i="2"/>
  <c r="J155" i="2"/>
  <c r="J154" i="2"/>
  <c r="J153" i="2"/>
  <c r="J152" i="2"/>
  <c r="J151" i="2"/>
  <c r="J150" i="2"/>
  <c r="T27" i="2" s="1"/>
  <c r="J149" i="2"/>
  <c r="J148" i="2"/>
  <c r="J147" i="2"/>
  <c r="J146" i="2"/>
  <c r="T26" i="2" s="1"/>
  <c r="J145" i="2"/>
  <c r="J144" i="2"/>
  <c r="J143" i="2"/>
  <c r="J142" i="2"/>
  <c r="J141" i="2"/>
  <c r="J140" i="2"/>
  <c r="J139" i="2"/>
  <c r="J138" i="2"/>
  <c r="T25" i="2" s="1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T22" i="2" s="1"/>
  <c r="J117" i="2"/>
  <c r="J116" i="2"/>
  <c r="J115" i="2"/>
  <c r="J114" i="2"/>
  <c r="T21" i="2" s="1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T19" i="2" s="1"/>
  <c r="L97" i="2"/>
  <c r="J97" i="2"/>
  <c r="L96" i="2"/>
  <c r="J96" i="2"/>
  <c r="L95" i="2"/>
  <c r="J95" i="2"/>
  <c r="L94" i="2"/>
  <c r="J94" i="2"/>
  <c r="L93" i="2"/>
  <c r="J93" i="2"/>
  <c r="L92" i="2"/>
  <c r="J92" i="2"/>
  <c r="T18" i="2" s="1"/>
  <c r="L91" i="2"/>
  <c r="J91" i="2"/>
  <c r="J90" i="2"/>
  <c r="J89" i="2"/>
  <c r="J88" i="2"/>
  <c r="J87" i="2"/>
  <c r="J86" i="2"/>
  <c r="J85" i="2"/>
  <c r="T17" i="2" s="1"/>
  <c r="J84" i="2"/>
  <c r="J83" i="2"/>
  <c r="J82" i="2"/>
  <c r="J81" i="2"/>
  <c r="J80" i="2"/>
  <c r="J79" i="2"/>
  <c r="J78" i="2"/>
  <c r="J77" i="2"/>
  <c r="J76" i="2"/>
  <c r="J75" i="2"/>
  <c r="J74" i="2"/>
  <c r="J73" i="2"/>
  <c r="T15" i="2" s="1"/>
  <c r="J72" i="2"/>
  <c r="J71" i="2"/>
  <c r="J70" i="2"/>
  <c r="J69" i="2"/>
  <c r="T14" i="2" s="1"/>
  <c r="J68" i="2"/>
  <c r="J67" i="2"/>
  <c r="J66" i="2"/>
  <c r="J65" i="2"/>
  <c r="J64" i="2"/>
  <c r="J63" i="2"/>
  <c r="J62" i="2"/>
  <c r="J61" i="2"/>
  <c r="T13" i="2" s="1"/>
  <c r="J60" i="2"/>
  <c r="J59" i="2"/>
  <c r="J58" i="2"/>
  <c r="P57" i="2"/>
  <c r="O57" i="2"/>
  <c r="N57" i="2"/>
  <c r="V57" i="2" s="1"/>
  <c r="J57" i="2"/>
  <c r="P56" i="2"/>
  <c r="O56" i="2"/>
  <c r="N56" i="2"/>
  <c r="V56" i="2" s="1"/>
  <c r="J56" i="2"/>
  <c r="P55" i="2"/>
  <c r="O55" i="2"/>
  <c r="N55" i="2"/>
  <c r="V55" i="2" s="1"/>
  <c r="J55" i="2"/>
  <c r="P54" i="2"/>
  <c r="O54" i="2"/>
  <c r="N54" i="2"/>
  <c r="V54" i="2" s="1"/>
  <c r="J54" i="2"/>
  <c r="P53" i="2"/>
  <c r="O53" i="2"/>
  <c r="N53" i="2"/>
  <c r="V53" i="2" s="1"/>
  <c r="J53" i="2"/>
  <c r="P52" i="2"/>
  <c r="O52" i="2"/>
  <c r="N52" i="2"/>
  <c r="V52" i="2" s="1"/>
  <c r="J52" i="2"/>
  <c r="P51" i="2"/>
  <c r="O51" i="2"/>
  <c r="N51" i="2"/>
  <c r="V51" i="2" s="1"/>
  <c r="J51" i="2"/>
  <c r="P50" i="2"/>
  <c r="O50" i="2"/>
  <c r="N50" i="2"/>
  <c r="V50" i="2" s="1"/>
  <c r="J50" i="2"/>
  <c r="P49" i="2"/>
  <c r="O49" i="2"/>
  <c r="N49" i="2"/>
  <c r="V49" i="2" s="1"/>
  <c r="J49" i="2"/>
  <c r="P48" i="2"/>
  <c r="O48" i="2"/>
  <c r="N48" i="2"/>
  <c r="V48" i="2" s="1"/>
  <c r="J48" i="2"/>
  <c r="P47" i="2"/>
  <c r="O47" i="2"/>
  <c r="N47" i="2"/>
  <c r="V47" i="2" s="1"/>
  <c r="J47" i="2"/>
  <c r="P46" i="2"/>
  <c r="O46" i="2"/>
  <c r="N46" i="2"/>
  <c r="V46" i="2" s="1"/>
  <c r="J46" i="2"/>
  <c r="P45" i="2"/>
  <c r="O45" i="2"/>
  <c r="N45" i="2"/>
  <c r="V45" i="2" s="1"/>
  <c r="J45" i="2"/>
  <c r="P44" i="2"/>
  <c r="O44" i="2"/>
  <c r="N44" i="2"/>
  <c r="V44" i="2" s="1"/>
  <c r="J44" i="2"/>
  <c r="P43" i="2"/>
  <c r="O43" i="2"/>
  <c r="N43" i="2"/>
  <c r="V43" i="2" s="1"/>
  <c r="J43" i="2"/>
  <c r="P42" i="2"/>
  <c r="O42" i="2"/>
  <c r="N42" i="2"/>
  <c r="V42" i="2" s="1"/>
  <c r="J42" i="2"/>
  <c r="P41" i="2"/>
  <c r="O41" i="2"/>
  <c r="N41" i="2"/>
  <c r="V41" i="2" s="1"/>
  <c r="J41" i="2"/>
  <c r="P40" i="2"/>
  <c r="O40" i="2"/>
  <c r="N40" i="2"/>
  <c r="V40" i="2" s="1"/>
  <c r="J40" i="2"/>
  <c r="P39" i="2"/>
  <c r="O39" i="2"/>
  <c r="N39" i="2"/>
  <c r="V39" i="2" s="1"/>
  <c r="J39" i="2"/>
  <c r="P38" i="2"/>
  <c r="O38" i="2"/>
  <c r="N38" i="2"/>
  <c r="V38" i="2" s="1"/>
  <c r="J38" i="2"/>
  <c r="P37" i="2"/>
  <c r="O37" i="2"/>
  <c r="N37" i="2"/>
  <c r="V37" i="2" s="1"/>
  <c r="J37" i="2"/>
  <c r="P36" i="2"/>
  <c r="O36" i="2"/>
  <c r="N36" i="2"/>
  <c r="V36" i="2" s="1"/>
  <c r="J36" i="2"/>
  <c r="P35" i="2"/>
  <c r="O35" i="2"/>
  <c r="N35" i="2"/>
  <c r="V35" i="2" s="1"/>
  <c r="J35" i="2"/>
  <c r="P34" i="2"/>
  <c r="O34" i="2"/>
  <c r="N34" i="2"/>
  <c r="V34" i="2" s="1"/>
  <c r="J34" i="2"/>
  <c r="V33" i="2"/>
  <c r="P33" i="2"/>
  <c r="O33" i="2"/>
  <c r="N33" i="2"/>
  <c r="J33" i="2"/>
  <c r="P32" i="2"/>
  <c r="O32" i="2"/>
  <c r="N32" i="2"/>
  <c r="V32" i="2" s="1"/>
  <c r="J32" i="2"/>
  <c r="P31" i="2"/>
  <c r="O31" i="2"/>
  <c r="N31" i="2"/>
  <c r="V31" i="2" s="1"/>
  <c r="J31" i="2"/>
  <c r="P30" i="2"/>
  <c r="O30" i="2"/>
  <c r="N30" i="2"/>
  <c r="V30" i="2" s="1"/>
  <c r="J30" i="2"/>
  <c r="P29" i="2"/>
  <c r="O29" i="2"/>
  <c r="N29" i="2"/>
  <c r="V29" i="2" s="1"/>
  <c r="J29" i="2"/>
  <c r="P28" i="2"/>
  <c r="O28" i="2"/>
  <c r="N28" i="2"/>
  <c r="V28" i="2" s="1"/>
  <c r="J28" i="2"/>
  <c r="P27" i="2"/>
  <c r="O27" i="2"/>
  <c r="N27" i="2"/>
  <c r="V27" i="2" s="1"/>
  <c r="J27" i="2"/>
  <c r="P26" i="2"/>
  <c r="O26" i="2"/>
  <c r="N26" i="2"/>
  <c r="V26" i="2" s="1"/>
  <c r="J26" i="2"/>
  <c r="P25" i="2"/>
  <c r="O25" i="2"/>
  <c r="N25" i="2"/>
  <c r="V25" i="2" s="1"/>
  <c r="J25" i="2"/>
  <c r="X24" i="2"/>
  <c r="T24" i="2"/>
  <c r="P24" i="2"/>
  <c r="O24" i="2"/>
  <c r="N24" i="2"/>
  <c r="V24" i="2" s="1"/>
  <c r="J24" i="2"/>
  <c r="X23" i="2"/>
  <c r="P23" i="2"/>
  <c r="O23" i="2"/>
  <c r="N23" i="2"/>
  <c r="V23" i="2" s="1"/>
  <c r="J23" i="2"/>
  <c r="T23" i="2" s="1"/>
  <c r="X22" i="2"/>
  <c r="P22" i="2"/>
  <c r="O22" i="2"/>
  <c r="N22" i="2"/>
  <c r="V22" i="2" s="1"/>
  <c r="J22" i="2"/>
  <c r="X21" i="2"/>
  <c r="P21" i="2"/>
  <c r="O21" i="2"/>
  <c r="N21" i="2"/>
  <c r="V21" i="2" s="1"/>
  <c r="J21" i="2"/>
  <c r="T7" i="2" s="1"/>
  <c r="X20" i="2"/>
  <c r="T20" i="2"/>
  <c r="P20" i="2"/>
  <c r="O20" i="2"/>
  <c r="N20" i="2"/>
  <c r="V20" i="2" s="1"/>
  <c r="J20" i="2"/>
  <c r="X19" i="2"/>
  <c r="P19" i="2"/>
  <c r="O19" i="2"/>
  <c r="N19" i="2"/>
  <c r="V19" i="2" s="1"/>
  <c r="J19" i="2"/>
  <c r="X18" i="2"/>
  <c r="P18" i="2"/>
  <c r="O18" i="2"/>
  <c r="N18" i="2"/>
  <c r="V18" i="2" s="1"/>
  <c r="J18" i="2"/>
  <c r="X17" i="2"/>
  <c r="P17" i="2"/>
  <c r="O17" i="2"/>
  <c r="N17" i="2"/>
  <c r="V17" i="2" s="1"/>
  <c r="J17" i="2"/>
  <c r="X16" i="2"/>
  <c r="T16" i="2"/>
  <c r="P16" i="2"/>
  <c r="O16" i="2"/>
  <c r="N16" i="2"/>
  <c r="V16" i="2" s="1"/>
  <c r="J16" i="2"/>
  <c r="T6" i="2" s="1"/>
  <c r="X15" i="2"/>
  <c r="P15" i="2"/>
  <c r="O15" i="2"/>
  <c r="N15" i="2"/>
  <c r="V15" i="2" s="1"/>
  <c r="J15" i="2"/>
  <c r="X14" i="2"/>
  <c r="P14" i="2"/>
  <c r="O14" i="2"/>
  <c r="N14" i="2"/>
  <c r="V14" i="2" s="1"/>
  <c r="J14" i="2"/>
  <c r="X13" i="2"/>
  <c r="P13" i="2"/>
  <c r="O13" i="2"/>
  <c r="N13" i="2"/>
  <c r="V13" i="2" s="1"/>
  <c r="J13" i="2"/>
  <c r="X12" i="2"/>
  <c r="T12" i="2"/>
  <c r="P12" i="2"/>
  <c r="O12" i="2"/>
  <c r="N12" i="2"/>
  <c r="V12" i="2" s="1"/>
  <c r="J12" i="2"/>
  <c r="T5" i="2" s="1"/>
  <c r="X11" i="2"/>
  <c r="T11" i="2"/>
  <c r="P11" i="2"/>
  <c r="O11" i="2"/>
  <c r="N11" i="2"/>
  <c r="V11" i="2" s="1"/>
  <c r="J11" i="2"/>
  <c r="X10" i="2"/>
  <c r="T10" i="2"/>
  <c r="P10" i="2"/>
  <c r="O10" i="2"/>
  <c r="N10" i="2"/>
  <c r="V10" i="2" s="1"/>
  <c r="J10" i="2"/>
  <c r="X9" i="2"/>
  <c r="T9" i="2"/>
  <c r="P9" i="2"/>
  <c r="O9" i="2"/>
  <c r="N9" i="2"/>
  <c r="V9" i="2" s="1"/>
  <c r="J9" i="2"/>
  <c r="X8" i="2"/>
  <c r="T8" i="2"/>
  <c r="P8" i="2"/>
  <c r="O8" i="2"/>
  <c r="N8" i="2"/>
  <c r="V8" i="2" s="1"/>
  <c r="J8" i="2"/>
  <c r="X7" i="2"/>
  <c r="P7" i="2"/>
  <c r="O7" i="2"/>
  <c r="N7" i="2"/>
  <c r="V7" i="2" s="1"/>
  <c r="J7" i="2"/>
  <c r="X6" i="2"/>
  <c r="Q4" i="2" s="1"/>
  <c r="P6" i="2"/>
  <c r="O6" i="2"/>
  <c r="N6" i="2"/>
  <c r="V6" i="2" s="1"/>
  <c r="J6" i="2"/>
  <c r="X5" i="2"/>
  <c r="P5" i="2"/>
  <c r="O5" i="2"/>
  <c r="N5" i="2"/>
  <c r="V5" i="2" s="1"/>
  <c r="J5" i="2"/>
  <c r="X4" i="2"/>
  <c r="T4" i="2"/>
  <c r="P4" i="2"/>
  <c r="O4" i="2"/>
  <c r="N4" i="2"/>
  <c r="V4" i="2" s="1"/>
  <c r="J4" i="2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O57" i="1"/>
  <c r="L57" i="1" s="1"/>
  <c r="K57" i="1"/>
  <c r="G57" i="1"/>
  <c r="O56" i="1"/>
  <c r="L56" i="1" s="1"/>
  <c r="K56" i="1"/>
  <c r="G56" i="1"/>
  <c r="O55" i="1"/>
  <c r="L55" i="1" s="1"/>
  <c r="K55" i="1"/>
  <c r="G55" i="1"/>
  <c r="O54" i="1"/>
  <c r="L54" i="1" s="1"/>
  <c r="K54" i="1"/>
  <c r="G54" i="1"/>
  <c r="O53" i="1"/>
  <c r="L53" i="1" s="1"/>
  <c r="K53" i="1"/>
  <c r="G53" i="1"/>
  <c r="O52" i="1"/>
  <c r="L52" i="1" s="1"/>
  <c r="K52" i="1"/>
  <c r="G52" i="1"/>
  <c r="O51" i="1"/>
  <c r="L51" i="1" s="1"/>
  <c r="K51" i="1"/>
  <c r="G51" i="1"/>
  <c r="O50" i="1"/>
  <c r="L50" i="1" s="1"/>
  <c r="K50" i="1"/>
  <c r="G50" i="1"/>
  <c r="O49" i="1"/>
  <c r="L49" i="1" s="1"/>
  <c r="K49" i="1"/>
  <c r="G49" i="1"/>
  <c r="O48" i="1"/>
  <c r="L48" i="1" s="1"/>
  <c r="K48" i="1"/>
  <c r="G48" i="1"/>
  <c r="O47" i="1"/>
  <c r="L47" i="1" s="1"/>
  <c r="K47" i="1"/>
  <c r="G47" i="1"/>
  <c r="O46" i="1"/>
  <c r="L46" i="1" s="1"/>
  <c r="K46" i="1"/>
  <c r="G46" i="1"/>
  <c r="O45" i="1"/>
  <c r="L45" i="1" s="1"/>
  <c r="K45" i="1"/>
  <c r="G45" i="1"/>
  <c r="O44" i="1"/>
  <c r="L44" i="1" s="1"/>
  <c r="K44" i="1"/>
  <c r="G44" i="1"/>
  <c r="O43" i="1"/>
  <c r="L43" i="1" s="1"/>
  <c r="K43" i="1"/>
  <c r="G43" i="1"/>
  <c r="O42" i="1"/>
  <c r="L42" i="1" s="1"/>
  <c r="K42" i="1"/>
  <c r="G42" i="1"/>
  <c r="O41" i="1"/>
  <c r="L41" i="1" s="1"/>
  <c r="K41" i="1"/>
  <c r="G41" i="1"/>
  <c r="O40" i="1"/>
  <c r="L40" i="1" s="1"/>
  <c r="K40" i="1"/>
  <c r="G40" i="1"/>
  <c r="O39" i="1"/>
  <c r="L39" i="1" s="1"/>
  <c r="K39" i="1"/>
  <c r="G39" i="1"/>
  <c r="O38" i="1"/>
  <c r="L38" i="1" s="1"/>
  <c r="K38" i="1"/>
  <c r="G38" i="1"/>
  <c r="O37" i="1"/>
  <c r="L37" i="1" s="1"/>
  <c r="K37" i="1"/>
  <c r="G37" i="1"/>
  <c r="O36" i="1"/>
  <c r="L36" i="1" s="1"/>
  <c r="K36" i="1"/>
  <c r="G36" i="1"/>
  <c r="O35" i="1"/>
  <c r="L35" i="1" s="1"/>
  <c r="K35" i="1"/>
  <c r="G35" i="1"/>
  <c r="O34" i="1"/>
  <c r="L34" i="1" s="1"/>
  <c r="K34" i="1"/>
  <c r="G34" i="1"/>
  <c r="O33" i="1"/>
  <c r="L33" i="1" s="1"/>
  <c r="K33" i="1"/>
  <c r="G33" i="1"/>
  <c r="O32" i="1"/>
  <c r="L32" i="1" s="1"/>
  <c r="K32" i="1"/>
  <c r="G32" i="1"/>
  <c r="O31" i="1"/>
  <c r="L31" i="1" s="1"/>
  <c r="K31" i="1"/>
  <c r="G31" i="1"/>
  <c r="O30" i="1"/>
  <c r="L30" i="1" s="1"/>
  <c r="K30" i="1"/>
  <c r="G30" i="1"/>
  <c r="O29" i="1"/>
  <c r="L29" i="1" s="1"/>
  <c r="K29" i="1"/>
  <c r="G29" i="1"/>
  <c r="O28" i="1"/>
  <c r="L28" i="1" s="1"/>
  <c r="K28" i="1"/>
  <c r="G28" i="1"/>
  <c r="O27" i="1"/>
  <c r="L27" i="1" s="1"/>
  <c r="K27" i="1"/>
  <c r="G27" i="1"/>
  <c r="O26" i="1"/>
  <c r="L26" i="1" s="1"/>
  <c r="K26" i="1"/>
  <c r="G26" i="1"/>
  <c r="O25" i="1"/>
  <c r="L25" i="1" s="1"/>
  <c r="M25" i="1"/>
  <c r="K25" i="1"/>
  <c r="G25" i="1"/>
  <c r="O22" i="1" s="1"/>
  <c r="L22" i="1" s="1"/>
  <c r="Q24" i="1"/>
  <c r="P24" i="1"/>
  <c r="O24" i="1"/>
  <c r="L24" i="1" s="1"/>
  <c r="M24" i="1"/>
  <c r="K24" i="1"/>
  <c r="G24" i="1"/>
  <c r="Q23" i="1"/>
  <c r="P23" i="1"/>
  <c r="O23" i="1"/>
  <c r="M23" i="1"/>
  <c r="L23" i="1"/>
  <c r="K23" i="1"/>
  <c r="G23" i="1"/>
  <c r="O20" i="1" s="1"/>
  <c r="L20" i="1" s="1"/>
  <c r="Q22" i="1"/>
  <c r="P22" i="1"/>
  <c r="M22" i="1"/>
  <c r="K22" i="1"/>
  <c r="G22" i="1"/>
  <c r="Q21" i="1"/>
  <c r="P21" i="1"/>
  <c r="O21" i="1"/>
  <c r="L21" i="1" s="1"/>
  <c r="M21" i="1"/>
  <c r="K21" i="1"/>
  <c r="G21" i="1"/>
  <c r="O16" i="1" s="1"/>
  <c r="L16" i="1" s="1"/>
  <c r="Q20" i="1"/>
  <c r="P20" i="1"/>
  <c r="M20" i="1"/>
  <c r="K20" i="1"/>
  <c r="G20" i="1"/>
  <c r="Q19" i="1"/>
  <c r="P19" i="1"/>
  <c r="N19" i="1"/>
  <c r="M19" i="1"/>
  <c r="K19" i="1"/>
  <c r="G19" i="1"/>
  <c r="Q18" i="1"/>
  <c r="P18" i="1"/>
  <c r="N18" i="1"/>
  <c r="M18" i="1"/>
  <c r="K18" i="1"/>
  <c r="G18" i="1"/>
  <c r="Q17" i="1"/>
  <c r="P17" i="1"/>
  <c r="N17" i="1"/>
  <c r="M17" i="1"/>
  <c r="K17" i="1"/>
  <c r="G17" i="1"/>
  <c r="Q16" i="1"/>
  <c r="P16" i="1"/>
  <c r="N16" i="1"/>
  <c r="M16" i="1"/>
  <c r="K16" i="1"/>
  <c r="G16" i="1"/>
  <c r="Q15" i="1"/>
  <c r="P15" i="1"/>
  <c r="N15" i="1"/>
  <c r="M15" i="1"/>
  <c r="K15" i="1"/>
  <c r="G15" i="1"/>
  <c r="Q14" i="1"/>
  <c r="P14" i="1"/>
  <c r="N14" i="1"/>
  <c r="M14" i="1"/>
  <c r="K14" i="1"/>
  <c r="G14" i="1"/>
  <c r="Q13" i="1"/>
  <c r="P13" i="1"/>
  <c r="O13" i="1"/>
  <c r="L13" i="1" s="1"/>
  <c r="N13" i="1"/>
  <c r="M13" i="1"/>
  <c r="K13" i="1"/>
  <c r="G13" i="1"/>
  <c r="Q12" i="1"/>
  <c r="P12" i="1"/>
  <c r="O12" i="1"/>
  <c r="L12" i="1" s="1"/>
  <c r="N12" i="1"/>
  <c r="M12" i="1"/>
  <c r="K12" i="1"/>
  <c r="G12" i="1"/>
  <c r="Q11" i="1"/>
  <c r="P11" i="1"/>
  <c r="O11" i="1"/>
  <c r="L11" i="1" s="1"/>
  <c r="N11" i="1"/>
  <c r="M11" i="1"/>
  <c r="K11" i="1"/>
  <c r="G11" i="1"/>
  <c r="Q10" i="1"/>
  <c r="P10" i="1"/>
  <c r="O10" i="1"/>
  <c r="L10" i="1" s="1"/>
  <c r="N10" i="1"/>
  <c r="M10" i="1"/>
  <c r="K10" i="1"/>
  <c r="G10" i="1"/>
  <c r="Q9" i="1"/>
  <c r="P9" i="1"/>
  <c r="O9" i="1"/>
  <c r="L9" i="1" s="1"/>
  <c r="N9" i="1"/>
  <c r="M9" i="1"/>
  <c r="K9" i="1"/>
  <c r="G9" i="1"/>
  <c r="Q8" i="1"/>
  <c r="P8" i="1"/>
  <c r="O8" i="1"/>
  <c r="L8" i="1" s="1"/>
  <c r="N8" i="1"/>
  <c r="M8" i="1"/>
  <c r="K8" i="1"/>
  <c r="G8" i="1"/>
  <c r="Q7" i="1"/>
  <c r="P7" i="1"/>
  <c r="N7" i="1"/>
  <c r="M7" i="1"/>
  <c r="K7" i="1"/>
  <c r="G7" i="1"/>
  <c r="Q6" i="1"/>
  <c r="P6" i="1"/>
  <c r="O6" i="1"/>
  <c r="L6" i="1" s="1"/>
  <c r="N6" i="1"/>
  <c r="M6" i="1"/>
  <c r="K6" i="1"/>
  <c r="G6" i="1"/>
  <c r="Q5" i="1"/>
  <c r="P5" i="1"/>
  <c r="O5" i="1"/>
  <c r="L5" i="1" s="1"/>
  <c r="N5" i="1"/>
  <c r="M5" i="1"/>
  <c r="K5" i="1"/>
  <c r="G5" i="1"/>
  <c r="Q4" i="1"/>
  <c r="P4" i="1"/>
  <c r="O4" i="1"/>
  <c r="N4" i="1"/>
  <c r="M4" i="1"/>
  <c r="G4" i="1"/>
  <c r="T34" i="2" l="1"/>
  <c r="O7" i="1"/>
  <c r="L7" i="1" s="1"/>
  <c r="O15" i="1"/>
  <c r="L15" i="1" s="1"/>
  <c r="O17" i="1"/>
  <c r="L17" i="1" s="1"/>
  <c r="O18" i="1"/>
  <c r="L18" i="1" s="1"/>
  <c r="O19" i="1"/>
  <c r="L19" i="1" s="1"/>
  <c r="O14" i="1"/>
  <c r="L14" i="1" s="1"/>
</calcChain>
</file>

<file path=xl/sharedStrings.xml><?xml version="1.0" encoding="utf-8"?>
<sst xmlns="http://schemas.openxmlformats.org/spreadsheetml/2006/main" count="1052" uniqueCount="239">
  <si>
    <t>TorBots Scouting Data: AUTO DATA</t>
  </si>
  <si>
    <t>Raw Data (Copy and paste data table from DB below)</t>
  </si>
  <si>
    <t>Team Overall Data</t>
  </si>
  <si>
    <t>Data #</t>
  </si>
  <si>
    <t>Team Number</t>
  </si>
  <si>
    <t>Match Number</t>
  </si>
  <si>
    <t>Switch Cubes</t>
  </si>
  <si>
    <t>Baseline Cross</t>
  </si>
  <si>
    <t>Scale Cubes</t>
  </si>
  <si>
    <t>BL Num</t>
  </si>
  <si>
    <t>Switch Avg</t>
  </si>
  <si>
    <t>BL Cross %</t>
  </si>
  <si>
    <t>Scale Avg</t>
  </si>
  <si>
    <t>Vault Avg</t>
  </si>
  <si>
    <t>Matches Played</t>
  </si>
  <si>
    <t>Poss in Switch</t>
  </si>
  <si>
    <t>Poss in Scale</t>
  </si>
  <si>
    <t>Not passed</t>
  </si>
  <si>
    <t>Passed</t>
  </si>
  <si>
    <t>TorBots Scouting Data: TELEOP DATA</t>
  </si>
  <si>
    <t>Raw Data</t>
  </si>
  <si>
    <r>
      <t xml:space="preserve">Team </t>
    </r>
    <r>
      <rPr>
        <sz val="11"/>
        <color theme="1"/>
        <rFont val="Calibri"/>
        <family val="2"/>
        <scheme val="minor"/>
      </rPr>
      <t>Number</t>
    </r>
  </si>
  <si>
    <t>Cubes in Switch</t>
  </si>
  <si>
    <t>Cubes in Vault</t>
  </si>
  <si>
    <t>Cubes in Scale</t>
  </si>
  <si>
    <t>Climb</t>
  </si>
  <si>
    <t>Result</t>
  </si>
  <si>
    <t>Notes</t>
  </si>
  <si>
    <t>Climb Num</t>
  </si>
  <si>
    <t>Team #</t>
  </si>
  <si>
    <t>Times Climbed</t>
  </si>
  <si>
    <t>Climb %</t>
  </si>
  <si>
    <t>Win %</t>
  </si>
  <si>
    <t>All Notes</t>
  </si>
  <si>
    <t>Score</t>
  </si>
  <si>
    <t>No</t>
  </si>
  <si>
    <t>Lost</t>
  </si>
  <si>
    <t>Win</t>
  </si>
  <si>
    <t>decent scale</t>
  </si>
  <si>
    <t>good intake</t>
  </si>
  <si>
    <t>Yes</t>
  </si>
  <si>
    <t>pretty accurate, fast and stable</t>
  </si>
  <si>
    <t>good at vault problems with switch</t>
  </si>
  <si>
    <t xml:space="preserve">Pretty good but didnt have time to climb </t>
  </si>
  <si>
    <t>kinda jerky</t>
  </si>
  <si>
    <t>beach bots too good</t>
  </si>
  <si>
    <t>had second climber but couldnt use</t>
  </si>
  <si>
    <t>very useful and effective and fast</t>
  </si>
  <si>
    <t>really good</t>
  </si>
  <si>
    <t>slow, kept dropping box</t>
  </si>
  <si>
    <t>Didnt do much</t>
  </si>
  <si>
    <t>has climing didnt try</t>
  </si>
  <si>
    <t>slow</t>
  </si>
  <si>
    <t>cross baseline</t>
  </si>
  <si>
    <t>drops cube on itself</t>
  </si>
  <si>
    <t>overall were ok</t>
  </si>
  <si>
    <t>had smooth climb and second climber but second on didn't wor</t>
  </si>
  <si>
    <t>slow on scale</t>
  </si>
  <si>
    <t xml:space="preserve">had good scale </t>
  </si>
  <si>
    <t>has bar to have another robot climb</t>
  </si>
  <si>
    <t>-2 switch</t>
  </si>
  <si>
    <t>ccurate intake, couldnt intake, blocked teammate from climbing</t>
  </si>
  <si>
    <t>intake wasnt working</t>
  </si>
  <si>
    <t>only pushed boxes couldnt intake</t>
  </si>
  <si>
    <t xml:space="preserve">didnt have intake, pushed cubes </t>
  </si>
  <si>
    <t>dc</t>
  </si>
  <si>
    <t>retty smooth driving, climber pretty stable, kept dropping cubes</t>
  </si>
  <si>
    <t>good intake and easy switch and scale</t>
  </si>
  <si>
    <t>scale and auto were good</t>
  </si>
  <si>
    <t>tele late</t>
  </si>
  <si>
    <t>fast and reliable</t>
  </si>
  <si>
    <t>no vault for both</t>
  </si>
  <si>
    <t>didnt cross bl, climber but didnt use</t>
  </si>
  <si>
    <t>Disabled</t>
  </si>
  <si>
    <t>intake weak</t>
  </si>
  <si>
    <t>broke bad but still climbed</t>
  </si>
  <si>
    <t>wasnt moving at beginning,only did vault</t>
  </si>
  <si>
    <t>had climber didnt use it, kept overshooting cubes</t>
  </si>
  <si>
    <t>cool robot doesn do anything, no cube in scale</t>
  </si>
  <si>
    <t>bad intake</t>
  </si>
  <si>
    <t xml:space="preserve">ok robot but didnt do well </t>
  </si>
  <si>
    <t>Dropped alot of cubes</t>
  </si>
  <si>
    <t>tipped over</t>
  </si>
  <si>
    <t xml:space="preserve">couldnt climb, almost did </t>
  </si>
  <si>
    <t>bad intake bad outtake</t>
  </si>
  <si>
    <t>didnt look like they had an intake, just pushed into vault</t>
  </si>
  <si>
    <t>could barely pick up, but couldnt put it down in switch</t>
  </si>
  <si>
    <t>drove really slow</t>
  </si>
  <si>
    <t>did not score scale in auto</t>
  </si>
  <si>
    <t>pushed the cubes</t>
  </si>
  <si>
    <t>only 1 in vault, no cube auto</t>
  </si>
  <si>
    <t>1scale not switch, slow</t>
  </si>
  <si>
    <t>Slow scalewas accurate</t>
  </si>
  <si>
    <t>ok intake, drop box</t>
  </si>
  <si>
    <t>couldnt hold cube</t>
  </si>
  <si>
    <t>not bad</t>
  </si>
  <si>
    <t>1197 total cubes</t>
  </si>
  <si>
    <t>1 in switch tele</t>
  </si>
  <si>
    <t>couldn,t get high scale</t>
  </si>
  <si>
    <t>too good</t>
  </si>
  <si>
    <t>fast</t>
  </si>
  <si>
    <t>kinda slow</t>
  </si>
  <si>
    <t>fast intake good auto</t>
  </si>
  <si>
    <t>very slow</t>
  </si>
  <si>
    <t>cross BL in auto</t>
  </si>
  <si>
    <t>didnt do much target vault, good at vault</t>
  </si>
  <si>
    <t>didn't clime all the way but got off ground</t>
  </si>
  <si>
    <t>failed to climb auto didnt work</t>
  </si>
  <si>
    <t>kinda fast</t>
  </si>
  <si>
    <t>can't grip blocks</t>
  </si>
  <si>
    <t>has climber</t>
  </si>
  <si>
    <t>good, consitent</t>
  </si>
  <si>
    <t xml:space="preserve">pretty good, got every cube in </t>
  </si>
  <si>
    <t>didnt do anything</t>
  </si>
  <si>
    <t>couldnt do switch or scale, switch in auto</t>
  </si>
  <si>
    <t>decent intake</t>
  </si>
  <si>
    <t>moved didnt do anything</t>
  </si>
  <si>
    <t>not of field</t>
  </si>
  <si>
    <t>ineffective, bad intake, bad outtake, weak frame</t>
  </si>
  <si>
    <t xml:space="preserve">bad intake </t>
  </si>
  <si>
    <t>tried to do scale but couldnt pick up cube</t>
  </si>
  <si>
    <t>triple climber but didn't use</t>
  </si>
  <si>
    <t xml:space="preserve"> outtake, could support two other teams but took too much time</t>
  </si>
  <si>
    <t>had climber didnt climb</t>
  </si>
  <si>
    <t>stopped mid match</t>
  </si>
  <si>
    <t>Bad intake only vault</t>
  </si>
  <si>
    <t xml:space="preserve">crossed BL, slow, dropped a few times </t>
  </si>
  <si>
    <t xml:space="preserve">-1 scale, </t>
  </si>
  <si>
    <t>having trouble with cubes</t>
  </si>
  <si>
    <t>did nothing for half the match</t>
  </si>
  <si>
    <t>climbed but fell</t>
  </si>
  <si>
    <t>0 scale</t>
  </si>
  <si>
    <t>slow outtake, good intake</t>
  </si>
  <si>
    <t>started struggling halfway something whtn wrong</t>
  </si>
  <si>
    <t>stopped moving after auto</t>
  </si>
  <si>
    <t>crossed bl auto</t>
  </si>
  <si>
    <t>got disabled didnt work</t>
  </si>
  <si>
    <t>no intake, no mechinisms</t>
  </si>
  <si>
    <t>climbed with two, very stable</t>
  </si>
  <si>
    <t>double climb, fast climb</t>
  </si>
  <si>
    <t>has double climb but didnt have enough time</t>
  </si>
  <si>
    <t>good but couldnt lift other robot, not strong enough</t>
  </si>
  <si>
    <t>good scale</t>
  </si>
  <si>
    <t>ok</t>
  </si>
  <si>
    <t>got dc</t>
  </si>
  <si>
    <t xml:space="preserve">decent intake </t>
  </si>
  <si>
    <t xml:space="preserve">tried to climb </t>
  </si>
  <si>
    <t>intake stopped working, can't vault, slow</t>
  </si>
  <si>
    <t>0 in auto,pushed to score</t>
  </si>
  <si>
    <t>attempted climb</t>
  </si>
  <si>
    <t xml:space="preserve">stuggles alot </t>
  </si>
  <si>
    <t>decent</t>
  </si>
  <si>
    <t>not connected in beginning, intake bad</t>
  </si>
  <si>
    <t>-1 vault</t>
  </si>
  <si>
    <t>focused on vault</t>
  </si>
  <si>
    <t>consistent</t>
  </si>
  <si>
    <t>accurate at scale and switch, bad intake</t>
  </si>
  <si>
    <t>good scale, little slow</t>
  </si>
  <si>
    <t>little janky</t>
  </si>
  <si>
    <t>couldn't really move</t>
  </si>
  <si>
    <t>-1 scale</t>
  </si>
  <si>
    <t>disabled</t>
  </si>
  <si>
    <t>didnt pick up a cube, got in the way</t>
  </si>
  <si>
    <t>seemed stuck wobbly</t>
  </si>
  <si>
    <t>fast driving, cant intake</t>
  </si>
  <si>
    <t>intake broken</t>
  </si>
  <si>
    <t>Arm very unstable, couldnt pickup, did vault</t>
  </si>
  <si>
    <t xml:space="preserve">bad intake, pushed around </t>
  </si>
  <si>
    <t>not in match</t>
  </si>
  <si>
    <t>not on field</t>
  </si>
  <si>
    <t>werent there</t>
  </si>
  <si>
    <t>climber was good</t>
  </si>
  <si>
    <t>pretty good</t>
  </si>
  <si>
    <t xml:space="preserve">smooth climber good scale </t>
  </si>
  <si>
    <t>nice climber</t>
  </si>
  <si>
    <t>intake broke</t>
  </si>
  <si>
    <t>help assist cubes</t>
  </si>
  <si>
    <t>stopped working</t>
  </si>
  <si>
    <t xml:space="preserve">tried to do vault but can't </t>
  </si>
  <si>
    <t>really slow couldnt go up or down</t>
  </si>
  <si>
    <t>slow, disconneced for a bit in middle</t>
  </si>
  <si>
    <t>0 in scale, very janky</t>
  </si>
  <si>
    <t>pushed cubes in vault</t>
  </si>
  <si>
    <t>almost tipped over</t>
  </si>
  <si>
    <t>decent, janky driver</t>
  </si>
  <si>
    <t>pretty good, can do mostly everything</t>
  </si>
  <si>
    <t>intake broke, had to do vault</t>
  </si>
  <si>
    <t>crossed durin auto, intake bad</t>
  </si>
  <si>
    <t>climbed at the end</t>
  </si>
  <si>
    <t>put 1 in wrong scale</t>
  </si>
  <si>
    <t>not very good</t>
  </si>
  <si>
    <t>good scale bad driving</t>
  </si>
  <si>
    <t>Didnt do anything ran into wall</t>
  </si>
  <si>
    <t>broken intake</t>
  </si>
  <si>
    <t>climbed smooth, drove kinda slow</t>
  </si>
  <si>
    <t>decent, has climber, but couldn't try</t>
  </si>
  <si>
    <t>fast intake, stable, nice auto</t>
  </si>
  <si>
    <t>fast on scale , tele late</t>
  </si>
  <si>
    <t xml:space="preserve">really accurate </t>
  </si>
  <si>
    <t>bar on side for other robot</t>
  </si>
  <si>
    <t>auto- passed line and one in switch</t>
  </si>
  <si>
    <t>alot of penalties, auto went haywire</t>
  </si>
  <si>
    <t>auto didnt work, very janky, tele late</t>
  </si>
  <si>
    <t>fast good good auto, hits scale</t>
  </si>
  <si>
    <t>wobbly, got penalty</t>
  </si>
  <si>
    <t>weird intake, works most time, designed for vault and switch</t>
  </si>
  <si>
    <t>difficulty intaking cubes</t>
  </si>
  <si>
    <t>vault bot, didnt climb</t>
  </si>
  <si>
    <t>broken</t>
  </si>
  <si>
    <t>did not climb</t>
  </si>
  <si>
    <t>unstable and pushed boxes</t>
  </si>
  <si>
    <t>didn't do anything, couldnt intake</t>
  </si>
  <si>
    <t>didnt really work</t>
  </si>
  <si>
    <t>assisted climb, really slow</t>
  </si>
  <si>
    <t>bad intake, couldnt do scale couldnt hold onto cube</t>
  </si>
  <si>
    <t>0 scale bad intake</t>
  </si>
  <si>
    <t>mediocre intake</t>
  </si>
  <si>
    <t>kinda slow intake but good</t>
  </si>
  <si>
    <t xml:space="preserve">weren't there </t>
  </si>
  <si>
    <t>not there</t>
  </si>
  <si>
    <t>didnt do auto</t>
  </si>
  <si>
    <t>not moving</t>
  </si>
  <si>
    <t>Ineffective, struggling</t>
  </si>
  <si>
    <t>dc most of the match</t>
  </si>
  <si>
    <t>bumper came off, disabled</t>
  </si>
  <si>
    <t>cant really do switch, smooth scale</t>
  </si>
  <si>
    <t>good scale, doing better</t>
  </si>
  <si>
    <t>did scale really well</t>
  </si>
  <si>
    <t>Didnt move much</t>
  </si>
  <si>
    <t>\</t>
  </si>
  <si>
    <t>ran around doing nothing</t>
  </si>
  <si>
    <t>Torbots Scouting Data</t>
  </si>
  <si>
    <t>Overall Team Data</t>
  </si>
  <si>
    <t>Overall Team Rank</t>
  </si>
  <si>
    <r>
      <t xml:space="preserve"> </t>
    </r>
    <r>
      <rPr>
        <sz val="11"/>
        <color theme="0"/>
        <rFont val="Calibri"/>
        <family val="2"/>
        <scheme val="minor"/>
      </rPr>
      <t>Data from Auto Data (copy paste overall team data in Auto Data spreadsheet)</t>
    </r>
  </si>
  <si>
    <t>Data from Teleop (copy and paste overall team data in Tele Data spreadsheet)</t>
  </si>
  <si>
    <t>Poss in Vault</t>
  </si>
  <si>
    <t xml:space="preserve">Score ((Scale * 1.25) + Switch + Vault) * % </t>
  </si>
  <si>
    <t>, , decent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</si>
</sst>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24"/>
      <color theme="0"/>
      <name val="Final Frontier Old Style"/>
      <family val="2"/>
    </font>
    <font>
      <b/>
      <u/>
      <sz val="16"/>
      <color theme="0"/>
      <name val="Calibri"/>
      <family val="2"/>
      <scheme val="minor"/>
    </font>
    <font>
      <i/>
      <sz val="12"/>
      <color theme="1"/>
      <name val="Hobo Std"/>
      <family val="2"/>
    </font>
    <font>
      <i/>
      <sz val="12"/>
      <color theme="1"/>
      <name val="Calibri"/>
      <family val="2"/>
      <scheme val="minor"/>
    </font>
    <font>
      <sz val="36"/>
      <color theme="0"/>
      <name val="Final Frontier Old Style"/>
      <family val="2"/>
    </font>
    <font>
      <b/>
      <u/>
      <sz val="16"/>
      <color theme="0"/>
      <name val="Hobo Std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2" fillId="6" borderId="0" xfId="0" applyFont="1" applyFill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1" borderId="0" xfId="0" applyFill="1"/>
    <xf numFmtId="0" fontId="0" fillId="0" borderId="0" xfId="0" applyBorder="1"/>
    <xf numFmtId="0" fontId="0" fillId="0" borderId="0" xfId="0" applyNumberFormat="1" applyBorder="1"/>
    <xf numFmtId="0" fontId="2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Alignment="1"/>
    <xf numFmtId="0" fontId="2" fillId="6" borderId="0" xfId="0" applyFont="1" applyFill="1" applyAlignment="1">
      <alignment horizontal="center" vertical="center"/>
    </xf>
    <xf numFmtId="0" fontId="0" fillId="7" borderId="1" xfId="0" applyNumberFormat="1" applyFont="1" applyFill="1" applyBorder="1"/>
    <xf numFmtId="0" fontId="0" fillId="16" borderId="0" xfId="0" applyFill="1"/>
    <xf numFmtId="0" fontId="0" fillId="8" borderId="2" xfId="0" applyNumberFormat="1" applyFont="1" applyFill="1" applyBorder="1"/>
    <xf numFmtId="0" fontId="0" fillId="7" borderId="2" xfId="0" applyNumberFormat="1" applyFont="1" applyFill="1" applyBorder="1"/>
    <xf numFmtId="0" fontId="0" fillId="8" borderId="3" xfId="0" applyNumberFormat="1" applyFont="1" applyFill="1" applyBorder="1"/>
    <xf numFmtId="0" fontId="0" fillId="17" borderId="0" xfId="0" applyFill="1"/>
    <xf numFmtId="0" fontId="2" fillId="18" borderId="0" xfId="0" applyFont="1" applyFill="1"/>
    <xf numFmtId="0" fontId="0" fillId="22" borderId="0" xfId="0" applyFill="1"/>
    <xf numFmtId="0" fontId="1" fillId="18" borderId="4" xfId="0" applyFont="1" applyFill="1" applyBorder="1"/>
    <xf numFmtId="0" fontId="1" fillId="18" borderId="4" xfId="0" applyNumberFormat="1" applyFont="1" applyFill="1" applyBorder="1"/>
    <xf numFmtId="0" fontId="1" fillId="18" borderId="5" xfId="0" applyFont="1" applyFill="1" applyBorder="1"/>
    <xf numFmtId="0" fontId="0" fillId="0" borderId="6" xfId="0" applyBorder="1"/>
    <xf numFmtId="0" fontId="0" fillId="0" borderId="7" xfId="0" applyBorder="1"/>
    <xf numFmtId="0" fontId="0" fillId="20" borderId="0" xfId="0" applyNumberFormat="1" applyFont="1" applyFill="1"/>
    <xf numFmtId="0" fontId="0" fillId="20" borderId="0" xfId="0" applyFont="1" applyFill="1"/>
    <xf numFmtId="0" fontId="0" fillId="19" borderId="0" xfId="0" applyNumberFormat="1" applyFont="1" applyFill="1"/>
    <xf numFmtId="0" fontId="0" fillId="19" borderId="0" xfId="0" applyFont="1" applyFill="1"/>
    <xf numFmtId="0" fontId="0" fillId="20" borderId="0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7" fillId="21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3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7386548556430443"/>
          <c:h val="0.54380322251385238"/>
        </c:manualLayout>
      </c:layout>
      <c:areaChart>
        <c:grouping val="standard"/>
        <c:varyColors val="0"/>
        <c:ser>
          <c:idx val="0"/>
          <c:order val="0"/>
          <c:tx>
            <c:strRef>
              <c:f>'[1]Tele Data'!$M$3</c:f>
              <c:strCache>
                <c:ptCount val="1"/>
                <c:pt idx="0">
                  <c:v>Team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'[1]Tele Data'!$M$4:$M$57</c:f>
              <c:numCache>
                <c:formatCode>General</c:formatCode>
                <c:ptCount val="54"/>
                <c:pt idx="0">
                  <c:v>4</c:v>
                </c:pt>
                <c:pt idx="1">
                  <c:v>330</c:v>
                </c:pt>
                <c:pt idx="2">
                  <c:v>580</c:v>
                </c:pt>
                <c:pt idx="3">
                  <c:v>589</c:v>
                </c:pt>
                <c:pt idx="4">
                  <c:v>599</c:v>
                </c:pt>
                <c:pt idx="5">
                  <c:v>606</c:v>
                </c:pt>
                <c:pt idx="6">
                  <c:v>687</c:v>
                </c:pt>
                <c:pt idx="7">
                  <c:v>691</c:v>
                </c:pt>
                <c:pt idx="8">
                  <c:v>696</c:v>
                </c:pt>
                <c:pt idx="9">
                  <c:v>702</c:v>
                </c:pt>
                <c:pt idx="10">
                  <c:v>848</c:v>
                </c:pt>
                <c:pt idx="11">
                  <c:v>867</c:v>
                </c:pt>
                <c:pt idx="12">
                  <c:v>968</c:v>
                </c:pt>
                <c:pt idx="13">
                  <c:v>980</c:v>
                </c:pt>
                <c:pt idx="14">
                  <c:v>1197</c:v>
                </c:pt>
                <c:pt idx="15">
                  <c:v>1452</c:v>
                </c:pt>
                <c:pt idx="16">
                  <c:v>1515</c:v>
                </c:pt>
                <c:pt idx="17">
                  <c:v>1726</c:v>
                </c:pt>
                <c:pt idx="18">
                  <c:v>1759</c:v>
                </c:pt>
                <c:pt idx="19">
                  <c:v>2404</c:v>
                </c:pt>
                <c:pt idx="20">
                  <c:v>2493</c:v>
                </c:pt>
                <c:pt idx="21">
                  <c:v>2496</c:v>
                </c:pt>
                <c:pt idx="22">
                  <c:v>2584</c:v>
                </c:pt>
                <c:pt idx="23">
                  <c:v>2710</c:v>
                </c:pt>
                <c:pt idx="24">
                  <c:v>3408</c:v>
                </c:pt>
                <c:pt idx="25">
                  <c:v>3512</c:v>
                </c:pt>
                <c:pt idx="26">
                  <c:v>3863</c:v>
                </c:pt>
                <c:pt idx="27">
                  <c:v>3952</c:v>
                </c:pt>
                <c:pt idx="28">
                  <c:v>4019</c:v>
                </c:pt>
                <c:pt idx="29">
                  <c:v>4123</c:v>
                </c:pt>
                <c:pt idx="30">
                  <c:v>4141</c:v>
                </c:pt>
                <c:pt idx="31">
                  <c:v>4763</c:v>
                </c:pt>
                <c:pt idx="32">
                  <c:v>4913</c:v>
                </c:pt>
                <c:pt idx="33">
                  <c:v>4964</c:v>
                </c:pt>
                <c:pt idx="34">
                  <c:v>4972</c:v>
                </c:pt>
                <c:pt idx="35">
                  <c:v>5089</c:v>
                </c:pt>
                <c:pt idx="36">
                  <c:v>5107</c:v>
                </c:pt>
                <c:pt idx="37">
                  <c:v>5124</c:v>
                </c:pt>
                <c:pt idx="38">
                  <c:v>5285</c:v>
                </c:pt>
                <c:pt idx="39">
                  <c:v>5510</c:v>
                </c:pt>
                <c:pt idx="40">
                  <c:v>5669</c:v>
                </c:pt>
                <c:pt idx="41">
                  <c:v>5765</c:v>
                </c:pt>
                <c:pt idx="42">
                  <c:v>5802</c:v>
                </c:pt>
                <c:pt idx="43">
                  <c:v>5818</c:v>
                </c:pt>
                <c:pt idx="44">
                  <c:v>5851</c:v>
                </c:pt>
                <c:pt idx="45">
                  <c:v>6000</c:v>
                </c:pt>
                <c:pt idx="46">
                  <c:v>6658</c:v>
                </c:pt>
                <c:pt idx="47">
                  <c:v>6668</c:v>
                </c:pt>
                <c:pt idx="48">
                  <c:v>6833</c:v>
                </c:pt>
                <c:pt idx="49">
                  <c:v>6915</c:v>
                </c:pt>
                <c:pt idx="50">
                  <c:v>6938</c:v>
                </c:pt>
                <c:pt idx="51">
                  <c:v>7042</c:v>
                </c:pt>
                <c:pt idx="52">
                  <c:v>7051</c:v>
                </c:pt>
                <c:pt idx="53">
                  <c:v>7158</c:v>
                </c:pt>
              </c:numCache>
            </c:numRef>
          </c:val>
        </c:ser>
        <c:ser>
          <c:idx val="1"/>
          <c:order val="1"/>
          <c:tx>
            <c:strRef>
              <c:f>'[1]Tele Data'!$N$3</c:f>
              <c:strCache>
                <c:ptCount val="1"/>
                <c:pt idx="0">
                  <c:v>Switch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'[1]Tele Data'!$N$4:$N$57</c:f>
              <c:numCache>
                <c:formatCode>General</c:formatCode>
                <c:ptCount val="54"/>
                <c:pt idx="0">
                  <c:v>1.2857142857142858</c:v>
                </c:pt>
                <c:pt idx="1">
                  <c:v>3.4</c:v>
                </c:pt>
                <c:pt idx="2">
                  <c:v>0.6</c:v>
                </c:pt>
                <c:pt idx="3">
                  <c:v>1.1666666666666667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0.7142857142857143</c:v>
                </c:pt>
                <c:pt idx="7">
                  <c:v>0.25</c:v>
                </c:pt>
                <c:pt idx="8">
                  <c:v>0.16666666666666666</c:v>
                </c:pt>
                <c:pt idx="9">
                  <c:v>1.1666666666666667</c:v>
                </c:pt>
                <c:pt idx="10">
                  <c:v>0.16666666666666666</c:v>
                </c:pt>
                <c:pt idx="11">
                  <c:v>0.5</c:v>
                </c:pt>
                <c:pt idx="12">
                  <c:v>0.2</c:v>
                </c:pt>
                <c:pt idx="13">
                  <c:v>0.8571428571428571</c:v>
                </c:pt>
                <c:pt idx="14">
                  <c:v>2.2000000000000002</c:v>
                </c:pt>
                <c:pt idx="15">
                  <c:v>1.7142857142857142</c:v>
                </c:pt>
                <c:pt idx="16">
                  <c:v>0.66666666666666663</c:v>
                </c:pt>
                <c:pt idx="17">
                  <c:v>1.7142857142857142</c:v>
                </c:pt>
                <c:pt idx="18">
                  <c:v>0.66666666666666663</c:v>
                </c:pt>
                <c:pt idx="19">
                  <c:v>1</c:v>
                </c:pt>
                <c:pt idx="20">
                  <c:v>0.4</c:v>
                </c:pt>
                <c:pt idx="21">
                  <c:v>0.42857142857142855</c:v>
                </c:pt>
                <c:pt idx="22">
                  <c:v>0.6</c:v>
                </c:pt>
                <c:pt idx="23">
                  <c:v>1</c:v>
                </c:pt>
                <c:pt idx="24">
                  <c:v>0.66666666666666663</c:v>
                </c:pt>
                <c:pt idx="25">
                  <c:v>0.8</c:v>
                </c:pt>
                <c:pt idx="26">
                  <c:v>2.3333333333333335</c:v>
                </c:pt>
                <c:pt idx="27">
                  <c:v>0.83333333333333337</c:v>
                </c:pt>
                <c:pt idx="28">
                  <c:v>0.6</c:v>
                </c:pt>
                <c:pt idx="29">
                  <c:v>0.66666666666666663</c:v>
                </c:pt>
                <c:pt idx="30">
                  <c:v>0.42857142857142855</c:v>
                </c:pt>
                <c:pt idx="31">
                  <c:v>0.5714285714285714</c:v>
                </c:pt>
                <c:pt idx="32">
                  <c:v>0.4</c:v>
                </c:pt>
                <c:pt idx="33">
                  <c:v>0</c:v>
                </c:pt>
                <c:pt idx="34">
                  <c:v>1.5</c:v>
                </c:pt>
                <c:pt idx="35">
                  <c:v>0.66666666666666663</c:v>
                </c:pt>
                <c:pt idx="36">
                  <c:v>1.6</c:v>
                </c:pt>
                <c:pt idx="37">
                  <c:v>2.6666666666666665</c:v>
                </c:pt>
                <c:pt idx="38">
                  <c:v>0.83333333333333337</c:v>
                </c:pt>
                <c:pt idx="39">
                  <c:v>1.3333333333333333</c:v>
                </c:pt>
                <c:pt idx="40">
                  <c:v>0.14285714285714285</c:v>
                </c:pt>
                <c:pt idx="41">
                  <c:v>0</c:v>
                </c:pt>
                <c:pt idx="42">
                  <c:v>0.6</c:v>
                </c:pt>
                <c:pt idx="43">
                  <c:v>1.1428571428571428</c:v>
                </c:pt>
                <c:pt idx="44">
                  <c:v>0.83333333333333337</c:v>
                </c:pt>
                <c:pt idx="45">
                  <c:v>0.42857142857142855</c:v>
                </c:pt>
                <c:pt idx="46">
                  <c:v>0.16666666666666666</c:v>
                </c:pt>
                <c:pt idx="47">
                  <c:v>1.5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0.66666666666666663</c:v>
                </c:pt>
                <c:pt idx="53">
                  <c:v>0.33333333333333331</c:v>
                </c:pt>
              </c:numCache>
            </c:numRef>
          </c:val>
        </c:ser>
        <c:ser>
          <c:idx val="2"/>
          <c:order val="2"/>
          <c:tx>
            <c:strRef>
              <c:f>'[1]Tele Data'!$O$3</c:f>
              <c:strCache>
                <c:ptCount val="1"/>
                <c:pt idx="0">
                  <c:v>Vault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'[1]Tele Data'!$O$4:$O$57</c:f>
              <c:numCache>
                <c:formatCode>General</c:formatCode>
                <c:ptCount val="54"/>
                <c:pt idx="0">
                  <c:v>2.8571428571428572</c:v>
                </c:pt>
                <c:pt idx="1">
                  <c:v>1.6</c:v>
                </c:pt>
                <c:pt idx="2">
                  <c:v>0.8</c:v>
                </c:pt>
                <c:pt idx="3">
                  <c:v>0.83333333333333337</c:v>
                </c:pt>
                <c:pt idx="4">
                  <c:v>0</c:v>
                </c:pt>
                <c:pt idx="5">
                  <c:v>0.7142857142857143</c:v>
                </c:pt>
                <c:pt idx="6">
                  <c:v>1.5714285714285714</c:v>
                </c:pt>
                <c:pt idx="7">
                  <c:v>0.875</c:v>
                </c:pt>
                <c:pt idx="8">
                  <c:v>0.16666666666666666</c:v>
                </c:pt>
                <c:pt idx="9">
                  <c:v>0</c:v>
                </c:pt>
                <c:pt idx="10">
                  <c:v>2.1666666666666665</c:v>
                </c:pt>
                <c:pt idx="11">
                  <c:v>0.83333333333333337</c:v>
                </c:pt>
                <c:pt idx="12">
                  <c:v>1</c:v>
                </c:pt>
                <c:pt idx="13">
                  <c:v>0.14285714285714285</c:v>
                </c:pt>
                <c:pt idx="14">
                  <c:v>4.1428571428571432</c:v>
                </c:pt>
                <c:pt idx="15">
                  <c:v>1.7142857142857142</c:v>
                </c:pt>
                <c:pt idx="16">
                  <c:v>2.3333333333333335</c:v>
                </c:pt>
                <c:pt idx="17">
                  <c:v>0.7142857142857143</c:v>
                </c:pt>
                <c:pt idx="18">
                  <c:v>2.1666666666666665</c:v>
                </c:pt>
                <c:pt idx="19">
                  <c:v>0.5</c:v>
                </c:pt>
                <c:pt idx="20">
                  <c:v>1</c:v>
                </c:pt>
                <c:pt idx="21">
                  <c:v>0.8571428571428571</c:v>
                </c:pt>
                <c:pt idx="22">
                  <c:v>0</c:v>
                </c:pt>
                <c:pt idx="23">
                  <c:v>0.16666666666666666</c:v>
                </c:pt>
                <c:pt idx="24">
                  <c:v>0.33333333333333331</c:v>
                </c:pt>
                <c:pt idx="25">
                  <c:v>3.4</c:v>
                </c:pt>
                <c:pt idx="26">
                  <c:v>0</c:v>
                </c:pt>
                <c:pt idx="27">
                  <c:v>0.66666666666666663</c:v>
                </c:pt>
                <c:pt idx="28">
                  <c:v>0.6</c:v>
                </c:pt>
                <c:pt idx="29">
                  <c:v>0.16666666666666666</c:v>
                </c:pt>
                <c:pt idx="30">
                  <c:v>0.7142857142857143</c:v>
                </c:pt>
                <c:pt idx="31">
                  <c:v>1</c:v>
                </c:pt>
                <c:pt idx="32">
                  <c:v>3.2</c:v>
                </c:pt>
                <c:pt idx="33">
                  <c:v>0</c:v>
                </c:pt>
                <c:pt idx="34">
                  <c:v>0</c:v>
                </c:pt>
                <c:pt idx="35">
                  <c:v>0.33333333333333331</c:v>
                </c:pt>
                <c:pt idx="36">
                  <c:v>0.4</c:v>
                </c:pt>
                <c:pt idx="37">
                  <c:v>0.83333333333333337</c:v>
                </c:pt>
                <c:pt idx="38">
                  <c:v>0.66666666666666663</c:v>
                </c:pt>
                <c:pt idx="39">
                  <c:v>1.1666666666666667</c:v>
                </c:pt>
                <c:pt idx="40">
                  <c:v>0.14285714285714285</c:v>
                </c:pt>
                <c:pt idx="41">
                  <c:v>0.2</c:v>
                </c:pt>
                <c:pt idx="42">
                  <c:v>0.8</c:v>
                </c:pt>
                <c:pt idx="43">
                  <c:v>0.14285714285714285</c:v>
                </c:pt>
                <c:pt idx="44">
                  <c:v>3.1666666666666665</c:v>
                </c:pt>
                <c:pt idx="45">
                  <c:v>1.1428571428571428</c:v>
                </c:pt>
                <c:pt idx="46">
                  <c:v>1.3333333333333333</c:v>
                </c:pt>
                <c:pt idx="47">
                  <c:v>0.66666666666666663</c:v>
                </c:pt>
                <c:pt idx="48">
                  <c:v>7.333333333333333</c:v>
                </c:pt>
                <c:pt idx="49">
                  <c:v>0</c:v>
                </c:pt>
                <c:pt idx="50">
                  <c:v>0.33333333333333331</c:v>
                </c:pt>
                <c:pt idx="51">
                  <c:v>1.1666666666666667</c:v>
                </c:pt>
                <c:pt idx="52">
                  <c:v>0.16666666666666666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41464"/>
        <c:axId val="205741856"/>
        <c:extLst>
          <c:ext xmlns:c15="http://schemas.microsoft.com/office/drawing/2012/chart" uri="{02D57815-91ED-43cb-92C2-25804820EDAC}">
            <c15:filteredArea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'[1]Tele Data'!$P$3</c15:sqref>
                        </c15:formulaRef>
                      </c:ext>
                    </c:extLst>
                    <c:strCache>
                      <c:ptCount val="1"/>
                      <c:pt idx="0">
                        <c:v>Scale Avg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'[1]Tele Data'!$P$4:$P$57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1.8571428571428572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2.6666666666666665</c:v>
                      </c:pt>
                      <c:pt idx="5">
                        <c:v>0</c:v>
                      </c:pt>
                      <c:pt idx="6">
                        <c:v>2.1428571428571428</c:v>
                      </c:pt>
                      <c:pt idx="7">
                        <c:v>0.625</c:v>
                      </c:pt>
                      <c:pt idx="8">
                        <c:v>1.1666666666666667</c:v>
                      </c:pt>
                      <c:pt idx="9">
                        <c:v>1</c:v>
                      </c:pt>
                      <c:pt idx="10">
                        <c:v>0.16666666666666666</c:v>
                      </c:pt>
                      <c:pt idx="11">
                        <c:v>0.16666666666666666</c:v>
                      </c:pt>
                      <c:pt idx="12">
                        <c:v>3.2</c:v>
                      </c:pt>
                      <c:pt idx="13">
                        <c:v>2.2857142857142856</c:v>
                      </c:pt>
                      <c:pt idx="14">
                        <c:v>0.8571428571428571</c:v>
                      </c:pt>
                      <c:pt idx="15">
                        <c:v>0</c:v>
                      </c:pt>
                      <c:pt idx="16">
                        <c:v>0.33333333333333331</c:v>
                      </c:pt>
                      <c:pt idx="17">
                        <c:v>2.5714285714285716</c:v>
                      </c:pt>
                      <c:pt idx="18">
                        <c:v>0</c:v>
                      </c:pt>
                      <c:pt idx="19">
                        <c:v>1.3333333333333333</c:v>
                      </c:pt>
                      <c:pt idx="20">
                        <c:v>0.8</c:v>
                      </c:pt>
                      <c:pt idx="21">
                        <c:v>0.42857142857142855</c:v>
                      </c:pt>
                      <c:pt idx="22">
                        <c:v>1.6</c:v>
                      </c:pt>
                      <c:pt idx="23">
                        <c:v>2.1666666666666665</c:v>
                      </c:pt>
                      <c:pt idx="24">
                        <c:v>0</c:v>
                      </c:pt>
                      <c:pt idx="25">
                        <c:v>1.2</c:v>
                      </c:pt>
                      <c:pt idx="26">
                        <c:v>1.1666666666666667</c:v>
                      </c:pt>
                      <c:pt idx="27">
                        <c:v>0.5</c:v>
                      </c:pt>
                      <c:pt idx="28">
                        <c:v>0</c:v>
                      </c:pt>
                      <c:pt idx="29">
                        <c:v>0.5</c:v>
                      </c:pt>
                      <c:pt idx="30">
                        <c:v>1.4285714285714286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1.5</c:v>
                      </c:pt>
                      <c:pt idx="38">
                        <c:v>1.5</c:v>
                      </c:pt>
                      <c:pt idx="39">
                        <c:v>0</c:v>
                      </c:pt>
                      <c:pt idx="40">
                        <c:v>1.4285714285714286</c:v>
                      </c:pt>
                      <c:pt idx="41">
                        <c:v>0</c:v>
                      </c:pt>
                      <c:pt idx="42">
                        <c:v>3.6</c:v>
                      </c:pt>
                      <c:pt idx="43">
                        <c:v>2.4285714285714284</c:v>
                      </c:pt>
                      <c:pt idx="44">
                        <c:v>0.33333333333333331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1.8333333333333333</c:v>
                      </c:pt>
                      <c:pt idx="53">
                        <c:v>0.16666666666666666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'[1]Tele Data'!$Q$3</c15:sqref>
                        </c15:formulaRef>
                      </c:ext>
                    </c:extLst>
                    <c:strCache>
                      <c:ptCount val="1"/>
                      <c:pt idx="0">
                        <c:v>Times Climbed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'[1]Tele Data'!$Q$4:$Q$57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3">
                        <c:v>0</c:v>
                      </c:pt>
                      <c:pt idx="5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Data'!$R$3</c15:sqref>
                        </c15:formulaRef>
                      </c:ext>
                    </c:extLst>
                    <c:strCache>
                      <c:ptCount val="1"/>
                      <c:pt idx="0">
                        <c:v>Climb %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Data'!$R$4:$R$57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5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Data'!$S$3</c15:sqref>
                        </c15:formulaRef>
                      </c:ext>
                    </c:extLst>
                    <c:strCache>
                      <c:ptCount val="1"/>
                      <c:pt idx="0">
                        <c:v>Win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Data'!$S$4:$S$57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5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'[1]Tele Data'!$T$3</c15:sqref>
                        </c15:formulaRef>
                      </c:ext>
                    </c:extLst>
                    <c:strCache>
                      <c:ptCount val="1"/>
                      <c:pt idx="0">
                        <c:v>All Notes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'[1]Tele Data'!$T$4:$T$57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Data'!$U$3</c15:sqref>
                        </c15:formulaRef>
                      </c:ext>
                    </c:extLst>
                    <c:strCache>
                      <c:ptCount val="1"/>
                      <c:pt idx="0">
                        <c:v>Matches Played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'[1]Tele Data'!$U$4:$U$57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">
                        <c:v>0</c:v>
                      </c:pt>
                      <c:pt idx="2">
                        <c:v>0</c:v>
                      </c:pt>
                      <c:pt idx="53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'[1]Tele Data'!$V$3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'[1]Tele Data'!$V$4:$V$57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6.2142857142857144</c:v>
                      </c:pt>
                      <c:pt idx="1">
                        <c:v>7.6</c:v>
                      </c:pt>
                      <c:pt idx="2">
                        <c:v>1.2000000000000002</c:v>
                      </c:pt>
                      <c:pt idx="3">
                        <c:v>1.7916666666666667</c:v>
                      </c:pt>
                      <c:pt idx="4">
                        <c:v>4.333333333333333</c:v>
                      </c:pt>
                      <c:pt idx="5">
                        <c:v>0.8214285714285714</c:v>
                      </c:pt>
                      <c:pt idx="6">
                        <c:v>5.1071428571428577</c:v>
                      </c:pt>
                      <c:pt idx="7">
                        <c:v>1.84375</c:v>
                      </c:pt>
                      <c:pt idx="8">
                        <c:v>2.0416666666666665</c:v>
                      </c:pt>
                      <c:pt idx="9">
                        <c:v>2.666666666666667</c:v>
                      </c:pt>
                      <c:pt idx="10">
                        <c:v>2.041666666666667</c:v>
                      </c:pt>
                      <c:pt idx="11">
                        <c:v>1.375</c:v>
                      </c:pt>
                      <c:pt idx="12">
                        <c:v>5.7500000000000009</c:v>
                      </c:pt>
                      <c:pt idx="13">
                        <c:v>4.3928571428571423</c:v>
                      </c:pt>
                      <c:pt idx="14">
                        <c:v>6.5928571428571434</c:v>
                      </c:pt>
                      <c:pt idx="15">
                        <c:v>3</c:v>
                      </c:pt>
                      <c:pt idx="16">
                        <c:v>2.9166666666666665</c:v>
                      </c:pt>
                      <c:pt idx="17">
                        <c:v>6.1071428571428577</c:v>
                      </c:pt>
                      <c:pt idx="18">
                        <c:v>2.2916666666666665</c:v>
                      </c:pt>
                      <c:pt idx="19">
                        <c:v>3.375</c:v>
                      </c:pt>
                      <c:pt idx="20">
                        <c:v>2.35</c:v>
                      </c:pt>
                      <c:pt idx="21">
                        <c:v>1.7142857142857142</c:v>
                      </c:pt>
                      <c:pt idx="22">
                        <c:v>3.0000000000000004</c:v>
                      </c:pt>
                      <c:pt idx="23">
                        <c:v>4.375</c:v>
                      </c:pt>
                      <c:pt idx="24">
                        <c:v>0.91666666666666663</c:v>
                      </c:pt>
                      <c:pt idx="25">
                        <c:v>5.1499999999999995</c:v>
                      </c:pt>
                      <c:pt idx="26">
                        <c:v>4.0833333333333339</c:v>
                      </c:pt>
                      <c:pt idx="27">
                        <c:v>2.0833333333333335</c:v>
                      </c:pt>
                      <c:pt idx="28">
                        <c:v>1.0499999999999998</c:v>
                      </c:pt>
                      <c:pt idx="29">
                        <c:v>1.5416666666666665</c:v>
                      </c:pt>
                      <c:pt idx="30">
                        <c:v>3.1071428571428568</c:v>
                      </c:pt>
                      <c:pt idx="31">
                        <c:v>1.3214285714285714</c:v>
                      </c:pt>
                      <c:pt idx="32">
                        <c:v>2.8000000000000003</c:v>
                      </c:pt>
                      <c:pt idx="33">
                        <c:v>0</c:v>
                      </c:pt>
                      <c:pt idx="34">
                        <c:v>4.5</c:v>
                      </c:pt>
                      <c:pt idx="35">
                        <c:v>0.91666666666666663</c:v>
                      </c:pt>
                      <c:pt idx="36">
                        <c:v>1.9000000000000001</c:v>
                      </c:pt>
                      <c:pt idx="37">
                        <c:v>5.5416666666666661</c:v>
                      </c:pt>
                      <c:pt idx="38">
                        <c:v>3.5833333333333335</c:v>
                      </c:pt>
                      <c:pt idx="39">
                        <c:v>2.208333333333333</c:v>
                      </c:pt>
                      <c:pt idx="40">
                        <c:v>2.3928571428571428</c:v>
                      </c:pt>
                      <c:pt idx="41">
                        <c:v>0.15000000000000002</c:v>
                      </c:pt>
                      <c:pt idx="42">
                        <c:v>6.6000000000000005</c:v>
                      </c:pt>
                      <c:pt idx="43">
                        <c:v>4.8928571428571423</c:v>
                      </c:pt>
                      <c:pt idx="44">
                        <c:v>3.7083333333333335</c:v>
                      </c:pt>
                      <c:pt idx="45">
                        <c:v>1.2857142857142856</c:v>
                      </c:pt>
                      <c:pt idx="46">
                        <c:v>1.1666666666666667</c:v>
                      </c:pt>
                      <c:pt idx="47">
                        <c:v>2</c:v>
                      </c:pt>
                      <c:pt idx="48">
                        <c:v>5.5</c:v>
                      </c:pt>
                      <c:pt idx="49">
                        <c:v>0</c:v>
                      </c:pt>
                      <c:pt idx="50">
                        <c:v>0.25</c:v>
                      </c:pt>
                      <c:pt idx="51">
                        <c:v>1.875</c:v>
                      </c:pt>
                      <c:pt idx="52">
                        <c:v>3.5416666666666665</c:v>
                      </c:pt>
                      <c:pt idx="53">
                        <c:v>0.58333333333333326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057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856"/>
        <c:crosses val="autoZero"/>
        <c:auto val="1"/>
        <c:lblAlgn val="ctr"/>
        <c:lblOffset val="100"/>
        <c:noMultiLvlLbl val="0"/>
      </c:catAx>
      <c:valAx>
        <c:axId val="205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0.15782407407407409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'[1]Tele Data'!$D$91:$D$97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2640"/>
        <c:axId val="205743032"/>
      </c:lineChart>
      <c:catAx>
        <c:axId val="2057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3032"/>
        <c:crosses val="autoZero"/>
        <c:auto val="1"/>
        <c:lblAlgn val="ctr"/>
        <c:lblOffset val="100"/>
        <c:noMultiLvlLbl val="0"/>
      </c:catAx>
      <c:valAx>
        <c:axId val="2057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Torbots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'[1]Tele Data'!$D$91:$D$97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1.8</c:v>
                </c:pt>
                <c:pt idx="6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v>Vault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'[1]Tele Data'!$E$91:$E$97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v>Scale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'[1]Tele Data'!$F$91:$F$97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v>Total Cubes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'[1]Tele Data'!$L$91:$L$97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1.8</c:v>
                </c:pt>
                <c:pt idx="6">
                  <c:v>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43816"/>
        <c:axId val="205744208"/>
      </c:lineChart>
      <c:catAx>
        <c:axId val="20574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4208"/>
        <c:crosses val="autoZero"/>
        <c:auto val="1"/>
        <c:lblAlgn val="ctr"/>
        <c:lblOffset val="100"/>
        <c:noMultiLvlLbl val="0"/>
      </c:catAx>
      <c:valAx>
        <c:axId val="2057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59</xdr:row>
      <xdr:rowOff>14287</xdr:rowOff>
    </xdr:from>
    <xdr:to>
      <xdr:col>16</xdr:col>
      <xdr:colOff>809625</xdr:colOff>
      <xdr:row>73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81</xdr:row>
      <xdr:rowOff>52387</xdr:rowOff>
    </xdr:from>
    <xdr:to>
      <xdr:col>16</xdr:col>
      <xdr:colOff>823912</xdr:colOff>
      <xdr:row>95</xdr:row>
      <xdr:rowOff>128587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81</xdr:row>
      <xdr:rowOff>42862</xdr:rowOff>
    </xdr:from>
    <xdr:to>
      <xdr:col>21</xdr:col>
      <xdr:colOff>490537</xdr:colOff>
      <xdr:row>95</xdr:row>
      <xdr:rowOff>119062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botics\2018%20LA%20Regio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 Data"/>
      <sheetName val="Tele Data"/>
      <sheetName val="Overall team Data"/>
    </sheetNames>
    <sheetDataSet>
      <sheetData sheetId="0"/>
      <sheetData sheetId="1">
        <row r="3">
          <cell r="M3" t="str">
            <v>Team #</v>
          </cell>
          <cell r="N3" t="str">
            <v>Switch Avg</v>
          </cell>
          <cell r="O3" t="str">
            <v>Vault Avg</v>
          </cell>
          <cell r="P3" t="str">
            <v>Scale Avg</v>
          </cell>
          <cell r="Q3" t="str">
            <v>Times Climbed</v>
          </cell>
          <cell r="R3" t="str">
            <v>Climb %</v>
          </cell>
          <cell r="S3" t="str">
            <v>Win %</v>
          </cell>
          <cell r="T3" t="str">
            <v>All Notes</v>
          </cell>
          <cell r="U3" t="str">
            <v>Matches Played</v>
          </cell>
          <cell r="V3" t="str">
            <v>Score</v>
          </cell>
        </row>
        <row r="4">
          <cell r="M4">
            <v>4</v>
          </cell>
          <cell r="N4">
            <v>1.2857142857142858</v>
          </cell>
          <cell r="O4">
            <v>2.8571428571428572</v>
          </cell>
          <cell r="P4">
            <v>1.8571428571428572</v>
          </cell>
          <cell r="Q4">
            <v>1</v>
          </cell>
          <cell r="T4">
            <v>1</v>
          </cell>
          <cell r="V4">
            <v>6.2142857142857144</v>
          </cell>
        </row>
        <row r="5">
          <cell r="M5">
            <v>330</v>
          </cell>
          <cell r="N5">
            <v>3.4</v>
          </cell>
          <cell r="O5">
            <v>1.6</v>
          </cell>
          <cell r="P5">
            <v>2</v>
          </cell>
          <cell r="T5">
            <v>4</v>
          </cell>
          <cell r="U5">
            <v>0</v>
          </cell>
          <cell r="V5">
            <v>7.6</v>
          </cell>
        </row>
        <row r="6">
          <cell r="M6">
            <v>580</v>
          </cell>
          <cell r="N6">
            <v>0.6</v>
          </cell>
          <cell r="O6">
            <v>0.8</v>
          </cell>
          <cell r="P6">
            <v>0</v>
          </cell>
          <cell r="T6">
            <v>2</v>
          </cell>
          <cell r="U6">
            <v>0</v>
          </cell>
          <cell r="V6">
            <v>1.2000000000000002</v>
          </cell>
        </row>
        <row r="7">
          <cell r="M7">
            <v>589</v>
          </cell>
          <cell r="N7">
            <v>1.1666666666666667</v>
          </cell>
          <cell r="O7">
            <v>0.83333333333333337</v>
          </cell>
          <cell r="P7">
            <v>0</v>
          </cell>
          <cell r="T7">
            <v>0</v>
          </cell>
          <cell r="V7">
            <v>1.7916666666666667</v>
          </cell>
        </row>
        <row r="8">
          <cell r="M8">
            <v>599</v>
          </cell>
          <cell r="N8">
            <v>0.33333333333333331</v>
          </cell>
          <cell r="O8">
            <v>0</v>
          </cell>
          <cell r="P8">
            <v>2.6666666666666665</v>
          </cell>
          <cell r="T8">
            <v>4</v>
          </cell>
          <cell r="V8">
            <v>4.333333333333333</v>
          </cell>
        </row>
        <row r="9">
          <cell r="M9">
            <v>606</v>
          </cell>
          <cell r="N9">
            <v>0.2857142857142857</v>
          </cell>
          <cell r="O9">
            <v>0.7142857142857143</v>
          </cell>
          <cell r="P9">
            <v>0</v>
          </cell>
          <cell r="T9">
            <v>0</v>
          </cell>
          <cell r="V9">
            <v>0.8214285714285714</v>
          </cell>
        </row>
        <row r="10">
          <cell r="M10">
            <v>687</v>
          </cell>
          <cell r="N10">
            <v>0.7142857142857143</v>
          </cell>
          <cell r="O10">
            <v>1.5714285714285714</v>
          </cell>
          <cell r="P10">
            <v>2.1428571428571428</v>
          </cell>
          <cell r="T10">
            <v>0</v>
          </cell>
          <cell r="V10">
            <v>5.1071428571428577</v>
          </cell>
        </row>
        <row r="11">
          <cell r="M11">
            <v>691</v>
          </cell>
          <cell r="N11">
            <v>0.25</v>
          </cell>
          <cell r="O11">
            <v>0.875</v>
          </cell>
          <cell r="P11">
            <v>0.625</v>
          </cell>
          <cell r="T11">
            <v>1</v>
          </cell>
          <cell r="V11">
            <v>1.84375</v>
          </cell>
        </row>
        <row r="12">
          <cell r="M12">
            <v>696</v>
          </cell>
          <cell r="N12">
            <v>0.16666666666666666</v>
          </cell>
          <cell r="O12">
            <v>0.16666666666666666</v>
          </cell>
          <cell r="P12">
            <v>1.1666666666666667</v>
          </cell>
          <cell r="T12">
            <v>0</v>
          </cell>
          <cell r="V12">
            <v>2.0416666666666665</v>
          </cell>
        </row>
        <row r="13">
          <cell r="M13">
            <v>702</v>
          </cell>
          <cell r="N13">
            <v>1.1666666666666667</v>
          </cell>
          <cell r="O13">
            <v>0</v>
          </cell>
          <cell r="P13">
            <v>1</v>
          </cell>
          <cell r="T13">
            <v>3</v>
          </cell>
          <cell r="V13">
            <v>2.666666666666667</v>
          </cell>
        </row>
        <row r="14">
          <cell r="M14">
            <v>848</v>
          </cell>
          <cell r="N14">
            <v>0.16666666666666666</v>
          </cell>
          <cell r="O14">
            <v>2.1666666666666665</v>
          </cell>
          <cell r="P14">
            <v>0.16666666666666666</v>
          </cell>
          <cell r="T14">
            <v>0</v>
          </cell>
          <cell r="V14">
            <v>2.041666666666667</v>
          </cell>
        </row>
        <row r="15">
          <cell r="M15">
            <v>867</v>
          </cell>
          <cell r="N15">
            <v>0.5</v>
          </cell>
          <cell r="O15">
            <v>0.83333333333333337</v>
          </cell>
          <cell r="P15">
            <v>0.16666666666666666</v>
          </cell>
          <cell r="T15">
            <v>1</v>
          </cell>
          <cell r="V15">
            <v>1.375</v>
          </cell>
        </row>
        <row r="16">
          <cell r="M16">
            <v>968</v>
          </cell>
          <cell r="N16">
            <v>0.2</v>
          </cell>
          <cell r="O16">
            <v>1</v>
          </cell>
          <cell r="P16">
            <v>3.2</v>
          </cell>
          <cell r="T16">
            <v>0</v>
          </cell>
          <cell r="V16">
            <v>5.7500000000000009</v>
          </cell>
        </row>
        <row r="17">
          <cell r="M17">
            <v>980</v>
          </cell>
          <cell r="N17">
            <v>0.8571428571428571</v>
          </cell>
          <cell r="O17">
            <v>0.14285714285714285</v>
          </cell>
          <cell r="P17">
            <v>2.2857142857142856</v>
          </cell>
          <cell r="Q17">
            <v>0</v>
          </cell>
          <cell r="T17">
            <v>0</v>
          </cell>
          <cell r="V17">
            <v>4.3928571428571423</v>
          </cell>
        </row>
        <row r="18">
          <cell r="M18">
            <v>1197</v>
          </cell>
          <cell r="N18">
            <v>2.2000000000000002</v>
          </cell>
          <cell r="O18">
            <v>4.1428571428571432</v>
          </cell>
          <cell r="P18">
            <v>0.8571428571428571</v>
          </cell>
          <cell r="T18">
            <v>0</v>
          </cell>
          <cell r="V18">
            <v>6.5928571428571434</v>
          </cell>
        </row>
        <row r="19">
          <cell r="M19">
            <v>1452</v>
          </cell>
          <cell r="N19">
            <v>1.7142857142857142</v>
          </cell>
          <cell r="O19">
            <v>1.7142857142857142</v>
          </cell>
          <cell r="P19">
            <v>0</v>
          </cell>
          <cell r="T19">
            <v>0</v>
          </cell>
          <cell r="V19">
            <v>3</v>
          </cell>
        </row>
        <row r="20">
          <cell r="M20">
            <v>1515</v>
          </cell>
          <cell r="N20">
            <v>0.66666666666666663</v>
          </cell>
          <cell r="O20">
            <v>2.3333333333333335</v>
          </cell>
          <cell r="P20">
            <v>0.33333333333333331</v>
          </cell>
          <cell r="T20">
            <v>1</v>
          </cell>
          <cell r="V20">
            <v>2.9166666666666665</v>
          </cell>
        </row>
        <row r="21">
          <cell r="M21">
            <v>1726</v>
          </cell>
          <cell r="N21">
            <v>1.7142857142857142</v>
          </cell>
          <cell r="O21">
            <v>0.7142857142857143</v>
          </cell>
          <cell r="P21">
            <v>2.5714285714285716</v>
          </cell>
          <cell r="T21">
            <v>3</v>
          </cell>
          <cell r="V21">
            <v>6.1071428571428577</v>
          </cell>
        </row>
        <row r="22">
          <cell r="M22">
            <v>1759</v>
          </cell>
          <cell r="N22">
            <v>0.66666666666666663</v>
          </cell>
          <cell r="O22">
            <v>2.1666666666666665</v>
          </cell>
          <cell r="P22">
            <v>0</v>
          </cell>
          <cell r="T22">
            <v>0</v>
          </cell>
          <cell r="V22">
            <v>2.2916666666666665</v>
          </cell>
        </row>
        <row r="23">
          <cell r="M23">
            <v>2404</v>
          </cell>
          <cell r="N23">
            <v>1</v>
          </cell>
          <cell r="O23">
            <v>0.5</v>
          </cell>
          <cell r="P23">
            <v>1.3333333333333333</v>
          </cell>
          <cell r="T23">
            <v>2</v>
          </cell>
          <cell r="V23">
            <v>3.375</v>
          </cell>
        </row>
        <row r="24">
          <cell r="M24">
            <v>2493</v>
          </cell>
          <cell r="N24">
            <v>0.4</v>
          </cell>
          <cell r="O24">
            <v>1</v>
          </cell>
          <cell r="P24">
            <v>0.8</v>
          </cell>
          <cell r="T24">
            <v>0</v>
          </cell>
          <cell r="V24">
            <v>2.35</v>
          </cell>
        </row>
        <row r="25">
          <cell r="M25">
            <v>2496</v>
          </cell>
          <cell r="N25">
            <v>0.42857142857142855</v>
          </cell>
          <cell r="O25">
            <v>0.8571428571428571</v>
          </cell>
          <cell r="P25">
            <v>0.42857142857142855</v>
          </cell>
          <cell r="T25">
            <v>0</v>
          </cell>
          <cell r="V25">
            <v>1.7142857142857142</v>
          </cell>
        </row>
        <row r="26">
          <cell r="M26">
            <v>2584</v>
          </cell>
          <cell r="N26">
            <v>0.6</v>
          </cell>
          <cell r="O26">
            <v>0</v>
          </cell>
          <cell r="P26">
            <v>1.6</v>
          </cell>
          <cell r="T26">
            <v>0</v>
          </cell>
          <cell r="V26">
            <v>3.0000000000000004</v>
          </cell>
        </row>
        <row r="27">
          <cell r="M27">
            <v>2710</v>
          </cell>
          <cell r="N27">
            <v>1</v>
          </cell>
          <cell r="O27">
            <v>0.16666666666666666</v>
          </cell>
          <cell r="P27">
            <v>2.1666666666666665</v>
          </cell>
          <cell r="T27">
            <v>1</v>
          </cell>
          <cell r="V27">
            <v>4.375</v>
          </cell>
        </row>
        <row r="28">
          <cell r="M28">
            <v>3408</v>
          </cell>
          <cell r="N28">
            <v>0.66666666666666663</v>
          </cell>
          <cell r="O28">
            <v>0.33333333333333331</v>
          </cell>
          <cell r="P28">
            <v>0</v>
          </cell>
          <cell r="T28">
            <v>0</v>
          </cell>
          <cell r="V28">
            <v>0.91666666666666663</v>
          </cell>
        </row>
        <row r="29">
          <cell r="M29">
            <v>3512</v>
          </cell>
          <cell r="N29">
            <v>0.8</v>
          </cell>
          <cell r="O29">
            <v>3.4</v>
          </cell>
          <cell r="P29">
            <v>1.2</v>
          </cell>
          <cell r="T29">
            <v>2</v>
          </cell>
          <cell r="V29">
            <v>5.1499999999999995</v>
          </cell>
        </row>
        <row r="30">
          <cell r="M30">
            <v>3863</v>
          </cell>
          <cell r="N30">
            <v>2.3333333333333335</v>
          </cell>
          <cell r="O30">
            <v>0</v>
          </cell>
          <cell r="P30">
            <v>1.1666666666666667</v>
          </cell>
          <cell r="T30">
            <v>0</v>
          </cell>
          <cell r="V30">
            <v>4.0833333333333339</v>
          </cell>
        </row>
        <row r="31">
          <cell r="M31">
            <v>3952</v>
          </cell>
          <cell r="N31">
            <v>0.83333333333333337</v>
          </cell>
          <cell r="O31">
            <v>0.66666666666666663</v>
          </cell>
          <cell r="P31">
            <v>0.5</v>
          </cell>
          <cell r="T31">
            <v>1</v>
          </cell>
          <cell r="V31">
            <v>2.0833333333333335</v>
          </cell>
        </row>
        <row r="32">
          <cell r="M32">
            <v>4019</v>
          </cell>
          <cell r="N32">
            <v>0.6</v>
          </cell>
          <cell r="O32">
            <v>0.6</v>
          </cell>
          <cell r="P32">
            <v>0</v>
          </cell>
          <cell r="T32">
            <v>2</v>
          </cell>
          <cell r="V32">
            <v>1.0499999999999998</v>
          </cell>
        </row>
        <row r="33">
          <cell r="M33">
            <v>4123</v>
          </cell>
          <cell r="N33">
            <v>0.66666666666666663</v>
          </cell>
          <cell r="O33">
            <v>0.16666666666666666</v>
          </cell>
          <cell r="P33">
            <v>0.5</v>
          </cell>
          <cell r="T33">
            <v>3</v>
          </cell>
          <cell r="V33">
            <v>1.5416666666666665</v>
          </cell>
        </row>
        <row r="34">
          <cell r="M34">
            <v>4141</v>
          </cell>
          <cell r="N34">
            <v>0.42857142857142855</v>
          </cell>
          <cell r="O34">
            <v>0.7142857142857143</v>
          </cell>
          <cell r="P34">
            <v>1.4285714285714286</v>
          </cell>
          <cell r="T34">
            <v>0</v>
          </cell>
          <cell r="V34">
            <v>3.1071428571428568</v>
          </cell>
        </row>
        <row r="35">
          <cell r="M35">
            <v>4763</v>
          </cell>
          <cell r="N35">
            <v>0.5714285714285714</v>
          </cell>
          <cell r="O35">
            <v>1</v>
          </cell>
          <cell r="P35">
            <v>0</v>
          </cell>
          <cell r="T35">
            <v>0</v>
          </cell>
          <cell r="V35">
            <v>1.3214285714285714</v>
          </cell>
        </row>
        <row r="36">
          <cell r="M36">
            <v>4913</v>
          </cell>
          <cell r="N36">
            <v>0.4</v>
          </cell>
          <cell r="O36">
            <v>3.2</v>
          </cell>
          <cell r="P36">
            <v>0</v>
          </cell>
          <cell r="T36">
            <v>0</v>
          </cell>
          <cell r="V36">
            <v>2.8000000000000003</v>
          </cell>
        </row>
        <row r="37">
          <cell r="M37">
            <v>4964</v>
          </cell>
          <cell r="N37">
            <v>0</v>
          </cell>
          <cell r="O37">
            <v>0</v>
          </cell>
          <cell r="P37">
            <v>0</v>
          </cell>
          <cell r="T37">
            <v>0</v>
          </cell>
          <cell r="V37">
            <v>0</v>
          </cell>
        </row>
        <row r="38">
          <cell r="M38">
            <v>4972</v>
          </cell>
          <cell r="N38">
            <v>1.5</v>
          </cell>
          <cell r="O38">
            <v>0</v>
          </cell>
          <cell r="P38">
            <v>2</v>
          </cell>
          <cell r="T38">
            <v>3</v>
          </cell>
          <cell r="V38">
            <v>4.5</v>
          </cell>
        </row>
        <row r="39">
          <cell r="M39">
            <v>5089</v>
          </cell>
          <cell r="N39">
            <v>0.66666666666666663</v>
          </cell>
          <cell r="O39">
            <v>0.33333333333333331</v>
          </cell>
          <cell r="P39">
            <v>0</v>
          </cell>
          <cell r="T39">
            <v>0</v>
          </cell>
          <cell r="V39">
            <v>0.91666666666666663</v>
          </cell>
        </row>
        <row r="40">
          <cell r="M40">
            <v>5107</v>
          </cell>
          <cell r="N40">
            <v>1.6</v>
          </cell>
          <cell r="O40">
            <v>0.4</v>
          </cell>
          <cell r="P40">
            <v>0</v>
          </cell>
          <cell r="T40">
            <v>0</v>
          </cell>
          <cell r="V40">
            <v>1.9000000000000001</v>
          </cell>
        </row>
        <row r="41">
          <cell r="M41">
            <v>5124</v>
          </cell>
          <cell r="N41">
            <v>2.6666666666666665</v>
          </cell>
          <cell r="O41">
            <v>0.83333333333333337</v>
          </cell>
          <cell r="P41">
            <v>1.5</v>
          </cell>
          <cell r="T41">
            <v>0</v>
          </cell>
          <cell r="V41">
            <v>5.5416666666666661</v>
          </cell>
        </row>
        <row r="42">
          <cell r="M42">
            <v>5285</v>
          </cell>
          <cell r="N42">
            <v>0.83333333333333337</v>
          </cell>
          <cell r="O42">
            <v>0.66666666666666663</v>
          </cell>
          <cell r="P42">
            <v>1.5</v>
          </cell>
          <cell r="T42">
            <v>1</v>
          </cell>
          <cell r="V42">
            <v>3.5833333333333335</v>
          </cell>
        </row>
        <row r="43">
          <cell r="M43">
            <v>5510</v>
          </cell>
          <cell r="N43">
            <v>1.3333333333333333</v>
          </cell>
          <cell r="O43">
            <v>1.1666666666666667</v>
          </cell>
          <cell r="P43">
            <v>0</v>
          </cell>
          <cell r="T43">
            <v>2</v>
          </cell>
          <cell r="V43">
            <v>2.208333333333333</v>
          </cell>
        </row>
        <row r="44">
          <cell r="M44">
            <v>5669</v>
          </cell>
          <cell r="N44">
            <v>0.14285714285714285</v>
          </cell>
          <cell r="O44">
            <v>0.14285714285714285</v>
          </cell>
          <cell r="P44">
            <v>1.4285714285714286</v>
          </cell>
          <cell r="T44">
            <v>2</v>
          </cell>
          <cell r="V44">
            <v>2.3928571428571428</v>
          </cell>
        </row>
        <row r="45">
          <cell r="M45">
            <v>5765</v>
          </cell>
          <cell r="N45">
            <v>0</v>
          </cell>
          <cell r="O45">
            <v>0.2</v>
          </cell>
          <cell r="P45">
            <v>0</v>
          </cell>
          <cell r="T45">
            <v>0</v>
          </cell>
          <cell r="V45">
            <v>0.15000000000000002</v>
          </cell>
        </row>
        <row r="46">
          <cell r="M46">
            <v>5802</v>
          </cell>
          <cell r="N46">
            <v>0.6</v>
          </cell>
          <cell r="O46">
            <v>0.8</v>
          </cell>
          <cell r="P46">
            <v>3.6</v>
          </cell>
          <cell r="T46">
            <v>3</v>
          </cell>
          <cell r="V46">
            <v>6.6000000000000005</v>
          </cell>
        </row>
        <row r="47">
          <cell r="M47">
            <v>5818</v>
          </cell>
          <cell r="N47">
            <v>1.1428571428571428</v>
          </cell>
          <cell r="O47">
            <v>0.14285714285714285</v>
          </cell>
          <cell r="P47">
            <v>2.4285714285714284</v>
          </cell>
          <cell r="T47">
            <v>0</v>
          </cell>
          <cell r="V47">
            <v>4.8928571428571423</v>
          </cell>
        </row>
        <row r="48">
          <cell r="M48">
            <v>5851</v>
          </cell>
          <cell r="N48">
            <v>0.83333333333333337</v>
          </cell>
          <cell r="O48">
            <v>3.1666666666666665</v>
          </cell>
          <cell r="P48">
            <v>0.33333333333333331</v>
          </cell>
          <cell r="T48">
            <v>1</v>
          </cell>
          <cell r="V48">
            <v>3.7083333333333335</v>
          </cell>
        </row>
        <row r="49">
          <cell r="M49">
            <v>6000</v>
          </cell>
          <cell r="N49">
            <v>0.42857142857142855</v>
          </cell>
          <cell r="O49">
            <v>1.1428571428571428</v>
          </cell>
          <cell r="P49">
            <v>0</v>
          </cell>
          <cell r="T49">
            <v>0</v>
          </cell>
          <cell r="V49">
            <v>1.2857142857142856</v>
          </cell>
        </row>
        <row r="50">
          <cell r="M50">
            <v>6658</v>
          </cell>
          <cell r="N50">
            <v>0.16666666666666666</v>
          </cell>
          <cell r="O50">
            <v>1.3333333333333333</v>
          </cell>
          <cell r="P50">
            <v>0</v>
          </cell>
          <cell r="T50">
            <v>0</v>
          </cell>
          <cell r="V50">
            <v>1.1666666666666667</v>
          </cell>
        </row>
        <row r="51">
          <cell r="M51">
            <v>6668</v>
          </cell>
          <cell r="N51">
            <v>1.5</v>
          </cell>
          <cell r="O51">
            <v>0.66666666666666663</v>
          </cell>
          <cell r="P51">
            <v>0</v>
          </cell>
          <cell r="T51">
            <v>1</v>
          </cell>
          <cell r="V51">
            <v>2</v>
          </cell>
        </row>
        <row r="52">
          <cell r="M52">
            <v>6833</v>
          </cell>
          <cell r="N52">
            <v>0</v>
          </cell>
          <cell r="O52">
            <v>7.333333333333333</v>
          </cell>
          <cell r="P52">
            <v>0</v>
          </cell>
          <cell r="T52">
            <v>0</v>
          </cell>
          <cell r="V52">
            <v>5.5</v>
          </cell>
        </row>
        <row r="53">
          <cell r="M53">
            <v>6915</v>
          </cell>
          <cell r="N53">
            <v>0</v>
          </cell>
          <cell r="O53">
            <v>0</v>
          </cell>
          <cell r="P53">
            <v>0</v>
          </cell>
          <cell r="T53">
            <v>0</v>
          </cell>
          <cell r="V53">
            <v>0</v>
          </cell>
        </row>
        <row r="54">
          <cell r="M54">
            <v>6938</v>
          </cell>
          <cell r="N54">
            <v>0</v>
          </cell>
          <cell r="O54">
            <v>0.33333333333333331</v>
          </cell>
          <cell r="P54">
            <v>0</v>
          </cell>
          <cell r="T54">
            <v>0</v>
          </cell>
          <cell r="V54">
            <v>0.25</v>
          </cell>
        </row>
        <row r="55">
          <cell r="M55">
            <v>7042</v>
          </cell>
          <cell r="N55">
            <v>1</v>
          </cell>
          <cell r="O55">
            <v>1.1666666666666667</v>
          </cell>
          <cell r="P55">
            <v>0</v>
          </cell>
          <cell r="T55">
            <v>0</v>
          </cell>
          <cell r="V55">
            <v>1.875</v>
          </cell>
        </row>
        <row r="56">
          <cell r="M56">
            <v>7051</v>
          </cell>
          <cell r="N56">
            <v>0.66666666666666663</v>
          </cell>
          <cell r="O56">
            <v>0.16666666666666666</v>
          </cell>
          <cell r="P56">
            <v>1.8333333333333333</v>
          </cell>
          <cell r="T56">
            <v>0</v>
          </cell>
          <cell r="V56">
            <v>3.5416666666666665</v>
          </cell>
        </row>
        <row r="57">
          <cell r="M57">
            <v>7158</v>
          </cell>
          <cell r="N57">
            <v>0.33333333333333331</v>
          </cell>
          <cell r="O57">
            <v>0</v>
          </cell>
          <cell r="P57">
            <v>0.16666666666666666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0.58333333333333326</v>
          </cell>
        </row>
        <row r="91">
          <cell r="D91">
            <v>1</v>
          </cell>
          <cell r="E91">
            <v>3</v>
          </cell>
          <cell r="F91">
            <v>0</v>
          </cell>
          <cell r="L91">
            <v>4</v>
          </cell>
        </row>
        <row r="92">
          <cell r="D92">
            <v>5</v>
          </cell>
          <cell r="E92">
            <v>2</v>
          </cell>
          <cell r="F92">
            <v>1</v>
          </cell>
          <cell r="L92">
            <v>8</v>
          </cell>
        </row>
        <row r="93">
          <cell r="D93">
            <v>3</v>
          </cell>
          <cell r="E93">
            <v>9</v>
          </cell>
          <cell r="F93">
            <v>1</v>
          </cell>
          <cell r="L93">
            <v>13</v>
          </cell>
        </row>
        <row r="94">
          <cell r="D94">
            <v>1</v>
          </cell>
          <cell r="E94">
            <v>6</v>
          </cell>
          <cell r="F94">
            <v>2</v>
          </cell>
          <cell r="L94">
            <v>9</v>
          </cell>
        </row>
        <row r="95">
          <cell r="D95">
            <v>2</v>
          </cell>
          <cell r="E95">
            <v>0</v>
          </cell>
          <cell r="F95">
            <v>0</v>
          </cell>
          <cell r="L95">
            <v>2</v>
          </cell>
        </row>
        <row r="96">
          <cell r="D96">
            <v>1.8</v>
          </cell>
          <cell r="E96">
            <v>0</v>
          </cell>
          <cell r="F96">
            <v>0</v>
          </cell>
          <cell r="L96">
            <v>1.8</v>
          </cell>
        </row>
        <row r="97">
          <cell r="D97">
            <v>1.6</v>
          </cell>
          <cell r="E97">
            <v>9</v>
          </cell>
          <cell r="F97">
            <v>2</v>
          </cell>
          <cell r="L97">
            <v>12.6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2" displayName="Table2" ref="M3:V57" totalsRowShown="0">
  <autoFilter ref="M3:V57"/>
  <tableColumns count="10">
    <tableColumn id="1" name="Team #"/>
    <tableColumn id="2" name="Switch Avg"/>
    <tableColumn id="3" name="Vault Avg"/>
    <tableColumn id="10" name="Scale Avg"/>
    <tableColumn id="4" name="Times Climbed"/>
    <tableColumn id="5" name="Climb %"/>
    <tableColumn id="6" name="Win %"/>
    <tableColumn id="7" name="All Notes"/>
    <tableColumn id="9" name="Matches Played"/>
    <tableColumn id="8" name="Score">
      <calculatedColumnFormula>(N4+(O4*0.75)+(P4*1.5))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B4:K58" totalsRowShown="0" headerRowDxfId="2" headerRowBorderDxfId="1">
  <autoFilter ref="B4:K58"/>
  <sortState ref="B5:K24">
    <sortCondition descending="1" ref="K4:K24"/>
  </sortState>
  <tableColumns count="10">
    <tableColumn id="1" name="Team Number"/>
    <tableColumn id="2" name="Switch Avg"/>
    <tableColumn id="3" name="BL Cross %"/>
    <tableColumn id="4" name="Scale Avg"/>
    <tableColumn id="5" name="Vault Avg"/>
    <tableColumn id="6" name="Matches Played"/>
    <tableColumn id="7" name="Poss in Switch"/>
    <tableColumn id="8" name="Poss in Scale"/>
    <tableColumn id="9" name="Poss in Vault"/>
    <tableColumn id="10" name="Score ((Scale * 1.25) + Switch + Vault) * % 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Table7" displayName="Table7" ref="N4:W58" totalsRowShown="0" headerRowDxfId="0">
  <autoFilter ref="N4:W58"/>
  <sortState ref="N5:W58">
    <sortCondition descending="1" ref="W4:W58"/>
  </sortState>
  <tableColumns count="10">
    <tableColumn id="1" name="Team #"/>
    <tableColumn id="2" name="Switch Avg"/>
    <tableColumn id="3" name="Vault Avg"/>
    <tableColumn id="4" name="Scale Avg"/>
    <tableColumn id="5" name="Times Climbed"/>
    <tableColumn id="6" name="Climb %"/>
    <tableColumn id="7" name="Win %"/>
    <tableColumn id="8" name="All Notes"/>
    <tableColumn id="9" name="Matches Played"/>
    <tableColumn id="10" name="Scor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A22" workbookViewId="0">
      <selection activeCell="N4" sqref="N4"/>
    </sheetView>
  </sheetViews>
  <sheetFormatPr defaultRowHeight="15"/>
  <sheetData>
    <row r="1" spans="1:17" ht="27.7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5.75">
      <c r="A2" s="41" t="s">
        <v>1</v>
      </c>
      <c r="B2" s="42"/>
      <c r="C2" s="42"/>
      <c r="D2" s="42"/>
      <c r="E2" s="42"/>
      <c r="F2" s="42"/>
      <c r="G2" s="42"/>
      <c r="H2" s="43"/>
      <c r="I2" s="44" t="s">
        <v>2</v>
      </c>
      <c r="J2" s="44"/>
      <c r="K2" s="44"/>
      <c r="L2" s="44"/>
      <c r="M2" s="44"/>
      <c r="N2" s="44"/>
      <c r="O2" s="44"/>
      <c r="P2" s="44"/>
      <c r="Q2" s="44"/>
    </row>
    <row r="3" spans="1:1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43"/>
      <c r="I3" s="1" t="s">
        <v>3</v>
      </c>
      <c r="J3" t="s">
        <v>4</v>
      </c>
      <c r="K3" t="s">
        <v>10</v>
      </c>
      <c r="L3" t="s">
        <v>11</v>
      </c>
      <c r="M3" t="s">
        <v>12</v>
      </c>
      <c r="N3" t="s">
        <v>13</v>
      </c>
      <c r="O3" s="3" t="s">
        <v>14</v>
      </c>
      <c r="P3" s="3" t="s">
        <v>15</v>
      </c>
      <c r="Q3" s="3" t="s">
        <v>16</v>
      </c>
    </row>
    <row r="4" spans="1:17">
      <c r="A4" s="4">
        <v>1</v>
      </c>
      <c r="B4" s="2">
        <v>4</v>
      </c>
      <c r="C4" s="2">
        <v>6</v>
      </c>
      <c r="D4" s="2">
        <v>0</v>
      </c>
      <c r="E4" s="2" t="s">
        <v>17</v>
      </c>
      <c r="F4" s="2">
        <v>0</v>
      </c>
      <c r="G4" s="5">
        <f t="shared" ref="G4:G67" si="0">IF(E4 = "Passed",1,0)</f>
        <v>0</v>
      </c>
      <c r="H4" s="43"/>
      <c r="I4" s="4">
        <v>1</v>
      </c>
      <c r="J4">
        <v>4</v>
      </c>
      <c r="K4" s="3">
        <f>AVERAGE(D4:D10)</f>
        <v>0</v>
      </c>
      <c r="L4" s="3">
        <f>SUM(G4:G10)/O4</f>
        <v>0.42857142857142855</v>
      </c>
      <c r="M4">
        <f>AVERAGE(F4:F10)</f>
        <v>0</v>
      </c>
      <c r="N4" t="e">
        <f xml:space="preserve"> AVERAGE(#REF!)</f>
        <v>#REF!</v>
      </c>
      <c r="O4" s="3">
        <f>COUNT(G4:G10)</f>
        <v>7</v>
      </c>
      <c r="P4" s="3">
        <f>MAX(D4:D10)</f>
        <v>0</v>
      </c>
      <c r="Q4" s="3">
        <f>MAX(F4:F7)</f>
        <v>0</v>
      </c>
    </row>
    <row r="5" spans="1:17">
      <c r="A5" s="4">
        <v>2</v>
      </c>
      <c r="B5" s="2">
        <v>4</v>
      </c>
      <c r="C5" s="2">
        <v>18</v>
      </c>
      <c r="D5" s="2">
        <v>0</v>
      </c>
      <c r="E5" s="2" t="s">
        <v>18</v>
      </c>
      <c r="F5" s="2">
        <v>0</v>
      </c>
      <c r="G5" s="6">
        <f t="shared" si="0"/>
        <v>1</v>
      </c>
      <c r="H5" s="43"/>
      <c r="I5" s="4">
        <v>2</v>
      </c>
      <c r="J5">
        <v>330</v>
      </c>
      <c r="K5" s="3">
        <f>AVERAGE(D11:D15)</f>
        <v>0.8</v>
      </c>
      <c r="L5" s="3">
        <f>SUM(G11:G15)/O5</f>
        <v>0.4</v>
      </c>
      <c r="M5">
        <f>AVERAGE(F11:F15)</f>
        <v>0</v>
      </c>
      <c r="N5" t="e">
        <f xml:space="preserve"> AVERAGE(#REF!)</f>
        <v>#REF!</v>
      </c>
      <c r="O5" s="3">
        <f>COUNT(G8:G12)</f>
        <v>5</v>
      </c>
      <c r="P5" s="3">
        <f>MAX(D8:D12)</f>
        <v>1</v>
      </c>
      <c r="Q5" s="3">
        <f>MAX(F8:F12)</f>
        <v>0</v>
      </c>
    </row>
    <row r="6" spans="1:17">
      <c r="A6" s="4">
        <v>3</v>
      </c>
      <c r="B6" s="2">
        <v>4</v>
      </c>
      <c r="C6" s="2">
        <v>23</v>
      </c>
      <c r="D6" s="2">
        <v>0</v>
      </c>
      <c r="E6" s="2" t="s">
        <v>18</v>
      </c>
      <c r="F6" s="2">
        <v>0</v>
      </c>
      <c r="G6" s="6">
        <f t="shared" si="0"/>
        <v>1</v>
      </c>
      <c r="H6" s="43"/>
      <c r="I6" s="4">
        <v>3</v>
      </c>
      <c r="J6">
        <v>580</v>
      </c>
      <c r="K6" s="3">
        <f>AVERAGE(D16:D20)</f>
        <v>0</v>
      </c>
      <c r="L6" s="3">
        <f>SUM(G13:G19)/O6</f>
        <v>0.7142857142857143</v>
      </c>
      <c r="M6">
        <f>AVERAGE(F13:F19)</f>
        <v>0</v>
      </c>
      <c r="N6" t="e">
        <f xml:space="preserve"> AVERAGE(#REF!)</f>
        <v>#REF!</v>
      </c>
      <c r="O6" s="3">
        <f>COUNT(G13:G19)</f>
        <v>7</v>
      </c>
      <c r="P6" s="3">
        <f>MAX(D13:D19)</f>
        <v>1</v>
      </c>
      <c r="Q6" s="3">
        <f>MAX(F13:F19)</f>
        <v>0</v>
      </c>
    </row>
    <row r="7" spans="1:17">
      <c r="A7" s="4">
        <v>4</v>
      </c>
      <c r="B7" s="2">
        <v>4</v>
      </c>
      <c r="C7" s="2">
        <v>29</v>
      </c>
      <c r="D7" s="2">
        <v>0</v>
      </c>
      <c r="E7" s="2" t="s">
        <v>17</v>
      </c>
      <c r="F7" s="2">
        <v>0</v>
      </c>
      <c r="G7" s="6">
        <f t="shared" si="0"/>
        <v>0</v>
      </c>
      <c r="H7" s="43"/>
      <c r="I7" s="4">
        <v>4</v>
      </c>
      <c r="J7">
        <v>589</v>
      </c>
      <c r="K7" s="3">
        <f>AVERAGE(D21:D25)</f>
        <v>0</v>
      </c>
      <c r="L7" s="3">
        <f>SUM(G20:G24)/O7</f>
        <v>0.6</v>
      </c>
      <c r="M7">
        <f>AVERAGE(F20:F24)</f>
        <v>0</v>
      </c>
      <c r="N7" t="e">
        <f xml:space="preserve"> AVERAGE(#REF!)</f>
        <v>#REF!</v>
      </c>
      <c r="O7" s="3">
        <f>COUNT(G20:G24)</f>
        <v>5</v>
      </c>
      <c r="P7" s="3">
        <f>MAX(D20:D23)</f>
        <v>0</v>
      </c>
      <c r="Q7" s="3">
        <f>MAX(F20:F24)</f>
        <v>0</v>
      </c>
    </row>
    <row r="8" spans="1:17">
      <c r="A8" s="4">
        <v>5</v>
      </c>
      <c r="B8" s="2">
        <v>4</v>
      </c>
      <c r="C8" s="2">
        <v>38</v>
      </c>
      <c r="D8" s="2">
        <v>0</v>
      </c>
      <c r="E8" s="2" t="s">
        <v>17</v>
      </c>
      <c r="F8" s="2">
        <v>0</v>
      </c>
      <c r="G8" s="6">
        <f t="shared" si="0"/>
        <v>0</v>
      </c>
      <c r="H8" s="43"/>
      <c r="I8" s="4">
        <v>5</v>
      </c>
      <c r="J8">
        <v>599</v>
      </c>
      <c r="K8" s="3">
        <f>AVERAGE(D26:D30)</f>
        <v>0</v>
      </c>
      <c r="L8" s="3">
        <f t="shared" ref="L8:L50" si="1">SUM(G11:G15)/O8</f>
        <v>0.4</v>
      </c>
      <c r="M8">
        <f>AVERAGE(F8:F11)</f>
        <v>0</v>
      </c>
      <c r="N8" t="e">
        <f xml:space="preserve"> AVERAGE(#REF!)</f>
        <v>#REF!</v>
      </c>
      <c r="O8" s="3">
        <f t="shared" ref="O8:O50" si="2">COUNT(G11:G15)</f>
        <v>5</v>
      </c>
      <c r="P8" s="3">
        <f>MAX(D8:D11)</f>
        <v>1</v>
      </c>
      <c r="Q8" s="3">
        <f t="shared" ref="Q8:Q24" si="3">MAX(F8:F11)</f>
        <v>0</v>
      </c>
    </row>
    <row r="9" spans="1:17">
      <c r="A9" s="4">
        <v>6</v>
      </c>
      <c r="B9" s="2">
        <v>4</v>
      </c>
      <c r="C9" s="2">
        <v>46</v>
      </c>
      <c r="D9" s="2">
        <v>0</v>
      </c>
      <c r="E9" s="2" t="s">
        <v>17</v>
      </c>
      <c r="F9" s="2">
        <v>0</v>
      </c>
      <c r="G9" s="6">
        <f t="shared" si="0"/>
        <v>0</v>
      </c>
      <c r="H9" s="43"/>
      <c r="I9" s="4">
        <v>6</v>
      </c>
      <c r="J9">
        <v>606</v>
      </c>
      <c r="K9" s="3">
        <f>AVERAGE(D31:D37)</f>
        <v>0</v>
      </c>
      <c r="L9" s="3">
        <f t="shared" si="1"/>
        <v>0.4</v>
      </c>
      <c r="M9">
        <f>AVERAGE(F9:F12)</f>
        <v>0</v>
      </c>
      <c r="N9" t="e">
        <f xml:space="preserve"> AVERAGE(#REF!)</f>
        <v>#REF!</v>
      </c>
      <c r="O9" s="3">
        <f t="shared" si="2"/>
        <v>5</v>
      </c>
      <c r="P9" s="3">
        <f>MAX(D9:D12)</f>
        <v>1</v>
      </c>
      <c r="Q9" s="3">
        <f t="shared" si="3"/>
        <v>0</v>
      </c>
    </row>
    <row r="10" spans="1:17">
      <c r="A10" s="4">
        <v>7</v>
      </c>
      <c r="B10" s="2">
        <v>4</v>
      </c>
      <c r="C10" s="2">
        <v>55</v>
      </c>
      <c r="D10" s="2">
        <v>0</v>
      </c>
      <c r="E10" s="2" t="s">
        <v>18</v>
      </c>
      <c r="F10" s="2">
        <v>0</v>
      </c>
      <c r="G10" s="6">
        <f t="shared" si="0"/>
        <v>1</v>
      </c>
      <c r="H10" s="43"/>
      <c r="I10" s="4">
        <v>7</v>
      </c>
      <c r="J10">
        <v>687</v>
      </c>
      <c r="K10" s="3">
        <f>AVERAGE(D38:D43)</f>
        <v>0.5</v>
      </c>
      <c r="L10" s="3">
        <f t="shared" si="1"/>
        <v>0.6</v>
      </c>
      <c r="M10">
        <f>AVERAGE(F10:F13)</f>
        <v>0</v>
      </c>
      <c r="N10" t="e">
        <f xml:space="preserve"> AVERAGE(#REF!)</f>
        <v>#REF!</v>
      </c>
      <c r="O10" s="3">
        <f t="shared" si="2"/>
        <v>5</v>
      </c>
      <c r="P10" s="3">
        <f>MAX(D10:D13)</f>
        <v>1</v>
      </c>
      <c r="Q10" s="3">
        <f t="shared" si="3"/>
        <v>0</v>
      </c>
    </row>
    <row r="11" spans="1:17">
      <c r="A11" s="4">
        <v>8</v>
      </c>
      <c r="B11" s="7">
        <v>330</v>
      </c>
      <c r="C11" s="7">
        <v>4</v>
      </c>
      <c r="D11" s="8">
        <v>1</v>
      </c>
      <c r="E11" s="7" t="s">
        <v>17</v>
      </c>
      <c r="F11" s="8">
        <v>0</v>
      </c>
      <c r="G11" s="6">
        <f t="shared" si="0"/>
        <v>0</v>
      </c>
      <c r="H11" s="43"/>
      <c r="I11" s="4">
        <v>8</v>
      </c>
      <c r="J11">
        <v>691</v>
      </c>
      <c r="K11" s="3">
        <f>AVERAGE(D44:D51)</f>
        <v>0</v>
      </c>
      <c r="L11" s="3">
        <f t="shared" si="1"/>
        <v>0.6</v>
      </c>
      <c r="M11">
        <f>SUBTOTAL(109,M10)</f>
        <v>0</v>
      </c>
      <c r="N11" t="e">
        <f xml:space="preserve"> AVERAGE(#REF!)</f>
        <v>#REF!</v>
      </c>
      <c r="O11" s="3">
        <f t="shared" si="2"/>
        <v>5</v>
      </c>
      <c r="P11" s="3">
        <f>MAX(D11:D14)</f>
        <v>1</v>
      </c>
      <c r="Q11" s="3">
        <f t="shared" si="3"/>
        <v>0</v>
      </c>
    </row>
    <row r="12" spans="1:17">
      <c r="A12" s="4">
        <v>9</v>
      </c>
      <c r="B12" s="2">
        <v>330</v>
      </c>
      <c r="C12" s="2">
        <v>11</v>
      </c>
      <c r="D12" s="2">
        <v>0</v>
      </c>
      <c r="E12" s="2" t="s">
        <v>17</v>
      </c>
      <c r="F12" s="2">
        <v>0</v>
      </c>
      <c r="G12" s="6">
        <f t="shared" si="0"/>
        <v>0</v>
      </c>
      <c r="H12" s="43"/>
      <c r="I12" s="4">
        <v>9</v>
      </c>
      <c r="J12">
        <v>696</v>
      </c>
      <c r="K12" s="3">
        <f>AVERAGE(D52:D57)</f>
        <v>0.16666666666666666</v>
      </c>
      <c r="L12" s="3">
        <f t="shared" si="1"/>
        <v>0.8</v>
      </c>
      <c r="M12">
        <f>AVERAGE(F12:F15)</f>
        <v>0</v>
      </c>
      <c r="N12" t="e">
        <f xml:space="preserve"> AVERAGE(#REF!)</f>
        <v>#REF!</v>
      </c>
      <c r="O12" s="3">
        <f t="shared" si="2"/>
        <v>5</v>
      </c>
      <c r="P12" s="3">
        <f t="shared" ref="P12:P24" si="4">MAX(D12:D15)</f>
        <v>1</v>
      </c>
      <c r="Q12" s="3">
        <f t="shared" si="3"/>
        <v>0</v>
      </c>
    </row>
    <row r="13" spans="1:17">
      <c r="A13" s="4">
        <v>10</v>
      </c>
      <c r="B13" s="2">
        <v>330</v>
      </c>
      <c r="C13" s="2">
        <v>36</v>
      </c>
      <c r="D13" s="2">
        <v>1</v>
      </c>
      <c r="E13" s="2" t="s">
        <v>18</v>
      </c>
      <c r="F13" s="2">
        <v>0</v>
      </c>
      <c r="G13" s="6">
        <f t="shared" si="0"/>
        <v>1</v>
      </c>
      <c r="H13" s="43"/>
      <c r="I13" s="4">
        <v>10</v>
      </c>
      <c r="J13">
        <v>702</v>
      </c>
      <c r="K13" s="3">
        <f>AVERAGE(D58:D62)</f>
        <v>0</v>
      </c>
      <c r="L13" s="3">
        <f t="shared" si="1"/>
        <v>0.8</v>
      </c>
      <c r="M13">
        <f>AVERAGE(F13:F16)</f>
        <v>0</v>
      </c>
      <c r="N13" t="e">
        <f xml:space="preserve"> AVERAGE(#REF!)</f>
        <v>#REF!</v>
      </c>
      <c r="O13" s="3">
        <f t="shared" si="2"/>
        <v>5</v>
      </c>
      <c r="P13" s="3">
        <f t="shared" si="4"/>
        <v>1</v>
      </c>
      <c r="Q13" s="3">
        <f t="shared" si="3"/>
        <v>0</v>
      </c>
    </row>
    <row r="14" spans="1:17">
      <c r="A14" s="4">
        <v>11</v>
      </c>
      <c r="B14" s="2">
        <v>330</v>
      </c>
      <c r="C14" s="2">
        <v>41</v>
      </c>
      <c r="D14" s="2">
        <v>1</v>
      </c>
      <c r="E14" s="2" t="s">
        <v>17</v>
      </c>
      <c r="F14" s="2">
        <v>0</v>
      </c>
      <c r="G14" s="6">
        <f t="shared" si="0"/>
        <v>0</v>
      </c>
      <c r="H14" s="43"/>
      <c r="I14" s="4">
        <v>11</v>
      </c>
      <c r="J14">
        <v>848</v>
      </c>
      <c r="K14" s="3">
        <f>AVERAGE(D63:D68)</f>
        <v>0</v>
      </c>
      <c r="L14" s="3">
        <f t="shared" si="1"/>
        <v>0.8</v>
      </c>
      <c r="M14">
        <f t="shared" ref="M14:M25" si="5">AVERAGE(F21:F27)</f>
        <v>0</v>
      </c>
      <c r="N14" t="e">
        <f xml:space="preserve"> AVERAGE(#REF!)</f>
        <v>#REF!</v>
      </c>
      <c r="O14" s="3">
        <f t="shared" si="2"/>
        <v>5</v>
      </c>
      <c r="P14" s="3">
        <f t="shared" si="4"/>
        <v>1</v>
      </c>
      <c r="Q14" s="3">
        <f t="shared" si="3"/>
        <v>0</v>
      </c>
    </row>
    <row r="15" spans="1:17">
      <c r="A15" s="4">
        <v>12</v>
      </c>
      <c r="B15" s="2">
        <v>330</v>
      </c>
      <c r="C15" s="2">
        <v>53</v>
      </c>
      <c r="D15" s="2">
        <v>1</v>
      </c>
      <c r="E15" s="2" t="s">
        <v>18</v>
      </c>
      <c r="F15" s="2">
        <v>0</v>
      </c>
      <c r="G15" s="6">
        <f t="shared" si="0"/>
        <v>1</v>
      </c>
      <c r="H15" s="43"/>
      <c r="I15" s="4">
        <v>12</v>
      </c>
      <c r="J15">
        <v>867</v>
      </c>
      <c r="K15" s="3">
        <f>AVERAGE(D69:D74)</f>
        <v>0</v>
      </c>
      <c r="L15" s="3">
        <f t="shared" si="1"/>
        <v>0.8</v>
      </c>
      <c r="M15">
        <f t="shared" si="5"/>
        <v>0</v>
      </c>
      <c r="N15" t="e">
        <f xml:space="preserve"> AVERAGE(#REF!)</f>
        <v>#REF!</v>
      </c>
      <c r="O15" s="3">
        <f t="shared" si="2"/>
        <v>5</v>
      </c>
      <c r="P15" s="3">
        <f t="shared" si="4"/>
        <v>1</v>
      </c>
      <c r="Q15" s="3">
        <f t="shared" si="3"/>
        <v>0</v>
      </c>
    </row>
    <row r="16" spans="1:17">
      <c r="A16" s="4">
        <v>13</v>
      </c>
      <c r="B16" s="2">
        <v>580</v>
      </c>
      <c r="C16" s="2">
        <v>7</v>
      </c>
      <c r="D16" s="2">
        <v>0</v>
      </c>
      <c r="E16" s="2" t="s">
        <v>17</v>
      </c>
      <c r="F16" s="2">
        <v>0</v>
      </c>
      <c r="G16" s="6">
        <f t="shared" si="0"/>
        <v>0</v>
      </c>
      <c r="H16" s="43"/>
      <c r="I16" s="4">
        <v>13</v>
      </c>
      <c r="J16">
        <v>968</v>
      </c>
      <c r="K16" s="3">
        <f>AVERAGE(D75:D78)</f>
        <v>0</v>
      </c>
      <c r="L16" s="3">
        <f t="shared" si="1"/>
        <v>0.6</v>
      </c>
      <c r="M16">
        <f t="shared" si="5"/>
        <v>0</v>
      </c>
      <c r="N16" t="e">
        <f xml:space="preserve"> AVERAGE(#REF!)</f>
        <v>#REF!</v>
      </c>
      <c r="O16" s="3">
        <f t="shared" si="2"/>
        <v>5</v>
      </c>
      <c r="P16" s="3">
        <f t="shared" si="4"/>
        <v>0</v>
      </c>
      <c r="Q16" s="3">
        <f t="shared" si="3"/>
        <v>0</v>
      </c>
    </row>
    <row r="17" spans="1:17">
      <c r="A17" s="4">
        <v>14</v>
      </c>
      <c r="B17" s="2">
        <v>580</v>
      </c>
      <c r="C17" s="2">
        <v>18</v>
      </c>
      <c r="D17" s="2">
        <v>0</v>
      </c>
      <c r="E17" s="2" t="s">
        <v>18</v>
      </c>
      <c r="F17" s="2">
        <v>0</v>
      </c>
      <c r="G17" s="6">
        <f t="shared" si="0"/>
        <v>1</v>
      </c>
      <c r="H17" s="43"/>
      <c r="I17" s="4">
        <v>14</v>
      </c>
      <c r="J17">
        <v>980</v>
      </c>
      <c r="K17" s="3">
        <f>AVERAGE(D79:D84)</f>
        <v>0</v>
      </c>
      <c r="L17" s="3">
        <f t="shared" si="1"/>
        <v>0.6</v>
      </c>
      <c r="M17">
        <f t="shared" si="5"/>
        <v>0</v>
      </c>
      <c r="N17" t="e">
        <f xml:space="preserve"> AVERAGE(#REF!)</f>
        <v>#REF!</v>
      </c>
      <c r="O17" s="3">
        <f t="shared" si="2"/>
        <v>5</v>
      </c>
      <c r="P17" s="3">
        <f t="shared" si="4"/>
        <v>0</v>
      </c>
      <c r="Q17" s="3">
        <f t="shared" si="3"/>
        <v>0</v>
      </c>
    </row>
    <row r="18" spans="1:17">
      <c r="A18" s="4">
        <v>15</v>
      </c>
      <c r="B18" s="2">
        <v>580</v>
      </c>
      <c r="C18" s="2">
        <v>33</v>
      </c>
      <c r="D18" s="2">
        <v>0</v>
      </c>
      <c r="E18" s="2" t="s">
        <v>18</v>
      </c>
      <c r="F18" s="2">
        <v>0</v>
      </c>
      <c r="G18" s="6">
        <f t="shared" si="0"/>
        <v>1</v>
      </c>
      <c r="H18" s="43"/>
      <c r="I18" s="4">
        <v>15</v>
      </c>
      <c r="J18">
        <v>1197</v>
      </c>
      <c r="K18" s="3">
        <f>AVERAGE(D85:D91)</f>
        <v>0</v>
      </c>
      <c r="L18" s="3">
        <f t="shared" si="1"/>
        <v>0.6</v>
      </c>
      <c r="M18">
        <f t="shared" si="5"/>
        <v>0</v>
      </c>
      <c r="N18" t="e">
        <f xml:space="preserve"> AVERAGE(#REF!)</f>
        <v>#REF!</v>
      </c>
      <c r="O18" s="3">
        <f t="shared" si="2"/>
        <v>5</v>
      </c>
      <c r="P18" s="3">
        <f t="shared" si="4"/>
        <v>0</v>
      </c>
      <c r="Q18" s="3">
        <f t="shared" si="3"/>
        <v>0</v>
      </c>
    </row>
    <row r="19" spans="1:17">
      <c r="A19" s="4">
        <v>16</v>
      </c>
      <c r="B19" s="2">
        <v>580</v>
      </c>
      <c r="C19" s="2">
        <v>44</v>
      </c>
      <c r="D19" s="2">
        <v>0</v>
      </c>
      <c r="E19" s="2" t="s">
        <v>18</v>
      </c>
      <c r="F19" s="2">
        <v>0</v>
      </c>
      <c r="G19" s="6">
        <f t="shared" si="0"/>
        <v>1</v>
      </c>
      <c r="H19" s="43"/>
      <c r="I19" s="4">
        <v>16</v>
      </c>
      <c r="J19">
        <v>1452</v>
      </c>
      <c r="K19" s="3">
        <f>AVERAGE(D92:D98)</f>
        <v>0.42857142857142855</v>
      </c>
      <c r="L19" s="3">
        <f t="shared" si="1"/>
        <v>0.8</v>
      </c>
      <c r="M19">
        <f t="shared" si="5"/>
        <v>0</v>
      </c>
      <c r="N19" t="e">
        <f xml:space="preserve"> AVERAGE(#REF!)</f>
        <v>#REF!</v>
      </c>
      <c r="O19" s="3">
        <f t="shared" si="2"/>
        <v>5</v>
      </c>
      <c r="P19" s="3">
        <f t="shared" si="4"/>
        <v>0</v>
      </c>
      <c r="Q19" s="3">
        <f t="shared" si="3"/>
        <v>0</v>
      </c>
    </row>
    <row r="20" spans="1:17">
      <c r="A20" s="4">
        <v>17</v>
      </c>
      <c r="B20" s="2">
        <v>580</v>
      </c>
      <c r="C20" s="2">
        <v>52</v>
      </c>
      <c r="D20" s="2">
        <v>0</v>
      </c>
      <c r="E20" s="2" t="s">
        <v>18</v>
      </c>
      <c r="F20" s="2">
        <v>0</v>
      </c>
      <c r="G20" s="6">
        <f t="shared" si="0"/>
        <v>1</v>
      </c>
      <c r="H20" s="43"/>
      <c r="I20" s="4">
        <v>17</v>
      </c>
      <c r="J20">
        <v>1515</v>
      </c>
      <c r="K20" s="3">
        <f>AVERAGE(D99:D104)</f>
        <v>0</v>
      </c>
      <c r="L20" s="3">
        <f t="shared" si="1"/>
        <v>0.8</v>
      </c>
      <c r="M20">
        <f t="shared" si="5"/>
        <v>0</v>
      </c>
      <c r="O20" s="3">
        <f t="shared" si="2"/>
        <v>5</v>
      </c>
      <c r="P20" s="3">
        <f t="shared" si="4"/>
        <v>0</v>
      </c>
      <c r="Q20" s="3">
        <f t="shared" si="3"/>
        <v>0</v>
      </c>
    </row>
    <row r="21" spans="1:17">
      <c r="A21" s="4">
        <v>18</v>
      </c>
      <c r="B21" s="2">
        <v>589</v>
      </c>
      <c r="C21" s="2">
        <v>9</v>
      </c>
      <c r="D21" s="2">
        <v>0</v>
      </c>
      <c r="E21" s="2" t="s">
        <v>17</v>
      </c>
      <c r="F21" s="2">
        <v>0</v>
      </c>
      <c r="G21" s="6">
        <f t="shared" si="0"/>
        <v>0</v>
      </c>
      <c r="H21" s="43"/>
      <c r="I21" s="4">
        <v>18</v>
      </c>
      <c r="J21">
        <v>1726</v>
      </c>
      <c r="K21" s="3" t="e">
        <f>AVERAGE(D105:D111)</f>
        <v>#DIV/0!</v>
      </c>
      <c r="L21" s="3">
        <f t="shared" si="1"/>
        <v>1</v>
      </c>
      <c r="M21">
        <f t="shared" si="5"/>
        <v>0</v>
      </c>
      <c r="O21" s="3">
        <f t="shared" si="2"/>
        <v>5</v>
      </c>
      <c r="P21" s="3">
        <f t="shared" si="4"/>
        <v>0</v>
      </c>
      <c r="Q21" s="3">
        <f t="shared" si="3"/>
        <v>0</v>
      </c>
    </row>
    <row r="22" spans="1:17">
      <c r="A22" s="4">
        <v>19</v>
      </c>
      <c r="B22" s="2">
        <v>589</v>
      </c>
      <c r="C22" s="2">
        <v>9</v>
      </c>
      <c r="D22" s="2">
        <v>0</v>
      </c>
      <c r="E22" s="2" t="s">
        <v>18</v>
      </c>
      <c r="F22" s="2">
        <v>0</v>
      </c>
      <c r="G22" s="6">
        <f t="shared" si="0"/>
        <v>1</v>
      </c>
      <c r="H22" s="43"/>
      <c r="I22" s="4">
        <v>19</v>
      </c>
      <c r="J22">
        <v>1759</v>
      </c>
      <c r="K22" s="3" t="e">
        <f>AVERAGE(D112:D117)</f>
        <v>#DIV/0!</v>
      </c>
      <c r="L22" s="3">
        <f t="shared" si="1"/>
        <v>1</v>
      </c>
      <c r="M22">
        <f t="shared" si="5"/>
        <v>0</v>
      </c>
      <c r="O22" s="3">
        <f t="shared" si="2"/>
        <v>5</v>
      </c>
      <c r="P22" s="3">
        <f t="shared" si="4"/>
        <v>0</v>
      </c>
      <c r="Q22" s="3">
        <f t="shared" si="3"/>
        <v>0</v>
      </c>
    </row>
    <row r="23" spans="1:17">
      <c r="A23" s="4">
        <v>20</v>
      </c>
      <c r="B23" s="2">
        <v>589</v>
      </c>
      <c r="C23" s="2">
        <v>16</v>
      </c>
      <c r="D23" s="2">
        <v>0</v>
      </c>
      <c r="E23" s="2" t="s">
        <v>17</v>
      </c>
      <c r="F23" s="2">
        <v>0</v>
      </c>
      <c r="G23" s="6">
        <f t="shared" si="0"/>
        <v>0</v>
      </c>
      <c r="H23" s="43"/>
      <c r="I23" s="4">
        <v>20</v>
      </c>
      <c r="J23">
        <v>2404</v>
      </c>
      <c r="K23" s="3" t="e">
        <f>AVERAGE(D118:D124)</f>
        <v>#DIV/0!</v>
      </c>
      <c r="L23" s="3">
        <f t="shared" si="1"/>
        <v>0.8</v>
      </c>
      <c r="M23">
        <f t="shared" si="5"/>
        <v>0</v>
      </c>
      <c r="O23" s="3">
        <f t="shared" si="2"/>
        <v>5</v>
      </c>
      <c r="P23" s="3">
        <f t="shared" si="4"/>
        <v>0</v>
      </c>
      <c r="Q23" s="3">
        <f t="shared" si="3"/>
        <v>0</v>
      </c>
    </row>
    <row r="24" spans="1:17">
      <c r="A24" s="4">
        <v>21</v>
      </c>
      <c r="B24" s="2">
        <v>589</v>
      </c>
      <c r="C24" s="2">
        <v>44</v>
      </c>
      <c r="D24" s="2">
        <v>0</v>
      </c>
      <c r="E24" s="2" t="s">
        <v>18</v>
      </c>
      <c r="F24" s="2">
        <v>0</v>
      </c>
      <c r="G24" s="6">
        <f t="shared" si="0"/>
        <v>1</v>
      </c>
      <c r="H24" s="43"/>
      <c r="I24" s="4">
        <v>21</v>
      </c>
      <c r="J24">
        <v>2493</v>
      </c>
      <c r="K24" s="3" t="e">
        <f>AVERAGE(D125:D130)</f>
        <v>#DIV/0!</v>
      </c>
      <c r="L24" s="3">
        <f t="shared" si="1"/>
        <v>0.6</v>
      </c>
      <c r="M24">
        <f t="shared" si="5"/>
        <v>0</v>
      </c>
      <c r="O24" s="3">
        <f t="shared" si="2"/>
        <v>5</v>
      </c>
      <c r="P24" s="3">
        <f t="shared" si="4"/>
        <v>0</v>
      </c>
      <c r="Q24" s="3">
        <f t="shared" si="3"/>
        <v>0</v>
      </c>
    </row>
    <row r="25" spans="1:17">
      <c r="A25" s="4">
        <v>22</v>
      </c>
      <c r="B25" s="2">
        <v>589</v>
      </c>
      <c r="C25" s="2">
        <v>53</v>
      </c>
      <c r="D25" s="2">
        <v>0</v>
      </c>
      <c r="E25" s="2" t="s">
        <v>18</v>
      </c>
      <c r="F25" s="2">
        <v>0</v>
      </c>
      <c r="G25" s="6">
        <f t="shared" si="0"/>
        <v>1</v>
      </c>
      <c r="H25" s="43"/>
      <c r="I25" s="4">
        <v>22</v>
      </c>
      <c r="J25">
        <v>2496</v>
      </c>
      <c r="K25" s="3" t="e">
        <f>AVERAGE(D131:D137)</f>
        <v>#DIV/0!</v>
      </c>
      <c r="L25" s="3">
        <f t="shared" si="1"/>
        <v>0.4</v>
      </c>
      <c r="M25">
        <f t="shared" si="5"/>
        <v>0</v>
      </c>
      <c r="O25" s="3">
        <f t="shared" si="2"/>
        <v>5</v>
      </c>
      <c r="P25" s="3"/>
      <c r="Q25" s="3"/>
    </row>
    <row r="26" spans="1:17">
      <c r="A26" s="4">
        <v>23</v>
      </c>
      <c r="B26" s="2">
        <v>599</v>
      </c>
      <c r="C26" s="2">
        <v>6</v>
      </c>
      <c r="D26" s="2">
        <v>0</v>
      </c>
      <c r="E26" s="2" t="s">
        <v>18</v>
      </c>
      <c r="F26" s="2">
        <v>0</v>
      </c>
      <c r="G26" s="6">
        <f t="shared" si="0"/>
        <v>1</v>
      </c>
      <c r="H26" s="43"/>
      <c r="I26" s="4">
        <v>23</v>
      </c>
      <c r="J26">
        <v>2584</v>
      </c>
      <c r="K26" s="3" t="e">
        <f>AVERAGE(D138:D142)</f>
        <v>#DIV/0!</v>
      </c>
      <c r="L26" s="3">
        <f t="shared" si="1"/>
        <v>0.2</v>
      </c>
      <c r="O26" s="3">
        <f t="shared" si="2"/>
        <v>5</v>
      </c>
      <c r="P26" s="3"/>
      <c r="Q26" s="3"/>
    </row>
    <row r="27" spans="1:17">
      <c r="A27" s="4">
        <v>24</v>
      </c>
      <c r="B27" s="2">
        <v>599</v>
      </c>
      <c r="C27" s="2">
        <v>17</v>
      </c>
      <c r="D27" s="2">
        <v>0</v>
      </c>
      <c r="E27" s="2" t="s">
        <v>18</v>
      </c>
      <c r="F27" s="2">
        <v>0</v>
      </c>
      <c r="G27" s="6">
        <f t="shared" si="0"/>
        <v>1</v>
      </c>
      <c r="H27" s="43"/>
      <c r="I27" s="4">
        <v>24</v>
      </c>
      <c r="J27">
        <v>2710</v>
      </c>
      <c r="K27" s="3" t="e">
        <f>AVERAGE(D143:D147)</f>
        <v>#DIV/0!</v>
      </c>
      <c r="L27" s="3">
        <f t="shared" si="1"/>
        <v>0</v>
      </c>
      <c r="O27" s="3">
        <f t="shared" si="2"/>
        <v>5</v>
      </c>
      <c r="P27" s="3"/>
      <c r="Q27" s="3"/>
    </row>
    <row r="28" spans="1:17">
      <c r="A28" s="4">
        <v>25</v>
      </c>
      <c r="B28" s="2">
        <v>599</v>
      </c>
      <c r="C28" s="2">
        <v>45</v>
      </c>
      <c r="D28" s="2">
        <v>0</v>
      </c>
      <c r="E28" s="2" t="s">
        <v>18</v>
      </c>
      <c r="F28" s="2">
        <v>0</v>
      </c>
      <c r="G28" s="6">
        <f t="shared" si="0"/>
        <v>1</v>
      </c>
      <c r="H28" s="43"/>
      <c r="I28" s="4">
        <v>25</v>
      </c>
      <c r="J28">
        <v>3408</v>
      </c>
      <c r="K28" s="3" t="e">
        <f>AVERAGE(D148:D153)</f>
        <v>#DIV/0!</v>
      </c>
      <c r="L28" s="3">
        <f t="shared" si="1"/>
        <v>0</v>
      </c>
      <c r="M28" s="3"/>
      <c r="N28" s="3"/>
      <c r="O28" s="3">
        <f t="shared" si="2"/>
        <v>5</v>
      </c>
      <c r="P28" s="3"/>
      <c r="Q28" s="3"/>
    </row>
    <row r="29" spans="1:17">
      <c r="A29" s="4">
        <v>26</v>
      </c>
      <c r="B29" s="2">
        <v>599</v>
      </c>
      <c r="C29" s="2">
        <v>52</v>
      </c>
      <c r="D29" s="2">
        <v>0</v>
      </c>
      <c r="E29" s="2" t="s">
        <v>18</v>
      </c>
      <c r="F29" s="2">
        <v>0</v>
      </c>
      <c r="G29" s="6">
        <f t="shared" si="0"/>
        <v>1</v>
      </c>
      <c r="H29" s="43"/>
      <c r="I29" s="4">
        <v>26</v>
      </c>
      <c r="J29">
        <v>3512</v>
      </c>
      <c r="K29" s="3" t="e">
        <f>AVERAGE(D154:D158)</f>
        <v>#DIV/0!</v>
      </c>
      <c r="L29" s="3">
        <f t="shared" si="1"/>
        <v>0</v>
      </c>
      <c r="M29" s="3"/>
      <c r="N29" s="3"/>
      <c r="O29" s="3">
        <f t="shared" si="2"/>
        <v>5</v>
      </c>
      <c r="P29" s="3"/>
      <c r="Q29" s="3"/>
    </row>
    <row r="30" spans="1:17">
      <c r="A30" s="4">
        <v>27</v>
      </c>
      <c r="B30" s="2">
        <v>599</v>
      </c>
      <c r="C30" s="2">
        <v>57</v>
      </c>
      <c r="D30" s="2">
        <v>0</v>
      </c>
      <c r="E30" s="2" t="s">
        <v>17</v>
      </c>
      <c r="F30" s="2">
        <v>0</v>
      </c>
      <c r="G30" s="6">
        <f t="shared" si="0"/>
        <v>0</v>
      </c>
      <c r="H30" s="43"/>
      <c r="I30" s="4">
        <v>27</v>
      </c>
      <c r="J30">
        <v>3863</v>
      </c>
      <c r="K30" s="3" t="e">
        <f>AVERAGE(D159:D164)</f>
        <v>#DIV/0!</v>
      </c>
      <c r="L30" s="3">
        <f t="shared" si="1"/>
        <v>0</v>
      </c>
      <c r="M30" s="3"/>
      <c r="N30" s="3"/>
      <c r="O30" s="3">
        <f t="shared" si="2"/>
        <v>5</v>
      </c>
      <c r="P30" s="3"/>
      <c r="Q30" s="3"/>
    </row>
    <row r="31" spans="1:17">
      <c r="A31" s="4">
        <v>28</v>
      </c>
      <c r="B31" s="9">
        <v>606</v>
      </c>
      <c r="C31" s="10">
        <v>5</v>
      </c>
      <c r="D31" s="9">
        <v>0</v>
      </c>
      <c r="E31" s="10" t="s">
        <v>17</v>
      </c>
      <c r="F31" s="9">
        <v>0</v>
      </c>
      <c r="G31" s="6">
        <f t="shared" si="0"/>
        <v>0</v>
      </c>
      <c r="H31" s="43"/>
      <c r="I31" s="4">
        <v>28</v>
      </c>
      <c r="J31">
        <v>3952</v>
      </c>
      <c r="K31" s="3" t="e">
        <f>AVERAGE(D165:D169)</f>
        <v>#DIV/0!</v>
      </c>
      <c r="L31" s="3">
        <f t="shared" si="1"/>
        <v>0.2</v>
      </c>
      <c r="M31" s="3"/>
      <c r="N31" s="3"/>
      <c r="O31" s="3">
        <f t="shared" si="2"/>
        <v>5</v>
      </c>
      <c r="P31" s="3"/>
      <c r="Q31" s="3"/>
    </row>
    <row r="32" spans="1:17">
      <c r="A32" s="4">
        <v>29</v>
      </c>
      <c r="B32" s="2">
        <v>606</v>
      </c>
      <c r="C32" s="2">
        <v>12</v>
      </c>
      <c r="D32" s="2">
        <v>0</v>
      </c>
      <c r="E32" s="2" t="s">
        <v>17</v>
      </c>
      <c r="F32" s="2">
        <v>0</v>
      </c>
      <c r="G32" s="6">
        <f t="shared" si="0"/>
        <v>0</v>
      </c>
      <c r="H32" s="43"/>
      <c r="I32" s="4">
        <v>29</v>
      </c>
      <c r="J32">
        <v>4019</v>
      </c>
      <c r="K32" s="3" t="e">
        <f>AVERAGE(D170:D173)</f>
        <v>#DIV/0!</v>
      </c>
      <c r="L32" s="3">
        <f t="shared" si="1"/>
        <v>0.4</v>
      </c>
      <c r="M32" s="3"/>
      <c r="N32" s="3"/>
      <c r="O32" s="3">
        <f t="shared" si="2"/>
        <v>5</v>
      </c>
      <c r="P32" s="3"/>
      <c r="Q32" s="3"/>
    </row>
    <row r="33" spans="1:17">
      <c r="A33" s="4">
        <v>30</v>
      </c>
      <c r="B33" s="2">
        <v>606</v>
      </c>
      <c r="C33" s="2">
        <v>26</v>
      </c>
      <c r="D33" s="2">
        <v>0</v>
      </c>
      <c r="E33" s="2" t="s">
        <v>17</v>
      </c>
      <c r="F33" s="2">
        <v>0</v>
      </c>
      <c r="G33" s="6">
        <f t="shared" si="0"/>
        <v>0</v>
      </c>
      <c r="H33" s="43"/>
      <c r="I33" s="4">
        <v>30</v>
      </c>
      <c r="J33">
        <v>4123</v>
      </c>
      <c r="K33" s="3" t="e">
        <f>AVERAGE(D174:D179)</f>
        <v>#DIV/0!</v>
      </c>
      <c r="L33" s="3">
        <f t="shared" si="1"/>
        <v>0.4</v>
      </c>
      <c r="M33" s="3"/>
      <c r="N33" s="3"/>
      <c r="O33" s="3">
        <f t="shared" si="2"/>
        <v>5</v>
      </c>
      <c r="P33" s="3"/>
      <c r="Q33" s="3"/>
    </row>
    <row r="34" spans="1:17">
      <c r="A34" s="4">
        <v>31</v>
      </c>
      <c r="B34" s="2">
        <v>606</v>
      </c>
      <c r="C34" s="2">
        <v>36</v>
      </c>
      <c r="D34" s="2">
        <v>0</v>
      </c>
      <c r="E34" s="2" t="s">
        <v>17</v>
      </c>
      <c r="F34" s="2">
        <v>0</v>
      </c>
      <c r="G34" s="6">
        <f t="shared" si="0"/>
        <v>0</v>
      </c>
      <c r="H34" s="43"/>
      <c r="I34" s="4">
        <v>31</v>
      </c>
      <c r="J34" s="11">
        <v>4141</v>
      </c>
      <c r="K34" s="3">
        <f t="shared" ref="K34:K57" si="6">AVERAGE(D34:D38)</f>
        <v>0</v>
      </c>
      <c r="L34" s="3">
        <f t="shared" si="1"/>
        <v>0.6</v>
      </c>
      <c r="M34" s="3"/>
      <c r="N34" s="3"/>
      <c r="O34" s="3">
        <f t="shared" si="2"/>
        <v>5</v>
      </c>
      <c r="P34" s="3"/>
      <c r="Q34" s="3"/>
    </row>
    <row r="35" spans="1:17">
      <c r="A35" s="4">
        <v>32</v>
      </c>
      <c r="B35" s="2">
        <v>606</v>
      </c>
      <c r="C35" s="2">
        <v>43</v>
      </c>
      <c r="D35" s="2">
        <v>0</v>
      </c>
      <c r="E35" s="2" t="s">
        <v>17</v>
      </c>
      <c r="F35" s="2">
        <v>0</v>
      </c>
      <c r="G35" s="6">
        <f t="shared" si="0"/>
        <v>0</v>
      </c>
      <c r="H35" s="43"/>
      <c r="I35" s="4">
        <v>32</v>
      </c>
      <c r="J35">
        <v>4763</v>
      </c>
      <c r="K35" s="3">
        <f t="shared" si="6"/>
        <v>0</v>
      </c>
      <c r="L35" s="3">
        <f t="shared" si="1"/>
        <v>0.8</v>
      </c>
      <c r="M35" s="3"/>
      <c r="N35" s="3"/>
      <c r="O35" s="3">
        <f t="shared" si="2"/>
        <v>5</v>
      </c>
      <c r="P35" s="3"/>
      <c r="Q35" s="3"/>
    </row>
    <row r="36" spans="1:17">
      <c r="A36" s="4">
        <v>33</v>
      </c>
      <c r="B36" s="2">
        <v>606</v>
      </c>
      <c r="C36" s="2">
        <v>52</v>
      </c>
      <c r="D36" s="2">
        <v>0</v>
      </c>
      <c r="E36" s="2" t="s">
        <v>17</v>
      </c>
      <c r="F36" s="2">
        <v>0</v>
      </c>
      <c r="G36" s="6">
        <f t="shared" si="0"/>
        <v>0</v>
      </c>
      <c r="H36" s="43"/>
      <c r="I36" s="4">
        <v>33</v>
      </c>
      <c r="J36">
        <v>4913</v>
      </c>
      <c r="K36" s="3">
        <f t="shared" si="6"/>
        <v>0</v>
      </c>
      <c r="L36" s="3">
        <f t="shared" si="1"/>
        <v>0.8</v>
      </c>
      <c r="M36" s="3"/>
      <c r="N36" s="3"/>
      <c r="O36" s="3">
        <f t="shared" si="2"/>
        <v>5</v>
      </c>
      <c r="P36" s="3"/>
      <c r="Q36" s="3"/>
    </row>
    <row r="37" spans="1:17">
      <c r="A37" s="4">
        <v>34</v>
      </c>
      <c r="B37" s="2">
        <v>606</v>
      </c>
      <c r="C37" s="2">
        <v>58</v>
      </c>
      <c r="D37" s="2">
        <v>0</v>
      </c>
      <c r="E37" s="2" t="s">
        <v>17</v>
      </c>
      <c r="F37" s="2">
        <v>0</v>
      </c>
      <c r="G37" s="6">
        <f t="shared" si="0"/>
        <v>0</v>
      </c>
      <c r="H37" s="43"/>
      <c r="I37" s="4">
        <v>34</v>
      </c>
      <c r="J37">
        <v>4964</v>
      </c>
      <c r="K37" s="3">
        <f t="shared" si="6"/>
        <v>0.2</v>
      </c>
      <c r="L37" s="3">
        <f t="shared" si="1"/>
        <v>0.6</v>
      </c>
      <c r="M37" s="3"/>
      <c r="N37" s="3"/>
      <c r="O37" s="3">
        <f t="shared" si="2"/>
        <v>5</v>
      </c>
      <c r="P37" s="3"/>
      <c r="Q37" s="3"/>
    </row>
    <row r="38" spans="1:17">
      <c r="A38" s="4">
        <v>35</v>
      </c>
      <c r="B38" s="2">
        <v>687</v>
      </c>
      <c r="C38" s="2">
        <v>6</v>
      </c>
      <c r="D38" s="2">
        <v>0</v>
      </c>
      <c r="E38" s="2" t="s">
        <v>18</v>
      </c>
      <c r="F38" s="2">
        <v>0</v>
      </c>
      <c r="G38" s="6">
        <f t="shared" si="0"/>
        <v>1</v>
      </c>
      <c r="H38" s="43"/>
      <c r="I38" s="4">
        <v>35</v>
      </c>
      <c r="J38">
        <v>4972</v>
      </c>
      <c r="K38" s="3">
        <f t="shared" si="6"/>
        <v>0.4</v>
      </c>
      <c r="L38" s="3">
        <f t="shared" si="1"/>
        <v>0.6</v>
      </c>
      <c r="M38" s="3"/>
      <c r="N38" s="3"/>
      <c r="O38" s="3">
        <f t="shared" si="2"/>
        <v>5</v>
      </c>
      <c r="P38" s="3"/>
      <c r="Q38" s="3"/>
    </row>
    <row r="39" spans="1:17">
      <c r="A39" s="4">
        <v>36</v>
      </c>
      <c r="B39" s="2">
        <v>687</v>
      </c>
      <c r="C39" s="2">
        <v>15</v>
      </c>
      <c r="D39" s="2">
        <v>0</v>
      </c>
      <c r="E39" s="2" t="s">
        <v>18</v>
      </c>
      <c r="F39" s="2">
        <v>0</v>
      </c>
      <c r="G39" s="6">
        <f t="shared" si="0"/>
        <v>1</v>
      </c>
      <c r="H39" s="43"/>
      <c r="I39" s="4">
        <v>36</v>
      </c>
      <c r="J39">
        <v>5089</v>
      </c>
      <c r="K39" s="3">
        <f t="shared" si="6"/>
        <v>0.6</v>
      </c>
      <c r="L39" s="3">
        <f t="shared" si="1"/>
        <v>0.4</v>
      </c>
      <c r="M39" s="3"/>
      <c r="N39" s="3"/>
      <c r="O39" s="3">
        <f t="shared" si="2"/>
        <v>5</v>
      </c>
      <c r="P39" s="3"/>
      <c r="Q39" s="3"/>
    </row>
    <row r="40" spans="1:17">
      <c r="A40" s="4">
        <v>37</v>
      </c>
      <c r="B40" s="2">
        <v>687</v>
      </c>
      <c r="C40" s="2">
        <v>26</v>
      </c>
      <c r="D40" s="2">
        <v>0</v>
      </c>
      <c r="E40" s="2" t="s">
        <v>17</v>
      </c>
      <c r="F40" s="2">
        <v>0</v>
      </c>
      <c r="G40" s="6">
        <f t="shared" si="0"/>
        <v>0</v>
      </c>
      <c r="H40" s="43"/>
      <c r="I40" s="4">
        <v>37</v>
      </c>
      <c r="J40">
        <v>5107</v>
      </c>
      <c r="K40" s="3">
        <f t="shared" si="6"/>
        <v>0.6</v>
      </c>
      <c r="L40" s="3">
        <f t="shared" si="1"/>
        <v>0.2</v>
      </c>
      <c r="M40" s="3"/>
      <c r="N40" s="3"/>
      <c r="O40" s="3">
        <f t="shared" si="2"/>
        <v>5</v>
      </c>
      <c r="P40" s="3"/>
      <c r="Q40" s="3"/>
    </row>
    <row r="41" spans="1:17">
      <c r="A41" s="4">
        <v>38</v>
      </c>
      <c r="B41" s="2">
        <v>687</v>
      </c>
      <c r="C41" s="2">
        <v>44</v>
      </c>
      <c r="D41" s="2">
        <v>1</v>
      </c>
      <c r="E41" s="2" t="s">
        <v>18</v>
      </c>
      <c r="F41" s="2">
        <v>0</v>
      </c>
      <c r="G41" s="6">
        <f t="shared" si="0"/>
        <v>1</v>
      </c>
      <c r="H41" s="43"/>
      <c r="I41" s="4">
        <v>38</v>
      </c>
      <c r="J41">
        <v>5124</v>
      </c>
      <c r="K41" s="3">
        <f t="shared" si="6"/>
        <v>0.6</v>
      </c>
      <c r="L41" s="3">
        <f t="shared" si="1"/>
        <v>0</v>
      </c>
      <c r="M41" s="3"/>
      <c r="N41" s="3"/>
      <c r="O41" s="3">
        <f t="shared" si="2"/>
        <v>5</v>
      </c>
      <c r="P41" s="3"/>
      <c r="Q41" s="3"/>
    </row>
    <row r="42" spans="1:17">
      <c r="A42" s="4">
        <v>39</v>
      </c>
      <c r="B42" s="2">
        <v>687</v>
      </c>
      <c r="C42" s="2">
        <v>52</v>
      </c>
      <c r="D42" s="2">
        <v>1</v>
      </c>
      <c r="E42" s="2" t="s">
        <v>18</v>
      </c>
      <c r="F42" s="2">
        <v>0</v>
      </c>
      <c r="G42" s="6">
        <f t="shared" si="0"/>
        <v>1</v>
      </c>
      <c r="H42" s="43"/>
      <c r="I42" s="4">
        <v>39</v>
      </c>
      <c r="J42">
        <v>5285</v>
      </c>
      <c r="K42" s="3">
        <f t="shared" si="6"/>
        <v>0.4</v>
      </c>
      <c r="L42" s="3">
        <f t="shared" si="1"/>
        <v>0.2</v>
      </c>
      <c r="M42" s="3"/>
      <c r="N42" s="3"/>
      <c r="O42" s="3">
        <f t="shared" si="2"/>
        <v>5</v>
      </c>
      <c r="P42" s="3"/>
      <c r="Q42" s="3"/>
    </row>
    <row r="43" spans="1:17">
      <c r="A43" s="4">
        <v>40</v>
      </c>
      <c r="B43" s="2">
        <v>687</v>
      </c>
      <c r="C43" s="2">
        <v>58</v>
      </c>
      <c r="D43" s="2">
        <v>1</v>
      </c>
      <c r="E43" s="2" t="s">
        <v>18</v>
      </c>
      <c r="F43" s="2">
        <v>0</v>
      </c>
      <c r="G43" s="6">
        <f t="shared" si="0"/>
        <v>1</v>
      </c>
      <c r="H43" s="43"/>
      <c r="I43" s="4">
        <v>40</v>
      </c>
      <c r="J43">
        <v>5510</v>
      </c>
      <c r="K43" s="3">
        <f t="shared" si="6"/>
        <v>0.2</v>
      </c>
      <c r="L43" s="3">
        <f t="shared" si="1"/>
        <v>0.2</v>
      </c>
      <c r="M43" s="3"/>
      <c r="N43" s="3"/>
      <c r="O43" s="3">
        <f t="shared" si="2"/>
        <v>5</v>
      </c>
      <c r="P43" s="3"/>
      <c r="Q43" s="3"/>
    </row>
    <row r="44" spans="1:17">
      <c r="A44" s="4">
        <v>41</v>
      </c>
      <c r="B44" s="2">
        <v>691</v>
      </c>
      <c r="C44" s="2">
        <v>9</v>
      </c>
      <c r="D44" s="2">
        <v>0</v>
      </c>
      <c r="E44" s="2" t="s">
        <v>17</v>
      </c>
      <c r="F44" s="2">
        <v>0</v>
      </c>
      <c r="G44" s="6">
        <f t="shared" si="0"/>
        <v>0</v>
      </c>
      <c r="H44" s="43"/>
      <c r="I44" s="4">
        <v>41</v>
      </c>
      <c r="J44">
        <v>5669</v>
      </c>
      <c r="K44" s="3">
        <f t="shared" si="6"/>
        <v>0</v>
      </c>
      <c r="L44" s="3">
        <f t="shared" si="1"/>
        <v>0.4</v>
      </c>
      <c r="M44" s="3"/>
      <c r="N44" s="3"/>
      <c r="O44" s="3">
        <f t="shared" si="2"/>
        <v>5</v>
      </c>
      <c r="P44" s="3"/>
      <c r="Q44" s="3"/>
    </row>
    <row r="45" spans="1:17">
      <c r="A45" s="4">
        <v>42</v>
      </c>
      <c r="B45" s="2">
        <v>691</v>
      </c>
      <c r="C45" s="2">
        <v>9</v>
      </c>
      <c r="D45" s="2">
        <v>0</v>
      </c>
      <c r="E45" s="2" t="s">
        <v>17</v>
      </c>
      <c r="F45" s="2">
        <v>0</v>
      </c>
      <c r="G45" s="6">
        <f t="shared" si="0"/>
        <v>0</v>
      </c>
      <c r="H45" s="43"/>
      <c r="I45" s="4">
        <v>42</v>
      </c>
      <c r="J45">
        <v>5765</v>
      </c>
      <c r="K45" s="3">
        <f t="shared" si="6"/>
        <v>0</v>
      </c>
      <c r="L45" s="3">
        <f t="shared" si="1"/>
        <v>0.4</v>
      </c>
      <c r="M45" s="3"/>
      <c r="N45" s="3"/>
      <c r="O45" s="3">
        <f t="shared" si="2"/>
        <v>5</v>
      </c>
      <c r="P45" s="3"/>
      <c r="Q45" s="3"/>
    </row>
    <row r="46" spans="1:17">
      <c r="A46" s="4">
        <v>43</v>
      </c>
      <c r="B46" s="2">
        <v>691</v>
      </c>
      <c r="C46" s="2">
        <v>15</v>
      </c>
      <c r="D46" s="2">
        <v>0</v>
      </c>
      <c r="E46" s="2" t="s">
        <v>17</v>
      </c>
      <c r="F46" s="2">
        <v>0</v>
      </c>
      <c r="G46" s="6">
        <f t="shared" si="0"/>
        <v>0</v>
      </c>
      <c r="H46" s="43"/>
      <c r="I46" s="4">
        <v>43</v>
      </c>
      <c r="J46">
        <v>5802</v>
      </c>
      <c r="K46" s="3">
        <f t="shared" si="6"/>
        <v>0</v>
      </c>
      <c r="L46" s="3">
        <f t="shared" si="1"/>
        <v>0.4</v>
      </c>
      <c r="M46" s="3"/>
      <c r="N46" s="3"/>
      <c r="O46" s="3">
        <f t="shared" si="2"/>
        <v>5</v>
      </c>
      <c r="P46" s="3"/>
      <c r="Q46" s="3"/>
    </row>
    <row r="47" spans="1:17">
      <c r="A47" s="4">
        <v>44</v>
      </c>
      <c r="B47" s="2">
        <v>691</v>
      </c>
      <c r="C47" s="2">
        <v>27</v>
      </c>
      <c r="D47" s="2">
        <v>0</v>
      </c>
      <c r="E47" s="2" t="s">
        <v>17</v>
      </c>
      <c r="F47" s="2">
        <v>0</v>
      </c>
      <c r="G47" s="6">
        <f t="shared" si="0"/>
        <v>0</v>
      </c>
      <c r="H47" s="43"/>
      <c r="I47" s="4">
        <v>44</v>
      </c>
      <c r="J47">
        <v>5818</v>
      </c>
      <c r="K47" s="3">
        <f t="shared" si="6"/>
        <v>0</v>
      </c>
      <c r="L47" s="3">
        <f t="shared" si="1"/>
        <v>0.2</v>
      </c>
      <c r="M47" s="3"/>
      <c r="N47" s="3"/>
      <c r="O47" s="3">
        <f t="shared" si="2"/>
        <v>5</v>
      </c>
      <c r="P47" s="3"/>
      <c r="Q47" s="3"/>
    </row>
    <row r="48" spans="1:17">
      <c r="A48" s="4">
        <v>45</v>
      </c>
      <c r="B48" s="2">
        <v>691</v>
      </c>
      <c r="C48" s="2">
        <v>33</v>
      </c>
      <c r="D48" s="2">
        <v>0</v>
      </c>
      <c r="E48" s="2" t="s">
        <v>17</v>
      </c>
      <c r="F48" s="2">
        <v>0</v>
      </c>
      <c r="G48" s="6">
        <f t="shared" si="0"/>
        <v>0</v>
      </c>
      <c r="H48" s="43"/>
      <c r="I48" s="4">
        <v>45</v>
      </c>
      <c r="J48">
        <v>5851</v>
      </c>
      <c r="K48" s="3">
        <f t="shared" si="6"/>
        <v>0</v>
      </c>
      <c r="L48" s="3">
        <f t="shared" si="1"/>
        <v>0.4</v>
      </c>
      <c r="M48" s="3"/>
      <c r="N48" s="3"/>
      <c r="O48" s="3">
        <f t="shared" si="2"/>
        <v>5</v>
      </c>
      <c r="P48" s="3"/>
      <c r="Q48" s="3"/>
    </row>
    <row r="49" spans="1:17">
      <c r="A49" s="4">
        <v>46</v>
      </c>
      <c r="B49" s="2">
        <v>691</v>
      </c>
      <c r="C49" s="2">
        <v>42</v>
      </c>
      <c r="D49" s="2">
        <v>0</v>
      </c>
      <c r="E49" s="2" t="s">
        <v>18</v>
      </c>
      <c r="F49" s="2">
        <v>0</v>
      </c>
      <c r="G49" s="6">
        <f t="shared" si="0"/>
        <v>1</v>
      </c>
      <c r="H49" s="43"/>
      <c r="I49" s="4">
        <v>46</v>
      </c>
      <c r="J49">
        <v>6000</v>
      </c>
      <c r="K49" s="3">
        <f t="shared" si="6"/>
        <v>0</v>
      </c>
      <c r="L49" s="3">
        <f t="shared" si="1"/>
        <v>0.4</v>
      </c>
      <c r="M49" s="3"/>
      <c r="N49" s="3"/>
      <c r="O49" s="3">
        <f t="shared" si="2"/>
        <v>5</v>
      </c>
      <c r="P49" s="3"/>
      <c r="Q49" s="3"/>
    </row>
    <row r="50" spans="1:17">
      <c r="A50" s="4">
        <v>47</v>
      </c>
      <c r="B50" s="2">
        <v>691</v>
      </c>
      <c r="C50" s="2">
        <v>49</v>
      </c>
      <c r="D50" s="2">
        <v>0</v>
      </c>
      <c r="E50" s="2" t="s">
        <v>17</v>
      </c>
      <c r="F50" s="2">
        <v>0</v>
      </c>
      <c r="G50" s="6">
        <f t="shared" si="0"/>
        <v>0</v>
      </c>
      <c r="H50" s="43"/>
      <c r="I50" s="4">
        <v>47</v>
      </c>
      <c r="J50">
        <v>6658</v>
      </c>
      <c r="K50" s="3">
        <f t="shared" si="6"/>
        <v>0</v>
      </c>
      <c r="L50" s="3">
        <f t="shared" si="1"/>
        <v>0.4</v>
      </c>
      <c r="M50" s="3"/>
      <c r="N50" s="3"/>
      <c r="O50" s="3">
        <f t="shared" si="2"/>
        <v>5</v>
      </c>
      <c r="P50" s="3"/>
      <c r="Q50" s="3"/>
    </row>
    <row r="51" spans="1:17">
      <c r="A51" s="4">
        <v>48</v>
      </c>
      <c r="B51" s="2">
        <v>691</v>
      </c>
      <c r="C51" s="2">
        <v>54</v>
      </c>
      <c r="D51" s="2">
        <v>0</v>
      </c>
      <c r="E51" s="2" t="s">
        <v>18</v>
      </c>
      <c r="F51" s="2">
        <v>0</v>
      </c>
      <c r="G51" s="6">
        <f t="shared" si="0"/>
        <v>1</v>
      </c>
      <c r="H51" s="43"/>
      <c r="I51" s="4">
        <v>48</v>
      </c>
      <c r="J51">
        <v>6668</v>
      </c>
      <c r="K51" s="3">
        <f t="shared" si="6"/>
        <v>0</v>
      </c>
      <c r="L51" s="3" t="e">
        <f t="shared" ref="L51:L57" si="7">SUM(S54:S58)/O51</f>
        <v>#DIV/0!</v>
      </c>
      <c r="M51" s="3"/>
      <c r="N51" s="3"/>
      <c r="O51" s="3">
        <f t="shared" ref="O51:O57" si="8">COUNT(S54:S58)</f>
        <v>0</v>
      </c>
      <c r="P51" s="3"/>
      <c r="Q51" s="3"/>
    </row>
    <row r="52" spans="1:17">
      <c r="A52" s="4">
        <v>49</v>
      </c>
      <c r="B52" s="9">
        <v>696</v>
      </c>
      <c r="C52" s="10">
        <v>5</v>
      </c>
      <c r="D52" s="9">
        <v>0</v>
      </c>
      <c r="E52" s="10" t="s">
        <v>17</v>
      </c>
      <c r="F52" s="9">
        <v>0</v>
      </c>
      <c r="G52" s="6">
        <f t="shared" si="0"/>
        <v>0</v>
      </c>
      <c r="H52" s="43"/>
      <c r="I52" s="4">
        <v>49</v>
      </c>
      <c r="J52">
        <v>6833</v>
      </c>
      <c r="K52" s="3">
        <f t="shared" si="6"/>
        <v>0.2</v>
      </c>
      <c r="L52" s="3" t="e">
        <f t="shared" si="7"/>
        <v>#DIV/0!</v>
      </c>
      <c r="M52" s="3"/>
      <c r="N52" s="3"/>
      <c r="O52" s="3">
        <f t="shared" si="8"/>
        <v>0</v>
      </c>
      <c r="P52" s="3"/>
      <c r="Q52" s="3"/>
    </row>
    <row r="53" spans="1:17">
      <c r="A53" s="4">
        <v>50</v>
      </c>
      <c r="B53" s="2">
        <v>696</v>
      </c>
      <c r="C53" s="2">
        <v>16</v>
      </c>
      <c r="D53" s="2">
        <v>0</v>
      </c>
      <c r="E53" s="2" t="s">
        <v>17</v>
      </c>
      <c r="F53" s="2">
        <v>0</v>
      </c>
      <c r="G53" s="6">
        <f t="shared" si="0"/>
        <v>0</v>
      </c>
      <c r="H53" s="43"/>
      <c r="I53" s="4">
        <v>50</v>
      </c>
      <c r="J53">
        <v>6915</v>
      </c>
      <c r="K53" s="3">
        <f t="shared" si="6"/>
        <v>0.2</v>
      </c>
      <c r="L53" s="3" t="e">
        <f t="shared" si="7"/>
        <v>#DIV/0!</v>
      </c>
      <c r="M53" s="3"/>
      <c r="N53" s="3"/>
      <c r="O53" s="3">
        <f t="shared" si="8"/>
        <v>0</v>
      </c>
      <c r="P53" s="3"/>
      <c r="Q53" s="3"/>
    </row>
    <row r="54" spans="1:17">
      <c r="A54" s="4">
        <v>51</v>
      </c>
      <c r="B54" s="2">
        <v>696</v>
      </c>
      <c r="C54" s="2">
        <v>22</v>
      </c>
      <c r="D54" s="2">
        <v>0</v>
      </c>
      <c r="E54" s="2" t="s">
        <v>17</v>
      </c>
      <c r="F54" s="2">
        <v>0</v>
      </c>
      <c r="G54" s="6">
        <f t="shared" si="0"/>
        <v>0</v>
      </c>
      <c r="H54" s="43"/>
      <c r="I54" s="4">
        <v>51</v>
      </c>
      <c r="J54">
        <v>6938</v>
      </c>
      <c r="K54" s="3">
        <f t="shared" si="6"/>
        <v>0.2</v>
      </c>
      <c r="L54" s="3" t="e">
        <f t="shared" si="7"/>
        <v>#DIV/0!</v>
      </c>
      <c r="M54" s="3"/>
      <c r="N54" s="3"/>
      <c r="O54" s="3">
        <f t="shared" si="8"/>
        <v>0</v>
      </c>
      <c r="P54" s="3"/>
      <c r="Q54" s="3"/>
    </row>
    <row r="55" spans="1:17">
      <c r="A55" s="4">
        <v>52</v>
      </c>
      <c r="B55" s="2">
        <v>696</v>
      </c>
      <c r="C55" s="2">
        <v>29</v>
      </c>
      <c r="D55" s="2">
        <v>0</v>
      </c>
      <c r="E55" s="2" t="s">
        <v>18</v>
      </c>
      <c r="F55" s="2">
        <v>0</v>
      </c>
      <c r="G55" s="6">
        <f t="shared" si="0"/>
        <v>1</v>
      </c>
      <c r="H55" s="43"/>
      <c r="I55" s="4">
        <v>52</v>
      </c>
      <c r="J55">
        <v>7042</v>
      </c>
      <c r="K55" s="3">
        <f t="shared" si="6"/>
        <v>0.2</v>
      </c>
      <c r="L55" s="3" t="e">
        <f t="shared" si="7"/>
        <v>#DIV/0!</v>
      </c>
      <c r="M55" s="3"/>
      <c r="N55" s="3"/>
      <c r="O55" s="3">
        <f t="shared" si="8"/>
        <v>0</v>
      </c>
      <c r="P55" s="3"/>
      <c r="Q55" s="3"/>
    </row>
    <row r="56" spans="1:17">
      <c r="A56" s="4">
        <v>53</v>
      </c>
      <c r="B56" s="2">
        <v>696</v>
      </c>
      <c r="C56" s="2">
        <v>39</v>
      </c>
      <c r="D56" s="2">
        <v>1</v>
      </c>
      <c r="E56" s="2" t="s">
        <v>18</v>
      </c>
      <c r="F56" s="2">
        <v>0</v>
      </c>
      <c r="G56" s="6">
        <f t="shared" si="0"/>
        <v>1</v>
      </c>
      <c r="H56" s="43"/>
      <c r="I56" s="4">
        <v>53</v>
      </c>
      <c r="J56">
        <v>7051</v>
      </c>
      <c r="K56" s="3">
        <f t="shared" si="6"/>
        <v>0.2</v>
      </c>
      <c r="L56" s="3" t="e">
        <f t="shared" si="7"/>
        <v>#DIV/0!</v>
      </c>
      <c r="M56" s="3"/>
      <c r="N56" s="3"/>
      <c r="O56" s="3">
        <f t="shared" si="8"/>
        <v>0</v>
      </c>
      <c r="P56" s="3"/>
      <c r="Q56" s="3"/>
    </row>
    <row r="57" spans="1:17">
      <c r="A57" s="4">
        <v>54</v>
      </c>
      <c r="B57" s="2">
        <v>696</v>
      </c>
      <c r="C57" s="2">
        <v>52</v>
      </c>
      <c r="D57" s="2">
        <v>0</v>
      </c>
      <c r="E57" s="2" t="s">
        <v>17</v>
      </c>
      <c r="F57" s="2">
        <v>0</v>
      </c>
      <c r="G57" s="6">
        <f t="shared" si="0"/>
        <v>0</v>
      </c>
      <c r="H57" s="43"/>
      <c r="I57" s="4">
        <v>54</v>
      </c>
      <c r="J57" s="12">
        <v>7158</v>
      </c>
      <c r="K57" s="13">
        <f t="shared" si="6"/>
        <v>0</v>
      </c>
      <c r="L57" s="13" t="e">
        <f t="shared" si="7"/>
        <v>#DIV/0!</v>
      </c>
      <c r="M57" s="13"/>
      <c r="N57" s="13"/>
      <c r="O57" s="13">
        <f t="shared" si="8"/>
        <v>0</v>
      </c>
      <c r="P57" s="13"/>
      <c r="Q57" s="13"/>
    </row>
    <row r="58" spans="1:17">
      <c r="A58" s="4">
        <v>55</v>
      </c>
      <c r="B58" s="9">
        <v>702</v>
      </c>
      <c r="C58" s="10">
        <v>5</v>
      </c>
      <c r="D58" s="9">
        <v>0</v>
      </c>
      <c r="E58" s="10" t="s">
        <v>17</v>
      </c>
      <c r="F58" s="9">
        <v>0</v>
      </c>
      <c r="G58" s="6">
        <f t="shared" si="0"/>
        <v>0</v>
      </c>
      <c r="H58" s="43"/>
      <c r="I58" s="14"/>
    </row>
    <row r="59" spans="1:17">
      <c r="A59" s="4">
        <v>56</v>
      </c>
      <c r="B59" s="2">
        <v>702</v>
      </c>
      <c r="C59" s="2">
        <v>10</v>
      </c>
      <c r="D59" s="2">
        <v>0</v>
      </c>
      <c r="E59" s="2" t="s">
        <v>18</v>
      </c>
      <c r="F59" s="2">
        <v>0</v>
      </c>
      <c r="G59" s="6">
        <f t="shared" si="0"/>
        <v>1</v>
      </c>
      <c r="H59" s="43"/>
      <c r="I59" s="14"/>
    </row>
    <row r="60" spans="1:17">
      <c r="A60" s="4">
        <v>57</v>
      </c>
      <c r="B60" s="2">
        <v>702</v>
      </c>
      <c r="C60" s="2">
        <v>21</v>
      </c>
      <c r="D60" s="2">
        <v>0</v>
      </c>
      <c r="E60" s="2" t="s">
        <v>18</v>
      </c>
      <c r="F60" s="2">
        <v>0</v>
      </c>
      <c r="G60" s="6">
        <f t="shared" si="0"/>
        <v>1</v>
      </c>
      <c r="H60" s="43"/>
      <c r="I60" s="14"/>
    </row>
    <row r="61" spans="1:17">
      <c r="A61" s="4">
        <v>58</v>
      </c>
      <c r="B61" s="2">
        <v>702</v>
      </c>
      <c r="C61" s="2">
        <v>43</v>
      </c>
      <c r="D61" s="2">
        <v>0</v>
      </c>
      <c r="E61" s="2" t="s">
        <v>18</v>
      </c>
      <c r="F61" s="2">
        <v>0</v>
      </c>
      <c r="G61" s="6">
        <f t="shared" si="0"/>
        <v>1</v>
      </c>
      <c r="H61" s="43"/>
      <c r="I61" s="14"/>
    </row>
    <row r="62" spans="1:17">
      <c r="A62" s="4">
        <v>59</v>
      </c>
      <c r="B62" s="2">
        <v>702</v>
      </c>
      <c r="C62" s="2">
        <v>53</v>
      </c>
      <c r="D62" s="2">
        <v>0</v>
      </c>
      <c r="E62" s="2" t="s">
        <v>18</v>
      </c>
      <c r="F62" s="2">
        <v>0</v>
      </c>
      <c r="G62" s="6">
        <f t="shared" si="0"/>
        <v>1</v>
      </c>
      <c r="H62" s="43"/>
      <c r="I62" s="14"/>
    </row>
    <row r="63" spans="1:17">
      <c r="A63" s="4">
        <v>60</v>
      </c>
      <c r="B63" s="2">
        <v>848</v>
      </c>
      <c r="C63" s="2">
        <v>28</v>
      </c>
      <c r="D63" s="2">
        <v>0</v>
      </c>
      <c r="E63" s="2" t="s">
        <v>17</v>
      </c>
      <c r="F63" s="2">
        <v>0</v>
      </c>
      <c r="G63" s="6">
        <f t="shared" si="0"/>
        <v>0</v>
      </c>
      <c r="H63" s="43"/>
      <c r="I63" s="14"/>
    </row>
    <row r="64" spans="1:17">
      <c r="A64" s="4">
        <v>61</v>
      </c>
      <c r="B64" s="7">
        <v>848</v>
      </c>
      <c r="C64" s="7">
        <v>4</v>
      </c>
      <c r="D64" s="8">
        <v>0</v>
      </c>
      <c r="E64" s="7" t="s">
        <v>17</v>
      </c>
      <c r="F64" s="8">
        <v>0</v>
      </c>
      <c r="G64" s="6">
        <f t="shared" si="0"/>
        <v>0</v>
      </c>
      <c r="H64" s="43"/>
    </row>
    <row r="65" spans="1:8">
      <c r="A65" s="4">
        <v>62</v>
      </c>
      <c r="B65" s="2">
        <v>848</v>
      </c>
      <c r="C65" s="2">
        <v>14</v>
      </c>
      <c r="D65" s="2">
        <v>0</v>
      </c>
      <c r="E65" s="2" t="s">
        <v>17</v>
      </c>
      <c r="F65" s="2">
        <v>0</v>
      </c>
      <c r="G65" s="6">
        <f t="shared" si="0"/>
        <v>0</v>
      </c>
      <c r="H65" s="43"/>
    </row>
    <row r="66" spans="1:8">
      <c r="A66" s="4">
        <v>63</v>
      </c>
      <c r="B66" s="2">
        <v>848</v>
      </c>
      <c r="C66" s="2">
        <v>22</v>
      </c>
      <c r="D66" s="2">
        <v>0</v>
      </c>
      <c r="E66" s="2" t="s">
        <v>18</v>
      </c>
      <c r="F66" s="2">
        <v>0</v>
      </c>
      <c r="G66" s="6">
        <f t="shared" si="0"/>
        <v>1</v>
      </c>
      <c r="H66" s="43"/>
    </row>
    <row r="67" spans="1:8">
      <c r="A67" s="4">
        <v>64</v>
      </c>
      <c r="B67" s="2">
        <v>848</v>
      </c>
      <c r="C67" s="2">
        <v>40</v>
      </c>
      <c r="D67" s="2">
        <v>0</v>
      </c>
      <c r="E67" s="2" t="s">
        <v>17</v>
      </c>
      <c r="F67" s="2">
        <v>0</v>
      </c>
      <c r="G67" s="6">
        <f t="shared" si="0"/>
        <v>0</v>
      </c>
      <c r="H67" s="43"/>
    </row>
    <row r="68" spans="1:8">
      <c r="A68" s="4">
        <v>65</v>
      </c>
      <c r="B68" s="2">
        <v>848</v>
      </c>
      <c r="C68" s="2">
        <v>53</v>
      </c>
      <c r="D68" s="2">
        <v>0</v>
      </c>
      <c r="E68" s="2" t="s">
        <v>18</v>
      </c>
      <c r="F68" s="2">
        <v>0</v>
      </c>
      <c r="G68" s="6">
        <f t="shared" ref="G68:G104" si="9">IF(E68 = "Passed",1,0)</f>
        <v>1</v>
      </c>
      <c r="H68" s="43"/>
    </row>
    <row r="69" spans="1:8">
      <c r="A69" s="4">
        <v>66</v>
      </c>
      <c r="B69" s="15">
        <v>867</v>
      </c>
      <c r="C69" s="16">
        <v>3</v>
      </c>
      <c r="D69" s="15">
        <v>0</v>
      </c>
      <c r="E69" s="16" t="s">
        <v>18</v>
      </c>
      <c r="F69" s="15">
        <v>0</v>
      </c>
      <c r="G69" s="6">
        <f t="shared" si="9"/>
        <v>1</v>
      </c>
      <c r="H69" s="43"/>
    </row>
    <row r="70" spans="1:8">
      <c r="A70" s="4">
        <v>67</v>
      </c>
      <c r="B70" s="2">
        <v>867</v>
      </c>
      <c r="C70" s="2">
        <v>10</v>
      </c>
      <c r="D70" s="2">
        <v>0</v>
      </c>
      <c r="E70" s="2" t="s">
        <v>18</v>
      </c>
      <c r="F70" s="2">
        <v>0</v>
      </c>
      <c r="G70" s="6">
        <f t="shared" si="9"/>
        <v>1</v>
      </c>
      <c r="H70" s="43"/>
    </row>
    <row r="71" spans="1:8">
      <c r="A71" s="4">
        <v>68</v>
      </c>
      <c r="B71" s="2">
        <v>867</v>
      </c>
      <c r="C71" s="2">
        <v>26</v>
      </c>
      <c r="D71" s="2">
        <v>0</v>
      </c>
      <c r="E71" s="2" t="s">
        <v>17</v>
      </c>
      <c r="F71" s="2">
        <v>0</v>
      </c>
      <c r="G71" s="6">
        <f t="shared" si="9"/>
        <v>0</v>
      </c>
      <c r="H71" s="43"/>
    </row>
    <row r="72" spans="1:8">
      <c r="A72" s="4">
        <v>69</v>
      </c>
      <c r="B72" s="2">
        <v>867</v>
      </c>
      <c r="C72" s="2">
        <v>35</v>
      </c>
      <c r="D72" s="2">
        <v>0</v>
      </c>
      <c r="E72" s="2" t="s">
        <v>18</v>
      </c>
      <c r="F72" s="2">
        <v>0</v>
      </c>
      <c r="G72" s="6">
        <f t="shared" si="9"/>
        <v>1</v>
      </c>
      <c r="H72" s="43"/>
    </row>
    <row r="73" spans="1:8">
      <c r="A73" s="4">
        <v>70</v>
      </c>
      <c r="B73" s="2">
        <v>867</v>
      </c>
      <c r="C73" s="2">
        <v>42</v>
      </c>
      <c r="D73" s="2">
        <v>0</v>
      </c>
      <c r="E73" s="2" t="s">
        <v>18</v>
      </c>
      <c r="F73" s="2">
        <v>0</v>
      </c>
      <c r="G73" s="6">
        <f t="shared" si="9"/>
        <v>1</v>
      </c>
      <c r="H73" s="43"/>
    </row>
    <row r="74" spans="1:8">
      <c r="A74" s="4">
        <v>71</v>
      </c>
      <c r="B74" s="2">
        <v>867</v>
      </c>
      <c r="C74" s="2">
        <v>53</v>
      </c>
      <c r="D74" s="2">
        <v>0</v>
      </c>
      <c r="E74" s="2" t="s">
        <v>18</v>
      </c>
      <c r="F74" s="2">
        <v>0</v>
      </c>
      <c r="G74" s="6">
        <f t="shared" si="9"/>
        <v>1</v>
      </c>
      <c r="H74" s="43"/>
    </row>
    <row r="75" spans="1:8">
      <c r="A75" s="4">
        <v>72</v>
      </c>
      <c r="B75" s="9">
        <v>968</v>
      </c>
      <c r="C75" s="10">
        <v>5</v>
      </c>
      <c r="D75" s="9">
        <v>0</v>
      </c>
      <c r="E75" s="10" t="s">
        <v>18</v>
      </c>
      <c r="F75" s="9">
        <v>1</v>
      </c>
      <c r="G75" s="6">
        <f t="shared" si="9"/>
        <v>1</v>
      </c>
      <c r="H75" s="43"/>
    </row>
    <row r="76" spans="1:8">
      <c r="A76" s="4">
        <v>73</v>
      </c>
      <c r="B76" s="2">
        <v>968</v>
      </c>
      <c r="C76" s="2">
        <v>14</v>
      </c>
      <c r="D76" s="2">
        <v>0</v>
      </c>
      <c r="E76" s="2" t="s">
        <v>17</v>
      </c>
      <c r="F76" s="2">
        <v>0</v>
      </c>
      <c r="G76" s="6">
        <f t="shared" si="9"/>
        <v>0</v>
      </c>
      <c r="H76" s="43"/>
    </row>
    <row r="77" spans="1:8">
      <c r="A77" s="4">
        <v>74</v>
      </c>
      <c r="B77" s="2">
        <v>968</v>
      </c>
      <c r="C77" s="2">
        <v>38</v>
      </c>
      <c r="D77" s="2">
        <v>0</v>
      </c>
      <c r="E77" s="2" t="s">
        <v>17</v>
      </c>
      <c r="F77" s="2">
        <v>0</v>
      </c>
      <c r="G77" s="6">
        <f t="shared" si="9"/>
        <v>0</v>
      </c>
      <c r="H77" s="43"/>
    </row>
    <row r="78" spans="1:8">
      <c r="A78" s="4">
        <v>75</v>
      </c>
      <c r="B78" s="2">
        <v>968</v>
      </c>
      <c r="C78" s="2">
        <v>47</v>
      </c>
      <c r="D78" s="2">
        <v>0</v>
      </c>
      <c r="E78" s="2" t="s">
        <v>18</v>
      </c>
      <c r="F78" s="2">
        <v>0</v>
      </c>
      <c r="G78" s="6">
        <f t="shared" si="9"/>
        <v>1</v>
      </c>
      <c r="H78" s="43"/>
    </row>
    <row r="79" spans="1:8">
      <c r="A79" s="4">
        <v>76</v>
      </c>
      <c r="B79" s="15">
        <v>980</v>
      </c>
      <c r="C79" s="16">
        <v>3</v>
      </c>
      <c r="D79" s="15">
        <v>0</v>
      </c>
      <c r="E79" s="16" t="s">
        <v>17</v>
      </c>
      <c r="F79" s="15">
        <v>0</v>
      </c>
      <c r="G79" s="6">
        <f t="shared" si="9"/>
        <v>0</v>
      </c>
      <c r="H79" s="43"/>
    </row>
    <row r="80" spans="1:8">
      <c r="A80" s="4">
        <v>77</v>
      </c>
      <c r="B80" s="2">
        <v>980</v>
      </c>
      <c r="C80" s="2">
        <v>11</v>
      </c>
      <c r="D80" s="2">
        <v>0</v>
      </c>
      <c r="E80" s="2" t="s">
        <v>18</v>
      </c>
      <c r="F80" s="2">
        <v>0</v>
      </c>
      <c r="G80" s="6">
        <f t="shared" si="9"/>
        <v>1</v>
      </c>
      <c r="H80" s="43"/>
    </row>
    <row r="81" spans="1:8">
      <c r="A81" s="4">
        <v>78</v>
      </c>
      <c r="B81" s="2">
        <v>980</v>
      </c>
      <c r="C81" s="2">
        <v>27</v>
      </c>
      <c r="D81" s="2">
        <v>0</v>
      </c>
      <c r="E81" s="2" t="s">
        <v>18</v>
      </c>
      <c r="F81" s="2">
        <v>0</v>
      </c>
      <c r="G81" s="6">
        <f t="shared" si="9"/>
        <v>1</v>
      </c>
      <c r="H81" s="43"/>
    </row>
    <row r="82" spans="1:8">
      <c r="A82" s="4">
        <v>79</v>
      </c>
      <c r="B82" s="2">
        <v>980</v>
      </c>
      <c r="C82" s="2">
        <v>32</v>
      </c>
      <c r="D82" s="2">
        <v>0</v>
      </c>
      <c r="E82" s="2" t="s">
        <v>17</v>
      </c>
      <c r="F82" s="2">
        <v>0</v>
      </c>
      <c r="G82" s="6">
        <f t="shared" si="9"/>
        <v>0</v>
      </c>
      <c r="H82" s="43"/>
    </row>
    <row r="83" spans="1:8">
      <c r="A83" s="4">
        <v>80</v>
      </c>
      <c r="B83" s="2">
        <v>980</v>
      </c>
      <c r="C83" s="2">
        <v>37</v>
      </c>
      <c r="D83" s="2">
        <v>0</v>
      </c>
      <c r="E83" s="2" t="s">
        <v>17</v>
      </c>
      <c r="F83" s="2">
        <v>0</v>
      </c>
      <c r="G83" s="6">
        <f t="shared" si="9"/>
        <v>0</v>
      </c>
      <c r="H83" s="43"/>
    </row>
    <row r="84" spans="1:8">
      <c r="A84" s="4">
        <v>81</v>
      </c>
      <c r="B84" s="2">
        <v>980</v>
      </c>
      <c r="C84" s="2">
        <v>55</v>
      </c>
      <c r="D84" s="2">
        <v>0</v>
      </c>
      <c r="E84" s="2" t="s">
        <v>18</v>
      </c>
      <c r="F84" s="2">
        <v>0</v>
      </c>
      <c r="G84" s="6">
        <f t="shared" si="9"/>
        <v>1</v>
      </c>
      <c r="H84" s="43"/>
    </row>
    <row r="85" spans="1:8">
      <c r="A85" s="4">
        <v>82</v>
      </c>
      <c r="B85" s="17">
        <v>1197</v>
      </c>
      <c r="C85" s="18">
        <v>2</v>
      </c>
      <c r="D85" s="17">
        <v>0</v>
      </c>
      <c r="E85" s="18" t="s">
        <v>17</v>
      </c>
      <c r="F85" s="17">
        <v>0</v>
      </c>
      <c r="G85" s="6">
        <f t="shared" si="9"/>
        <v>0</v>
      </c>
      <c r="H85" s="43"/>
    </row>
    <row r="86" spans="1:8">
      <c r="A86" s="4">
        <v>83</v>
      </c>
      <c r="B86" s="2">
        <v>1197</v>
      </c>
      <c r="C86" s="2">
        <v>10</v>
      </c>
      <c r="D86" s="2">
        <v>0</v>
      </c>
      <c r="E86" s="2" t="s">
        <v>18</v>
      </c>
      <c r="F86" s="2">
        <v>0</v>
      </c>
      <c r="G86" s="6">
        <f t="shared" si="9"/>
        <v>1</v>
      </c>
      <c r="H86" s="43"/>
    </row>
    <row r="87" spans="1:8">
      <c r="A87" s="4">
        <v>84</v>
      </c>
      <c r="B87" s="2">
        <v>1197</v>
      </c>
      <c r="C87" s="2">
        <v>23</v>
      </c>
      <c r="D87" s="2">
        <v>0</v>
      </c>
      <c r="E87" s="2" t="s">
        <v>18</v>
      </c>
      <c r="F87" s="2">
        <v>0</v>
      </c>
      <c r="G87" s="6">
        <f t="shared" si="9"/>
        <v>1</v>
      </c>
      <c r="H87" s="43"/>
    </row>
    <row r="88" spans="1:8">
      <c r="A88" s="4">
        <v>85</v>
      </c>
      <c r="B88" s="2">
        <v>1197</v>
      </c>
      <c r="C88" s="2">
        <v>30</v>
      </c>
      <c r="D88" s="2">
        <v>0</v>
      </c>
      <c r="E88" s="2" t="s">
        <v>17</v>
      </c>
      <c r="F88" s="2">
        <v>0</v>
      </c>
      <c r="G88" s="6">
        <f t="shared" si="9"/>
        <v>0</v>
      </c>
      <c r="H88" s="43"/>
    </row>
    <row r="89" spans="1:8">
      <c r="A89" s="4">
        <v>86</v>
      </c>
      <c r="B89" s="2">
        <v>1197</v>
      </c>
      <c r="C89" s="2">
        <v>45</v>
      </c>
      <c r="D89" s="2">
        <v>0</v>
      </c>
      <c r="E89" s="2" t="s">
        <v>17</v>
      </c>
      <c r="F89" s="2">
        <v>0</v>
      </c>
      <c r="G89" s="6">
        <f t="shared" si="9"/>
        <v>0</v>
      </c>
      <c r="H89" s="43"/>
    </row>
    <row r="90" spans="1:8">
      <c r="A90" s="4">
        <v>87</v>
      </c>
      <c r="B90" s="2">
        <v>1197</v>
      </c>
      <c r="C90" s="2">
        <v>52</v>
      </c>
      <c r="D90" s="2">
        <v>0</v>
      </c>
      <c r="E90" s="2" t="s">
        <v>17</v>
      </c>
      <c r="F90" s="2">
        <v>0</v>
      </c>
      <c r="G90" s="6">
        <f t="shared" si="9"/>
        <v>0</v>
      </c>
      <c r="H90" s="43"/>
    </row>
    <row r="91" spans="1:8">
      <c r="A91" s="4">
        <v>88</v>
      </c>
      <c r="B91" s="2">
        <v>1197</v>
      </c>
      <c r="C91" s="2">
        <v>58</v>
      </c>
      <c r="D91" s="2">
        <v>0</v>
      </c>
      <c r="E91" s="2" t="s">
        <v>18</v>
      </c>
      <c r="F91" s="2">
        <v>0</v>
      </c>
      <c r="G91" s="6">
        <f t="shared" si="9"/>
        <v>1</v>
      </c>
      <c r="H91" s="43"/>
    </row>
    <row r="92" spans="1:8">
      <c r="A92" s="4">
        <v>89</v>
      </c>
      <c r="B92" s="7">
        <v>1452</v>
      </c>
      <c r="C92" s="7">
        <v>4</v>
      </c>
      <c r="D92" s="8">
        <v>0</v>
      </c>
      <c r="E92" s="7" t="s">
        <v>17</v>
      </c>
      <c r="F92" s="8">
        <v>0</v>
      </c>
      <c r="G92" s="6">
        <f t="shared" si="9"/>
        <v>0</v>
      </c>
      <c r="H92" s="43"/>
    </row>
    <row r="93" spans="1:8">
      <c r="A93" s="4">
        <v>90</v>
      </c>
      <c r="B93" s="2">
        <v>1452</v>
      </c>
      <c r="C93" s="2">
        <v>17</v>
      </c>
      <c r="D93" s="2">
        <v>0</v>
      </c>
      <c r="E93" s="2" t="s">
        <v>17</v>
      </c>
      <c r="F93" s="2">
        <v>0</v>
      </c>
      <c r="G93" s="6">
        <f t="shared" si="9"/>
        <v>0</v>
      </c>
      <c r="H93" s="43"/>
    </row>
    <row r="94" spans="1:8">
      <c r="A94" s="4">
        <v>91</v>
      </c>
      <c r="B94" s="2">
        <v>1452</v>
      </c>
      <c r="C94" s="2">
        <v>22</v>
      </c>
      <c r="D94" s="2">
        <v>0</v>
      </c>
      <c r="E94" s="2" t="s">
        <v>18</v>
      </c>
      <c r="F94" s="2">
        <v>0</v>
      </c>
      <c r="G94" s="6">
        <f t="shared" si="9"/>
        <v>1</v>
      </c>
      <c r="H94" s="43"/>
    </row>
    <row r="95" spans="1:8">
      <c r="A95" s="4">
        <v>92</v>
      </c>
      <c r="B95" s="2">
        <v>1452</v>
      </c>
      <c r="C95" s="2">
        <v>35</v>
      </c>
      <c r="D95" s="2">
        <v>1</v>
      </c>
      <c r="E95" s="2" t="s">
        <v>18</v>
      </c>
      <c r="F95" s="2">
        <v>0</v>
      </c>
      <c r="G95" s="6">
        <f t="shared" si="9"/>
        <v>1</v>
      </c>
      <c r="H95" s="43"/>
    </row>
    <row r="96" spans="1:8">
      <c r="A96" s="4">
        <v>93</v>
      </c>
      <c r="B96" s="2">
        <v>1452</v>
      </c>
      <c r="C96" s="2">
        <v>43</v>
      </c>
      <c r="D96" s="2">
        <v>1</v>
      </c>
      <c r="E96" s="2" t="s">
        <v>18</v>
      </c>
      <c r="F96" s="2">
        <v>0</v>
      </c>
      <c r="G96" s="6">
        <f t="shared" si="9"/>
        <v>1</v>
      </c>
      <c r="H96" s="43"/>
    </row>
    <row r="97" spans="1:8">
      <c r="A97" s="4">
        <v>94</v>
      </c>
      <c r="B97" s="2">
        <v>1452</v>
      </c>
      <c r="C97" s="2">
        <v>51</v>
      </c>
      <c r="D97" s="2">
        <v>1</v>
      </c>
      <c r="E97" s="2" t="s">
        <v>18</v>
      </c>
      <c r="F97" s="2">
        <v>0</v>
      </c>
      <c r="G97" s="6">
        <f t="shared" si="9"/>
        <v>1</v>
      </c>
      <c r="H97" s="43"/>
    </row>
    <row r="98" spans="1:8">
      <c r="A98" s="4">
        <v>95</v>
      </c>
      <c r="B98" s="2">
        <v>1452</v>
      </c>
      <c r="C98" s="2">
        <v>55</v>
      </c>
      <c r="D98" s="2">
        <v>0</v>
      </c>
      <c r="E98" s="2" t="s">
        <v>18</v>
      </c>
      <c r="F98" s="2">
        <v>0</v>
      </c>
      <c r="G98" s="6">
        <f t="shared" si="9"/>
        <v>1</v>
      </c>
      <c r="H98" s="43"/>
    </row>
    <row r="99" spans="1:8">
      <c r="A99" s="4">
        <v>96</v>
      </c>
      <c r="B99" s="2">
        <v>1515</v>
      </c>
      <c r="C99" s="2">
        <v>6</v>
      </c>
      <c r="D99" s="2">
        <v>0</v>
      </c>
      <c r="E99" s="2" t="s">
        <v>18</v>
      </c>
      <c r="F99" s="2">
        <v>0</v>
      </c>
      <c r="G99" s="6">
        <f t="shared" si="9"/>
        <v>1</v>
      </c>
      <c r="H99" s="43"/>
    </row>
    <row r="100" spans="1:8">
      <c r="A100" s="4">
        <v>97</v>
      </c>
      <c r="B100" s="2">
        <v>1515</v>
      </c>
      <c r="C100" s="2">
        <v>12</v>
      </c>
      <c r="D100" s="2">
        <v>0</v>
      </c>
      <c r="E100" s="2" t="s">
        <v>18</v>
      </c>
      <c r="F100" s="2">
        <v>0</v>
      </c>
      <c r="G100" s="6">
        <f t="shared" si="9"/>
        <v>1</v>
      </c>
      <c r="H100" s="43"/>
    </row>
    <row r="101" spans="1:8">
      <c r="A101" s="4">
        <v>98</v>
      </c>
      <c r="B101" s="2">
        <v>1515</v>
      </c>
      <c r="C101" s="2">
        <v>19</v>
      </c>
      <c r="D101" s="2">
        <v>0</v>
      </c>
      <c r="E101" s="2" t="s">
        <v>17</v>
      </c>
      <c r="F101" s="2">
        <v>0</v>
      </c>
      <c r="G101" s="6">
        <f t="shared" si="9"/>
        <v>0</v>
      </c>
      <c r="H101" s="43"/>
    </row>
    <row r="102" spans="1:8">
      <c r="A102" s="4">
        <v>99</v>
      </c>
      <c r="B102" s="2">
        <v>1515</v>
      </c>
      <c r="C102" s="2">
        <v>30</v>
      </c>
      <c r="D102" s="2">
        <v>0</v>
      </c>
      <c r="E102" s="2" t="s">
        <v>18</v>
      </c>
      <c r="F102" s="2">
        <v>0</v>
      </c>
      <c r="G102" s="6">
        <f t="shared" si="9"/>
        <v>1</v>
      </c>
      <c r="H102" s="43"/>
    </row>
    <row r="103" spans="1:8">
      <c r="A103" s="4">
        <v>100</v>
      </c>
      <c r="B103" s="2">
        <v>1515</v>
      </c>
      <c r="C103" s="2">
        <v>39</v>
      </c>
      <c r="D103" s="2">
        <v>0</v>
      </c>
      <c r="E103" s="2" t="s">
        <v>17</v>
      </c>
      <c r="F103" s="2">
        <v>0</v>
      </c>
      <c r="G103" s="6">
        <f t="shared" si="9"/>
        <v>0</v>
      </c>
      <c r="H103" s="43"/>
    </row>
    <row r="104" spans="1:8">
      <c r="A104" s="4">
        <v>101</v>
      </c>
      <c r="B104" s="2">
        <v>1515</v>
      </c>
      <c r="C104" s="2">
        <v>47</v>
      </c>
      <c r="D104" s="2">
        <v>0</v>
      </c>
      <c r="E104" s="2" t="s">
        <v>18</v>
      </c>
      <c r="F104" s="2">
        <v>0</v>
      </c>
      <c r="G104" s="6">
        <f t="shared" si="9"/>
        <v>1</v>
      </c>
      <c r="H104" s="43"/>
    </row>
  </sheetData>
  <mergeCells count="4">
    <mergeCell ref="A1:Q1"/>
    <mergeCell ref="A2:G2"/>
    <mergeCell ref="H2:H104"/>
    <mergeCell ref="I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2"/>
  <sheetViews>
    <sheetView tabSelected="1" topLeftCell="A67" workbookViewId="0">
      <selection activeCell="R80" sqref="R80"/>
    </sheetView>
  </sheetViews>
  <sheetFormatPr defaultRowHeight="15"/>
  <sheetData>
    <row r="1" spans="1:24" ht="27.75">
      <c r="A1" s="45" t="s">
        <v>19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24" ht="15.75">
      <c r="A2" s="42" t="s">
        <v>20</v>
      </c>
      <c r="B2" s="42"/>
      <c r="C2" s="42"/>
      <c r="D2" s="42"/>
      <c r="E2" s="42"/>
      <c r="F2" s="42"/>
      <c r="G2" s="42"/>
      <c r="H2" s="42"/>
      <c r="I2" s="42"/>
      <c r="J2" s="42"/>
      <c r="K2" s="47"/>
      <c r="L2" s="19"/>
    </row>
    <row r="3" spans="1:24">
      <c r="A3" s="1" t="s">
        <v>3</v>
      </c>
      <c r="B3" t="s">
        <v>21</v>
      </c>
      <c r="C3" t="s">
        <v>5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s="47"/>
      <c r="L3" s="1" t="s">
        <v>3</v>
      </c>
      <c r="M3" t="s">
        <v>29</v>
      </c>
      <c r="N3" t="s">
        <v>10</v>
      </c>
      <c r="O3" t="s">
        <v>13</v>
      </c>
      <c r="P3" t="s">
        <v>12</v>
      </c>
      <c r="Q3" t="s">
        <v>30</v>
      </c>
      <c r="R3" t="s">
        <v>31</v>
      </c>
      <c r="S3" t="s">
        <v>32</v>
      </c>
      <c r="T3" t="s">
        <v>33</v>
      </c>
      <c r="U3" t="s">
        <v>14</v>
      </c>
      <c r="V3" t="s">
        <v>34</v>
      </c>
      <c r="X3" t="s">
        <v>28</v>
      </c>
    </row>
    <row r="4" spans="1:24">
      <c r="A4" s="20">
        <v>1</v>
      </c>
      <c r="B4">
        <v>4</v>
      </c>
      <c r="C4">
        <v>6</v>
      </c>
      <c r="D4">
        <v>1</v>
      </c>
      <c r="E4">
        <v>0</v>
      </c>
      <c r="F4">
        <v>2</v>
      </c>
      <c r="G4" t="s">
        <v>35</v>
      </c>
      <c r="H4" t="s">
        <v>36</v>
      </c>
      <c r="J4" s="3">
        <f>IF(G4 = "Yes",1,0)</f>
        <v>0</v>
      </c>
      <c r="K4" s="47"/>
      <c r="L4" s="20">
        <v>1</v>
      </c>
      <c r="M4">
        <v>4</v>
      </c>
      <c r="N4" s="12">
        <f xml:space="preserve"> AVERAGE( D4:D10)</f>
        <v>1.2857142857142858</v>
      </c>
      <c r="O4" s="12">
        <f xml:space="preserve"> AVERAGE( E4:E10)</f>
        <v>2.8571428571428572</v>
      </c>
      <c r="P4" s="12">
        <f xml:space="preserve"> AVERAGE( F4:F10)</f>
        <v>1.8571428571428572</v>
      </c>
      <c r="Q4" s="12">
        <f xml:space="preserve"> SUM(X4:X9)</f>
        <v>1</v>
      </c>
      <c r="T4" s="12">
        <f xml:space="preserve"> SUM( J4:J10)</f>
        <v>1</v>
      </c>
      <c r="V4">
        <f>(N4+(O4*0.75)+(P4*1.5))</f>
        <v>6.2142857142857144</v>
      </c>
      <c r="X4" s="21">
        <f t="shared" ref="X4:X24" si="0">IF(G4 = "Yes",1,0)</f>
        <v>0</v>
      </c>
    </row>
    <row r="5" spans="1:24">
      <c r="A5" s="20">
        <v>2</v>
      </c>
      <c r="B5">
        <v>4</v>
      </c>
      <c r="C5">
        <v>18</v>
      </c>
      <c r="D5">
        <v>1</v>
      </c>
      <c r="E5">
        <v>1</v>
      </c>
      <c r="F5">
        <v>2</v>
      </c>
      <c r="G5" t="s">
        <v>35</v>
      </c>
      <c r="H5" t="s">
        <v>37</v>
      </c>
      <c r="J5" s="3">
        <f t="shared" ref="J5:J68" si="1">IF(G5 = "Yes",1,0)</f>
        <v>0</v>
      </c>
      <c r="K5" s="47"/>
      <c r="L5" s="20">
        <v>2</v>
      </c>
      <c r="M5">
        <v>330</v>
      </c>
      <c r="N5" s="12">
        <f xml:space="preserve"> AVERAGE( D11:D15)</f>
        <v>3.4</v>
      </c>
      <c r="O5" s="12">
        <f xml:space="preserve"> AVERAGE( E11:E15)</f>
        <v>1.6</v>
      </c>
      <c r="P5" s="12">
        <f xml:space="preserve"> AVERAGE( F11:F15)</f>
        <v>2</v>
      </c>
      <c r="T5" s="12">
        <f xml:space="preserve"> SUM( J11:J15)</f>
        <v>4</v>
      </c>
      <c r="U5" s="22"/>
      <c r="V5">
        <f t="shared" ref="V5:V57" si="2">(N5+(O5*0.75)+(P5*1.5))</f>
        <v>7.6</v>
      </c>
      <c r="X5" s="23">
        <f t="shared" si="0"/>
        <v>0</v>
      </c>
    </row>
    <row r="6" spans="1:24">
      <c r="A6" s="20">
        <v>3</v>
      </c>
      <c r="B6" s="22">
        <v>4</v>
      </c>
      <c r="C6" s="22">
        <v>23</v>
      </c>
      <c r="D6" s="22">
        <v>1</v>
      </c>
      <c r="E6" s="22">
        <v>0</v>
      </c>
      <c r="F6" s="22">
        <v>4</v>
      </c>
      <c r="G6" s="22" t="s">
        <v>35</v>
      </c>
      <c r="H6" s="22" t="s">
        <v>36</v>
      </c>
      <c r="I6" s="22" t="s">
        <v>38</v>
      </c>
      <c r="J6" s="3">
        <f t="shared" si="1"/>
        <v>0</v>
      </c>
      <c r="K6" s="47"/>
      <c r="L6" s="20">
        <v>3</v>
      </c>
      <c r="M6">
        <v>580</v>
      </c>
      <c r="N6" s="12">
        <f xml:space="preserve"> AVERAGE( D16:D20)</f>
        <v>0.6</v>
      </c>
      <c r="O6" s="12">
        <f xml:space="preserve"> AVERAGE( E16:E20)</f>
        <v>0.8</v>
      </c>
      <c r="P6" s="12">
        <f xml:space="preserve"> AVERAGE( F16:F20)</f>
        <v>0</v>
      </c>
      <c r="T6" s="12">
        <f xml:space="preserve"> SUM( J16:J20)</f>
        <v>2</v>
      </c>
      <c r="U6" s="22"/>
      <c r="V6">
        <f t="shared" si="2"/>
        <v>1.2000000000000002</v>
      </c>
      <c r="X6" s="24">
        <f t="shared" si="0"/>
        <v>0</v>
      </c>
    </row>
    <row r="7" spans="1:24">
      <c r="A7" s="20">
        <v>4</v>
      </c>
      <c r="B7">
        <v>4</v>
      </c>
      <c r="C7">
        <v>29</v>
      </c>
      <c r="D7">
        <v>0</v>
      </c>
      <c r="E7">
        <v>8</v>
      </c>
      <c r="F7">
        <v>0</v>
      </c>
      <c r="G7" t="s">
        <v>35</v>
      </c>
      <c r="H7" t="s">
        <v>36</v>
      </c>
      <c r="I7" t="s">
        <v>39</v>
      </c>
      <c r="J7" s="3">
        <f t="shared" si="1"/>
        <v>0</v>
      </c>
      <c r="K7" s="47"/>
      <c r="L7" s="20">
        <v>4</v>
      </c>
      <c r="M7">
        <v>589</v>
      </c>
      <c r="N7" s="12">
        <f xml:space="preserve"> AVERAGE( D21:D26)</f>
        <v>1.1666666666666667</v>
      </c>
      <c r="O7" s="12">
        <f xml:space="preserve"> AVERAGE( E21:E26)</f>
        <v>0.83333333333333337</v>
      </c>
      <c r="P7" s="12">
        <f xml:space="preserve"> AVERAGE( F21:F26)</f>
        <v>0</v>
      </c>
      <c r="T7" s="12">
        <f xml:space="preserve"> SUM( J21:J26)</f>
        <v>0</v>
      </c>
      <c r="V7">
        <f t="shared" si="2"/>
        <v>1.7916666666666667</v>
      </c>
      <c r="X7" s="23">
        <f t="shared" si="0"/>
        <v>0</v>
      </c>
    </row>
    <row r="8" spans="1:24">
      <c r="A8" s="20">
        <v>5</v>
      </c>
      <c r="B8">
        <v>4</v>
      </c>
      <c r="C8">
        <v>38</v>
      </c>
      <c r="D8">
        <v>1</v>
      </c>
      <c r="E8">
        <v>0</v>
      </c>
      <c r="F8">
        <v>4</v>
      </c>
      <c r="G8" t="s">
        <v>40</v>
      </c>
      <c r="H8" t="s">
        <v>36</v>
      </c>
      <c r="I8" t="s">
        <v>41</v>
      </c>
      <c r="J8" s="3">
        <f t="shared" si="1"/>
        <v>1</v>
      </c>
      <c r="K8" s="47"/>
      <c r="L8" s="20">
        <v>5</v>
      </c>
      <c r="M8">
        <v>599</v>
      </c>
      <c r="N8" s="12">
        <f xml:space="preserve"> AVERAGE( D27:D32)</f>
        <v>0.33333333333333331</v>
      </c>
      <c r="O8" s="12">
        <f xml:space="preserve"> AVERAGE( E27:E32)</f>
        <v>0</v>
      </c>
      <c r="P8" s="12">
        <f xml:space="preserve"> AVERAGE( F27:F32)</f>
        <v>2.6666666666666665</v>
      </c>
      <c r="T8" s="12">
        <f xml:space="preserve"> SUM( J27:J32)</f>
        <v>4</v>
      </c>
      <c r="V8">
        <f t="shared" si="2"/>
        <v>4.333333333333333</v>
      </c>
      <c r="X8" s="24">
        <f t="shared" si="0"/>
        <v>1</v>
      </c>
    </row>
    <row r="9" spans="1:24">
      <c r="A9" s="20">
        <v>6</v>
      </c>
      <c r="B9">
        <v>4</v>
      </c>
      <c r="C9">
        <v>46</v>
      </c>
      <c r="D9">
        <v>2</v>
      </c>
      <c r="E9">
        <v>6</v>
      </c>
      <c r="F9">
        <v>0</v>
      </c>
      <c r="G9" t="s">
        <v>35</v>
      </c>
      <c r="H9" t="s">
        <v>36</v>
      </c>
      <c r="I9" t="s">
        <v>42</v>
      </c>
      <c r="J9" s="3">
        <f t="shared" si="1"/>
        <v>0</v>
      </c>
      <c r="K9" s="47"/>
      <c r="L9" s="20">
        <v>6</v>
      </c>
      <c r="M9">
        <v>606</v>
      </c>
      <c r="N9" s="12">
        <f xml:space="preserve"> AVERAGE( D33:D39)</f>
        <v>0.2857142857142857</v>
      </c>
      <c r="O9" s="12">
        <f xml:space="preserve"> AVERAGE( E33:E39)</f>
        <v>0.7142857142857143</v>
      </c>
      <c r="P9" s="12">
        <f xml:space="preserve"> AVERAGE( F33:F39)</f>
        <v>0</v>
      </c>
      <c r="T9" s="12">
        <f xml:space="preserve"> AVERAGE( J33:J39)</f>
        <v>0</v>
      </c>
      <c r="V9">
        <f t="shared" si="2"/>
        <v>0.8214285714285714</v>
      </c>
      <c r="X9" s="23">
        <f t="shared" si="0"/>
        <v>0</v>
      </c>
    </row>
    <row r="10" spans="1:24">
      <c r="A10" s="20">
        <v>7</v>
      </c>
      <c r="B10" s="12">
        <v>4</v>
      </c>
      <c r="C10" s="12">
        <v>55</v>
      </c>
      <c r="D10" s="12">
        <v>3</v>
      </c>
      <c r="E10" s="12">
        <v>5</v>
      </c>
      <c r="F10" s="12">
        <v>1</v>
      </c>
      <c r="G10" s="12" t="s">
        <v>35</v>
      </c>
      <c r="H10" s="12" t="s">
        <v>37</v>
      </c>
      <c r="I10" s="12" t="s">
        <v>43</v>
      </c>
      <c r="J10" s="3">
        <f t="shared" si="1"/>
        <v>0</v>
      </c>
      <c r="K10" s="47"/>
      <c r="L10" s="20">
        <v>7</v>
      </c>
      <c r="M10">
        <v>687</v>
      </c>
      <c r="N10" s="12">
        <f xml:space="preserve"> AVERAGE( D40:D46)</f>
        <v>0.7142857142857143</v>
      </c>
      <c r="O10" s="12">
        <f xml:space="preserve"> AVERAGE( E40:E46)</f>
        <v>1.5714285714285714</v>
      </c>
      <c r="P10" s="12">
        <f xml:space="preserve"> AVERAGE( F40:F46)</f>
        <v>2.1428571428571428</v>
      </c>
      <c r="T10" s="12">
        <f xml:space="preserve"> AVERAGE( J40:J46)</f>
        <v>0</v>
      </c>
      <c r="V10">
        <f t="shared" si="2"/>
        <v>5.1071428571428577</v>
      </c>
      <c r="X10" s="24">
        <f t="shared" si="0"/>
        <v>0</v>
      </c>
    </row>
    <row r="11" spans="1:24">
      <c r="A11" s="20">
        <v>8</v>
      </c>
      <c r="B11">
        <v>330</v>
      </c>
      <c r="C11">
        <v>4</v>
      </c>
      <c r="D11">
        <v>4</v>
      </c>
      <c r="E11">
        <v>4</v>
      </c>
      <c r="F11">
        <v>1</v>
      </c>
      <c r="G11" t="s">
        <v>40</v>
      </c>
      <c r="H11" t="s">
        <v>37</v>
      </c>
      <c r="I11" t="s">
        <v>44</v>
      </c>
      <c r="J11" s="3">
        <f t="shared" si="1"/>
        <v>1</v>
      </c>
      <c r="K11" s="47"/>
      <c r="L11" s="20">
        <v>8</v>
      </c>
      <c r="M11">
        <v>691</v>
      </c>
      <c r="N11" s="12">
        <f xml:space="preserve"> AVERAGE( D47:D54)</f>
        <v>0.25</v>
      </c>
      <c r="O11" s="12">
        <f xml:space="preserve"> AVERAGE( E47:E54)</f>
        <v>0.875</v>
      </c>
      <c r="P11" s="12">
        <f xml:space="preserve"> AVERAGE( F47:F54)</f>
        <v>0.625</v>
      </c>
      <c r="T11" s="12">
        <f xml:space="preserve"> SUM( J47:J54)</f>
        <v>1</v>
      </c>
      <c r="V11">
        <f t="shared" si="2"/>
        <v>1.84375</v>
      </c>
      <c r="X11" s="23">
        <f t="shared" si="0"/>
        <v>1</v>
      </c>
    </row>
    <row r="12" spans="1:24">
      <c r="A12" s="20">
        <v>9</v>
      </c>
      <c r="B12">
        <v>330</v>
      </c>
      <c r="C12" s="2">
        <v>11</v>
      </c>
      <c r="D12" s="2">
        <v>5</v>
      </c>
      <c r="E12" s="2">
        <v>2</v>
      </c>
      <c r="F12" s="2">
        <v>1</v>
      </c>
      <c r="G12" s="2" t="s">
        <v>40</v>
      </c>
      <c r="H12" s="2" t="s">
        <v>37</v>
      </c>
      <c r="I12" t="s">
        <v>45</v>
      </c>
      <c r="J12" s="3">
        <f t="shared" si="1"/>
        <v>1</v>
      </c>
      <c r="K12" s="47"/>
      <c r="L12" s="20">
        <v>9</v>
      </c>
      <c r="M12">
        <v>696</v>
      </c>
      <c r="N12" s="12">
        <f xml:space="preserve"> AVERAGE( D55:D60)</f>
        <v>0.16666666666666666</v>
      </c>
      <c r="O12" s="12">
        <f xml:space="preserve"> AVERAGE( E55:E60)</f>
        <v>0.16666666666666666</v>
      </c>
      <c r="P12" s="12">
        <f xml:space="preserve"> AVERAGE( F55:F60)</f>
        <v>1.1666666666666667</v>
      </c>
      <c r="T12" s="12">
        <f xml:space="preserve"> AVERAGE( J55:J60)</f>
        <v>0</v>
      </c>
      <c r="V12">
        <f t="shared" si="2"/>
        <v>2.0416666666666665</v>
      </c>
      <c r="X12" s="24">
        <f t="shared" si="0"/>
        <v>1</v>
      </c>
    </row>
    <row r="13" spans="1:24">
      <c r="A13" s="20">
        <v>10</v>
      </c>
      <c r="B13">
        <v>330</v>
      </c>
      <c r="C13">
        <v>36</v>
      </c>
      <c r="D13">
        <v>4</v>
      </c>
      <c r="E13">
        <v>0</v>
      </c>
      <c r="F13">
        <v>2</v>
      </c>
      <c r="G13" t="s">
        <v>40</v>
      </c>
      <c r="H13" t="s">
        <v>37</v>
      </c>
      <c r="I13" t="s">
        <v>46</v>
      </c>
      <c r="J13" s="3">
        <f t="shared" si="1"/>
        <v>1</v>
      </c>
      <c r="K13" s="47"/>
      <c r="L13" s="20">
        <v>10</v>
      </c>
      <c r="M13">
        <v>702</v>
      </c>
      <c r="N13" s="12">
        <f xml:space="preserve"> AVERAGE( D61:D66)</f>
        <v>1.1666666666666667</v>
      </c>
      <c r="O13" s="12">
        <f xml:space="preserve"> AVERAGE( E61:E66)</f>
        <v>0</v>
      </c>
      <c r="P13" s="12">
        <f xml:space="preserve"> AVERAGE( F61:F66)</f>
        <v>1</v>
      </c>
      <c r="T13" s="12">
        <f xml:space="preserve"> SUM( J61:J66)</f>
        <v>3</v>
      </c>
      <c r="V13">
        <f t="shared" si="2"/>
        <v>2.666666666666667</v>
      </c>
      <c r="X13" s="23">
        <f t="shared" si="0"/>
        <v>1</v>
      </c>
    </row>
    <row r="14" spans="1:24">
      <c r="A14" s="20">
        <v>11</v>
      </c>
      <c r="B14">
        <v>330</v>
      </c>
      <c r="C14">
        <v>41</v>
      </c>
      <c r="D14">
        <v>1</v>
      </c>
      <c r="E14">
        <v>2</v>
      </c>
      <c r="F14">
        <v>3</v>
      </c>
      <c r="G14" t="s">
        <v>40</v>
      </c>
      <c r="H14" t="s">
        <v>37</v>
      </c>
      <c r="I14" t="s">
        <v>47</v>
      </c>
      <c r="J14" s="3">
        <f t="shared" si="1"/>
        <v>1</v>
      </c>
      <c r="K14" s="47"/>
      <c r="L14" s="20">
        <v>11</v>
      </c>
      <c r="M14">
        <v>848</v>
      </c>
      <c r="N14" s="12">
        <f xml:space="preserve"> AVERAGE( D67:D72)</f>
        <v>0.16666666666666666</v>
      </c>
      <c r="O14" s="12">
        <f xml:space="preserve"> AVERAGE( E67:E72)</f>
        <v>2.1666666666666665</v>
      </c>
      <c r="P14" s="12">
        <f xml:space="preserve"> AVERAGE( F67:F72)</f>
        <v>0.16666666666666666</v>
      </c>
      <c r="T14" s="12">
        <f xml:space="preserve"> AVERAGE( J67:J72)</f>
        <v>0</v>
      </c>
      <c r="V14">
        <f t="shared" si="2"/>
        <v>2.041666666666667</v>
      </c>
      <c r="X14" s="24">
        <f t="shared" si="0"/>
        <v>1</v>
      </c>
    </row>
    <row r="15" spans="1:24">
      <c r="A15" s="20">
        <v>12</v>
      </c>
      <c r="B15">
        <v>330</v>
      </c>
      <c r="C15">
        <v>53</v>
      </c>
      <c r="D15">
        <v>3</v>
      </c>
      <c r="E15">
        <v>0</v>
      </c>
      <c r="F15">
        <v>3</v>
      </c>
      <c r="G15" t="s">
        <v>35</v>
      </c>
      <c r="H15" t="s">
        <v>37</v>
      </c>
      <c r="I15" t="s">
        <v>48</v>
      </c>
      <c r="J15" s="3">
        <f t="shared" si="1"/>
        <v>0</v>
      </c>
      <c r="K15" s="47"/>
      <c r="L15" s="20">
        <v>12</v>
      </c>
      <c r="M15">
        <v>867</v>
      </c>
      <c r="N15" s="12">
        <f xml:space="preserve"> AVERAGE( D73:D78)</f>
        <v>0.5</v>
      </c>
      <c r="O15" s="12">
        <f xml:space="preserve"> AVERAGE( E73:E78)</f>
        <v>0.83333333333333337</v>
      </c>
      <c r="P15" s="12">
        <f xml:space="preserve"> AVERAGE( F73:F78)</f>
        <v>0.16666666666666666</v>
      </c>
      <c r="T15" s="12">
        <f xml:space="preserve"> SUM( J73:J78)</f>
        <v>1</v>
      </c>
      <c r="V15">
        <f t="shared" si="2"/>
        <v>1.375</v>
      </c>
      <c r="X15" s="23">
        <f t="shared" si="0"/>
        <v>0</v>
      </c>
    </row>
    <row r="16" spans="1:24">
      <c r="A16" s="20">
        <v>13</v>
      </c>
      <c r="B16">
        <v>580</v>
      </c>
      <c r="C16">
        <v>7</v>
      </c>
      <c r="D16">
        <v>1</v>
      </c>
      <c r="E16">
        <v>0</v>
      </c>
      <c r="F16">
        <v>0</v>
      </c>
      <c r="G16" t="s">
        <v>40</v>
      </c>
      <c r="H16" t="s">
        <v>37</v>
      </c>
      <c r="I16" t="s">
        <v>49</v>
      </c>
      <c r="J16" s="3">
        <f t="shared" si="1"/>
        <v>1</v>
      </c>
      <c r="K16" s="47"/>
      <c r="L16" s="20">
        <v>13</v>
      </c>
      <c r="M16">
        <v>968</v>
      </c>
      <c r="N16" s="12">
        <f xml:space="preserve"> AVERAGE( D79:D83)</f>
        <v>0.2</v>
      </c>
      <c r="O16" s="12">
        <f xml:space="preserve"> AVERAGE( E79:E83)</f>
        <v>1</v>
      </c>
      <c r="P16" s="12">
        <f xml:space="preserve"> AVERAGE( F79:F83)</f>
        <v>3.2</v>
      </c>
      <c r="T16" s="12">
        <f xml:space="preserve"> AVERAGE( J79:J83)</f>
        <v>0</v>
      </c>
      <c r="V16">
        <f t="shared" si="2"/>
        <v>5.7500000000000009</v>
      </c>
      <c r="X16" s="24">
        <f t="shared" si="0"/>
        <v>1</v>
      </c>
    </row>
    <row r="17" spans="1:24">
      <c r="A17" s="20">
        <v>14</v>
      </c>
      <c r="B17">
        <v>580</v>
      </c>
      <c r="C17">
        <v>18</v>
      </c>
      <c r="D17">
        <v>2</v>
      </c>
      <c r="E17">
        <v>0</v>
      </c>
      <c r="F17">
        <v>0</v>
      </c>
      <c r="G17" t="s">
        <v>35</v>
      </c>
      <c r="H17" t="s">
        <v>36</v>
      </c>
      <c r="I17" t="s">
        <v>50</v>
      </c>
      <c r="J17" s="3">
        <f t="shared" si="1"/>
        <v>0</v>
      </c>
      <c r="K17" s="47"/>
      <c r="L17" s="20">
        <v>14</v>
      </c>
      <c r="M17">
        <v>980</v>
      </c>
      <c r="N17" s="12">
        <f xml:space="preserve"> AVERAGE( D84:D90)</f>
        <v>0.8571428571428571</v>
      </c>
      <c r="O17" s="12">
        <f xml:space="preserve"> AVERAGE( E84:E90)</f>
        <v>0.14285714285714285</v>
      </c>
      <c r="P17" s="12">
        <f xml:space="preserve"> AVERAGE( F84:F90)</f>
        <v>2.2857142857142856</v>
      </c>
      <c r="Q17" s="12"/>
      <c r="T17" s="12">
        <f xml:space="preserve"> AVERAGE( J84:J90)</f>
        <v>0</v>
      </c>
      <c r="V17">
        <f t="shared" si="2"/>
        <v>4.3928571428571423</v>
      </c>
      <c r="X17" s="23">
        <f t="shared" si="0"/>
        <v>0</v>
      </c>
    </row>
    <row r="18" spans="1:24">
      <c r="A18" s="20">
        <v>15</v>
      </c>
      <c r="B18">
        <v>580</v>
      </c>
      <c r="C18">
        <v>33</v>
      </c>
      <c r="D18">
        <v>0</v>
      </c>
      <c r="E18">
        <v>2</v>
      </c>
      <c r="F18">
        <v>0</v>
      </c>
      <c r="G18" t="s">
        <v>35</v>
      </c>
      <c r="H18" t="s">
        <v>36</v>
      </c>
      <c r="I18" t="s">
        <v>51</v>
      </c>
      <c r="J18" s="3">
        <f t="shared" si="1"/>
        <v>0</v>
      </c>
      <c r="K18" s="47"/>
      <c r="L18" s="20">
        <v>15</v>
      </c>
      <c r="M18">
        <v>1197</v>
      </c>
      <c r="N18" s="12">
        <f xml:space="preserve"> AVERAGE( D91:D97)</f>
        <v>2.2000000000000002</v>
      </c>
      <c r="O18" s="12">
        <f xml:space="preserve"> AVERAGE( E91:E97)</f>
        <v>4.1428571428571432</v>
      </c>
      <c r="P18" s="12">
        <f xml:space="preserve"> AVERAGE( F91:F97)</f>
        <v>0.8571428571428571</v>
      </c>
      <c r="T18" s="12">
        <f xml:space="preserve"> AVERAGE( J91:J97)</f>
        <v>0</v>
      </c>
      <c r="V18">
        <f t="shared" si="2"/>
        <v>6.5928571428571434</v>
      </c>
      <c r="X18" s="24">
        <f t="shared" si="0"/>
        <v>0</v>
      </c>
    </row>
    <row r="19" spans="1:24">
      <c r="A19" s="20">
        <v>16</v>
      </c>
      <c r="B19">
        <v>580</v>
      </c>
      <c r="C19">
        <v>44</v>
      </c>
      <c r="D19">
        <v>0</v>
      </c>
      <c r="E19">
        <v>0</v>
      </c>
      <c r="F19">
        <v>0</v>
      </c>
      <c r="G19" t="s">
        <v>35</v>
      </c>
      <c r="H19" t="s">
        <v>36</v>
      </c>
      <c r="I19" t="s">
        <v>52</v>
      </c>
      <c r="J19" s="3">
        <f t="shared" si="1"/>
        <v>0</v>
      </c>
      <c r="K19" s="47"/>
      <c r="L19" s="20">
        <v>16</v>
      </c>
      <c r="M19">
        <v>1452</v>
      </c>
      <c r="N19" s="12">
        <f xml:space="preserve"> AVERAGE( D98:D104)</f>
        <v>1.7142857142857142</v>
      </c>
      <c r="O19" s="12">
        <f xml:space="preserve"> AVERAGE( E98:E104)</f>
        <v>1.7142857142857142</v>
      </c>
      <c r="P19" s="12">
        <f xml:space="preserve"> AVERAGE( F98:F104)</f>
        <v>0</v>
      </c>
      <c r="T19" s="12">
        <f xml:space="preserve"> AVERAGE( J98:J104)</f>
        <v>0</v>
      </c>
      <c r="V19">
        <f t="shared" si="2"/>
        <v>3</v>
      </c>
      <c r="X19" s="25">
        <f t="shared" si="0"/>
        <v>0</v>
      </c>
    </row>
    <row r="20" spans="1:24">
      <c r="A20" s="20">
        <v>17</v>
      </c>
      <c r="B20" s="22">
        <v>580</v>
      </c>
      <c r="C20" s="22">
        <v>52</v>
      </c>
      <c r="D20" s="22">
        <v>0</v>
      </c>
      <c r="E20" s="22">
        <v>2</v>
      </c>
      <c r="F20" s="22">
        <v>0</v>
      </c>
      <c r="G20" s="22" t="s">
        <v>40</v>
      </c>
      <c r="H20" s="22" t="s">
        <v>37</v>
      </c>
      <c r="I20" s="22"/>
      <c r="J20" s="3">
        <f t="shared" si="1"/>
        <v>1</v>
      </c>
      <c r="K20" s="47"/>
      <c r="L20" s="20">
        <v>17</v>
      </c>
      <c r="M20">
        <v>1515</v>
      </c>
      <c r="N20" s="12">
        <f xml:space="preserve"> AVERAGE( D105:D110)</f>
        <v>0.66666666666666663</v>
      </c>
      <c r="O20" s="12">
        <f xml:space="preserve"> AVERAGE( E105:E110)</f>
        <v>2.3333333333333335</v>
      </c>
      <c r="P20" s="12">
        <f xml:space="preserve"> AVERAGE( F105:F110)</f>
        <v>0.33333333333333331</v>
      </c>
      <c r="T20" s="12">
        <f xml:space="preserve"> SUM( J105:J110)</f>
        <v>1</v>
      </c>
      <c r="V20">
        <f t="shared" si="2"/>
        <v>2.9166666666666665</v>
      </c>
      <c r="X20" s="21">
        <f t="shared" si="0"/>
        <v>1</v>
      </c>
    </row>
    <row r="21" spans="1:24">
      <c r="A21" s="20">
        <v>18</v>
      </c>
      <c r="B21">
        <v>589</v>
      </c>
      <c r="C21">
        <v>9</v>
      </c>
      <c r="D21">
        <v>0</v>
      </c>
      <c r="E21">
        <v>0</v>
      </c>
      <c r="F21">
        <v>0</v>
      </c>
      <c r="G21" t="s">
        <v>35</v>
      </c>
      <c r="H21" t="s">
        <v>36</v>
      </c>
      <c r="J21" s="3">
        <f t="shared" si="1"/>
        <v>0</v>
      </c>
      <c r="K21" s="47"/>
      <c r="L21" s="20">
        <v>18</v>
      </c>
      <c r="M21">
        <v>1726</v>
      </c>
      <c r="N21" s="12">
        <f xml:space="preserve"> AVERAGE( D111:D117)</f>
        <v>1.7142857142857142</v>
      </c>
      <c r="O21" s="12">
        <f xml:space="preserve"> AVERAGE( E111:E117)</f>
        <v>0.7142857142857143</v>
      </c>
      <c r="P21" s="12">
        <f xml:space="preserve"> AVERAGE( F111:F117)</f>
        <v>2.5714285714285716</v>
      </c>
      <c r="T21" s="12">
        <f>SUM( J111:J117)</f>
        <v>3</v>
      </c>
      <c r="V21">
        <f t="shared" si="2"/>
        <v>6.1071428571428577</v>
      </c>
      <c r="X21" s="23">
        <f t="shared" si="0"/>
        <v>0</v>
      </c>
    </row>
    <row r="22" spans="1:24">
      <c r="A22" s="20">
        <v>19</v>
      </c>
      <c r="B22">
        <v>589</v>
      </c>
      <c r="C22">
        <v>9</v>
      </c>
      <c r="D22">
        <v>2</v>
      </c>
      <c r="E22">
        <v>2</v>
      </c>
      <c r="F22">
        <v>0</v>
      </c>
      <c r="G22" t="s">
        <v>35</v>
      </c>
      <c r="H22" t="s">
        <v>37</v>
      </c>
      <c r="I22" t="s">
        <v>53</v>
      </c>
      <c r="J22" s="3">
        <f t="shared" si="1"/>
        <v>0</v>
      </c>
      <c r="K22" s="47"/>
      <c r="L22" s="20">
        <v>19</v>
      </c>
      <c r="M22">
        <v>1759</v>
      </c>
      <c r="N22" s="12">
        <f xml:space="preserve"> AVERAGE( D118:D123)</f>
        <v>0.66666666666666663</v>
      </c>
      <c r="O22" s="12">
        <f xml:space="preserve"> AVERAGE( E118:E123)</f>
        <v>2.1666666666666665</v>
      </c>
      <c r="P22" s="12">
        <f xml:space="preserve"> AVERAGE( F118:F123)</f>
        <v>0</v>
      </c>
      <c r="T22" s="12">
        <f xml:space="preserve"> AVERAGE( J118:J123)</f>
        <v>0</v>
      </c>
      <c r="V22">
        <f t="shared" si="2"/>
        <v>2.2916666666666665</v>
      </c>
      <c r="X22" s="24">
        <f t="shared" si="0"/>
        <v>0</v>
      </c>
    </row>
    <row r="23" spans="1:24">
      <c r="A23" s="20">
        <v>20</v>
      </c>
      <c r="B23">
        <v>589</v>
      </c>
      <c r="C23">
        <v>16</v>
      </c>
      <c r="D23">
        <v>2</v>
      </c>
      <c r="E23">
        <v>1</v>
      </c>
      <c r="F23">
        <v>0</v>
      </c>
      <c r="G23" t="s">
        <v>35</v>
      </c>
      <c r="H23" t="s">
        <v>36</v>
      </c>
      <c r="J23" s="3">
        <f t="shared" si="1"/>
        <v>0</v>
      </c>
      <c r="K23" s="47"/>
      <c r="L23" s="20">
        <v>20</v>
      </c>
      <c r="M23">
        <v>2404</v>
      </c>
      <c r="N23" s="12">
        <f xml:space="preserve"> AVERAGE( D23:D28)</f>
        <v>1</v>
      </c>
      <c r="O23" s="12">
        <f xml:space="preserve"> AVERAGE( E23:E28)</f>
        <v>0.5</v>
      </c>
      <c r="P23" s="12">
        <f xml:space="preserve"> AVERAGE( F23:F28)</f>
        <v>1.3333333333333333</v>
      </c>
      <c r="T23" s="12">
        <f>SUM( J23:J28)</f>
        <v>2</v>
      </c>
      <c r="V23">
        <f t="shared" si="2"/>
        <v>3.375</v>
      </c>
      <c r="X23" s="23">
        <f t="shared" si="0"/>
        <v>0</v>
      </c>
    </row>
    <row r="24" spans="1:24">
      <c r="A24" s="20">
        <v>21</v>
      </c>
      <c r="B24">
        <v>589</v>
      </c>
      <c r="C24">
        <v>31</v>
      </c>
      <c r="D24">
        <v>0</v>
      </c>
      <c r="E24">
        <v>1</v>
      </c>
      <c r="F24">
        <v>0</v>
      </c>
      <c r="G24" t="s">
        <v>35</v>
      </c>
      <c r="H24" t="s">
        <v>36</v>
      </c>
      <c r="J24" s="3">
        <f t="shared" si="1"/>
        <v>0</v>
      </c>
      <c r="K24" s="47"/>
      <c r="L24" s="20">
        <v>21</v>
      </c>
      <c r="M24">
        <v>2493</v>
      </c>
      <c r="N24" s="12">
        <f xml:space="preserve"> AVERAGE( D132:D136)</f>
        <v>0.4</v>
      </c>
      <c r="O24" s="12">
        <f xml:space="preserve"> AVERAGE( E132:E136)</f>
        <v>1</v>
      </c>
      <c r="P24" s="12">
        <f xml:space="preserve"> AVERAGE( F132:F136)</f>
        <v>0.8</v>
      </c>
      <c r="T24" s="12">
        <f xml:space="preserve"> SUM( J132:J136)</f>
        <v>0</v>
      </c>
      <c r="V24">
        <f t="shared" si="2"/>
        <v>2.35</v>
      </c>
      <c r="X24" s="21">
        <f t="shared" si="0"/>
        <v>0</v>
      </c>
    </row>
    <row r="25" spans="1:24">
      <c r="A25" s="20">
        <v>22</v>
      </c>
      <c r="B25">
        <v>589</v>
      </c>
      <c r="C25">
        <v>44</v>
      </c>
      <c r="D25">
        <v>0</v>
      </c>
      <c r="E25">
        <v>0</v>
      </c>
      <c r="F25">
        <v>0</v>
      </c>
      <c r="G25" t="s">
        <v>35</v>
      </c>
      <c r="H25" t="s">
        <v>36</v>
      </c>
      <c r="I25" t="s">
        <v>54</v>
      </c>
      <c r="J25" s="3">
        <f t="shared" si="1"/>
        <v>0</v>
      </c>
      <c r="K25" s="47"/>
      <c r="L25" s="20">
        <v>22</v>
      </c>
      <c r="M25">
        <v>2496</v>
      </c>
      <c r="N25" s="12">
        <f xml:space="preserve"> AVERAGE( D137:D143)</f>
        <v>0.42857142857142855</v>
      </c>
      <c r="O25" s="12">
        <f xml:space="preserve"> AVERAGE( E137:E143)</f>
        <v>0.8571428571428571</v>
      </c>
      <c r="P25" s="12">
        <f xml:space="preserve"> AVERAGE( F137:F143)</f>
        <v>0.42857142857142855</v>
      </c>
      <c r="T25" s="12">
        <f xml:space="preserve"> AVERAGE( J137:J143)</f>
        <v>0</v>
      </c>
      <c r="V25">
        <f t="shared" si="2"/>
        <v>1.7142857142857142</v>
      </c>
    </row>
    <row r="26" spans="1:24">
      <c r="A26" s="20">
        <v>23</v>
      </c>
      <c r="B26" s="22">
        <v>589</v>
      </c>
      <c r="C26" s="22">
        <v>53</v>
      </c>
      <c r="D26" s="22">
        <v>3</v>
      </c>
      <c r="E26" s="22">
        <v>1</v>
      </c>
      <c r="F26" s="22">
        <v>0</v>
      </c>
      <c r="G26" s="22" t="s">
        <v>35</v>
      </c>
      <c r="H26" s="22" t="s">
        <v>36</v>
      </c>
      <c r="I26" t="s">
        <v>55</v>
      </c>
      <c r="J26" s="3">
        <f t="shared" si="1"/>
        <v>0</v>
      </c>
      <c r="K26" s="47"/>
      <c r="L26" s="20">
        <v>23</v>
      </c>
      <c r="M26">
        <v>2584</v>
      </c>
      <c r="N26" s="12">
        <f xml:space="preserve"> AVERAGE( D144:D148)</f>
        <v>0.6</v>
      </c>
      <c r="O26" s="12">
        <f xml:space="preserve"> AVERAGE( E144:E148)</f>
        <v>0</v>
      </c>
      <c r="P26" s="12">
        <f xml:space="preserve"> AVERAGE( F144:F148)</f>
        <v>1.6</v>
      </c>
      <c r="T26" s="12">
        <f xml:space="preserve"> AVERAGE( J144:J148)</f>
        <v>0</v>
      </c>
      <c r="V26">
        <f t="shared" si="2"/>
        <v>3.0000000000000004</v>
      </c>
    </row>
    <row r="27" spans="1:24">
      <c r="A27" s="20">
        <v>24</v>
      </c>
      <c r="B27">
        <v>599</v>
      </c>
      <c r="C27">
        <v>6</v>
      </c>
      <c r="D27">
        <v>1</v>
      </c>
      <c r="E27">
        <v>0</v>
      </c>
      <c r="F27">
        <v>6</v>
      </c>
      <c r="G27" t="s">
        <v>40</v>
      </c>
      <c r="H27" t="s">
        <v>37</v>
      </c>
      <c r="J27" s="3">
        <f t="shared" si="1"/>
        <v>1</v>
      </c>
      <c r="K27" s="47"/>
      <c r="L27" s="20">
        <v>24</v>
      </c>
      <c r="M27">
        <v>2710</v>
      </c>
      <c r="N27" s="12">
        <f xml:space="preserve"> AVERAGE( D149:D154)</f>
        <v>1</v>
      </c>
      <c r="O27" s="12">
        <f xml:space="preserve"> AVERAGE( E149:E154)</f>
        <v>0.16666666666666666</v>
      </c>
      <c r="P27" s="12">
        <f xml:space="preserve"> AVERAGE( F149:F154)</f>
        <v>2.1666666666666665</v>
      </c>
      <c r="T27" s="12">
        <f xml:space="preserve"> SUM( J149:J154)</f>
        <v>1</v>
      </c>
      <c r="V27">
        <f t="shared" si="2"/>
        <v>4.375</v>
      </c>
    </row>
    <row r="28" spans="1:24">
      <c r="A28" s="20">
        <v>25</v>
      </c>
      <c r="B28">
        <v>599</v>
      </c>
      <c r="C28">
        <v>17</v>
      </c>
      <c r="D28">
        <v>0</v>
      </c>
      <c r="E28">
        <v>0</v>
      </c>
      <c r="F28">
        <v>2</v>
      </c>
      <c r="G28" t="s">
        <v>40</v>
      </c>
      <c r="H28" t="s">
        <v>37</v>
      </c>
      <c r="I28" t="s">
        <v>56</v>
      </c>
      <c r="J28" s="3">
        <f t="shared" si="1"/>
        <v>1</v>
      </c>
      <c r="K28" s="47"/>
      <c r="L28" s="20">
        <v>25</v>
      </c>
      <c r="M28">
        <v>3408</v>
      </c>
      <c r="N28" s="12">
        <f xml:space="preserve"> AVERAGE( D155:D160)</f>
        <v>0.66666666666666663</v>
      </c>
      <c r="O28" s="12">
        <f xml:space="preserve"> AVERAGE( E155:E160)</f>
        <v>0.33333333333333331</v>
      </c>
      <c r="P28" s="12">
        <f xml:space="preserve"> AVERAGE( F155:F160)</f>
        <v>0</v>
      </c>
      <c r="T28" s="12">
        <f xml:space="preserve"> AVERAGE( J155:J160)</f>
        <v>0</v>
      </c>
      <c r="V28">
        <f t="shared" si="2"/>
        <v>0.91666666666666663</v>
      </c>
    </row>
    <row r="29" spans="1:24">
      <c r="A29" s="20">
        <v>26</v>
      </c>
      <c r="B29">
        <v>599</v>
      </c>
      <c r="C29">
        <v>31</v>
      </c>
      <c r="D29">
        <v>0</v>
      </c>
      <c r="E29">
        <v>0</v>
      </c>
      <c r="F29">
        <v>4</v>
      </c>
      <c r="G29" t="s">
        <v>40</v>
      </c>
      <c r="H29" t="s">
        <v>36</v>
      </c>
      <c r="I29" t="s">
        <v>57</v>
      </c>
      <c r="J29" s="3">
        <f t="shared" si="1"/>
        <v>1</v>
      </c>
      <c r="K29" s="47"/>
      <c r="L29" s="20">
        <v>26</v>
      </c>
      <c r="M29">
        <v>3512</v>
      </c>
      <c r="N29" s="12">
        <f xml:space="preserve"> AVERAGE( D161:D165)</f>
        <v>0.8</v>
      </c>
      <c r="O29" s="12">
        <f xml:space="preserve"> AVERAGE( E161:E165)</f>
        <v>3.4</v>
      </c>
      <c r="P29" s="12">
        <f xml:space="preserve"> AVERAGE( F161:F165)</f>
        <v>1.2</v>
      </c>
      <c r="T29" s="12">
        <f xml:space="preserve"> SUM( J161:J165)</f>
        <v>2</v>
      </c>
      <c r="V29">
        <f t="shared" si="2"/>
        <v>5.1499999999999995</v>
      </c>
    </row>
    <row r="30" spans="1:24">
      <c r="A30" s="20">
        <v>27</v>
      </c>
      <c r="B30">
        <v>599</v>
      </c>
      <c r="C30">
        <v>45</v>
      </c>
      <c r="D30">
        <v>0</v>
      </c>
      <c r="E30">
        <v>0</v>
      </c>
      <c r="F30">
        <v>3</v>
      </c>
      <c r="G30" t="s">
        <v>35</v>
      </c>
      <c r="H30" t="s">
        <v>36</v>
      </c>
      <c r="I30" t="s">
        <v>58</v>
      </c>
      <c r="J30" s="3">
        <f t="shared" si="1"/>
        <v>0</v>
      </c>
      <c r="K30" s="47"/>
      <c r="L30" s="20">
        <v>27</v>
      </c>
      <c r="M30">
        <v>3863</v>
      </c>
      <c r="N30" s="12">
        <f xml:space="preserve"> AVERAGE( D166:D171)</f>
        <v>2.3333333333333335</v>
      </c>
      <c r="O30" s="12">
        <f xml:space="preserve"> AVERAGE( E166:E171)</f>
        <v>0</v>
      </c>
      <c r="P30" s="12">
        <f xml:space="preserve"> AVERAGE( F166:F171)</f>
        <v>1.1666666666666667</v>
      </c>
      <c r="T30" s="12">
        <f xml:space="preserve"> AVERAGE( J166:J171)</f>
        <v>0</v>
      </c>
      <c r="V30">
        <f t="shared" si="2"/>
        <v>4.0833333333333339</v>
      </c>
    </row>
    <row r="31" spans="1:24">
      <c r="A31" s="20">
        <v>28</v>
      </c>
      <c r="B31">
        <v>599</v>
      </c>
      <c r="C31">
        <v>52</v>
      </c>
      <c r="D31">
        <v>0</v>
      </c>
      <c r="E31">
        <v>0</v>
      </c>
      <c r="F31">
        <v>1</v>
      </c>
      <c r="G31" t="s">
        <v>40</v>
      </c>
      <c r="H31" t="s">
        <v>37</v>
      </c>
      <c r="I31" t="s">
        <v>59</v>
      </c>
      <c r="J31" s="3">
        <f t="shared" si="1"/>
        <v>1</v>
      </c>
      <c r="K31" s="47"/>
      <c r="L31" s="20">
        <v>28</v>
      </c>
      <c r="M31">
        <v>3952</v>
      </c>
      <c r="N31" s="12">
        <f xml:space="preserve"> AVERAGE( D172:D177)</f>
        <v>0.83333333333333337</v>
      </c>
      <c r="O31" s="12">
        <f xml:space="preserve"> AVERAGE( E172:E177)</f>
        <v>0.66666666666666663</v>
      </c>
      <c r="P31" s="12">
        <f xml:space="preserve"> AVERAGE( F172:F177)</f>
        <v>0.5</v>
      </c>
      <c r="T31" s="12">
        <f xml:space="preserve"> SUM( J172:J177)</f>
        <v>1</v>
      </c>
      <c r="V31">
        <f t="shared" si="2"/>
        <v>2.0833333333333335</v>
      </c>
    </row>
    <row r="32" spans="1:24">
      <c r="A32" s="20">
        <v>29</v>
      </c>
      <c r="B32">
        <v>599</v>
      </c>
      <c r="C32">
        <v>57</v>
      </c>
      <c r="D32">
        <v>1</v>
      </c>
      <c r="E32">
        <v>0</v>
      </c>
      <c r="F32">
        <v>0</v>
      </c>
      <c r="G32" t="s">
        <v>35</v>
      </c>
      <c r="H32" t="s">
        <v>36</v>
      </c>
      <c r="I32" t="s">
        <v>60</v>
      </c>
      <c r="J32" s="3">
        <f t="shared" si="1"/>
        <v>0</v>
      </c>
      <c r="K32" s="47"/>
      <c r="L32" s="20">
        <v>29</v>
      </c>
      <c r="M32">
        <v>4019</v>
      </c>
      <c r="N32" s="12">
        <f xml:space="preserve"> AVERAGE( D178:D182)</f>
        <v>0.6</v>
      </c>
      <c r="O32" s="12">
        <f xml:space="preserve"> AVERAGE( E178:E182)</f>
        <v>0.6</v>
      </c>
      <c r="P32" s="12">
        <f xml:space="preserve"> AVERAGE( F178:F182)</f>
        <v>0</v>
      </c>
      <c r="T32" s="12">
        <f xml:space="preserve"> SUM( J178:J182)</f>
        <v>2</v>
      </c>
      <c r="V32">
        <f t="shared" si="2"/>
        <v>1.0499999999999998</v>
      </c>
    </row>
    <row r="33" spans="1:22">
      <c r="A33" s="20">
        <v>30</v>
      </c>
      <c r="B33">
        <v>606</v>
      </c>
      <c r="C33">
        <v>5</v>
      </c>
      <c r="D33">
        <v>0</v>
      </c>
      <c r="E33">
        <v>0</v>
      </c>
      <c r="F33">
        <v>0</v>
      </c>
      <c r="G33" t="s">
        <v>35</v>
      </c>
      <c r="H33" t="s">
        <v>36</v>
      </c>
      <c r="J33" s="3">
        <f t="shared" si="1"/>
        <v>0</v>
      </c>
      <c r="K33" s="47"/>
      <c r="L33" s="20">
        <v>30</v>
      </c>
      <c r="M33">
        <v>4123</v>
      </c>
      <c r="N33" s="12">
        <f xml:space="preserve"> AVERAGE( D179:D184)</f>
        <v>0.66666666666666663</v>
      </c>
      <c r="O33" s="12">
        <f xml:space="preserve"> AVERAGE( E179:E184)</f>
        <v>0.16666666666666666</v>
      </c>
      <c r="P33" s="12">
        <f xml:space="preserve"> AVERAGE( F179:F184)</f>
        <v>0.5</v>
      </c>
      <c r="T33" s="12">
        <f xml:space="preserve"> SUM( J179:J184)</f>
        <v>3</v>
      </c>
      <c r="V33">
        <f t="shared" si="2"/>
        <v>1.5416666666666665</v>
      </c>
    </row>
    <row r="34" spans="1:22">
      <c r="A34" s="20">
        <v>31</v>
      </c>
      <c r="B34">
        <v>606</v>
      </c>
      <c r="C34">
        <v>12</v>
      </c>
      <c r="D34">
        <v>0</v>
      </c>
      <c r="E34">
        <v>0</v>
      </c>
      <c r="F34">
        <v>0</v>
      </c>
      <c r="G34" t="s">
        <v>35</v>
      </c>
      <c r="H34" t="s">
        <v>36</v>
      </c>
      <c r="I34" t="s">
        <v>61</v>
      </c>
      <c r="J34" s="3">
        <f t="shared" si="1"/>
        <v>0</v>
      </c>
      <c r="K34" s="47"/>
      <c r="L34" s="20">
        <v>31</v>
      </c>
      <c r="M34" s="26">
        <v>4141</v>
      </c>
      <c r="N34" s="12">
        <f xml:space="preserve"> AVERAGE( D189:D195)</f>
        <v>0.42857142857142855</v>
      </c>
      <c r="O34" s="12">
        <f xml:space="preserve"> AVERAGE( E189:E195)</f>
        <v>0.7142857142857143</v>
      </c>
      <c r="P34" s="12">
        <f xml:space="preserve"> AVERAGE( F189:F195)</f>
        <v>1.4285714285714286</v>
      </c>
      <c r="T34" s="12">
        <f xml:space="preserve"> SUM( J189:J195)</f>
        <v>0</v>
      </c>
      <c r="V34">
        <f t="shared" si="2"/>
        <v>3.1071428571428568</v>
      </c>
    </row>
    <row r="35" spans="1:22">
      <c r="A35" s="20">
        <v>32</v>
      </c>
      <c r="B35">
        <v>606</v>
      </c>
      <c r="C35">
        <v>26</v>
      </c>
      <c r="D35">
        <v>1</v>
      </c>
      <c r="E35">
        <v>0</v>
      </c>
      <c r="F35">
        <v>0</v>
      </c>
      <c r="G35" t="s">
        <v>35</v>
      </c>
      <c r="H35" t="s">
        <v>36</v>
      </c>
      <c r="I35" t="s">
        <v>62</v>
      </c>
      <c r="J35" s="3">
        <f t="shared" si="1"/>
        <v>0</v>
      </c>
      <c r="K35" s="47"/>
      <c r="L35" s="20">
        <v>32</v>
      </c>
      <c r="M35">
        <v>4763</v>
      </c>
      <c r="N35" s="12">
        <f xml:space="preserve"> AVERAGE( D196:D202)</f>
        <v>0.5714285714285714</v>
      </c>
      <c r="O35" s="12">
        <f xml:space="preserve"> AVERAGE( E196:E202)</f>
        <v>1</v>
      </c>
      <c r="P35" s="12">
        <f xml:space="preserve"> AVERAGE( F196:F202)</f>
        <v>0</v>
      </c>
      <c r="T35" s="12">
        <f xml:space="preserve"> AVERAGE( J196:J202)</f>
        <v>0</v>
      </c>
      <c r="V35">
        <f t="shared" si="2"/>
        <v>1.3214285714285714</v>
      </c>
    </row>
    <row r="36" spans="1:22">
      <c r="A36" s="20">
        <v>33</v>
      </c>
      <c r="B36">
        <v>606</v>
      </c>
      <c r="C36">
        <v>36</v>
      </c>
      <c r="D36">
        <v>0</v>
      </c>
      <c r="E36">
        <v>1</v>
      </c>
      <c r="F36">
        <v>0</v>
      </c>
      <c r="G36" t="s">
        <v>35</v>
      </c>
      <c r="H36" t="s">
        <v>36</v>
      </c>
      <c r="I36" t="s">
        <v>63</v>
      </c>
      <c r="J36" s="3">
        <f t="shared" si="1"/>
        <v>0</v>
      </c>
      <c r="K36" s="47"/>
      <c r="L36" s="20">
        <v>33</v>
      </c>
      <c r="M36">
        <v>4913</v>
      </c>
      <c r="N36" s="12">
        <f xml:space="preserve"> AVERAGE( D203:D207)</f>
        <v>0.4</v>
      </c>
      <c r="O36" s="12">
        <f xml:space="preserve"> AVERAGE( E203:E207)</f>
        <v>3.2</v>
      </c>
      <c r="P36" s="12">
        <f xml:space="preserve"> AVERAGE( F203:F207)</f>
        <v>0</v>
      </c>
      <c r="T36" s="12">
        <f xml:space="preserve"> AVERAGE( J203:J207)</f>
        <v>0</v>
      </c>
      <c r="V36">
        <f t="shared" si="2"/>
        <v>2.8000000000000003</v>
      </c>
    </row>
    <row r="37" spans="1:22">
      <c r="A37" s="20">
        <v>34</v>
      </c>
      <c r="B37">
        <v>606</v>
      </c>
      <c r="C37">
        <v>43</v>
      </c>
      <c r="D37">
        <v>1</v>
      </c>
      <c r="E37">
        <v>2</v>
      </c>
      <c r="F37">
        <v>0</v>
      </c>
      <c r="G37" t="s">
        <v>35</v>
      </c>
      <c r="H37" t="s">
        <v>36</v>
      </c>
      <c r="I37" t="s">
        <v>64</v>
      </c>
      <c r="J37" s="3">
        <f t="shared" si="1"/>
        <v>0</v>
      </c>
      <c r="K37" s="47"/>
      <c r="L37" s="20">
        <v>34</v>
      </c>
      <c r="M37">
        <v>4964</v>
      </c>
      <c r="N37" s="12">
        <f xml:space="preserve"> AVERAGE( D208:D213)</f>
        <v>0</v>
      </c>
      <c r="O37" s="12">
        <f xml:space="preserve"> AVERAGE( E208:E213)</f>
        <v>0</v>
      </c>
      <c r="P37" s="12">
        <f xml:space="preserve"> AVERAGE( F208:F213)</f>
        <v>0</v>
      </c>
      <c r="T37" s="12">
        <f xml:space="preserve"> AVERAGE( J208:J213)</f>
        <v>0</v>
      </c>
      <c r="V37">
        <f t="shared" si="2"/>
        <v>0</v>
      </c>
    </row>
    <row r="38" spans="1:22">
      <c r="A38" s="20">
        <v>35</v>
      </c>
      <c r="B38">
        <v>606</v>
      </c>
      <c r="C38">
        <v>52</v>
      </c>
      <c r="D38">
        <v>0</v>
      </c>
      <c r="E38">
        <v>2</v>
      </c>
      <c r="F38">
        <v>0</v>
      </c>
      <c r="G38" t="s">
        <v>35</v>
      </c>
      <c r="H38" t="s">
        <v>36</v>
      </c>
      <c r="J38" s="3">
        <f t="shared" si="1"/>
        <v>0</v>
      </c>
      <c r="K38" s="47"/>
      <c r="L38" s="20">
        <v>35</v>
      </c>
      <c r="M38">
        <v>4972</v>
      </c>
      <c r="N38" s="12">
        <f xml:space="preserve"> AVERAGE( D214:D217)</f>
        <v>1.5</v>
      </c>
      <c r="O38" s="12">
        <f xml:space="preserve"> AVERAGE( E214:E217)</f>
        <v>0</v>
      </c>
      <c r="P38" s="12">
        <f xml:space="preserve"> AVERAGE( F214:F217)</f>
        <v>2</v>
      </c>
      <c r="T38" s="12">
        <f xml:space="preserve"> SUM(J214:J217)</f>
        <v>3</v>
      </c>
      <c r="V38">
        <f t="shared" si="2"/>
        <v>4.5</v>
      </c>
    </row>
    <row r="39" spans="1:22">
      <c r="A39" s="20">
        <v>36</v>
      </c>
      <c r="B39">
        <v>606</v>
      </c>
      <c r="C39">
        <v>58</v>
      </c>
      <c r="D39">
        <v>0</v>
      </c>
      <c r="E39">
        <v>0</v>
      </c>
      <c r="F39">
        <v>0</v>
      </c>
      <c r="G39" t="s">
        <v>35</v>
      </c>
      <c r="H39" t="s">
        <v>36</v>
      </c>
      <c r="I39" t="s">
        <v>65</v>
      </c>
      <c r="J39" s="3">
        <f t="shared" si="1"/>
        <v>0</v>
      </c>
      <c r="K39" s="47"/>
      <c r="L39" s="20">
        <v>36</v>
      </c>
      <c r="M39">
        <v>5089</v>
      </c>
      <c r="N39" s="12">
        <f xml:space="preserve"> AVERAGE( D218:D223)</f>
        <v>0.66666666666666663</v>
      </c>
      <c r="O39" s="12">
        <f xml:space="preserve"> AVERAGE( E218:E223)</f>
        <v>0.33333333333333331</v>
      </c>
      <c r="P39" s="12">
        <f xml:space="preserve"> AVERAGE( F218:F223)</f>
        <v>0</v>
      </c>
      <c r="T39" s="12">
        <f xml:space="preserve"> AVERAGE( J218:J223)</f>
        <v>0</v>
      </c>
      <c r="V39">
        <f t="shared" si="2"/>
        <v>0.91666666666666663</v>
      </c>
    </row>
    <row r="40" spans="1:22">
      <c r="A40" s="20">
        <v>37</v>
      </c>
      <c r="B40">
        <v>687</v>
      </c>
      <c r="C40">
        <v>6</v>
      </c>
      <c r="D40">
        <v>2</v>
      </c>
      <c r="E40">
        <v>0</v>
      </c>
      <c r="F40">
        <v>2</v>
      </c>
      <c r="G40" t="s">
        <v>35</v>
      </c>
      <c r="H40" t="s">
        <v>36</v>
      </c>
      <c r="I40" t="s">
        <v>66</v>
      </c>
      <c r="J40" s="3">
        <f t="shared" si="1"/>
        <v>0</v>
      </c>
      <c r="K40" s="47"/>
      <c r="L40" s="20">
        <v>37</v>
      </c>
      <c r="M40">
        <v>5107</v>
      </c>
      <c r="N40" s="12">
        <f xml:space="preserve"> AVERAGE( D224:D228)</f>
        <v>1.6</v>
      </c>
      <c r="O40" s="12">
        <f xml:space="preserve"> AVERAGE( E224:E228)</f>
        <v>0.4</v>
      </c>
      <c r="P40" s="12">
        <f xml:space="preserve"> AVERAGE( F224:F228)</f>
        <v>0</v>
      </c>
      <c r="T40" s="12">
        <f xml:space="preserve"> AVERAGE( J224:J228)</f>
        <v>0</v>
      </c>
      <c r="V40">
        <f t="shared" si="2"/>
        <v>1.9000000000000001</v>
      </c>
    </row>
    <row r="41" spans="1:22">
      <c r="A41" s="20">
        <v>38</v>
      </c>
      <c r="B41">
        <v>687</v>
      </c>
      <c r="C41">
        <v>15</v>
      </c>
      <c r="D41">
        <v>0</v>
      </c>
      <c r="E41">
        <v>3</v>
      </c>
      <c r="F41">
        <v>5</v>
      </c>
      <c r="G41" t="s">
        <v>35</v>
      </c>
      <c r="H41" t="s">
        <v>37</v>
      </c>
      <c r="I41" t="s">
        <v>67</v>
      </c>
      <c r="J41" s="3">
        <f t="shared" si="1"/>
        <v>0</v>
      </c>
      <c r="K41" s="47"/>
      <c r="L41" s="20">
        <v>38</v>
      </c>
      <c r="M41">
        <v>5124</v>
      </c>
      <c r="N41" s="12">
        <f xml:space="preserve"> AVERAGE( D229:D234)</f>
        <v>2.6666666666666665</v>
      </c>
      <c r="O41" s="12">
        <f xml:space="preserve"> AVERAGE( E229:E234)</f>
        <v>0.83333333333333337</v>
      </c>
      <c r="P41" s="12">
        <f xml:space="preserve"> AVERAGE( F229:F234)</f>
        <v>1.5</v>
      </c>
      <c r="T41" s="12">
        <f xml:space="preserve"> AVERAGE( J229:J234)</f>
        <v>0</v>
      </c>
      <c r="V41">
        <f t="shared" si="2"/>
        <v>5.5416666666666661</v>
      </c>
    </row>
    <row r="42" spans="1:22">
      <c r="A42" s="20">
        <v>39</v>
      </c>
      <c r="B42">
        <v>687</v>
      </c>
      <c r="C42">
        <v>26</v>
      </c>
      <c r="D42">
        <v>0</v>
      </c>
      <c r="E42">
        <v>0</v>
      </c>
      <c r="F42">
        <v>1</v>
      </c>
      <c r="G42" t="s">
        <v>35</v>
      </c>
      <c r="H42" t="s">
        <v>36</v>
      </c>
      <c r="I42" t="s">
        <v>68</v>
      </c>
      <c r="J42" s="3">
        <f t="shared" si="1"/>
        <v>0</v>
      </c>
      <c r="K42" s="47"/>
      <c r="L42" s="20">
        <v>39</v>
      </c>
      <c r="M42">
        <v>5285</v>
      </c>
      <c r="N42" s="12">
        <f xml:space="preserve"> AVERAGE( D188:D193)</f>
        <v>0.83333333333333337</v>
      </c>
      <c r="O42" s="12">
        <f xml:space="preserve"> AVERAGE( E188:E193)</f>
        <v>0.66666666666666663</v>
      </c>
      <c r="P42" s="12">
        <f xml:space="preserve"> AVERAGE( F188:F193)</f>
        <v>1.5</v>
      </c>
      <c r="T42" s="12">
        <f xml:space="preserve"> SUM( J188:J193)</f>
        <v>1</v>
      </c>
      <c r="V42">
        <f t="shared" si="2"/>
        <v>3.5833333333333335</v>
      </c>
    </row>
    <row r="43" spans="1:22">
      <c r="A43" s="20">
        <v>40</v>
      </c>
      <c r="B43">
        <v>687</v>
      </c>
      <c r="C43">
        <v>34</v>
      </c>
      <c r="D43">
        <v>0</v>
      </c>
      <c r="E43">
        <v>5</v>
      </c>
      <c r="F43">
        <v>0</v>
      </c>
      <c r="G43" t="s">
        <v>35</v>
      </c>
      <c r="H43" t="s">
        <v>37</v>
      </c>
      <c r="I43" t="s">
        <v>69</v>
      </c>
      <c r="J43" s="3">
        <f t="shared" si="1"/>
        <v>0</v>
      </c>
      <c r="K43" s="47"/>
      <c r="L43" s="20">
        <v>40</v>
      </c>
      <c r="M43">
        <v>5510</v>
      </c>
      <c r="N43" s="12">
        <f xml:space="preserve"> AVERAGE( D240:D245)</f>
        <v>1.3333333333333333</v>
      </c>
      <c r="O43" s="12">
        <f xml:space="preserve"> AVERAGE( E240:E245)</f>
        <v>1.1666666666666667</v>
      </c>
      <c r="P43" s="12">
        <f xml:space="preserve"> AVERAGE( F240:F245)</f>
        <v>0</v>
      </c>
      <c r="T43" s="12">
        <f xml:space="preserve"> SUM( J240:J245)</f>
        <v>2</v>
      </c>
      <c r="V43">
        <f t="shared" si="2"/>
        <v>2.208333333333333</v>
      </c>
    </row>
    <row r="44" spans="1:22">
      <c r="A44" s="20">
        <v>41</v>
      </c>
      <c r="B44">
        <v>687</v>
      </c>
      <c r="C44">
        <v>44</v>
      </c>
      <c r="D44">
        <v>1</v>
      </c>
      <c r="E44">
        <v>3</v>
      </c>
      <c r="F44">
        <v>1</v>
      </c>
      <c r="G44" t="s">
        <v>35</v>
      </c>
      <c r="H44" t="s">
        <v>37</v>
      </c>
      <c r="I44" t="s">
        <v>70</v>
      </c>
      <c r="J44" s="3">
        <f t="shared" si="1"/>
        <v>0</v>
      </c>
      <c r="K44" s="47"/>
      <c r="L44" s="20">
        <v>41</v>
      </c>
      <c r="M44">
        <v>5669</v>
      </c>
      <c r="N44" s="12">
        <f xml:space="preserve"> AVERAGE( D246:D252)</f>
        <v>0.14285714285714285</v>
      </c>
      <c r="O44" s="12">
        <f xml:space="preserve"> AVERAGE( E246:E252)</f>
        <v>0.14285714285714285</v>
      </c>
      <c r="P44" s="12">
        <f xml:space="preserve"> AVERAGE( F246:F252)</f>
        <v>1.4285714285714286</v>
      </c>
      <c r="T44" s="12">
        <f xml:space="preserve"> SUM( J246:J252)</f>
        <v>2</v>
      </c>
      <c r="V44">
        <f t="shared" si="2"/>
        <v>2.3928571428571428</v>
      </c>
    </row>
    <row r="45" spans="1:22">
      <c r="A45" s="20">
        <v>42</v>
      </c>
      <c r="B45">
        <v>687</v>
      </c>
      <c r="C45">
        <v>52</v>
      </c>
      <c r="D45">
        <v>1</v>
      </c>
      <c r="E45">
        <v>0</v>
      </c>
      <c r="F45">
        <v>3</v>
      </c>
      <c r="G45" t="s">
        <v>35</v>
      </c>
      <c r="H45" t="s">
        <v>37</v>
      </c>
      <c r="J45" s="3">
        <f t="shared" si="1"/>
        <v>0</v>
      </c>
      <c r="K45" s="47"/>
      <c r="L45" s="20">
        <v>42</v>
      </c>
      <c r="M45">
        <v>5765</v>
      </c>
      <c r="N45" s="12">
        <f xml:space="preserve"> AVERAGE( D253:D257)</f>
        <v>0</v>
      </c>
      <c r="O45" s="12">
        <f xml:space="preserve"> AVERAGE( E253:E257)</f>
        <v>0.2</v>
      </c>
      <c r="P45" s="12">
        <f xml:space="preserve"> AVERAGE( F253:F257)</f>
        <v>0</v>
      </c>
      <c r="T45" s="12">
        <f xml:space="preserve"> AVERAGE( J253:J257)</f>
        <v>0</v>
      </c>
      <c r="V45">
        <f t="shared" si="2"/>
        <v>0.15000000000000002</v>
      </c>
    </row>
    <row r="46" spans="1:22">
      <c r="A46" s="20">
        <v>43</v>
      </c>
      <c r="B46">
        <v>687</v>
      </c>
      <c r="C46">
        <v>58</v>
      </c>
      <c r="D46">
        <v>1</v>
      </c>
      <c r="E46">
        <v>0</v>
      </c>
      <c r="F46">
        <v>3</v>
      </c>
      <c r="G46" t="s">
        <v>35</v>
      </c>
      <c r="H46" t="s">
        <v>37</v>
      </c>
      <c r="J46" s="3">
        <f t="shared" si="1"/>
        <v>0</v>
      </c>
      <c r="K46" s="47"/>
      <c r="L46" s="20">
        <v>43</v>
      </c>
      <c r="M46">
        <v>5802</v>
      </c>
      <c r="N46" s="12">
        <f xml:space="preserve"> AVERAGE( D259:D263)</f>
        <v>0.6</v>
      </c>
      <c r="O46" s="12">
        <f xml:space="preserve"> AVERAGE( E259:E263)</f>
        <v>0.8</v>
      </c>
      <c r="P46" s="12">
        <f xml:space="preserve"> AVERAGE( F259:F263)</f>
        <v>3.6</v>
      </c>
      <c r="T46" s="12">
        <f xml:space="preserve"> SUM( J259:J263)</f>
        <v>3</v>
      </c>
      <c r="V46">
        <f t="shared" si="2"/>
        <v>6.6000000000000005</v>
      </c>
    </row>
    <row r="47" spans="1:22">
      <c r="A47" s="20">
        <v>44</v>
      </c>
      <c r="B47">
        <v>691</v>
      </c>
      <c r="C47">
        <v>9</v>
      </c>
      <c r="D47">
        <v>0</v>
      </c>
      <c r="E47">
        <v>0</v>
      </c>
      <c r="F47">
        <v>0</v>
      </c>
      <c r="G47" t="s">
        <v>35</v>
      </c>
      <c r="H47" t="s">
        <v>36</v>
      </c>
      <c r="J47" s="3">
        <f t="shared" si="1"/>
        <v>0</v>
      </c>
      <c r="K47" s="47"/>
      <c r="L47" s="20">
        <v>44</v>
      </c>
      <c r="M47">
        <v>5818</v>
      </c>
      <c r="N47" s="12">
        <f xml:space="preserve"> AVERAGE( D264:D270)</f>
        <v>1.1428571428571428</v>
      </c>
      <c r="O47" s="12">
        <f xml:space="preserve"> AVERAGE( E264:E270)</f>
        <v>0.14285714285714285</v>
      </c>
      <c r="P47" s="12">
        <f xml:space="preserve"> AVERAGE( F264:F270)</f>
        <v>2.4285714285714284</v>
      </c>
      <c r="T47" s="12">
        <f xml:space="preserve"> AVERAGE( J264:J270)</f>
        <v>0</v>
      </c>
      <c r="V47">
        <f t="shared" si="2"/>
        <v>4.8928571428571423</v>
      </c>
    </row>
    <row r="48" spans="1:22">
      <c r="A48" s="20">
        <v>45</v>
      </c>
      <c r="B48">
        <v>691</v>
      </c>
      <c r="C48">
        <v>9</v>
      </c>
      <c r="D48">
        <v>0</v>
      </c>
      <c r="E48">
        <v>0</v>
      </c>
      <c r="F48">
        <v>1</v>
      </c>
      <c r="G48" t="s">
        <v>35</v>
      </c>
      <c r="H48" t="s">
        <v>37</v>
      </c>
      <c r="I48" t="s">
        <v>71</v>
      </c>
      <c r="J48" s="3">
        <f t="shared" si="1"/>
        <v>0</v>
      </c>
      <c r="K48" s="47"/>
      <c r="L48" s="20">
        <v>45</v>
      </c>
      <c r="M48" s="11">
        <v>5851</v>
      </c>
      <c r="N48" s="12">
        <f xml:space="preserve"> AVERAGE( D271:D276)</f>
        <v>0.83333333333333337</v>
      </c>
      <c r="O48" s="12">
        <f xml:space="preserve"> AVERAGE( E271:E276)</f>
        <v>3.1666666666666665</v>
      </c>
      <c r="P48" s="12">
        <f xml:space="preserve"> AVERAGE( F271:F276)</f>
        <v>0.33333333333333331</v>
      </c>
      <c r="T48" s="12">
        <f xml:space="preserve"> SUM( J271:J276)</f>
        <v>1</v>
      </c>
      <c r="V48">
        <f t="shared" si="2"/>
        <v>3.7083333333333335</v>
      </c>
    </row>
    <row r="49" spans="1:22">
      <c r="A49" s="20">
        <v>46</v>
      </c>
      <c r="B49">
        <v>691</v>
      </c>
      <c r="C49">
        <v>15</v>
      </c>
      <c r="D49">
        <v>1</v>
      </c>
      <c r="E49">
        <v>0</v>
      </c>
      <c r="F49">
        <v>1</v>
      </c>
      <c r="G49" t="s">
        <v>35</v>
      </c>
      <c r="H49" t="s">
        <v>36</v>
      </c>
      <c r="I49" t="s">
        <v>72</v>
      </c>
      <c r="J49" s="3">
        <f t="shared" si="1"/>
        <v>0</v>
      </c>
      <c r="K49" s="47"/>
      <c r="L49" s="20">
        <v>46</v>
      </c>
      <c r="M49">
        <v>6000</v>
      </c>
      <c r="N49" s="12">
        <f xml:space="preserve"> AVERAGE( D277:D283)</f>
        <v>0.42857142857142855</v>
      </c>
      <c r="O49" s="12">
        <f xml:space="preserve"> AVERAGE( E277:E283)</f>
        <v>1.1428571428571428</v>
      </c>
      <c r="P49" s="12">
        <f xml:space="preserve"> AVERAGE( F277:F283)</f>
        <v>0</v>
      </c>
      <c r="T49" s="12">
        <f xml:space="preserve"> AVERAGE( J277:J283)</f>
        <v>0</v>
      </c>
      <c r="V49">
        <f t="shared" si="2"/>
        <v>1.2857142857142856</v>
      </c>
    </row>
    <row r="50" spans="1:22">
      <c r="A50" s="20">
        <v>47</v>
      </c>
      <c r="B50">
        <v>691</v>
      </c>
      <c r="C50">
        <v>27</v>
      </c>
      <c r="D50">
        <v>1</v>
      </c>
      <c r="E50">
        <v>0</v>
      </c>
      <c r="F50">
        <v>0</v>
      </c>
      <c r="G50" t="s">
        <v>35</v>
      </c>
      <c r="H50" t="s">
        <v>36</v>
      </c>
      <c r="I50" t="s">
        <v>73</v>
      </c>
      <c r="J50" s="3">
        <f t="shared" si="1"/>
        <v>0</v>
      </c>
      <c r="K50" s="47"/>
      <c r="L50" s="20">
        <v>47</v>
      </c>
      <c r="M50">
        <v>6658</v>
      </c>
      <c r="N50" s="12">
        <f xml:space="preserve"> AVERAGE( D284:D289)</f>
        <v>0.16666666666666666</v>
      </c>
      <c r="O50" s="12">
        <f xml:space="preserve"> AVERAGE( E284:E289)</f>
        <v>1.3333333333333333</v>
      </c>
      <c r="P50" s="12">
        <f xml:space="preserve"> AVERAGE( F284:F289)</f>
        <v>0</v>
      </c>
      <c r="T50" s="12">
        <f xml:space="preserve"> AVERAGE( J284:J289)</f>
        <v>0</v>
      </c>
      <c r="V50">
        <f t="shared" si="2"/>
        <v>1.1666666666666667</v>
      </c>
    </row>
    <row r="51" spans="1:22">
      <c r="A51" s="20">
        <v>48</v>
      </c>
      <c r="B51">
        <v>691</v>
      </c>
      <c r="C51">
        <v>33</v>
      </c>
      <c r="D51">
        <v>0</v>
      </c>
      <c r="E51">
        <v>1</v>
      </c>
      <c r="F51">
        <v>2</v>
      </c>
      <c r="G51" t="s">
        <v>35</v>
      </c>
      <c r="H51" t="s">
        <v>37</v>
      </c>
      <c r="I51" t="s">
        <v>74</v>
      </c>
      <c r="J51" s="3">
        <f t="shared" si="1"/>
        <v>0</v>
      </c>
      <c r="K51" s="47"/>
      <c r="L51" s="20">
        <v>48</v>
      </c>
      <c r="M51">
        <v>6668</v>
      </c>
      <c r="N51" s="12">
        <f xml:space="preserve"> AVERAGE( D290:D295)</f>
        <v>1.5</v>
      </c>
      <c r="O51" s="12">
        <f xml:space="preserve"> AVERAGE( E290:E295)</f>
        <v>0.66666666666666663</v>
      </c>
      <c r="P51" s="12">
        <f xml:space="preserve"> AVERAGE( F290:F295)</f>
        <v>0</v>
      </c>
      <c r="T51" s="12">
        <f xml:space="preserve"> SUM( J290:J295)</f>
        <v>1</v>
      </c>
      <c r="V51">
        <f t="shared" si="2"/>
        <v>2</v>
      </c>
    </row>
    <row r="52" spans="1:22">
      <c r="A52" s="20">
        <v>49</v>
      </c>
      <c r="B52">
        <v>691</v>
      </c>
      <c r="C52">
        <v>42</v>
      </c>
      <c r="D52">
        <v>0</v>
      </c>
      <c r="E52">
        <v>0</v>
      </c>
      <c r="F52">
        <v>0</v>
      </c>
      <c r="G52" t="s">
        <v>35</v>
      </c>
      <c r="H52" t="s">
        <v>36</v>
      </c>
      <c r="J52" s="3">
        <f t="shared" si="1"/>
        <v>0</v>
      </c>
      <c r="K52" s="47"/>
      <c r="L52" s="20">
        <v>49</v>
      </c>
      <c r="M52">
        <v>6833</v>
      </c>
      <c r="N52" s="12">
        <f xml:space="preserve"> AVERAGE( D296:D301)</f>
        <v>0</v>
      </c>
      <c r="O52" s="12">
        <f xml:space="preserve"> AVERAGE( E296:E301)</f>
        <v>7.333333333333333</v>
      </c>
      <c r="P52" s="12">
        <f xml:space="preserve"> AVERAGE( F296:F301)</f>
        <v>0</v>
      </c>
      <c r="T52" s="12">
        <f xml:space="preserve"> AVERAGE( J296:J301)</f>
        <v>0</v>
      </c>
      <c r="V52">
        <f t="shared" si="2"/>
        <v>5.5</v>
      </c>
    </row>
    <row r="53" spans="1:22">
      <c r="A53" s="20">
        <v>50</v>
      </c>
      <c r="B53">
        <v>691</v>
      </c>
      <c r="C53">
        <v>49</v>
      </c>
      <c r="D53">
        <v>0</v>
      </c>
      <c r="E53">
        <v>0</v>
      </c>
      <c r="F53">
        <v>1</v>
      </c>
      <c r="G53" t="s">
        <v>40</v>
      </c>
      <c r="H53" t="s">
        <v>37</v>
      </c>
      <c r="I53" t="s">
        <v>75</v>
      </c>
      <c r="J53" s="3">
        <f t="shared" si="1"/>
        <v>1</v>
      </c>
      <c r="K53" s="47"/>
      <c r="L53" s="20">
        <v>50</v>
      </c>
      <c r="M53">
        <v>6915</v>
      </c>
      <c r="N53" s="12">
        <f xml:space="preserve"> AVERAGE( D302:D308)</f>
        <v>0</v>
      </c>
      <c r="O53" s="12">
        <f xml:space="preserve"> AVERAGE( E302:E308)</f>
        <v>0</v>
      </c>
      <c r="P53" s="12">
        <f xml:space="preserve"> AVERAGE( F302:F308)</f>
        <v>0</v>
      </c>
      <c r="T53" s="12">
        <f xml:space="preserve"> AVERAGE( J302:J308)</f>
        <v>0</v>
      </c>
      <c r="V53">
        <f t="shared" si="2"/>
        <v>0</v>
      </c>
    </row>
    <row r="54" spans="1:22">
      <c r="A54" s="20">
        <v>51</v>
      </c>
      <c r="B54">
        <v>691</v>
      </c>
      <c r="C54">
        <v>54</v>
      </c>
      <c r="D54">
        <v>0</v>
      </c>
      <c r="E54">
        <v>6</v>
      </c>
      <c r="F54">
        <v>0</v>
      </c>
      <c r="G54" t="s">
        <v>35</v>
      </c>
      <c r="H54" t="s">
        <v>36</v>
      </c>
      <c r="I54" t="s">
        <v>76</v>
      </c>
      <c r="J54" s="3">
        <f t="shared" si="1"/>
        <v>0</v>
      </c>
      <c r="K54" s="47"/>
      <c r="L54" s="20">
        <v>51</v>
      </c>
      <c r="M54">
        <v>6938</v>
      </c>
      <c r="N54" s="12">
        <f xml:space="preserve"> AVERAGE( D309:D314)</f>
        <v>0</v>
      </c>
      <c r="O54" s="12">
        <f xml:space="preserve"> AVERAGE( E309:E314)</f>
        <v>0.33333333333333331</v>
      </c>
      <c r="P54" s="12">
        <f xml:space="preserve"> AVERAGE( F309:F314)</f>
        <v>0</v>
      </c>
      <c r="T54" s="12">
        <f xml:space="preserve"> AVERAGE( J309:J314)</f>
        <v>0</v>
      </c>
      <c r="V54">
        <f t="shared" si="2"/>
        <v>0.25</v>
      </c>
    </row>
    <row r="55" spans="1:22">
      <c r="A55" s="20">
        <v>52</v>
      </c>
      <c r="B55">
        <v>696</v>
      </c>
      <c r="C55">
        <v>5</v>
      </c>
      <c r="D55">
        <v>0</v>
      </c>
      <c r="E55">
        <v>0</v>
      </c>
      <c r="F55">
        <v>3</v>
      </c>
      <c r="G55" t="s">
        <v>35</v>
      </c>
      <c r="H55" t="s">
        <v>37</v>
      </c>
      <c r="I55" t="s">
        <v>77</v>
      </c>
      <c r="J55" s="3">
        <f t="shared" si="1"/>
        <v>0</v>
      </c>
      <c r="K55" s="47"/>
      <c r="L55" s="20">
        <v>52</v>
      </c>
      <c r="M55">
        <v>7042</v>
      </c>
      <c r="N55" s="12">
        <f xml:space="preserve"> AVERAGE( D315:D320)</f>
        <v>1</v>
      </c>
      <c r="O55" s="12">
        <f xml:space="preserve"> AVERAGE( E315:E320)</f>
        <v>1.1666666666666667</v>
      </c>
      <c r="P55" s="12">
        <f xml:space="preserve"> AVERAGE( F315:F320)</f>
        <v>0</v>
      </c>
      <c r="T55" s="12">
        <f xml:space="preserve"> AVERAGE( J315:J320)</f>
        <v>0</v>
      </c>
      <c r="V55">
        <f t="shared" si="2"/>
        <v>1.875</v>
      </c>
    </row>
    <row r="56" spans="1:22">
      <c r="A56" s="20">
        <v>53</v>
      </c>
      <c r="B56">
        <v>696</v>
      </c>
      <c r="C56">
        <v>16</v>
      </c>
      <c r="D56">
        <v>0</v>
      </c>
      <c r="E56">
        <v>0</v>
      </c>
      <c r="F56">
        <v>1</v>
      </c>
      <c r="G56" t="s">
        <v>35</v>
      </c>
      <c r="H56" t="s">
        <v>36</v>
      </c>
      <c r="J56" s="3">
        <f t="shared" si="1"/>
        <v>0</v>
      </c>
      <c r="K56" s="47"/>
      <c r="L56" s="20">
        <v>53</v>
      </c>
      <c r="M56">
        <v>7051</v>
      </c>
      <c r="N56" s="12">
        <f xml:space="preserve"> AVERAGE( D321:D326)</f>
        <v>0.66666666666666663</v>
      </c>
      <c r="O56" s="12">
        <f xml:space="preserve"> AVERAGE( E321:E326)</f>
        <v>0.16666666666666666</v>
      </c>
      <c r="P56" s="12">
        <f xml:space="preserve"> AVERAGE( F321:F326)</f>
        <v>1.8333333333333333</v>
      </c>
      <c r="T56" s="12">
        <f xml:space="preserve"> AVERAGE( J321:J326)</f>
        <v>0</v>
      </c>
      <c r="V56">
        <f t="shared" si="2"/>
        <v>3.5416666666666665</v>
      </c>
    </row>
    <row r="57" spans="1:22">
      <c r="A57" s="20">
        <v>54</v>
      </c>
      <c r="B57">
        <v>696</v>
      </c>
      <c r="C57">
        <v>22</v>
      </c>
      <c r="D57">
        <v>0</v>
      </c>
      <c r="E57">
        <v>0</v>
      </c>
      <c r="F57">
        <v>0</v>
      </c>
      <c r="G57" t="s">
        <v>35</v>
      </c>
      <c r="H57" t="s">
        <v>36</v>
      </c>
      <c r="I57" t="s">
        <v>78</v>
      </c>
      <c r="J57" s="3">
        <f t="shared" si="1"/>
        <v>0</v>
      </c>
      <c r="K57" s="47"/>
      <c r="L57" s="20">
        <v>54</v>
      </c>
      <c r="M57" s="12">
        <v>7158</v>
      </c>
      <c r="N57" s="12">
        <f xml:space="preserve"> AVERAGE( D327:D332)</f>
        <v>0.33333333333333331</v>
      </c>
      <c r="O57" s="12">
        <f xml:space="preserve"> AVERAGE( E327:E332)</f>
        <v>0</v>
      </c>
      <c r="P57" s="12">
        <f xml:space="preserve"> AVERAGE( F327:F332)</f>
        <v>0.16666666666666666</v>
      </c>
      <c r="Q57" s="12"/>
      <c r="R57" s="12"/>
      <c r="S57" s="12"/>
      <c r="T57" s="12">
        <f xml:space="preserve"> AVERAGE( J327:J332)</f>
        <v>0</v>
      </c>
      <c r="U57" s="12"/>
      <c r="V57">
        <f t="shared" si="2"/>
        <v>0.58333333333333326</v>
      </c>
    </row>
    <row r="58" spans="1:22">
      <c r="A58" s="20">
        <v>55</v>
      </c>
      <c r="B58">
        <v>696</v>
      </c>
      <c r="C58">
        <v>29</v>
      </c>
      <c r="D58">
        <v>0</v>
      </c>
      <c r="E58">
        <v>1</v>
      </c>
      <c r="F58">
        <v>1</v>
      </c>
      <c r="G58" t="s">
        <v>35</v>
      </c>
      <c r="H58" t="s">
        <v>36</v>
      </c>
      <c r="I58" t="s">
        <v>79</v>
      </c>
      <c r="J58" s="3">
        <f t="shared" si="1"/>
        <v>0</v>
      </c>
      <c r="K58" s="47"/>
    </row>
    <row r="59" spans="1:22">
      <c r="A59" s="20">
        <v>56</v>
      </c>
      <c r="B59">
        <v>696</v>
      </c>
      <c r="C59">
        <v>39</v>
      </c>
      <c r="D59">
        <v>0</v>
      </c>
      <c r="E59">
        <v>0</v>
      </c>
      <c r="F59">
        <v>1</v>
      </c>
      <c r="G59" t="s">
        <v>35</v>
      </c>
      <c r="H59" t="s">
        <v>37</v>
      </c>
      <c r="I59" t="s">
        <v>80</v>
      </c>
      <c r="J59" s="3">
        <f t="shared" si="1"/>
        <v>0</v>
      </c>
      <c r="K59" s="47"/>
    </row>
    <row r="60" spans="1:22">
      <c r="A60" s="20">
        <v>57</v>
      </c>
      <c r="B60">
        <v>696</v>
      </c>
      <c r="C60">
        <v>52</v>
      </c>
      <c r="D60">
        <v>1</v>
      </c>
      <c r="E60">
        <v>0</v>
      </c>
      <c r="F60">
        <v>1</v>
      </c>
      <c r="G60" t="s">
        <v>35</v>
      </c>
      <c r="H60" t="s">
        <v>36</v>
      </c>
      <c r="J60" s="3">
        <f t="shared" si="1"/>
        <v>0</v>
      </c>
      <c r="K60" s="47"/>
    </row>
    <row r="61" spans="1:22">
      <c r="A61" s="20">
        <v>58</v>
      </c>
      <c r="B61">
        <v>702</v>
      </c>
      <c r="C61">
        <v>5</v>
      </c>
      <c r="D61">
        <v>1</v>
      </c>
      <c r="E61">
        <v>0</v>
      </c>
      <c r="F61">
        <v>1</v>
      </c>
      <c r="G61" t="s">
        <v>40</v>
      </c>
      <c r="H61" t="s">
        <v>36</v>
      </c>
      <c r="J61" s="3">
        <f t="shared" si="1"/>
        <v>1</v>
      </c>
      <c r="K61" s="47"/>
    </row>
    <row r="62" spans="1:22">
      <c r="A62" s="20">
        <v>59</v>
      </c>
      <c r="B62">
        <v>702</v>
      </c>
      <c r="C62">
        <v>10</v>
      </c>
      <c r="D62">
        <v>4</v>
      </c>
      <c r="E62">
        <v>0</v>
      </c>
      <c r="F62">
        <v>0</v>
      </c>
      <c r="G62" t="s">
        <v>35</v>
      </c>
      <c r="H62" t="s">
        <v>37</v>
      </c>
      <c r="I62" t="s">
        <v>81</v>
      </c>
      <c r="J62" s="3">
        <f t="shared" si="1"/>
        <v>0</v>
      </c>
      <c r="K62" s="47"/>
    </row>
    <row r="63" spans="1:22">
      <c r="A63" s="20">
        <v>60</v>
      </c>
      <c r="B63">
        <v>702</v>
      </c>
      <c r="C63">
        <v>21</v>
      </c>
      <c r="D63">
        <v>1</v>
      </c>
      <c r="E63">
        <v>0</v>
      </c>
      <c r="F63">
        <v>2</v>
      </c>
      <c r="G63" t="s">
        <v>40</v>
      </c>
      <c r="H63" t="s">
        <v>37</v>
      </c>
      <c r="J63" s="3">
        <f t="shared" si="1"/>
        <v>1</v>
      </c>
      <c r="K63" s="47"/>
    </row>
    <row r="64" spans="1:22">
      <c r="A64" s="20">
        <v>61</v>
      </c>
      <c r="B64">
        <v>702</v>
      </c>
      <c r="C64">
        <v>34</v>
      </c>
      <c r="D64">
        <v>0</v>
      </c>
      <c r="E64">
        <v>0</v>
      </c>
      <c r="F64">
        <v>0</v>
      </c>
      <c r="G64" t="s">
        <v>35</v>
      </c>
      <c r="H64" t="s">
        <v>36</v>
      </c>
      <c r="I64" t="s">
        <v>82</v>
      </c>
      <c r="J64" s="3">
        <f t="shared" si="1"/>
        <v>0</v>
      </c>
      <c r="K64" s="47"/>
    </row>
    <row r="65" spans="1:11">
      <c r="A65" s="20">
        <v>62</v>
      </c>
      <c r="B65">
        <v>702</v>
      </c>
      <c r="C65">
        <v>43</v>
      </c>
      <c r="D65">
        <v>1</v>
      </c>
      <c r="E65">
        <v>0</v>
      </c>
      <c r="F65">
        <v>0</v>
      </c>
      <c r="G65" t="s">
        <v>35</v>
      </c>
      <c r="H65" t="s">
        <v>36</v>
      </c>
      <c r="I65" t="s">
        <v>83</v>
      </c>
      <c r="J65" s="3">
        <f t="shared" si="1"/>
        <v>0</v>
      </c>
      <c r="K65" s="47"/>
    </row>
    <row r="66" spans="1:11">
      <c r="A66" s="20">
        <v>63</v>
      </c>
      <c r="B66">
        <v>702</v>
      </c>
      <c r="C66">
        <v>53</v>
      </c>
      <c r="D66">
        <v>0</v>
      </c>
      <c r="E66">
        <v>0</v>
      </c>
      <c r="F66">
        <v>3</v>
      </c>
      <c r="G66" t="s">
        <v>40</v>
      </c>
      <c r="H66" t="s">
        <v>36</v>
      </c>
      <c r="J66" s="3">
        <f t="shared" si="1"/>
        <v>1</v>
      </c>
      <c r="K66" s="47"/>
    </row>
    <row r="67" spans="1:11">
      <c r="A67" s="20">
        <v>64</v>
      </c>
      <c r="B67">
        <v>848</v>
      </c>
      <c r="C67">
        <v>28</v>
      </c>
      <c r="D67">
        <v>0</v>
      </c>
      <c r="E67">
        <v>0</v>
      </c>
      <c r="F67">
        <v>1</v>
      </c>
      <c r="G67" t="s">
        <v>35</v>
      </c>
      <c r="H67" t="s">
        <v>36</v>
      </c>
      <c r="I67" t="s">
        <v>84</v>
      </c>
      <c r="J67" s="3">
        <f t="shared" si="1"/>
        <v>0</v>
      </c>
      <c r="K67" s="47"/>
    </row>
    <row r="68" spans="1:11">
      <c r="A68" s="20">
        <v>65</v>
      </c>
      <c r="B68">
        <v>848</v>
      </c>
      <c r="C68">
        <v>4</v>
      </c>
      <c r="D68">
        <v>0</v>
      </c>
      <c r="E68">
        <v>2</v>
      </c>
      <c r="F68">
        <v>0</v>
      </c>
      <c r="G68" t="s">
        <v>35</v>
      </c>
      <c r="H68" t="s">
        <v>37</v>
      </c>
      <c r="I68" t="s">
        <v>85</v>
      </c>
      <c r="J68" s="3">
        <f t="shared" si="1"/>
        <v>0</v>
      </c>
      <c r="K68" s="47"/>
    </row>
    <row r="69" spans="1:11">
      <c r="A69" s="20">
        <v>66</v>
      </c>
      <c r="B69">
        <v>848</v>
      </c>
      <c r="C69">
        <v>14</v>
      </c>
      <c r="D69">
        <v>0</v>
      </c>
      <c r="E69">
        <v>3</v>
      </c>
      <c r="F69">
        <v>0</v>
      </c>
      <c r="G69" t="s">
        <v>35</v>
      </c>
      <c r="H69" t="s">
        <v>36</v>
      </c>
      <c r="I69" t="s">
        <v>79</v>
      </c>
      <c r="J69" s="3">
        <f t="shared" ref="J69:J132" si="3">IF(G69 = "Yes",1,0)</f>
        <v>0</v>
      </c>
      <c r="K69" s="47"/>
    </row>
    <row r="70" spans="1:11">
      <c r="A70" s="20">
        <v>67</v>
      </c>
      <c r="B70">
        <v>848</v>
      </c>
      <c r="C70">
        <v>22</v>
      </c>
      <c r="D70">
        <v>0</v>
      </c>
      <c r="E70">
        <v>5</v>
      </c>
      <c r="F70">
        <v>0</v>
      </c>
      <c r="G70" t="s">
        <v>35</v>
      </c>
      <c r="H70" t="s">
        <v>36</v>
      </c>
      <c r="J70" s="3">
        <f t="shared" si="3"/>
        <v>0</v>
      </c>
      <c r="K70" s="47"/>
    </row>
    <row r="71" spans="1:11">
      <c r="A71" s="20">
        <v>68</v>
      </c>
      <c r="B71">
        <v>848</v>
      </c>
      <c r="C71">
        <v>40</v>
      </c>
      <c r="D71">
        <v>1</v>
      </c>
      <c r="E71">
        <v>0</v>
      </c>
      <c r="F71">
        <v>0</v>
      </c>
      <c r="G71" t="s">
        <v>35</v>
      </c>
      <c r="H71" t="s">
        <v>36</v>
      </c>
      <c r="I71" t="s">
        <v>86</v>
      </c>
      <c r="J71" s="3">
        <f t="shared" si="3"/>
        <v>0</v>
      </c>
      <c r="K71" s="47"/>
    </row>
    <row r="72" spans="1:11">
      <c r="A72" s="20">
        <v>69</v>
      </c>
      <c r="B72">
        <v>848</v>
      </c>
      <c r="C72">
        <v>53</v>
      </c>
      <c r="D72">
        <v>0</v>
      </c>
      <c r="E72">
        <v>3</v>
      </c>
      <c r="F72">
        <v>0</v>
      </c>
      <c r="G72" t="s">
        <v>35</v>
      </c>
      <c r="H72" t="s">
        <v>36</v>
      </c>
      <c r="I72" t="s">
        <v>87</v>
      </c>
      <c r="J72" s="3">
        <f t="shared" si="3"/>
        <v>0</v>
      </c>
      <c r="K72" s="47"/>
    </row>
    <row r="73" spans="1:11">
      <c r="A73" s="20">
        <v>70</v>
      </c>
      <c r="B73">
        <v>867</v>
      </c>
      <c r="C73">
        <v>3</v>
      </c>
      <c r="D73">
        <v>1</v>
      </c>
      <c r="E73">
        <v>0</v>
      </c>
      <c r="F73">
        <v>1</v>
      </c>
      <c r="G73" t="s">
        <v>40</v>
      </c>
      <c r="H73" t="s">
        <v>36</v>
      </c>
      <c r="I73" t="s">
        <v>88</v>
      </c>
      <c r="J73" s="3">
        <f t="shared" si="3"/>
        <v>1</v>
      </c>
      <c r="K73" s="47"/>
    </row>
    <row r="74" spans="1:11">
      <c r="A74" s="20">
        <v>71</v>
      </c>
      <c r="B74">
        <v>867</v>
      </c>
      <c r="C74">
        <v>10</v>
      </c>
      <c r="D74">
        <v>1</v>
      </c>
      <c r="E74">
        <v>0</v>
      </c>
      <c r="F74">
        <v>0</v>
      </c>
      <c r="G74" t="s">
        <v>35</v>
      </c>
      <c r="H74" t="s">
        <v>36</v>
      </c>
      <c r="J74" s="3">
        <f t="shared" si="3"/>
        <v>0</v>
      </c>
      <c r="K74" s="47"/>
    </row>
    <row r="75" spans="1:11">
      <c r="A75" s="20">
        <v>72</v>
      </c>
      <c r="B75">
        <v>867</v>
      </c>
      <c r="C75">
        <v>26</v>
      </c>
      <c r="D75">
        <v>0</v>
      </c>
      <c r="E75">
        <v>1</v>
      </c>
      <c r="F75">
        <v>0</v>
      </c>
      <c r="G75" t="s">
        <v>35</v>
      </c>
      <c r="H75" t="s">
        <v>36</v>
      </c>
      <c r="J75" s="3">
        <f t="shared" si="3"/>
        <v>0</v>
      </c>
      <c r="K75" s="47"/>
    </row>
    <row r="76" spans="1:11">
      <c r="A76" s="20">
        <v>73</v>
      </c>
      <c r="B76">
        <v>867</v>
      </c>
      <c r="C76">
        <v>35</v>
      </c>
      <c r="D76">
        <v>1</v>
      </c>
      <c r="E76">
        <v>0</v>
      </c>
      <c r="F76">
        <v>0</v>
      </c>
      <c r="G76" t="s">
        <v>35</v>
      </c>
      <c r="H76" t="s">
        <v>36</v>
      </c>
      <c r="I76" t="s">
        <v>79</v>
      </c>
      <c r="J76" s="3">
        <f t="shared" si="3"/>
        <v>0</v>
      </c>
      <c r="K76" s="47"/>
    </row>
    <row r="77" spans="1:11">
      <c r="A77" s="20">
        <v>74</v>
      </c>
      <c r="B77">
        <v>867</v>
      </c>
      <c r="C77">
        <v>42</v>
      </c>
      <c r="D77">
        <v>0</v>
      </c>
      <c r="E77">
        <v>1</v>
      </c>
      <c r="F77">
        <v>0</v>
      </c>
      <c r="G77" t="s">
        <v>35</v>
      </c>
      <c r="H77" t="s">
        <v>36</v>
      </c>
      <c r="J77" s="3">
        <f t="shared" si="3"/>
        <v>0</v>
      </c>
      <c r="K77" s="47"/>
    </row>
    <row r="78" spans="1:11">
      <c r="A78" s="20">
        <v>75</v>
      </c>
      <c r="B78">
        <v>867</v>
      </c>
      <c r="C78">
        <v>53</v>
      </c>
      <c r="D78">
        <v>0</v>
      </c>
      <c r="E78">
        <v>3</v>
      </c>
      <c r="F78">
        <v>0</v>
      </c>
      <c r="G78" t="s">
        <v>35</v>
      </c>
      <c r="H78" t="s">
        <v>36</v>
      </c>
      <c r="I78" t="s">
        <v>89</v>
      </c>
      <c r="J78" s="3">
        <f t="shared" si="3"/>
        <v>0</v>
      </c>
      <c r="K78" s="47"/>
    </row>
    <row r="79" spans="1:11">
      <c r="A79" s="20">
        <v>76</v>
      </c>
      <c r="B79">
        <v>968</v>
      </c>
      <c r="C79">
        <v>5</v>
      </c>
      <c r="D79">
        <v>0</v>
      </c>
      <c r="E79">
        <v>3</v>
      </c>
      <c r="F79">
        <v>1</v>
      </c>
      <c r="G79" t="s">
        <v>35</v>
      </c>
      <c r="H79" t="s">
        <v>37</v>
      </c>
      <c r="J79" s="3">
        <f t="shared" si="3"/>
        <v>0</v>
      </c>
      <c r="K79" s="47"/>
    </row>
    <row r="80" spans="1:11">
      <c r="A80" s="20">
        <v>77</v>
      </c>
      <c r="B80">
        <v>968</v>
      </c>
      <c r="C80">
        <v>14</v>
      </c>
      <c r="D80">
        <v>0</v>
      </c>
      <c r="E80">
        <v>0</v>
      </c>
      <c r="F80">
        <v>4</v>
      </c>
      <c r="G80" t="s">
        <v>35</v>
      </c>
      <c r="H80" t="s">
        <v>36</v>
      </c>
      <c r="J80" s="3">
        <f t="shared" si="3"/>
        <v>0</v>
      </c>
      <c r="K80" s="47"/>
    </row>
    <row r="81" spans="1:12">
      <c r="A81" s="20">
        <v>78</v>
      </c>
      <c r="B81">
        <v>968</v>
      </c>
      <c r="C81">
        <v>31</v>
      </c>
      <c r="D81">
        <v>0</v>
      </c>
      <c r="E81">
        <v>1</v>
      </c>
      <c r="F81">
        <v>2</v>
      </c>
      <c r="G81" t="s">
        <v>35</v>
      </c>
      <c r="H81" t="s">
        <v>37</v>
      </c>
      <c r="J81" s="3">
        <f t="shared" si="3"/>
        <v>0</v>
      </c>
      <c r="K81" s="47"/>
    </row>
    <row r="82" spans="1:12">
      <c r="A82" s="20">
        <v>79</v>
      </c>
      <c r="B82">
        <v>968</v>
      </c>
      <c r="C82">
        <v>38</v>
      </c>
      <c r="D82">
        <v>1</v>
      </c>
      <c r="E82">
        <v>0</v>
      </c>
      <c r="F82">
        <v>5</v>
      </c>
      <c r="G82" t="s">
        <v>35</v>
      </c>
      <c r="H82" t="s">
        <v>37</v>
      </c>
      <c r="J82" s="3">
        <f t="shared" si="3"/>
        <v>0</v>
      </c>
      <c r="K82" s="47"/>
    </row>
    <row r="83" spans="1:12">
      <c r="A83" s="20">
        <v>80</v>
      </c>
      <c r="B83">
        <v>968</v>
      </c>
      <c r="C83">
        <v>47</v>
      </c>
      <c r="D83">
        <v>0</v>
      </c>
      <c r="E83">
        <v>1</v>
      </c>
      <c r="F83">
        <v>4</v>
      </c>
      <c r="G83" t="s">
        <v>35</v>
      </c>
      <c r="H83" t="s">
        <v>36</v>
      </c>
      <c r="J83" s="3">
        <f t="shared" si="3"/>
        <v>0</v>
      </c>
      <c r="K83" s="47"/>
    </row>
    <row r="84" spans="1:12">
      <c r="A84" s="20">
        <v>81</v>
      </c>
      <c r="B84">
        <v>980</v>
      </c>
      <c r="C84">
        <v>3</v>
      </c>
      <c r="D84">
        <v>1</v>
      </c>
      <c r="E84">
        <v>1</v>
      </c>
      <c r="F84">
        <v>2</v>
      </c>
      <c r="G84" t="s">
        <v>35</v>
      </c>
      <c r="H84" t="s">
        <v>37</v>
      </c>
      <c r="I84" t="s">
        <v>90</v>
      </c>
      <c r="J84" s="3">
        <f t="shared" si="3"/>
        <v>0</v>
      </c>
      <c r="K84" s="47"/>
    </row>
    <row r="85" spans="1:12">
      <c r="A85" s="20">
        <v>82</v>
      </c>
      <c r="B85">
        <v>980</v>
      </c>
      <c r="C85">
        <v>11</v>
      </c>
      <c r="D85">
        <v>0</v>
      </c>
      <c r="E85">
        <v>0</v>
      </c>
      <c r="F85">
        <v>1</v>
      </c>
      <c r="G85" t="s">
        <v>35</v>
      </c>
      <c r="H85" t="s">
        <v>37</v>
      </c>
      <c r="I85" t="s">
        <v>91</v>
      </c>
      <c r="J85" s="3">
        <f t="shared" si="3"/>
        <v>0</v>
      </c>
      <c r="K85" s="47"/>
    </row>
    <row r="86" spans="1:12">
      <c r="A86" s="20">
        <v>83</v>
      </c>
      <c r="B86">
        <v>980</v>
      </c>
      <c r="C86">
        <v>27</v>
      </c>
      <c r="D86">
        <v>0</v>
      </c>
      <c r="E86">
        <v>0</v>
      </c>
      <c r="F86">
        <v>3</v>
      </c>
      <c r="G86" t="s">
        <v>35</v>
      </c>
      <c r="H86" t="s">
        <v>36</v>
      </c>
      <c r="I86" t="s">
        <v>92</v>
      </c>
      <c r="J86" s="3">
        <f t="shared" si="3"/>
        <v>0</v>
      </c>
      <c r="K86" s="47"/>
    </row>
    <row r="87" spans="1:12">
      <c r="A87" s="20">
        <v>84</v>
      </c>
      <c r="B87">
        <v>980</v>
      </c>
      <c r="C87">
        <v>32</v>
      </c>
      <c r="D87">
        <v>1</v>
      </c>
      <c r="E87">
        <v>0</v>
      </c>
      <c r="F87">
        <v>3</v>
      </c>
      <c r="G87" t="s">
        <v>35</v>
      </c>
      <c r="H87" t="s">
        <v>37</v>
      </c>
      <c r="I87" t="s">
        <v>93</v>
      </c>
      <c r="J87" s="3">
        <f t="shared" si="3"/>
        <v>0</v>
      </c>
      <c r="K87" s="47"/>
    </row>
    <row r="88" spans="1:12">
      <c r="A88" s="20">
        <v>85</v>
      </c>
      <c r="B88">
        <v>980</v>
      </c>
      <c r="C88">
        <v>37</v>
      </c>
      <c r="D88">
        <v>1</v>
      </c>
      <c r="E88">
        <v>0</v>
      </c>
      <c r="F88">
        <v>1</v>
      </c>
      <c r="G88" t="s">
        <v>35</v>
      </c>
      <c r="H88" t="s">
        <v>36</v>
      </c>
      <c r="I88" t="s">
        <v>94</v>
      </c>
      <c r="J88" s="3">
        <f t="shared" si="3"/>
        <v>0</v>
      </c>
      <c r="K88" s="47"/>
    </row>
    <row r="89" spans="1:12">
      <c r="A89" s="20">
        <v>86</v>
      </c>
      <c r="B89">
        <v>980</v>
      </c>
      <c r="C89">
        <v>47</v>
      </c>
      <c r="D89">
        <v>2</v>
      </c>
      <c r="E89">
        <v>0</v>
      </c>
      <c r="F89">
        <v>3</v>
      </c>
      <c r="G89" t="s">
        <v>35</v>
      </c>
      <c r="H89" t="s">
        <v>36</v>
      </c>
      <c r="J89" s="3">
        <f t="shared" si="3"/>
        <v>0</v>
      </c>
      <c r="K89" s="47"/>
    </row>
    <row r="90" spans="1:12">
      <c r="A90" s="20">
        <v>87</v>
      </c>
      <c r="B90">
        <v>980</v>
      </c>
      <c r="C90">
        <v>55</v>
      </c>
      <c r="D90">
        <v>1</v>
      </c>
      <c r="E90">
        <v>0</v>
      </c>
      <c r="F90">
        <v>3</v>
      </c>
      <c r="G90" t="s">
        <v>35</v>
      </c>
      <c r="H90" t="s">
        <v>37</v>
      </c>
      <c r="I90" t="s">
        <v>95</v>
      </c>
      <c r="J90" s="3">
        <f t="shared" si="3"/>
        <v>0</v>
      </c>
      <c r="K90" s="47"/>
      <c r="L90" t="s">
        <v>96</v>
      </c>
    </row>
    <row r="91" spans="1:12">
      <c r="A91" s="20">
        <v>88</v>
      </c>
      <c r="B91">
        <v>1197</v>
      </c>
      <c r="C91">
        <v>2</v>
      </c>
      <c r="D91">
        <v>1</v>
      </c>
      <c r="E91">
        <v>3</v>
      </c>
      <c r="F91">
        <v>0</v>
      </c>
      <c r="G91" t="s">
        <v>35</v>
      </c>
      <c r="H91" t="s">
        <v>37</v>
      </c>
      <c r="I91" t="s">
        <v>97</v>
      </c>
      <c r="J91" s="3">
        <f t="shared" si="3"/>
        <v>0</v>
      </c>
      <c r="K91" s="47"/>
      <c r="L91">
        <f>SUM(D91,E91,F91)</f>
        <v>4</v>
      </c>
    </row>
    <row r="92" spans="1:12">
      <c r="A92" s="20">
        <v>89</v>
      </c>
      <c r="B92">
        <v>1197</v>
      </c>
      <c r="C92">
        <v>10</v>
      </c>
      <c r="D92">
        <v>5</v>
      </c>
      <c r="E92">
        <v>2</v>
      </c>
      <c r="F92">
        <v>1</v>
      </c>
      <c r="G92" t="s">
        <v>35</v>
      </c>
      <c r="H92" t="s">
        <v>36</v>
      </c>
      <c r="I92" t="s">
        <v>98</v>
      </c>
      <c r="J92" s="3">
        <f t="shared" si="3"/>
        <v>0</v>
      </c>
      <c r="K92" s="47"/>
      <c r="L92">
        <f>SUM(D92,E92,F92)</f>
        <v>8</v>
      </c>
    </row>
    <row r="93" spans="1:12">
      <c r="A93" s="20">
        <v>90</v>
      </c>
      <c r="B93">
        <v>1197</v>
      </c>
      <c r="C93">
        <v>23</v>
      </c>
      <c r="D93">
        <v>3</v>
      </c>
      <c r="E93">
        <v>9</v>
      </c>
      <c r="F93">
        <v>1</v>
      </c>
      <c r="G93" t="s">
        <v>35</v>
      </c>
      <c r="H93" t="s">
        <v>36</v>
      </c>
      <c r="I93" t="s">
        <v>99</v>
      </c>
      <c r="J93" s="3">
        <f t="shared" si="3"/>
        <v>0</v>
      </c>
      <c r="K93" s="47"/>
      <c r="L93">
        <f t="shared" ref="L93:L97" si="4">SUM(D93,E93,F93)</f>
        <v>13</v>
      </c>
    </row>
    <row r="94" spans="1:12">
      <c r="A94" s="20">
        <v>91</v>
      </c>
      <c r="B94">
        <v>1197</v>
      </c>
      <c r="C94">
        <v>30</v>
      </c>
      <c r="D94">
        <v>1</v>
      </c>
      <c r="E94">
        <v>6</v>
      </c>
      <c r="F94">
        <v>2</v>
      </c>
      <c r="G94" t="s">
        <v>35</v>
      </c>
      <c r="H94" t="s">
        <v>37</v>
      </c>
      <c r="J94" s="3">
        <f t="shared" si="3"/>
        <v>0</v>
      </c>
      <c r="K94" s="47"/>
      <c r="L94">
        <f t="shared" si="4"/>
        <v>9</v>
      </c>
    </row>
    <row r="95" spans="1:12">
      <c r="A95" s="20">
        <v>92</v>
      </c>
      <c r="B95">
        <v>1197</v>
      </c>
      <c r="C95">
        <v>45</v>
      </c>
      <c r="D95">
        <v>2</v>
      </c>
      <c r="E95">
        <v>0</v>
      </c>
      <c r="F95">
        <v>0</v>
      </c>
      <c r="G95" t="s">
        <v>35</v>
      </c>
      <c r="H95" t="s">
        <v>36</v>
      </c>
      <c r="J95" s="3">
        <f t="shared" si="3"/>
        <v>0</v>
      </c>
      <c r="K95" s="47"/>
      <c r="L95">
        <f t="shared" si="4"/>
        <v>2</v>
      </c>
    </row>
    <row r="96" spans="1:12">
      <c r="A96" s="20">
        <v>93</v>
      </c>
      <c r="B96">
        <v>1197</v>
      </c>
      <c r="C96">
        <v>52</v>
      </c>
      <c r="D96">
        <v>1.8</v>
      </c>
      <c r="E96">
        <v>0</v>
      </c>
      <c r="F96">
        <v>0</v>
      </c>
      <c r="G96" t="s">
        <v>35</v>
      </c>
      <c r="H96" t="s">
        <v>36</v>
      </c>
      <c r="J96" s="3">
        <f t="shared" si="3"/>
        <v>0</v>
      </c>
      <c r="K96" s="47"/>
      <c r="L96">
        <f t="shared" si="4"/>
        <v>1.8</v>
      </c>
    </row>
    <row r="97" spans="1:12">
      <c r="A97" s="20">
        <v>94</v>
      </c>
      <c r="B97">
        <v>1197</v>
      </c>
      <c r="C97">
        <v>58</v>
      </c>
      <c r="D97">
        <v>1.6</v>
      </c>
      <c r="E97">
        <v>9</v>
      </c>
      <c r="F97">
        <v>2</v>
      </c>
      <c r="G97" t="s">
        <v>35</v>
      </c>
      <c r="H97" t="s">
        <v>36</v>
      </c>
      <c r="J97" s="3">
        <f t="shared" si="3"/>
        <v>0</v>
      </c>
      <c r="K97" s="47"/>
      <c r="L97">
        <f t="shared" si="4"/>
        <v>12.6</v>
      </c>
    </row>
    <row r="98" spans="1:12">
      <c r="A98" s="20">
        <v>95</v>
      </c>
      <c r="B98">
        <v>1452</v>
      </c>
      <c r="C98">
        <v>4</v>
      </c>
      <c r="D98">
        <v>2</v>
      </c>
      <c r="E98">
        <v>0</v>
      </c>
      <c r="F98">
        <v>0</v>
      </c>
      <c r="G98" t="s">
        <v>35</v>
      </c>
      <c r="H98" t="s">
        <v>36</v>
      </c>
      <c r="J98" s="3">
        <f t="shared" si="3"/>
        <v>0</v>
      </c>
      <c r="K98" s="47"/>
    </row>
    <row r="99" spans="1:12">
      <c r="A99" s="20">
        <v>96</v>
      </c>
      <c r="B99">
        <v>1452</v>
      </c>
      <c r="C99">
        <v>17</v>
      </c>
      <c r="D99">
        <v>2</v>
      </c>
      <c r="E99">
        <v>3</v>
      </c>
      <c r="F99">
        <v>0</v>
      </c>
      <c r="G99" t="s">
        <v>35</v>
      </c>
      <c r="H99" t="s">
        <v>36</v>
      </c>
      <c r="I99" t="s">
        <v>100</v>
      </c>
      <c r="J99" s="3">
        <f t="shared" si="3"/>
        <v>0</v>
      </c>
      <c r="K99" s="47"/>
    </row>
    <row r="100" spans="1:12">
      <c r="A100" s="20">
        <v>97</v>
      </c>
      <c r="B100">
        <v>1452</v>
      </c>
      <c r="C100">
        <v>22</v>
      </c>
      <c r="D100">
        <v>3</v>
      </c>
      <c r="E100">
        <v>0</v>
      </c>
      <c r="F100">
        <v>0</v>
      </c>
      <c r="G100" t="s">
        <v>35</v>
      </c>
      <c r="H100" t="s">
        <v>36</v>
      </c>
      <c r="I100" t="s">
        <v>101</v>
      </c>
      <c r="J100" s="3">
        <f t="shared" si="3"/>
        <v>0</v>
      </c>
      <c r="K100" s="47"/>
    </row>
    <row r="101" spans="1:12">
      <c r="A101" s="20">
        <v>98</v>
      </c>
      <c r="B101">
        <v>1452</v>
      </c>
      <c r="C101">
        <v>35</v>
      </c>
      <c r="D101">
        <v>1</v>
      </c>
      <c r="E101">
        <v>4</v>
      </c>
      <c r="F101">
        <v>0</v>
      </c>
      <c r="G101" t="s">
        <v>35</v>
      </c>
      <c r="H101" t="s">
        <v>37</v>
      </c>
      <c r="I101" t="s">
        <v>102</v>
      </c>
      <c r="J101" s="3">
        <f t="shared" si="3"/>
        <v>0</v>
      </c>
      <c r="K101" s="47"/>
    </row>
    <row r="102" spans="1:12">
      <c r="A102" s="20">
        <v>99</v>
      </c>
      <c r="B102">
        <v>1452</v>
      </c>
      <c r="C102">
        <v>43</v>
      </c>
      <c r="D102">
        <v>3</v>
      </c>
      <c r="E102">
        <v>0</v>
      </c>
      <c r="F102">
        <v>0</v>
      </c>
      <c r="G102" t="s">
        <v>35</v>
      </c>
      <c r="H102" t="s">
        <v>37</v>
      </c>
      <c r="J102" s="3">
        <f t="shared" si="3"/>
        <v>0</v>
      </c>
      <c r="K102" s="47"/>
    </row>
    <row r="103" spans="1:12">
      <c r="A103" s="20">
        <v>100</v>
      </c>
      <c r="B103">
        <v>1452</v>
      </c>
      <c r="C103">
        <v>51</v>
      </c>
      <c r="D103">
        <v>1</v>
      </c>
      <c r="E103">
        <v>1</v>
      </c>
      <c r="F103">
        <v>0</v>
      </c>
      <c r="G103" t="s">
        <v>35</v>
      </c>
      <c r="H103" t="s">
        <v>36</v>
      </c>
      <c r="J103" s="3">
        <f t="shared" si="3"/>
        <v>0</v>
      </c>
      <c r="K103" s="47"/>
    </row>
    <row r="104" spans="1:12">
      <c r="A104" s="20">
        <v>101</v>
      </c>
      <c r="B104">
        <v>1452</v>
      </c>
      <c r="C104">
        <v>55</v>
      </c>
      <c r="D104">
        <v>0</v>
      </c>
      <c r="E104">
        <v>4</v>
      </c>
      <c r="F104">
        <v>0</v>
      </c>
      <c r="G104" t="s">
        <v>35</v>
      </c>
      <c r="H104" t="s">
        <v>36</v>
      </c>
      <c r="J104" s="3">
        <f t="shared" si="3"/>
        <v>0</v>
      </c>
      <c r="K104" s="47"/>
    </row>
    <row r="105" spans="1:12">
      <c r="A105" s="20">
        <v>102</v>
      </c>
      <c r="B105">
        <v>1515</v>
      </c>
      <c r="C105">
        <v>6</v>
      </c>
      <c r="D105">
        <v>0</v>
      </c>
      <c r="E105">
        <v>3</v>
      </c>
      <c r="F105">
        <v>0</v>
      </c>
      <c r="G105" t="s">
        <v>35</v>
      </c>
      <c r="H105" t="s">
        <v>37</v>
      </c>
      <c r="I105" t="s">
        <v>103</v>
      </c>
      <c r="J105" s="3">
        <f t="shared" si="3"/>
        <v>0</v>
      </c>
      <c r="K105" s="47"/>
    </row>
    <row r="106" spans="1:12">
      <c r="A106" s="20">
        <v>103</v>
      </c>
      <c r="B106">
        <v>1515</v>
      </c>
      <c r="C106">
        <v>12</v>
      </c>
      <c r="D106">
        <v>0</v>
      </c>
      <c r="E106">
        <v>0</v>
      </c>
      <c r="F106">
        <v>0</v>
      </c>
      <c r="G106" t="s">
        <v>35</v>
      </c>
      <c r="H106" t="s">
        <v>36</v>
      </c>
      <c r="I106" t="s">
        <v>104</v>
      </c>
      <c r="J106" s="3">
        <f t="shared" si="3"/>
        <v>0</v>
      </c>
      <c r="K106" s="47"/>
    </row>
    <row r="107" spans="1:12">
      <c r="A107" s="20">
        <v>104</v>
      </c>
      <c r="B107">
        <v>1515</v>
      </c>
      <c r="C107">
        <v>19</v>
      </c>
      <c r="D107">
        <v>0</v>
      </c>
      <c r="E107">
        <v>3</v>
      </c>
      <c r="F107">
        <v>0</v>
      </c>
      <c r="G107" t="s">
        <v>35</v>
      </c>
      <c r="H107" t="s">
        <v>36</v>
      </c>
      <c r="I107" t="s">
        <v>105</v>
      </c>
      <c r="J107" s="3">
        <f t="shared" si="3"/>
        <v>0</v>
      </c>
      <c r="K107" s="47"/>
    </row>
    <row r="108" spans="1:12">
      <c r="A108" s="20">
        <v>105</v>
      </c>
      <c r="B108">
        <v>1515</v>
      </c>
      <c r="C108">
        <v>30</v>
      </c>
      <c r="D108">
        <v>1</v>
      </c>
      <c r="E108">
        <v>3</v>
      </c>
      <c r="F108">
        <v>0</v>
      </c>
      <c r="G108" t="s">
        <v>35</v>
      </c>
      <c r="H108" t="s">
        <v>36</v>
      </c>
      <c r="J108" s="3">
        <f t="shared" si="3"/>
        <v>0</v>
      </c>
      <c r="K108" s="47"/>
    </row>
    <row r="109" spans="1:12">
      <c r="A109" s="20">
        <v>106</v>
      </c>
      <c r="B109">
        <v>1515</v>
      </c>
      <c r="C109">
        <v>39</v>
      </c>
      <c r="D109">
        <v>1</v>
      </c>
      <c r="E109">
        <v>0</v>
      </c>
      <c r="F109">
        <v>2</v>
      </c>
      <c r="G109" t="s">
        <v>40</v>
      </c>
      <c r="H109" t="s">
        <v>36</v>
      </c>
      <c r="J109" s="3">
        <f t="shared" si="3"/>
        <v>1</v>
      </c>
      <c r="K109" s="47"/>
    </row>
    <row r="110" spans="1:12">
      <c r="A110" s="20">
        <v>107</v>
      </c>
      <c r="B110">
        <v>1515</v>
      </c>
      <c r="C110">
        <v>47</v>
      </c>
      <c r="D110">
        <v>2</v>
      </c>
      <c r="E110">
        <v>5</v>
      </c>
      <c r="F110">
        <v>0</v>
      </c>
      <c r="G110" t="s">
        <v>35</v>
      </c>
      <c r="H110" t="s">
        <v>36</v>
      </c>
      <c r="J110" s="3">
        <f t="shared" si="3"/>
        <v>0</v>
      </c>
      <c r="K110" s="47"/>
    </row>
    <row r="111" spans="1:12">
      <c r="A111" s="20">
        <v>108</v>
      </c>
      <c r="B111">
        <v>1726</v>
      </c>
      <c r="C111">
        <v>5</v>
      </c>
      <c r="D111">
        <v>1</v>
      </c>
      <c r="E111">
        <v>0</v>
      </c>
      <c r="F111">
        <v>3</v>
      </c>
      <c r="G111" t="s">
        <v>35</v>
      </c>
      <c r="H111" t="s">
        <v>37</v>
      </c>
      <c r="I111" t="s">
        <v>106</v>
      </c>
      <c r="J111" s="3">
        <f t="shared" si="3"/>
        <v>0</v>
      </c>
      <c r="K111" s="47"/>
    </row>
    <row r="112" spans="1:12">
      <c r="A112" s="20">
        <v>109</v>
      </c>
      <c r="B112">
        <v>1726</v>
      </c>
      <c r="C112">
        <v>13</v>
      </c>
      <c r="D112">
        <v>2</v>
      </c>
      <c r="E112">
        <v>2</v>
      </c>
      <c r="F112">
        <v>0</v>
      </c>
      <c r="G112" t="s">
        <v>35</v>
      </c>
      <c r="H112" t="s">
        <v>37</v>
      </c>
      <c r="I112" t="s">
        <v>107</v>
      </c>
      <c r="J112" s="3">
        <f t="shared" si="3"/>
        <v>0</v>
      </c>
      <c r="K112" s="47"/>
    </row>
    <row r="113" spans="1:11">
      <c r="A113" s="20">
        <v>110</v>
      </c>
      <c r="B113">
        <v>1726</v>
      </c>
      <c r="C113">
        <v>20</v>
      </c>
      <c r="D113">
        <v>3</v>
      </c>
      <c r="E113">
        <v>0</v>
      </c>
      <c r="F113">
        <v>3</v>
      </c>
      <c r="G113" t="s">
        <v>40</v>
      </c>
      <c r="H113" t="s">
        <v>37</v>
      </c>
      <c r="I113" t="s">
        <v>108</v>
      </c>
      <c r="J113" s="3">
        <f t="shared" si="3"/>
        <v>1</v>
      </c>
      <c r="K113" s="47"/>
    </row>
    <row r="114" spans="1:11">
      <c r="A114" s="20">
        <v>111</v>
      </c>
      <c r="B114">
        <v>1726</v>
      </c>
      <c r="C114">
        <v>30</v>
      </c>
      <c r="D114">
        <v>1</v>
      </c>
      <c r="E114">
        <v>0</v>
      </c>
      <c r="F114">
        <v>3</v>
      </c>
      <c r="G114" t="s">
        <v>40</v>
      </c>
      <c r="H114" t="s">
        <v>36</v>
      </c>
      <c r="I114" t="s">
        <v>109</v>
      </c>
      <c r="J114" s="3">
        <f t="shared" si="3"/>
        <v>1</v>
      </c>
      <c r="K114" s="47"/>
    </row>
    <row r="115" spans="1:11">
      <c r="A115" s="20">
        <v>112</v>
      </c>
      <c r="B115">
        <v>1726</v>
      </c>
      <c r="C115">
        <v>40</v>
      </c>
      <c r="D115">
        <v>3</v>
      </c>
      <c r="E115">
        <v>0</v>
      </c>
      <c r="F115">
        <v>2</v>
      </c>
      <c r="G115" t="s">
        <v>35</v>
      </c>
      <c r="H115" t="s">
        <v>36</v>
      </c>
      <c r="I115" t="s">
        <v>110</v>
      </c>
      <c r="J115" s="3">
        <f t="shared" si="3"/>
        <v>0</v>
      </c>
      <c r="K115" s="47"/>
    </row>
    <row r="116" spans="1:11">
      <c r="A116" s="20">
        <v>113</v>
      </c>
      <c r="B116">
        <v>1726</v>
      </c>
      <c r="C116">
        <v>51</v>
      </c>
      <c r="D116">
        <v>1</v>
      </c>
      <c r="E116">
        <v>3</v>
      </c>
      <c r="F116">
        <v>2</v>
      </c>
      <c r="G116" t="s">
        <v>40</v>
      </c>
      <c r="H116" t="s">
        <v>37</v>
      </c>
      <c r="I116" t="s">
        <v>111</v>
      </c>
      <c r="J116" s="3">
        <f t="shared" si="3"/>
        <v>1</v>
      </c>
      <c r="K116" s="47"/>
    </row>
    <row r="117" spans="1:11">
      <c r="A117" s="20">
        <v>114</v>
      </c>
      <c r="B117">
        <v>1726</v>
      </c>
      <c r="C117">
        <v>57</v>
      </c>
      <c r="D117">
        <v>1</v>
      </c>
      <c r="E117">
        <v>0</v>
      </c>
      <c r="F117">
        <v>5</v>
      </c>
      <c r="G117" t="s">
        <v>35</v>
      </c>
      <c r="H117" t="s">
        <v>36</v>
      </c>
      <c r="I117" t="s">
        <v>112</v>
      </c>
      <c r="J117" s="3">
        <f t="shared" si="3"/>
        <v>0</v>
      </c>
      <c r="K117" s="47"/>
    </row>
    <row r="118" spans="1:11">
      <c r="A118" s="20">
        <v>115</v>
      </c>
      <c r="B118">
        <v>1759</v>
      </c>
      <c r="C118">
        <v>4</v>
      </c>
      <c r="D118">
        <v>0</v>
      </c>
      <c r="E118">
        <v>0</v>
      </c>
      <c r="F118">
        <v>0</v>
      </c>
      <c r="G118" t="s">
        <v>35</v>
      </c>
      <c r="H118" t="s">
        <v>36</v>
      </c>
      <c r="J118" s="3">
        <f t="shared" si="3"/>
        <v>0</v>
      </c>
      <c r="K118" s="47"/>
    </row>
    <row r="119" spans="1:11">
      <c r="A119" s="20">
        <v>116</v>
      </c>
      <c r="B119">
        <v>1759</v>
      </c>
      <c r="C119">
        <v>10</v>
      </c>
      <c r="D119">
        <v>0</v>
      </c>
      <c r="E119">
        <v>0</v>
      </c>
      <c r="F119">
        <v>0</v>
      </c>
      <c r="G119" t="s">
        <v>35</v>
      </c>
      <c r="H119" t="s">
        <v>37</v>
      </c>
      <c r="I119" t="s">
        <v>113</v>
      </c>
      <c r="J119" s="3">
        <f t="shared" si="3"/>
        <v>0</v>
      </c>
      <c r="K119" s="47"/>
    </row>
    <row r="120" spans="1:11">
      <c r="A120" s="20">
        <v>117</v>
      </c>
      <c r="B120">
        <v>1759</v>
      </c>
      <c r="C120">
        <v>19</v>
      </c>
      <c r="D120">
        <v>1</v>
      </c>
      <c r="E120">
        <v>3</v>
      </c>
      <c r="F120">
        <v>0</v>
      </c>
      <c r="G120" t="s">
        <v>35</v>
      </c>
      <c r="H120" t="s">
        <v>36</v>
      </c>
      <c r="I120" t="s">
        <v>114</v>
      </c>
      <c r="J120" s="3">
        <f t="shared" si="3"/>
        <v>0</v>
      </c>
      <c r="K120" s="47"/>
    </row>
    <row r="121" spans="1:11">
      <c r="A121" s="20">
        <v>118</v>
      </c>
      <c r="B121">
        <v>1759</v>
      </c>
      <c r="C121">
        <v>32</v>
      </c>
      <c r="D121">
        <v>0</v>
      </c>
      <c r="E121">
        <v>4</v>
      </c>
      <c r="F121">
        <v>0</v>
      </c>
      <c r="G121" t="s">
        <v>35</v>
      </c>
      <c r="H121" t="s">
        <v>36</v>
      </c>
      <c r="J121" s="3">
        <f t="shared" si="3"/>
        <v>0</v>
      </c>
      <c r="K121" s="47"/>
    </row>
    <row r="122" spans="1:11">
      <c r="A122" s="20">
        <v>119</v>
      </c>
      <c r="B122">
        <v>1759</v>
      </c>
      <c r="C122">
        <v>44</v>
      </c>
      <c r="D122">
        <v>1</v>
      </c>
      <c r="E122">
        <v>2</v>
      </c>
      <c r="F122">
        <v>0</v>
      </c>
      <c r="G122" t="s">
        <v>35</v>
      </c>
      <c r="H122" t="s">
        <v>36</v>
      </c>
      <c r="J122" s="3">
        <f t="shared" si="3"/>
        <v>0</v>
      </c>
      <c r="K122" s="47"/>
    </row>
    <row r="123" spans="1:11">
      <c r="A123" s="20">
        <v>120</v>
      </c>
      <c r="B123">
        <v>1759</v>
      </c>
      <c r="C123">
        <v>52</v>
      </c>
      <c r="D123">
        <v>2</v>
      </c>
      <c r="E123">
        <v>4</v>
      </c>
      <c r="F123">
        <v>0</v>
      </c>
      <c r="G123" t="s">
        <v>35</v>
      </c>
      <c r="H123" t="s">
        <v>36</v>
      </c>
      <c r="I123" t="s">
        <v>115</v>
      </c>
      <c r="J123" s="3">
        <f t="shared" si="3"/>
        <v>0</v>
      </c>
      <c r="K123" s="47"/>
    </row>
    <row r="124" spans="1:11">
      <c r="A124" s="20">
        <v>121</v>
      </c>
      <c r="B124">
        <v>2404</v>
      </c>
      <c r="C124">
        <v>9</v>
      </c>
      <c r="D124">
        <v>0</v>
      </c>
      <c r="E124">
        <v>0</v>
      </c>
      <c r="F124">
        <v>0</v>
      </c>
      <c r="G124" t="s">
        <v>35</v>
      </c>
      <c r="H124" t="s">
        <v>36</v>
      </c>
      <c r="J124" s="3">
        <f t="shared" si="3"/>
        <v>0</v>
      </c>
      <c r="K124" s="47"/>
    </row>
    <row r="125" spans="1:11">
      <c r="A125" s="20">
        <v>122</v>
      </c>
      <c r="B125">
        <v>2404</v>
      </c>
      <c r="C125">
        <v>9</v>
      </c>
      <c r="D125">
        <v>0</v>
      </c>
      <c r="E125">
        <v>0</v>
      </c>
      <c r="F125">
        <v>0</v>
      </c>
      <c r="G125" t="s">
        <v>35</v>
      </c>
      <c r="H125" t="s">
        <v>36</v>
      </c>
      <c r="I125" t="s">
        <v>116</v>
      </c>
      <c r="J125" s="3">
        <f t="shared" si="3"/>
        <v>0</v>
      </c>
      <c r="K125" s="47"/>
    </row>
    <row r="126" spans="1:11">
      <c r="A126" s="20">
        <v>123</v>
      </c>
      <c r="B126">
        <v>2404</v>
      </c>
      <c r="C126">
        <v>14</v>
      </c>
      <c r="D126">
        <v>0</v>
      </c>
      <c r="E126">
        <v>0</v>
      </c>
      <c r="F126">
        <v>0</v>
      </c>
      <c r="G126" t="s">
        <v>35</v>
      </c>
      <c r="H126" t="s">
        <v>37</v>
      </c>
      <c r="I126" t="s">
        <v>117</v>
      </c>
      <c r="J126" s="3">
        <f t="shared" si="3"/>
        <v>0</v>
      </c>
      <c r="K126" s="47"/>
    </row>
    <row r="127" spans="1:11">
      <c r="A127" s="20">
        <v>124</v>
      </c>
      <c r="B127">
        <v>2404</v>
      </c>
      <c r="C127">
        <v>19</v>
      </c>
      <c r="D127">
        <v>2</v>
      </c>
      <c r="E127">
        <v>0</v>
      </c>
      <c r="F127">
        <v>0</v>
      </c>
      <c r="G127" t="s">
        <v>35</v>
      </c>
      <c r="H127" t="s">
        <v>36</v>
      </c>
      <c r="I127" t="s">
        <v>118</v>
      </c>
      <c r="J127" s="3">
        <f t="shared" si="3"/>
        <v>0</v>
      </c>
      <c r="K127" s="47"/>
    </row>
    <row r="128" spans="1:11">
      <c r="A128" s="20">
        <v>125</v>
      </c>
      <c r="B128">
        <v>2404</v>
      </c>
      <c r="C128">
        <v>36</v>
      </c>
      <c r="D128">
        <v>0</v>
      </c>
      <c r="E128">
        <v>0</v>
      </c>
      <c r="F128">
        <v>0</v>
      </c>
      <c r="G128" t="s">
        <v>35</v>
      </c>
      <c r="H128" t="s">
        <v>37</v>
      </c>
      <c r="I128" t="s">
        <v>119</v>
      </c>
      <c r="J128" s="3">
        <f t="shared" si="3"/>
        <v>0</v>
      </c>
      <c r="K128" s="47"/>
    </row>
    <row r="129" spans="1:11">
      <c r="A129" s="20">
        <v>126</v>
      </c>
      <c r="B129">
        <v>2404</v>
      </c>
      <c r="C129">
        <v>42</v>
      </c>
      <c r="D129">
        <v>1</v>
      </c>
      <c r="E129">
        <v>0</v>
      </c>
      <c r="F129">
        <v>0</v>
      </c>
      <c r="G129" t="s">
        <v>35</v>
      </c>
      <c r="H129" t="s">
        <v>36</v>
      </c>
      <c r="J129" s="3">
        <f t="shared" si="3"/>
        <v>0</v>
      </c>
      <c r="K129" s="47"/>
    </row>
    <row r="130" spans="1:11">
      <c r="A130" s="20">
        <v>127</v>
      </c>
      <c r="B130">
        <v>2404</v>
      </c>
      <c r="C130">
        <v>51</v>
      </c>
      <c r="D130">
        <v>0</v>
      </c>
      <c r="E130">
        <v>0</v>
      </c>
      <c r="F130">
        <v>0</v>
      </c>
      <c r="G130" t="s">
        <v>35</v>
      </c>
      <c r="H130" t="s">
        <v>36</v>
      </c>
      <c r="I130" t="s">
        <v>120</v>
      </c>
      <c r="J130" s="3">
        <f t="shared" si="3"/>
        <v>0</v>
      </c>
      <c r="K130" s="47"/>
    </row>
    <row r="131" spans="1:11">
      <c r="A131" s="20">
        <v>128</v>
      </c>
      <c r="B131">
        <v>2439</v>
      </c>
      <c r="C131">
        <v>58</v>
      </c>
      <c r="D131">
        <v>0</v>
      </c>
      <c r="E131">
        <v>0</v>
      </c>
      <c r="F131">
        <v>1</v>
      </c>
      <c r="G131" t="s">
        <v>35</v>
      </c>
      <c r="H131" t="s">
        <v>36</v>
      </c>
      <c r="J131" s="3">
        <f t="shared" si="3"/>
        <v>0</v>
      </c>
      <c r="K131" s="47"/>
    </row>
    <row r="132" spans="1:11">
      <c r="A132" s="20">
        <v>129</v>
      </c>
      <c r="B132">
        <v>2493</v>
      </c>
      <c r="C132">
        <v>7</v>
      </c>
      <c r="D132">
        <v>0</v>
      </c>
      <c r="E132">
        <v>0</v>
      </c>
      <c r="F132">
        <v>2</v>
      </c>
      <c r="G132" t="s">
        <v>35</v>
      </c>
      <c r="H132" t="s">
        <v>36</v>
      </c>
      <c r="I132" t="s">
        <v>121</v>
      </c>
      <c r="J132" s="3">
        <f t="shared" si="3"/>
        <v>0</v>
      </c>
      <c r="K132" s="47"/>
    </row>
    <row r="133" spans="1:11">
      <c r="A133" s="20">
        <v>130</v>
      </c>
      <c r="B133">
        <v>2493</v>
      </c>
      <c r="C133">
        <v>14</v>
      </c>
      <c r="D133">
        <v>1</v>
      </c>
      <c r="E133">
        <v>3</v>
      </c>
      <c r="F133">
        <v>0</v>
      </c>
      <c r="G133" t="s">
        <v>35</v>
      </c>
      <c r="H133" t="s">
        <v>36</v>
      </c>
      <c r="J133" s="3">
        <f t="shared" ref="J133:J196" si="5">IF(G133 = "Yes",1,0)</f>
        <v>0</v>
      </c>
      <c r="K133" s="47"/>
    </row>
    <row r="134" spans="1:11">
      <c r="A134" s="20">
        <v>131</v>
      </c>
      <c r="B134">
        <v>2493</v>
      </c>
      <c r="C134">
        <v>19</v>
      </c>
      <c r="D134">
        <v>0</v>
      </c>
      <c r="E134">
        <v>0</v>
      </c>
      <c r="F134">
        <v>2</v>
      </c>
      <c r="G134" t="s">
        <v>35</v>
      </c>
      <c r="H134" t="s">
        <v>36</v>
      </c>
      <c r="I134" t="s">
        <v>122</v>
      </c>
      <c r="J134" s="3">
        <f t="shared" si="5"/>
        <v>0</v>
      </c>
      <c r="K134" s="47"/>
    </row>
    <row r="135" spans="1:11">
      <c r="A135" s="20">
        <v>132</v>
      </c>
      <c r="B135">
        <v>2493</v>
      </c>
      <c r="C135">
        <v>29</v>
      </c>
      <c r="D135">
        <v>1</v>
      </c>
      <c r="E135">
        <v>0</v>
      </c>
      <c r="F135">
        <v>0</v>
      </c>
      <c r="G135" t="s">
        <v>35</v>
      </c>
      <c r="H135" t="s">
        <v>36</v>
      </c>
      <c r="J135" s="3">
        <f t="shared" si="5"/>
        <v>0</v>
      </c>
      <c r="K135" s="47"/>
    </row>
    <row r="136" spans="1:11">
      <c r="A136" s="20">
        <v>133</v>
      </c>
      <c r="B136">
        <v>2493</v>
      </c>
      <c r="C136">
        <v>42</v>
      </c>
      <c r="D136">
        <v>0</v>
      </c>
      <c r="E136">
        <v>2</v>
      </c>
      <c r="F136">
        <v>0</v>
      </c>
      <c r="G136" t="s">
        <v>35</v>
      </c>
      <c r="H136" t="s">
        <v>37</v>
      </c>
      <c r="I136" t="s">
        <v>123</v>
      </c>
      <c r="J136" s="3">
        <f t="shared" si="5"/>
        <v>0</v>
      </c>
      <c r="K136" s="47"/>
    </row>
    <row r="137" spans="1:11">
      <c r="A137" s="20">
        <v>134</v>
      </c>
      <c r="B137">
        <v>2496</v>
      </c>
      <c r="C137">
        <v>9</v>
      </c>
      <c r="D137">
        <v>0</v>
      </c>
      <c r="E137">
        <v>0</v>
      </c>
      <c r="F137">
        <v>0</v>
      </c>
      <c r="G137" t="s">
        <v>35</v>
      </c>
      <c r="H137" t="s">
        <v>36</v>
      </c>
      <c r="J137" s="3">
        <f t="shared" si="5"/>
        <v>0</v>
      </c>
      <c r="K137" s="47"/>
    </row>
    <row r="138" spans="1:11">
      <c r="A138" s="20">
        <v>135</v>
      </c>
      <c r="B138">
        <v>2496</v>
      </c>
      <c r="C138">
        <v>9</v>
      </c>
      <c r="D138">
        <v>2</v>
      </c>
      <c r="E138">
        <v>0</v>
      </c>
      <c r="F138">
        <v>0</v>
      </c>
      <c r="G138" t="s">
        <v>35</v>
      </c>
      <c r="H138" t="s">
        <v>36</v>
      </c>
      <c r="I138" t="s">
        <v>124</v>
      </c>
      <c r="J138" s="3">
        <f t="shared" si="5"/>
        <v>0</v>
      </c>
      <c r="K138" s="47"/>
    </row>
    <row r="139" spans="1:11">
      <c r="A139" s="20">
        <v>136</v>
      </c>
      <c r="B139">
        <v>2496</v>
      </c>
      <c r="C139">
        <v>18</v>
      </c>
      <c r="D139">
        <v>0</v>
      </c>
      <c r="E139">
        <v>4</v>
      </c>
      <c r="F139">
        <v>0</v>
      </c>
      <c r="G139" t="s">
        <v>35</v>
      </c>
      <c r="H139" t="s">
        <v>36</v>
      </c>
      <c r="I139" t="s">
        <v>125</v>
      </c>
      <c r="J139" s="3">
        <f t="shared" si="5"/>
        <v>0</v>
      </c>
      <c r="K139" s="47"/>
    </row>
    <row r="140" spans="1:11">
      <c r="A140" s="20">
        <v>137</v>
      </c>
      <c r="B140">
        <v>2496</v>
      </c>
      <c r="C140">
        <v>23</v>
      </c>
      <c r="D140">
        <v>0</v>
      </c>
      <c r="E140">
        <v>0</v>
      </c>
      <c r="F140">
        <v>0</v>
      </c>
      <c r="G140" t="s">
        <v>35</v>
      </c>
      <c r="H140" t="s">
        <v>36</v>
      </c>
      <c r="I140" t="s">
        <v>113</v>
      </c>
      <c r="J140" s="3">
        <f t="shared" si="5"/>
        <v>0</v>
      </c>
      <c r="K140" s="47"/>
    </row>
    <row r="141" spans="1:11">
      <c r="A141" s="20">
        <v>138</v>
      </c>
      <c r="B141">
        <v>2496</v>
      </c>
      <c r="C141">
        <v>28</v>
      </c>
      <c r="D141">
        <v>0</v>
      </c>
      <c r="E141">
        <v>2</v>
      </c>
      <c r="F141">
        <v>0</v>
      </c>
      <c r="G141" t="s">
        <v>35</v>
      </c>
      <c r="H141" t="s">
        <v>36</v>
      </c>
      <c r="J141" s="3">
        <f t="shared" si="5"/>
        <v>0</v>
      </c>
      <c r="K141" s="47"/>
    </row>
    <row r="142" spans="1:11">
      <c r="A142" s="20">
        <v>139</v>
      </c>
      <c r="B142">
        <v>2496</v>
      </c>
      <c r="C142">
        <v>43</v>
      </c>
      <c r="D142">
        <v>0</v>
      </c>
      <c r="E142">
        <v>0</v>
      </c>
      <c r="F142">
        <v>1</v>
      </c>
      <c r="G142" t="s">
        <v>35</v>
      </c>
      <c r="H142" t="s">
        <v>37</v>
      </c>
      <c r="J142" s="3">
        <f t="shared" si="5"/>
        <v>0</v>
      </c>
      <c r="K142" s="47"/>
    </row>
    <row r="143" spans="1:11">
      <c r="A143" s="20">
        <v>140</v>
      </c>
      <c r="B143">
        <v>2496</v>
      </c>
      <c r="C143">
        <v>52</v>
      </c>
      <c r="D143">
        <v>1</v>
      </c>
      <c r="E143">
        <v>0</v>
      </c>
      <c r="F143">
        <v>2</v>
      </c>
      <c r="G143" t="s">
        <v>35</v>
      </c>
      <c r="H143" t="s">
        <v>36</v>
      </c>
      <c r="I143" t="s">
        <v>126</v>
      </c>
      <c r="J143" s="3">
        <f t="shared" si="5"/>
        <v>0</v>
      </c>
      <c r="K143" s="47"/>
    </row>
    <row r="144" spans="1:11">
      <c r="A144" s="20">
        <v>141</v>
      </c>
      <c r="B144">
        <v>2584</v>
      </c>
      <c r="C144">
        <v>17</v>
      </c>
      <c r="D144">
        <v>1</v>
      </c>
      <c r="E144">
        <v>0</v>
      </c>
      <c r="F144">
        <v>4</v>
      </c>
      <c r="G144" t="s">
        <v>35</v>
      </c>
      <c r="H144" t="s">
        <v>36</v>
      </c>
      <c r="J144" s="3">
        <f t="shared" si="5"/>
        <v>0</v>
      </c>
      <c r="K144" s="47"/>
    </row>
    <row r="145" spans="1:11">
      <c r="A145" s="20">
        <v>142</v>
      </c>
      <c r="B145">
        <v>2584</v>
      </c>
      <c r="C145">
        <v>27</v>
      </c>
      <c r="D145">
        <v>0</v>
      </c>
      <c r="E145">
        <v>0</v>
      </c>
      <c r="F145">
        <v>0</v>
      </c>
      <c r="G145" t="s">
        <v>35</v>
      </c>
      <c r="H145" t="s">
        <v>36</v>
      </c>
      <c r="I145" t="s">
        <v>65</v>
      </c>
      <c r="J145" s="3">
        <f t="shared" si="5"/>
        <v>0</v>
      </c>
      <c r="K145" s="47"/>
    </row>
    <row r="146" spans="1:11">
      <c r="A146" s="20">
        <v>143</v>
      </c>
      <c r="B146">
        <v>2584</v>
      </c>
      <c r="C146">
        <v>33</v>
      </c>
      <c r="D146">
        <v>1</v>
      </c>
      <c r="E146">
        <v>0</v>
      </c>
      <c r="F146">
        <v>1</v>
      </c>
      <c r="G146" t="s">
        <v>35</v>
      </c>
      <c r="H146" t="s">
        <v>36</v>
      </c>
      <c r="I146" t="s">
        <v>127</v>
      </c>
      <c r="J146" s="3">
        <f t="shared" si="5"/>
        <v>0</v>
      </c>
      <c r="K146" s="47"/>
    </row>
    <row r="147" spans="1:11">
      <c r="A147" s="20">
        <v>144</v>
      </c>
      <c r="B147">
        <v>2584</v>
      </c>
      <c r="C147">
        <v>41</v>
      </c>
      <c r="D147">
        <v>1</v>
      </c>
      <c r="E147">
        <v>0</v>
      </c>
      <c r="F147">
        <v>2</v>
      </c>
      <c r="G147" t="s">
        <v>35</v>
      </c>
      <c r="H147" t="s">
        <v>37</v>
      </c>
      <c r="I147" t="s">
        <v>128</v>
      </c>
      <c r="J147" s="3">
        <f t="shared" si="5"/>
        <v>0</v>
      </c>
      <c r="K147" s="47"/>
    </row>
    <row r="148" spans="1:11">
      <c r="A148" s="20">
        <v>145</v>
      </c>
      <c r="B148">
        <v>2584</v>
      </c>
      <c r="C148">
        <v>46</v>
      </c>
      <c r="D148">
        <v>0</v>
      </c>
      <c r="E148">
        <v>0</v>
      </c>
      <c r="F148">
        <v>1</v>
      </c>
      <c r="G148" t="s">
        <v>35</v>
      </c>
      <c r="H148" t="s">
        <v>36</v>
      </c>
      <c r="I148" t="s">
        <v>129</v>
      </c>
      <c r="J148" s="3">
        <f t="shared" si="5"/>
        <v>0</v>
      </c>
      <c r="K148" s="47"/>
    </row>
    <row r="149" spans="1:11">
      <c r="A149" s="20">
        <v>146</v>
      </c>
      <c r="B149">
        <v>2710</v>
      </c>
      <c r="C149">
        <v>2</v>
      </c>
      <c r="D149">
        <v>2</v>
      </c>
      <c r="E149">
        <v>0</v>
      </c>
      <c r="F149">
        <v>2</v>
      </c>
      <c r="G149" t="s">
        <v>40</v>
      </c>
      <c r="H149" t="s">
        <v>36</v>
      </c>
      <c r="I149" t="s">
        <v>130</v>
      </c>
      <c r="J149" s="3">
        <f t="shared" si="5"/>
        <v>1</v>
      </c>
      <c r="K149" s="47"/>
    </row>
    <row r="150" spans="1:11">
      <c r="A150" s="20">
        <v>147</v>
      </c>
      <c r="B150">
        <v>2710</v>
      </c>
      <c r="C150">
        <v>16</v>
      </c>
      <c r="D150">
        <v>2</v>
      </c>
      <c r="E150">
        <v>0</v>
      </c>
      <c r="F150">
        <v>3</v>
      </c>
      <c r="G150" t="s">
        <v>35</v>
      </c>
      <c r="H150" t="s">
        <v>36</v>
      </c>
      <c r="J150" s="3">
        <f t="shared" si="5"/>
        <v>0</v>
      </c>
      <c r="K150" s="47"/>
    </row>
    <row r="151" spans="1:11">
      <c r="A151" s="20">
        <v>148</v>
      </c>
      <c r="B151">
        <v>2710</v>
      </c>
      <c r="C151">
        <v>34</v>
      </c>
      <c r="D151">
        <v>0</v>
      </c>
      <c r="E151">
        <v>1</v>
      </c>
      <c r="F151">
        <v>3</v>
      </c>
      <c r="G151" t="s">
        <v>35</v>
      </c>
      <c r="H151" t="s">
        <v>37</v>
      </c>
      <c r="I151" t="s">
        <v>69</v>
      </c>
      <c r="J151" s="3">
        <f t="shared" si="5"/>
        <v>0</v>
      </c>
      <c r="K151" s="47"/>
    </row>
    <row r="152" spans="1:11">
      <c r="A152" s="20">
        <v>149</v>
      </c>
      <c r="B152">
        <v>2710</v>
      </c>
      <c r="C152">
        <v>42</v>
      </c>
      <c r="D152">
        <v>2</v>
      </c>
      <c r="E152">
        <v>0</v>
      </c>
      <c r="F152">
        <v>0</v>
      </c>
      <c r="G152" t="s">
        <v>35</v>
      </c>
      <c r="H152" t="s">
        <v>37</v>
      </c>
      <c r="I152" t="s">
        <v>131</v>
      </c>
      <c r="J152" s="3">
        <f t="shared" si="5"/>
        <v>0</v>
      </c>
      <c r="K152" s="47"/>
    </row>
    <row r="153" spans="1:11">
      <c r="A153" s="20">
        <v>150</v>
      </c>
      <c r="B153">
        <v>2710</v>
      </c>
      <c r="C153">
        <v>50</v>
      </c>
      <c r="D153">
        <v>0</v>
      </c>
      <c r="E153">
        <v>0</v>
      </c>
      <c r="F153">
        <v>3</v>
      </c>
      <c r="G153" t="s">
        <v>35</v>
      </c>
      <c r="H153" t="s">
        <v>36</v>
      </c>
      <c r="I153" t="s">
        <v>132</v>
      </c>
      <c r="J153" s="3">
        <f t="shared" si="5"/>
        <v>0</v>
      </c>
      <c r="K153" s="47"/>
    </row>
    <row r="154" spans="1:11">
      <c r="A154" s="20">
        <v>151</v>
      </c>
      <c r="B154">
        <v>2710</v>
      </c>
      <c r="C154">
        <v>55</v>
      </c>
      <c r="D154">
        <v>0</v>
      </c>
      <c r="E154">
        <v>0</v>
      </c>
      <c r="F154">
        <v>2</v>
      </c>
      <c r="G154" t="s">
        <v>35</v>
      </c>
      <c r="H154" t="s">
        <v>36</v>
      </c>
      <c r="I154" t="s">
        <v>133</v>
      </c>
      <c r="J154" s="3">
        <f t="shared" si="5"/>
        <v>0</v>
      </c>
      <c r="K154" s="47"/>
    </row>
    <row r="155" spans="1:11">
      <c r="A155" s="20">
        <v>152</v>
      </c>
      <c r="B155">
        <v>3408</v>
      </c>
      <c r="C155">
        <v>8</v>
      </c>
      <c r="D155">
        <v>1</v>
      </c>
      <c r="E155">
        <v>0</v>
      </c>
      <c r="F155">
        <v>0</v>
      </c>
      <c r="G155" t="s">
        <v>35</v>
      </c>
      <c r="H155" t="s">
        <v>36</v>
      </c>
      <c r="I155" t="s">
        <v>134</v>
      </c>
      <c r="J155" s="3">
        <f t="shared" si="5"/>
        <v>0</v>
      </c>
      <c r="K155" s="47"/>
    </row>
    <row r="156" spans="1:11">
      <c r="A156" s="20">
        <v>153</v>
      </c>
      <c r="B156">
        <v>3408</v>
      </c>
      <c r="C156">
        <v>15</v>
      </c>
      <c r="D156">
        <v>0</v>
      </c>
      <c r="E156">
        <v>2</v>
      </c>
      <c r="F156">
        <v>0</v>
      </c>
      <c r="G156" t="s">
        <v>35</v>
      </c>
      <c r="H156" t="s">
        <v>36</v>
      </c>
      <c r="I156" t="s">
        <v>135</v>
      </c>
      <c r="J156" s="3">
        <f t="shared" si="5"/>
        <v>0</v>
      </c>
      <c r="K156" s="47"/>
    </row>
    <row r="157" spans="1:11">
      <c r="A157" s="20">
        <v>154</v>
      </c>
      <c r="B157">
        <v>3408</v>
      </c>
      <c r="C157">
        <v>20</v>
      </c>
      <c r="D157">
        <v>0</v>
      </c>
      <c r="E157">
        <v>0</v>
      </c>
      <c r="F157">
        <v>0</v>
      </c>
      <c r="G157" t="s">
        <v>35</v>
      </c>
      <c r="H157" t="s">
        <v>37</v>
      </c>
      <c r="I157" t="s">
        <v>136</v>
      </c>
      <c r="J157" s="3">
        <f t="shared" si="5"/>
        <v>0</v>
      </c>
      <c r="K157" s="47"/>
    </row>
    <row r="158" spans="1:11">
      <c r="A158" s="20">
        <v>155</v>
      </c>
      <c r="B158">
        <v>3408</v>
      </c>
      <c r="C158">
        <v>35</v>
      </c>
      <c r="D158">
        <v>2</v>
      </c>
      <c r="E158">
        <v>0</v>
      </c>
      <c r="F158">
        <v>0</v>
      </c>
      <c r="G158" t="s">
        <v>35</v>
      </c>
      <c r="H158" t="s">
        <v>36</v>
      </c>
      <c r="J158" s="3">
        <f t="shared" si="5"/>
        <v>0</v>
      </c>
      <c r="K158" s="47"/>
    </row>
    <row r="159" spans="1:11">
      <c r="A159" s="20">
        <v>156</v>
      </c>
      <c r="B159">
        <v>3408</v>
      </c>
      <c r="C159">
        <v>45</v>
      </c>
      <c r="D159">
        <v>0</v>
      </c>
      <c r="E159">
        <v>0</v>
      </c>
      <c r="F159">
        <v>0</v>
      </c>
      <c r="G159" t="s">
        <v>35</v>
      </c>
      <c r="H159" t="s">
        <v>36</v>
      </c>
      <c r="I159" t="s">
        <v>137</v>
      </c>
      <c r="J159" s="3">
        <f t="shared" si="5"/>
        <v>0</v>
      </c>
      <c r="K159" s="47"/>
    </row>
    <row r="160" spans="1:11">
      <c r="A160" s="20">
        <v>157</v>
      </c>
      <c r="B160">
        <v>3408</v>
      </c>
      <c r="C160">
        <v>50</v>
      </c>
      <c r="D160">
        <v>1</v>
      </c>
      <c r="E160">
        <v>0</v>
      </c>
      <c r="F160">
        <v>0</v>
      </c>
      <c r="G160" t="s">
        <v>35</v>
      </c>
      <c r="H160" t="s">
        <v>37</v>
      </c>
      <c r="J160" s="3">
        <f t="shared" si="5"/>
        <v>0</v>
      </c>
      <c r="K160" s="47"/>
    </row>
    <row r="161" spans="1:11">
      <c r="A161" s="20">
        <v>158</v>
      </c>
      <c r="B161">
        <v>3512</v>
      </c>
      <c r="C161">
        <v>6</v>
      </c>
      <c r="D161">
        <v>1</v>
      </c>
      <c r="E161">
        <v>0</v>
      </c>
      <c r="F161">
        <v>1</v>
      </c>
      <c r="G161" t="s">
        <v>40</v>
      </c>
      <c r="H161" t="s">
        <v>37</v>
      </c>
      <c r="I161" t="s">
        <v>138</v>
      </c>
      <c r="J161" s="3">
        <f t="shared" si="5"/>
        <v>1</v>
      </c>
      <c r="K161" s="47"/>
    </row>
    <row r="162" spans="1:11">
      <c r="A162" s="20">
        <v>159</v>
      </c>
      <c r="B162">
        <v>3512</v>
      </c>
      <c r="C162">
        <v>14</v>
      </c>
      <c r="D162">
        <v>1</v>
      </c>
      <c r="E162">
        <v>0</v>
      </c>
      <c r="F162">
        <v>4</v>
      </c>
      <c r="G162" t="s">
        <v>40</v>
      </c>
      <c r="H162" t="s">
        <v>37</v>
      </c>
      <c r="I162" t="s">
        <v>139</v>
      </c>
      <c r="J162" s="3">
        <f t="shared" si="5"/>
        <v>1</v>
      </c>
      <c r="K162" s="47"/>
    </row>
    <row r="163" spans="1:11">
      <c r="A163" s="20">
        <v>160</v>
      </c>
      <c r="B163">
        <v>3512</v>
      </c>
      <c r="C163">
        <v>33</v>
      </c>
      <c r="D163">
        <v>0</v>
      </c>
      <c r="E163">
        <v>6</v>
      </c>
      <c r="F163">
        <v>0</v>
      </c>
      <c r="G163" t="s">
        <v>35</v>
      </c>
      <c r="H163" t="s">
        <v>36</v>
      </c>
      <c r="J163" s="3">
        <f t="shared" si="5"/>
        <v>0</v>
      </c>
      <c r="K163" s="47"/>
    </row>
    <row r="164" spans="1:11">
      <c r="A164" s="20">
        <v>161</v>
      </c>
      <c r="B164">
        <v>3512</v>
      </c>
      <c r="C164">
        <v>39</v>
      </c>
      <c r="D164">
        <v>0</v>
      </c>
      <c r="E164">
        <v>7</v>
      </c>
      <c r="F164">
        <v>0</v>
      </c>
      <c r="G164" t="s">
        <v>35</v>
      </c>
      <c r="H164" t="s">
        <v>37</v>
      </c>
      <c r="I164" t="s">
        <v>140</v>
      </c>
      <c r="J164" s="3">
        <f t="shared" si="5"/>
        <v>0</v>
      </c>
      <c r="K164" s="47"/>
    </row>
    <row r="165" spans="1:11">
      <c r="A165" s="20">
        <v>162</v>
      </c>
      <c r="B165">
        <v>3512</v>
      </c>
      <c r="C165">
        <v>50</v>
      </c>
      <c r="D165">
        <v>2</v>
      </c>
      <c r="E165">
        <v>4</v>
      </c>
      <c r="F165">
        <v>1</v>
      </c>
      <c r="G165" t="s">
        <v>35</v>
      </c>
      <c r="H165" t="s">
        <v>36</v>
      </c>
      <c r="I165" t="s">
        <v>141</v>
      </c>
      <c r="J165" s="3">
        <f t="shared" si="5"/>
        <v>0</v>
      </c>
      <c r="K165" s="47"/>
    </row>
    <row r="166" spans="1:11">
      <c r="A166" s="20">
        <v>163</v>
      </c>
      <c r="B166">
        <v>3863</v>
      </c>
      <c r="C166">
        <v>2</v>
      </c>
      <c r="D166">
        <v>0</v>
      </c>
      <c r="E166">
        <v>0</v>
      </c>
      <c r="F166">
        <v>1</v>
      </c>
      <c r="G166" t="s">
        <v>35</v>
      </c>
      <c r="H166" t="s">
        <v>36</v>
      </c>
      <c r="J166" s="3">
        <f t="shared" si="5"/>
        <v>0</v>
      </c>
      <c r="K166" s="47"/>
    </row>
    <row r="167" spans="1:11">
      <c r="A167" s="20">
        <v>164</v>
      </c>
      <c r="B167">
        <v>3863</v>
      </c>
      <c r="C167">
        <v>15</v>
      </c>
      <c r="D167">
        <v>1</v>
      </c>
      <c r="E167">
        <v>0</v>
      </c>
      <c r="F167">
        <v>3</v>
      </c>
      <c r="G167" t="s">
        <v>35</v>
      </c>
      <c r="H167" t="s">
        <v>36</v>
      </c>
      <c r="I167" t="s">
        <v>142</v>
      </c>
      <c r="J167" s="3">
        <f t="shared" si="5"/>
        <v>0</v>
      </c>
      <c r="K167" s="47"/>
    </row>
    <row r="168" spans="1:11">
      <c r="A168" s="20">
        <v>165</v>
      </c>
      <c r="B168">
        <v>3863</v>
      </c>
      <c r="C168">
        <v>20</v>
      </c>
      <c r="D168">
        <v>3</v>
      </c>
      <c r="E168">
        <v>0</v>
      </c>
      <c r="F168">
        <v>2</v>
      </c>
      <c r="G168" t="s">
        <v>35</v>
      </c>
      <c r="H168" t="s">
        <v>36</v>
      </c>
      <c r="I168" t="s">
        <v>143</v>
      </c>
      <c r="J168" s="3">
        <f t="shared" si="5"/>
        <v>0</v>
      </c>
      <c r="K168" s="47"/>
    </row>
    <row r="169" spans="1:11">
      <c r="A169" s="20">
        <v>166</v>
      </c>
      <c r="B169">
        <v>3863</v>
      </c>
      <c r="C169">
        <v>29</v>
      </c>
      <c r="D169">
        <v>0</v>
      </c>
      <c r="E169">
        <v>0</v>
      </c>
      <c r="F169">
        <v>0</v>
      </c>
      <c r="G169" t="s">
        <v>35</v>
      </c>
      <c r="H169" t="s">
        <v>36</v>
      </c>
      <c r="I169" t="s">
        <v>144</v>
      </c>
      <c r="J169" s="3">
        <f t="shared" si="5"/>
        <v>0</v>
      </c>
      <c r="K169" s="47"/>
    </row>
    <row r="170" spans="1:11">
      <c r="A170" s="20">
        <v>167</v>
      </c>
      <c r="B170">
        <v>3863</v>
      </c>
      <c r="C170">
        <v>38</v>
      </c>
      <c r="D170">
        <v>5</v>
      </c>
      <c r="E170">
        <v>0</v>
      </c>
      <c r="F170">
        <v>0</v>
      </c>
      <c r="G170" t="s">
        <v>35</v>
      </c>
      <c r="H170" t="s">
        <v>37</v>
      </c>
      <c r="I170" t="s">
        <v>145</v>
      </c>
      <c r="J170" s="3">
        <f t="shared" si="5"/>
        <v>0</v>
      </c>
      <c r="K170" s="47"/>
    </row>
    <row r="171" spans="1:11">
      <c r="A171" s="20">
        <v>168</v>
      </c>
      <c r="B171">
        <v>3863</v>
      </c>
      <c r="C171">
        <v>51</v>
      </c>
      <c r="D171">
        <v>5</v>
      </c>
      <c r="E171">
        <v>0</v>
      </c>
      <c r="F171">
        <v>1</v>
      </c>
      <c r="G171" t="s">
        <v>35</v>
      </c>
      <c r="H171" t="s">
        <v>37</v>
      </c>
      <c r="J171" s="3">
        <f t="shared" si="5"/>
        <v>0</v>
      </c>
      <c r="K171" s="47"/>
    </row>
    <row r="172" spans="1:11">
      <c r="A172" s="20">
        <v>169</v>
      </c>
      <c r="B172">
        <v>3952</v>
      </c>
      <c r="C172">
        <v>8</v>
      </c>
      <c r="D172">
        <v>0</v>
      </c>
      <c r="E172">
        <v>0</v>
      </c>
      <c r="F172">
        <v>0</v>
      </c>
      <c r="G172" t="s">
        <v>35</v>
      </c>
      <c r="H172" t="s">
        <v>36</v>
      </c>
      <c r="I172" t="s">
        <v>146</v>
      </c>
      <c r="J172" s="3">
        <f t="shared" si="5"/>
        <v>0</v>
      </c>
      <c r="K172" s="47"/>
    </row>
    <row r="173" spans="1:11">
      <c r="A173" s="20">
        <v>170</v>
      </c>
      <c r="B173">
        <v>3952</v>
      </c>
      <c r="C173">
        <v>16</v>
      </c>
      <c r="D173">
        <v>1</v>
      </c>
      <c r="E173">
        <v>1</v>
      </c>
      <c r="F173">
        <v>0</v>
      </c>
      <c r="G173" t="s">
        <v>35</v>
      </c>
      <c r="H173" t="s">
        <v>36</v>
      </c>
      <c r="I173" t="s">
        <v>147</v>
      </c>
      <c r="J173" s="3">
        <f t="shared" si="5"/>
        <v>0</v>
      </c>
      <c r="K173" s="47"/>
    </row>
    <row r="174" spans="1:11">
      <c r="A174" s="20">
        <v>171</v>
      </c>
      <c r="B174">
        <v>3952</v>
      </c>
      <c r="C174">
        <v>26</v>
      </c>
      <c r="D174">
        <v>4</v>
      </c>
      <c r="E174">
        <v>0</v>
      </c>
      <c r="F174">
        <v>2</v>
      </c>
      <c r="G174" t="s">
        <v>40</v>
      </c>
      <c r="H174" t="s">
        <v>37</v>
      </c>
      <c r="J174" s="3">
        <f t="shared" si="5"/>
        <v>1</v>
      </c>
      <c r="K174" s="47"/>
    </row>
    <row r="175" spans="1:11">
      <c r="A175" s="20">
        <v>172</v>
      </c>
      <c r="B175">
        <v>3952</v>
      </c>
      <c r="C175">
        <v>33</v>
      </c>
      <c r="D175">
        <v>0</v>
      </c>
      <c r="E175">
        <v>1</v>
      </c>
      <c r="F175">
        <v>1</v>
      </c>
      <c r="G175" t="s">
        <v>35</v>
      </c>
      <c r="H175" t="s">
        <v>36</v>
      </c>
      <c r="J175" s="3">
        <f t="shared" si="5"/>
        <v>0</v>
      </c>
      <c r="K175" s="47"/>
    </row>
    <row r="176" spans="1:11">
      <c r="A176" s="20">
        <v>173</v>
      </c>
      <c r="B176">
        <v>3952</v>
      </c>
      <c r="C176">
        <v>40</v>
      </c>
      <c r="D176">
        <v>0</v>
      </c>
      <c r="E176">
        <v>2</v>
      </c>
      <c r="F176">
        <v>0</v>
      </c>
      <c r="G176" t="s">
        <v>35</v>
      </c>
      <c r="H176" t="s">
        <v>36</v>
      </c>
      <c r="I176" t="s">
        <v>148</v>
      </c>
      <c r="J176" s="3">
        <f t="shared" si="5"/>
        <v>0</v>
      </c>
      <c r="K176" s="47"/>
    </row>
    <row r="177" spans="1:11">
      <c r="A177" s="20">
        <v>174</v>
      </c>
      <c r="B177">
        <v>3952</v>
      </c>
      <c r="C177">
        <v>47</v>
      </c>
      <c r="D177">
        <v>0</v>
      </c>
      <c r="E177">
        <v>0</v>
      </c>
      <c r="F177">
        <v>0</v>
      </c>
      <c r="G177" t="s">
        <v>35</v>
      </c>
      <c r="H177" t="s">
        <v>36</v>
      </c>
      <c r="J177" s="3">
        <f t="shared" si="5"/>
        <v>0</v>
      </c>
      <c r="K177" s="47"/>
    </row>
    <row r="178" spans="1:11">
      <c r="A178" s="20">
        <v>175</v>
      </c>
      <c r="B178">
        <v>4019</v>
      </c>
      <c r="C178">
        <v>13</v>
      </c>
      <c r="D178">
        <v>0</v>
      </c>
      <c r="E178">
        <v>2</v>
      </c>
      <c r="F178">
        <v>0</v>
      </c>
      <c r="G178" t="s">
        <v>35</v>
      </c>
      <c r="H178" t="s">
        <v>37</v>
      </c>
      <c r="J178" s="3">
        <f t="shared" si="5"/>
        <v>0</v>
      </c>
      <c r="K178" s="47"/>
    </row>
    <row r="179" spans="1:11">
      <c r="A179" s="20">
        <v>176</v>
      </c>
      <c r="B179">
        <v>4019</v>
      </c>
      <c r="C179">
        <v>19</v>
      </c>
      <c r="D179">
        <v>1</v>
      </c>
      <c r="E179">
        <v>0</v>
      </c>
      <c r="F179">
        <v>0</v>
      </c>
      <c r="G179" t="s">
        <v>40</v>
      </c>
      <c r="H179" t="s">
        <v>37</v>
      </c>
      <c r="J179" s="3">
        <f t="shared" si="5"/>
        <v>1</v>
      </c>
      <c r="K179" s="47"/>
    </row>
    <row r="180" spans="1:11">
      <c r="A180" s="20">
        <v>177</v>
      </c>
      <c r="B180">
        <v>4019</v>
      </c>
      <c r="C180">
        <v>31</v>
      </c>
      <c r="D180">
        <v>0</v>
      </c>
      <c r="E180">
        <v>1</v>
      </c>
      <c r="F180">
        <v>0</v>
      </c>
      <c r="G180" t="s">
        <v>35</v>
      </c>
      <c r="H180" t="s">
        <v>37</v>
      </c>
      <c r="I180" t="s">
        <v>149</v>
      </c>
      <c r="J180" s="3">
        <f t="shared" si="5"/>
        <v>0</v>
      </c>
      <c r="K180" s="47"/>
    </row>
    <row r="181" spans="1:11">
      <c r="A181" s="20">
        <v>178</v>
      </c>
      <c r="B181">
        <v>4019</v>
      </c>
      <c r="C181">
        <v>37</v>
      </c>
      <c r="D181">
        <v>1</v>
      </c>
      <c r="E181">
        <v>0</v>
      </c>
      <c r="F181">
        <v>0</v>
      </c>
      <c r="G181" t="s">
        <v>40</v>
      </c>
      <c r="H181" t="s">
        <v>36</v>
      </c>
      <c r="I181" t="s">
        <v>150</v>
      </c>
      <c r="J181" s="3">
        <f t="shared" si="5"/>
        <v>1</v>
      </c>
      <c r="K181" s="47"/>
    </row>
    <row r="182" spans="1:11">
      <c r="A182" s="20">
        <v>179</v>
      </c>
      <c r="B182">
        <v>4019</v>
      </c>
      <c r="C182">
        <v>52</v>
      </c>
      <c r="D182">
        <v>1</v>
      </c>
      <c r="E182">
        <v>0</v>
      </c>
      <c r="F182">
        <v>0</v>
      </c>
      <c r="G182" t="s">
        <v>35</v>
      </c>
      <c r="H182" t="s">
        <v>37</v>
      </c>
      <c r="J182" s="3">
        <f t="shared" si="5"/>
        <v>0</v>
      </c>
      <c r="K182" s="47"/>
    </row>
    <row r="183" spans="1:11">
      <c r="A183" s="20">
        <v>180</v>
      </c>
      <c r="B183">
        <v>4123</v>
      </c>
      <c r="C183">
        <v>11</v>
      </c>
      <c r="D183">
        <v>1</v>
      </c>
      <c r="E183">
        <v>0</v>
      </c>
      <c r="F183">
        <v>2</v>
      </c>
      <c r="G183" t="s">
        <v>35</v>
      </c>
      <c r="H183" t="s">
        <v>36</v>
      </c>
      <c r="I183" t="s">
        <v>151</v>
      </c>
      <c r="J183" s="3">
        <f t="shared" si="5"/>
        <v>0</v>
      </c>
      <c r="K183" s="47"/>
    </row>
    <row r="184" spans="1:11">
      <c r="A184" s="20">
        <v>181</v>
      </c>
      <c r="B184">
        <v>4123</v>
      </c>
      <c r="C184">
        <v>21</v>
      </c>
      <c r="D184">
        <v>0</v>
      </c>
      <c r="E184">
        <v>0</v>
      </c>
      <c r="F184">
        <v>1</v>
      </c>
      <c r="G184" t="s">
        <v>40</v>
      </c>
      <c r="H184" t="s">
        <v>36</v>
      </c>
      <c r="I184" t="s">
        <v>152</v>
      </c>
      <c r="J184" s="3">
        <f t="shared" si="5"/>
        <v>1</v>
      </c>
      <c r="K184" s="47"/>
    </row>
    <row r="185" spans="1:11">
      <c r="A185" s="20">
        <v>182</v>
      </c>
      <c r="B185">
        <v>4123</v>
      </c>
      <c r="C185">
        <v>32</v>
      </c>
      <c r="D185">
        <v>0</v>
      </c>
      <c r="E185">
        <v>0</v>
      </c>
      <c r="F185">
        <v>0</v>
      </c>
      <c r="G185" t="s">
        <v>35</v>
      </c>
      <c r="H185" t="s">
        <v>37</v>
      </c>
      <c r="I185" t="s">
        <v>153</v>
      </c>
      <c r="J185" s="3">
        <f t="shared" si="5"/>
        <v>0</v>
      </c>
      <c r="K185" s="47"/>
    </row>
    <row r="186" spans="1:11">
      <c r="A186" s="20">
        <v>183</v>
      </c>
      <c r="B186">
        <v>4123</v>
      </c>
      <c r="C186">
        <v>39</v>
      </c>
      <c r="D186">
        <v>2</v>
      </c>
      <c r="E186">
        <v>4</v>
      </c>
      <c r="F186">
        <v>0</v>
      </c>
      <c r="G186" t="s">
        <v>35</v>
      </c>
      <c r="H186" t="s">
        <v>36</v>
      </c>
      <c r="I186" t="s">
        <v>154</v>
      </c>
      <c r="J186" s="3">
        <f t="shared" si="5"/>
        <v>0</v>
      </c>
      <c r="K186" s="47"/>
    </row>
    <row r="187" spans="1:11">
      <c r="A187" s="20">
        <v>184</v>
      </c>
      <c r="B187">
        <v>4123</v>
      </c>
      <c r="C187">
        <v>51</v>
      </c>
      <c r="D187">
        <v>0</v>
      </c>
      <c r="E187">
        <v>3</v>
      </c>
      <c r="F187">
        <v>0</v>
      </c>
      <c r="G187" t="s">
        <v>35</v>
      </c>
      <c r="H187" t="s">
        <v>37</v>
      </c>
      <c r="I187" t="s">
        <v>155</v>
      </c>
      <c r="J187" s="3">
        <f t="shared" si="5"/>
        <v>0</v>
      </c>
      <c r="K187" s="47"/>
    </row>
    <row r="188" spans="1:11">
      <c r="A188" s="20">
        <v>185</v>
      </c>
      <c r="B188">
        <v>4123</v>
      </c>
      <c r="C188">
        <v>58</v>
      </c>
      <c r="D188">
        <v>2</v>
      </c>
      <c r="E188">
        <v>0</v>
      </c>
      <c r="F188">
        <v>0</v>
      </c>
      <c r="G188" t="s">
        <v>40</v>
      </c>
      <c r="H188" t="s">
        <v>37</v>
      </c>
      <c r="J188" s="3">
        <f t="shared" si="5"/>
        <v>1</v>
      </c>
      <c r="K188" s="47"/>
    </row>
    <row r="189" spans="1:11">
      <c r="A189" s="20">
        <v>186</v>
      </c>
      <c r="B189">
        <v>4141</v>
      </c>
      <c r="C189">
        <v>2</v>
      </c>
      <c r="D189">
        <v>0</v>
      </c>
      <c r="E189">
        <v>3</v>
      </c>
      <c r="F189">
        <v>0</v>
      </c>
      <c r="G189" t="s">
        <v>35</v>
      </c>
      <c r="H189" t="s">
        <v>37</v>
      </c>
      <c r="J189" s="3">
        <f t="shared" si="5"/>
        <v>0</v>
      </c>
      <c r="K189" s="47"/>
    </row>
    <row r="190" spans="1:11">
      <c r="A190" s="20">
        <v>187</v>
      </c>
      <c r="B190">
        <v>4141</v>
      </c>
      <c r="C190">
        <v>11</v>
      </c>
      <c r="D190">
        <v>2</v>
      </c>
      <c r="E190">
        <v>1</v>
      </c>
      <c r="F190">
        <v>2</v>
      </c>
      <c r="G190" t="s">
        <v>35</v>
      </c>
      <c r="H190" t="s">
        <v>36</v>
      </c>
      <c r="I190" t="s">
        <v>156</v>
      </c>
      <c r="J190" s="3">
        <f t="shared" si="5"/>
        <v>0</v>
      </c>
      <c r="K190" s="47"/>
    </row>
    <row r="191" spans="1:11">
      <c r="A191" s="20">
        <v>188</v>
      </c>
      <c r="B191">
        <v>4141</v>
      </c>
      <c r="C191">
        <v>19</v>
      </c>
      <c r="D191">
        <v>0</v>
      </c>
      <c r="E191">
        <v>0</v>
      </c>
      <c r="F191">
        <v>3</v>
      </c>
      <c r="G191" t="s">
        <v>35</v>
      </c>
      <c r="H191" t="s">
        <v>37</v>
      </c>
      <c r="I191" t="s">
        <v>157</v>
      </c>
      <c r="J191" s="3">
        <f t="shared" si="5"/>
        <v>0</v>
      </c>
      <c r="K191" s="47"/>
    </row>
    <row r="192" spans="1:11">
      <c r="A192" s="20">
        <v>189</v>
      </c>
      <c r="B192">
        <v>4141</v>
      </c>
      <c r="C192">
        <v>28</v>
      </c>
      <c r="D192">
        <v>1</v>
      </c>
      <c r="E192">
        <v>0</v>
      </c>
      <c r="F192">
        <v>2</v>
      </c>
      <c r="G192" t="s">
        <v>35</v>
      </c>
      <c r="H192" t="s">
        <v>37</v>
      </c>
      <c r="I192" t="s">
        <v>158</v>
      </c>
      <c r="J192" s="3">
        <f t="shared" si="5"/>
        <v>0</v>
      </c>
      <c r="K192" s="47"/>
    </row>
    <row r="193" spans="1:11">
      <c r="A193" s="20">
        <v>190</v>
      </c>
      <c r="B193">
        <v>4141</v>
      </c>
      <c r="C193">
        <v>40</v>
      </c>
      <c r="D193">
        <v>0</v>
      </c>
      <c r="E193">
        <v>0</v>
      </c>
      <c r="F193">
        <v>2</v>
      </c>
      <c r="G193" t="s">
        <v>35</v>
      </c>
      <c r="H193" t="s">
        <v>36</v>
      </c>
      <c r="J193" s="3">
        <f t="shared" si="5"/>
        <v>0</v>
      </c>
      <c r="K193" s="47"/>
    </row>
    <row r="194" spans="1:11">
      <c r="A194" s="20">
        <v>191</v>
      </c>
      <c r="B194">
        <v>4141</v>
      </c>
      <c r="C194">
        <v>46</v>
      </c>
      <c r="D194">
        <v>0</v>
      </c>
      <c r="E194">
        <v>0</v>
      </c>
      <c r="F194">
        <v>1</v>
      </c>
      <c r="G194" t="s">
        <v>35</v>
      </c>
      <c r="H194" t="s">
        <v>36</v>
      </c>
      <c r="I194" t="s">
        <v>159</v>
      </c>
      <c r="J194" s="3">
        <f t="shared" si="5"/>
        <v>0</v>
      </c>
      <c r="K194" s="47"/>
    </row>
    <row r="195" spans="1:11">
      <c r="A195" s="20">
        <v>192</v>
      </c>
      <c r="B195">
        <v>4141</v>
      </c>
      <c r="C195">
        <v>54</v>
      </c>
      <c r="D195">
        <v>0</v>
      </c>
      <c r="E195">
        <v>1</v>
      </c>
      <c r="F195">
        <v>0</v>
      </c>
      <c r="G195" t="s">
        <v>35</v>
      </c>
      <c r="H195" t="s">
        <v>37</v>
      </c>
      <c r="I195" t="s">
        <v>160</v>
      </c>
      <c r="J195" s="3">
        <f t="shared" si="5"/>
        <v>0</v>
      </c>
      <c r="K195" s="47"/>
    </row>
    <row r="196" spans="1:11">
      <c r="A196" s="20">
        <v>193</v>
      </c>
      <c r="B196">
        <v>4763</v>
      </c>
      <c r="C196">
        <v>8</v>
      </c>
      <c r="D196">
        <v>0</v>
      </c>
      <c r="E196">
        <v>0</v>
      </c>
      <c r="F196">
        <v>0</v>
      </c>
      <c r="G196" t="s">
        <v>35</v>
      </c>
      <c r="H196" t="s">
        <v>37</v>
      </c>
      <c r="J196" s="3">
        <f t="shared" si="5"/>
        <v>0</v>
      </c>
      <c r="K196" s="47"/>
    </row>
    <row r="197" spans="1:11">
      <c r="A197" s="20">
        <v>194</v>
      </c>
      <c r="B197">
        <v>4763</v>
      </c>
      <c r="C197">
        <v>13</v>
      </c>
      <c r="D197">
        <v>0</v>
      </c>
      <c r="E197">
        <v>0</v>
      </c>
      <c r="F197">
        <v>0</v>
      </c>
      <c r="G197" t="s">
        <v>35</v>
      </c>
      <c r="H197" t="s">
        <v>36</v>
      </c>
      <c r="I197" t="s">
        <v>161</v>
      </c>
      <c r="J197" s="3">
        <f t="shared" ref="J197:J260" si="6">IF(G197 = "Yes",1,0)</f>
        <v>0</v>
      </c>
      <c r="K197" s="47"/>
    </row>
    <row r="198" spans="1:11">
      <c r="A198" s="20">
        <v>195</v>
      </c>
      <c r="B198">
        <v>4763</v>
      </c>
      <c r="C198">
        <v>22</v>
      </c>
      <c r="D198">
        <v>0</v>
      </c>
      <c r="E198">
        <v>1</v>
      </c>
      <c r="F198">
        <v>0</v>
      </c>
      <c r="G198" t="s">
        <v>35</v>
      </c>
      <c r="H198" t="s">
        <v>36</v>
      </c>
      <c r="I198" t="s">
        <v>162</v>
      </c>
      <c r="J198" s="3">
        <f t="shared" si="6"/>
        <v>0</v>
      </c>
      <c r="K198" s="47"/>
    </row>
    <row r="199" spans="1:11">
      <c r="A199" s="20">
        <v>196</v>
      </c>
      <c r="B199">
        <v>4763</v>
      </c>
      <c r="C199">
        <v>28</v>
      </c>
      <c r="D199">
        <v>3</v>
      </c>
      <c r="E199">
        <v>0</v>
      </c>
      <c r="F199">
        <v>0</v>
      </c>
      <c r="G199" t="s">
        <v>35</v>
      </c>
      <c r="H199" t="s">
        <v>37</v>
      </c>
      <c r="I199" t="s">
        <v>163</v>
      </c>
      <c r="J199" s="3">
        <f t="shared" si="6"/>
        <v>0</v>
      </c>
      <c r="K199" s="47"/>
    </row>
    <row r="200" spans="1:11">
      <c r="A200" s="20">
        <v>197</v>
      </c>
      <c r="B200">
        <v>4763</v>
      </c>
      <c r="C200">
        <v>38</v>
      </c>
      <c r="D200">
        <v>1</v>
      </c>
      <c r="E200">
        <v>0</v>
      </c>
      <c r="F200">
        <v>0</v>
      </c>
      <c r="G200" t="s">
        <v>35</v>
      </c>
      <c r="H200" t="s">
        <v>36</v>
      </c>
      <c r="I200" t="s">
        <v>164</v>
      </c>
      <c r="J200" s="3">
        <f t="shared" si="6"/>
        <v>0</v>
      </c>
      <c r="K200" s="47"/>
    </row>
    <row r="201" spans="1:11">
      <c r="A201" s="20">
        <v>198</v>
      </c>
      <c r="B201">
        <v>4763</v>
      </c>
      <c r="C201">
        <v>49</v>
      </c>
      <c r="D201">
        <v>0</v>
      </c>
      <c r="E201">
        <v>3</v>
      </c>
      <c r="F201">
        <v>0</v>
      </c>
      <c r="G201" t="s">
        <v>35</v>
      </c>
      <c r="H201" t="s">
        <v>36</v>
      </c>
      <c r="I201" t="s">
        <v>165</v>
      </c>
      <c r="J201" s="3">
        <f t="shared" si="6"/>
        <v>0</v>
      </c>
      <c r="K201" s="47"/>
    </row>
    <row r="202" spans="1:11">
      <c r="A202" s="20">
        <v>199</v>
      </c>
      <c r="B202">
        <v>4763</v>
      </c>
      <c r="C202">
        <v>58</v>
      </c>
      <c r="D202">
        <v>0</v>
      </c>
      <c r="E202">
        <v>3</v>
      </c>
      <c r="F202">
        <v>0</v>
      </c>
      <c r="G202" t="s">
        <v>35</v>
      </c>
      <c r="H202" t="s">
        <v>36</v>
      </c>
      <c r="I202" t="s">
        <v>160</v>
      </c>
      <c r="J202" s="3">
        <f t="shared" si="6"/>
        <v>0</v>
      </c>
      <c r="K202" s="47"/>
    </row>
    <row r="203" spans="1:11">
      <c r="A203" s="20">
        <v>200</v>
      </c>
      <c r="B203">
        <v>4913</v>
      </c>
      <c r="C203">
        <v>12</v>
      </c>
      <c r="D203">
        <v>0</v>
      </c>
      <c r="E203">
        <v>4</v>
      </c>
      <c r="F203">
        <v>0</v>
      </c>
      <c r="G203" t="s">
        <v>35</v>
      </c>
      <c r="H203" t="s">
        <v>36</v>
      </c>
      <c r="I203" t="s">
        <v>52</v>
      </c>
      <c r="J203" s="3">
        <f t="shared" si="6"/>
        <v>0</v>
      </c>
      <c r="K203" s="47"/>
    </row>
    <row r="204" spans="1:11">
      <c r="A204" s="20">
        <v>201</v>
      </c>
      <c r="B204">
        <v>4913</v>
      </c>
      <c r="C204">
        <v>20</v>
      </c>
      <c r="D204">
        <v>2</v>
      </c>
      <c r="E204">
        <v>5</v>
      </c>
      <c r="F204">
        <v>0</v>
      </c>
      <c r="G204" t="s">
        <v>35</v>
      </c>
      <c r="H204" t="s">
        <v>36</v>
      </c>
      <c r="I204" t="s">
        <v>166</v>
      </c>
      <c r="J204" s="3">
        <f t="shared" si="6"/>
        <v>0</v>
      </c>
      <c r="K204" s="47"/>
    </row>
    <row r="205" spans="1:11">
      <c r="A205" s="20">
        <v>202</v>
      </c>
      <c r="B205">
        <v>4913</v>
      </c>
      <c r="C205">
        <v>34</v>
      </c>
      <c r="D205">
        <v>0</v>
      </c>
      <c r="E205">
        <v>3</v>
      </c>
      <c r="F205">
        <v>0</v>
      </c>
      <c r="G205" t="s">
        <v>35</v>
      </c>
      <c r="H205" t="s">
        <v>36</v>
      </c>
      <c r="I205" t="s">
        <v>69</v>
      </c>
      <c r="J205" s="3">
        <f t="shared" si="6"/>
        <v>0</v>
      </c>
      <c r="K205" s="47"/>
    </row>
    <row r="206" spans="1:11">
      <c r="A206" s="20">
        <v>203</v>
      </c>
      <c r="B206">
        <v>4913</v>
      </c>
      <c r="C206">
        <v>45</v>
      </c>
      <c r="D206">
        <v>0</v>
      </c>
      <c r="E206">
        <v>1</v>
      </c>
      <c r="F206">
        <v>0</v>
      </c>
      <c r="G206" t="s">
        <v>35</v>
      </c>
      <c r="H206" t="s">
        <v>36</v>
      </c>
      <c r="I206" t="s">
        <v>167</v>
      </c>
      <c r="J206" s="3">
        <f t="shared" si="6"/>
        <v>0</v>
      </c>
      <c r="K206" s="47"/>
    </row>
    <row r="207" spans="1:11">
      <c r="A207" s="20">
        <v>204</v>
      </c>
      <c r="B207">
        <v>4913</v>
      </c>
      <c r="C207">
        <v>53</v>
      </c>
      <c r="D207">
        <v>0</v>
      </c>
      <c r="E207">
        <v>3</v>
      </c>
      <c r="F207">
        <v>0</v>
      </c>
      <c r="G207" t="s">
        <v>35</v>
      </c>
      <c r="H207" t="s">
        <v>37</v>
      </c>
      <c r="J207" s="3">
        <f t="shared" si="6"/>
        <v>0</v>
      </c>
      <c r="K207" s="47"/>
    </row>
    <row r="208" spans="1:11">
      <c r="A208" s="20">
        <v>205</v>
      </c>
      <c r="B208">
        <v>4964</v>
      </c>
      <c r="C208">
        <v>6</v>
      </c>
      <c r="D208">
        <v>0</v>
      </c>
      <c r="E208">
        <v>0</v>
      </c>
      <c r="F208">
        <v>0</v>
      </c>
      <c r="G208" t="s">
        <v>35</v>
      </c>
      <c r="H208" t="s">
        <v>36</v>
      </c>
      <c r="I208" t="s">
        <v>168</v>
      </c>
      <c r="J208" s="3">
        <f t="shared" si="6"/>
        <v>0</v>
      </c>
      <c r="K208" s="47"/>
    </row>
    <row r="209" spans="1:11">
      <c r="A209" s="20">
        <v>206</v>
      </c>
      <c r="B209">
        <v>4964</v>
      </c>
      <c r="C209">
        <v>13</v>
      </c>
      <c r="D209">
        <v>0</v>
      </c>
      <c r="E209">
        <v>0</v>
      </c>
      <c r="F209">
        <v>0</v>
      </c>
      <c r="G209" t="s">
        <v>35</v>
      </c>
      <c r="H209" t="s">
        <v>36</v>
      </c>
      <c r="I209" t="s">
        <v>169</v>
      </c>
      <c r="J209" s="3">
        <f t="shared" si="6"/>
        <v>0</v>
      </c>
      <c r="K209" s="47"/>
    </row>
    <row r="210" spans="1:11">
      <c r="A210" s="20">
        <v>207</v>
      </c>
      <c r="B210">
        <v>4964</v>
      </c>
      <c r="C210">
        <v>20</v>
      </c>
      <c r="D210">
        <v>0</v>
      </c>
      <c r="E210">
        <v>0</v>
      </c>
      <c r="F210">
        <v>0</v>
      </c>
      <c r="G210" t="s">
        <v>35</v>
      </c>
      <c r="H210" t="s">
        <v>37</v>
      </c>
      <c r="I210" t="s">
        <v>170</v>
      </c>
      <c r="J210" s="3">
        <f t="shared" si="6"/>
        <v>0</v>
      </c>
      <c r="K210" s="47"/>
    </row>
    <row r="211" spans="1:11">
      <c r="A211" s="20">
        <v>208</v>
      </c>
      <c r="B211">
        <v>4964</v>
      </c>
      <c r="C211">
        <v>36</v>
      </c>
      <c r="D211">
        <v>0</v>
      </c>
      <c r="E211">
        <v>0</v>
      </c>
      <c r="F211">
        <v>0</v>
      </c>
      <c r="G211" t="s">
        <v>35</v>
      </c>
      <c r="H211" t="s">
        <v>36</v>
      </c>
      <c r="I211" t="s">
        <v>65</v>
      </c>
      <c r="J211" s="3">
        <f t="shared" si="6"/>
        <v>0</v>
      </c>
      <c r="K211" s="47"/>
    </row>
    <row r="212" spans="1:11">
      <c r="A212" s="20">
        <v>209</v>
      </c>
      <c r="B212">
        <v>4964</v>
      </c>
      <c r="C212">
        <v>41</v>
      </c>
      <c r="D212">
        <v>0</v>
      </c>
      <c r="E212">
        <v>0</v>
      </c>
      <c r="F212">
        <v>0</v>
      </c>
      <c r="G212" t="s">
        <v>35</v>
      </c>
      <c r="H212" t="s">
        <v>36</v>
      </c>
      <c r="J212" s="3">
        <f t="shared" si="6"/>
        <v>0</v>
      </c>
      <c r="K212" s="47"/>
    </row>
    <row r="213" spans="1:11">
      <c r="A213" s="20">
        <v>210</v>
      </c>
      <c r="B213">
        <v>4964</v>
      </c>
      <c r="C213">
        <v>49</v>
      </c>
      <c r="D213">
        <v>0</v>
      </c>
      <c r="E213">
        <v>0</v>
      </c>
      <c r="F213">
        <v>0</v>
      </c>
      <c r="G213" t="s">
        <v>35</v>
      </c>
      <c r="H213" t="s">
        <v>37</v>
      </c>
      <c r="J213" s="3">
        <f t="shared" si="6"/>
        <v>0</v>
      </c>
      <c r="K213" s="47"/>
    </row>
    <row r="214" spans="1:11">
      <c r="A214" s="20">
        <v>211</v>
      </c>
      <c r="B214">
        <v>4972</v>
      </c>
      <c r="C214">
        <v>10</v>
      </c>
      <c r="D214">
        <v>2</v>
      </c>
      <c r="E214">
        <v>0</v>
      </c>
      <c r="F214">
        <v>2</v>
      </c>
      <c r="G214" t="s">
        <v>40</v>
      </c>
      <c r="H214" t="s">
        <v>37</v>
      </c>
      <c r="I214" t="s">
        <v>171</v>
      </c>
      <c r="J214" s="3">
        <f t="shared" si="6"/>
        <v>1</v>
      </c>
      <c r="K214" s="47"/>
    </row>
    <row r="215" spans="1:11">
      <c r="A215" s="20">
        <v>212</v>
      </c>
      <c r="B215">
        <v>4972</v>
      </c>
      <c r="C215">
        <v>29</v>
      </c>
      <c r="D215">
        <v>1</v>
      </c>
      <c r="E215">
        <v>0</v>
      </c>
      <c r="F215">
        <v>2</v>
      </c>
      <c r="G215" t="s">
        <v>35</v>
      </c>
      <c r="H215" t="s">
        <v>36</v>
      </c>
      <c r="I215" t="s">
        <v>172</v>
      </c>
      <c r="J215" s="3">
        <f t="shared" si="6"/>
        <v>0</v>
      </c>
      <c r="K215" s="47"/>
    </row>
    <row r="216" spans="1:11">
      <c r="A216" s="20">
        <v>213</v>
      </c>
      <c r="B216">
        <v>4972</v>
      </c>
      <c r="C216">
        <v>37</v>
      </c>
      <c r="D216">
        <v>1</v>
      </c>
      <c r="E216">
        <v>0</v>
      </c>
      <c r="F216">
        <v>2</v>
      </c>
      <c r="G216" t="s">
        <v>40</v>
      </c>
      <c r="H216" t="s">
        <v>36</v>
      </c>
      <c r="I216" t="s">
        <v>173</v>
      </c>
      <c r="J216" s="3">
        <f t="shared" si="6"/>
        <v>1</v>
      </c>
      <c r="K216" s="47"/>
    </row>
    <row r="217" spans="1:11">
      <c r="A217" s="20">
        <v>214</v>
      </c>
      <c r="B217">
        <v>4972</v>
      </c>
      <c r="C217">
        <v>57</v>
      </c>
      <c r="D217">
        <v>2</v>
      </c>
      <c r="E217">
        <v>0</v>
      </c>
      <c r="F217">
        <v>2</v>
      </c>
      <c r="G217" t="s">
        <v>40</v>
      </c>
      <c r="H217" t="s">
        <v>37</v>
      </c>
      <c r="I217" t="s">
        <v>174</v>
      </c>
      <c r="J217" s="3">
        <f t="shared" si="6"/>
        <v>1</v>
      </c>
      <c r="K217" s="47"/>
    </row>
    <row r="218" spans="1:11">
      <c r="A218" s="20">
        <v>215</v>
      </c>
      <c r="B218">
        <v>5089</v>
      </c>
      <c r="C218">
        <v>4</v>
      </c>
      <c r="D218">
        <v>0</v>
      </c>
      <c r="E218">
        <v>0</v>
      </c>
      <c r="F218">
        <v>0</v>
      </c>
      <c r="G218" t="s">
        <v>35</v>
      </c>
      <c r="H218" t="s">
        <v>36</v>
      </c>
      <c r="I218" t="s">
        <v>175</v>
      </c>
      <c r="J218" s="3">
        <f t="shared" si="6"/>
        <v>0</v>
      </c>
      <c r="K218" s="47"/>
    </row>
    <row r="219" spans="1:11">
      <c r="A219" s="20">
        <v>216</v>
      </c>
      <c r="B219">
        <v>5089</v>
      </c>
      <c r="C219">
        <v>11</v>
      </c>
      <c r="D219">
        <v>0</v>
      </c>
      <c r="E219">
        <v>0</v>
      </c>
      <c r="F219">
        <v>0</v>
      </c>
      <c r="G219" t="s">
        <v>35</v>
      </c>
      <c r="H219" t="s">
        <v>37</v>
      </c>
      <c r="I219" t="s">
        <v>176</v>
      </c>
      <c r="J219" s="3">
        <f t="shared" si="6"/>
        <v>0</v>
      </c>
      <c r="K219" s="47"/>
    </row>
    <row r="220" spans="1:11">
      <c r="A220" s="20">
        <v>217</v>
      </c>
      <c r="B220">
        <v>5089</v>
      </c>
      <c r="C220">
        <v>21</v>
      </c>
      <c r="D220">
        <v>0</v>
      </c>
      <c r="E220">
        <v>0</v>
      </c>
      <c r="F220">
        <v>0</v>
      </c>
      <c r="G220" t="s">
        <v>35</v>
      </c>
      <c r="H220" t="s">
        <v>36</v>
      </c>
      <c r="J220" s="3">
        <f t="shared" si="6"/>
        <v>0</v>
      </c>
      <c r="K220" s="47"/>
    </row>
    <row r="221" spans="1:11">
      <c r="A221" s="20">
        <v>218</v>
      </c>
      <c r="B221">
        <v>5089</v>
      </c>
      <c r="C221">
        <v>29</v>
      </c>
      <c r="D221">
        <v>1</v>
      </c>
      <c r="E221">
        <v>0</v>
      </c>
      <c r="F221">
        <v>0</v>
      </c>
      <c r="G221" t="s">
        <v>35</v>
      </c>
      <c r="H221" t="s">
        <v>36</v>
      </c>
      <c r="I221" t="s">
        <v>177</v>
      </c>
      <c r="J221" s="3">
        <f t="shared" si="6"/>
        <v>0</v>
      </c>
      <c r="K221" s="47"/>
    </row>
    <row r="222" spans="1:11">
      <c r="A222" s="20">
        <v>219</v>
      </c>
      <c r="B222">
        <v>5089</v>
      </c>
      <c r="C222">
        <v>45</v>
      </c>
      <c r="D222">
        <v>2</v>
      </c>
      <c r="E222">
        <v>0</v>
      </c>
      <c r="F222">
        <v>0</v>
      </c>
      <c r="G222" t="s">
        <v>35</v>
      </c>
      <c r="H222" t="s">
        <v>36</v>
      </c>
      <c r="I222" t="s">
        <v>178</v>
      </c>
      <c r="J222" s="3">
        <f t="shared" si="6"/>
        <v>0</v>
      </c>
      <c r="K222" s="47"/>
    </row>
    <row r="223" spans="1:11">
      <c r="A223" s="20">
        <v>220</v>
      </c>
      <c r="B223">
        <v>5089</v>
      </c>
      <c r="C223">
        <v>52</v>
      </c>
      <c r="D223">
        <v>1</v>
      </c>
      <c r="E223">
        <v>2</v>
      </c>
      <c r="F223">
        <v>0</v>
      </c>
      <c r="G223" t="s">
        <v>35</v>
      </c>
      <c r="H223" t="s">
        <v>36</v>
      </c>
      <c r="I223" t="s">
        <v>179</v>
      </c>
      <c r="J223" s="3">
        <f t="shared" si="6"/>
        <v>0</v>
      </c>
      <c r="K223" s="47"/>
    </row>
    <row r="224" spans="1:11">
      <c r="A224" s="20">
        <v>221</v>
      </c>
      <c r="B224">
        <v>5107</v>
      </c>
      <c r="C224">
        <v>8</v>
      </c>
      <c r="D224">
        <v>4</v>
      </c>
      <c r="E224">
        <v>0</v>
      </c>
      <c r="F224">
        <v>0</v>
      </c>
      <c r="G224" t="s">
        <v>35</v>
      </c>
      <c r="H224" t="s">
        <v>36</v>
      </c>
      <c r="J224" s="3">
        <f t="shared" si="6"/>
        <v>0</v>
      </c>
      <c r="K224" s="47"/>
    </row>
    <row r="225" spans="1:11">
      <c r="A225" s="20">
        <v>222</v>
      </c>
      <c r="B225">
        <v>5107</v>
      </c>
      <c r="C225">
        <v>16</v>
      </c>
      <c r="D225">
        <v>2</v>
      </c>
      <c r="E225">
        <v>0</v>
      </c>
      <c r="F225">
        <v>0</v>
      </c>
      <c r="G225" t="s">
        <v>35</v>
      </c>
      <c r="H225" t="s">
        <v>36</v>
      </c>
      <c r="I225" t="s">
        <v>180</v>
      </c>
      <c r="J225" s="3">
        <f t="shared" si="6"/>
        <v>0</v>
      </c>
      <c r="K225" s="47"/>
    </row>
    <row r="226" spans="1:11">
      <c r="A226" s="20">
        <v>223</v>
      </c>
      <c r="B226">
        <v>5107</v>
      </c>
      <c r="C226">
        <v>32</v>
      </c>
      <c r="D226">
        <v>1</v>
      </c>
      <c r="E226">
        <v>0</v>
      </c>
      <c r="F226">
        <v>0</v>
      </c>
      <c r="G226" t="s">
        <v>35</v>
      </c>
      <c r="H226" t="s">
        <v>36</v>
      </c>
      <c r="I226" t="s">
        <v>181</v>
      </c>
      <c r="J226" s="3">
        <f t="shared" si="6"/>
        <v>0</v>
      </c>
      <c r="K226" s="47"/>
    </row>
    <row r="227" spans="1:11">
      <c r="A227" s="20">
        <v>224</v>
      </c>
      <c r="B227">
        <v>5107</v>
      </c>
      <c r="C227">
        <v>43</v>
      </c>
      <c r="D227">
        <v>0</v>
      </c>
      <c r="E227">
        <v>1</v>
      </c>
      <c r="F227">
        <v>0</v>
      </c>
      <c r="G227" t="s">
        <v>35</v>
      </c>
      <c r="H227" t="s">
        <v>36</v>
      </c>
      <c r="I227" t="s">
        <v>182</v>
      </c>
      <c r="J227" s="3">
        <f t="shared" si="6"/>
        <v>0</v>
      </c>
      <c r="K227" s="47"/>
    </row>
    <row r="228" spans="1:11">
      <c r="A228" s="20">
        <v>225</v>
      </c>
      <c r="B228">
        <v>5107</v>
      </c>
      <c r="C228">
        <v>57</v>
      </c>
      <c r="D228">
        <v>1</v>
      </c>
      <c r="E228">
        <v>1</v>
      </c>
      <c r="F228">
        <v>0</v>
      </c>
      <c r="G228" t="s">
        <v>35</v>
      </c>
      <c r="H228" t="s">
        <v>37</v>
      </c>
      <c r="I228" t="s">
        <v>183</v>
      </c>
      <c r="J228" s="3">
        <f t="shared" si="6"/>
        <v>0</v>
      </c>
      <c r="K228" s="47"/>
    </row>
    <row r="229" spans="1:11">
      <c r="A229" s="20">
        <v>226</v>
      </c>
      <c r="B229">
        <v>5124</v>
      </c>
      <c r="C229">
        <v>7</v>
      </c>
      <c r="D229">
        <v>1</v>
      </c>
      <c r="E229">
        <v>0</v>
      </c>
      <c r="F229">
        <v>3</v>
      </c>
      <c r="G229" t="s">
        <v>35</v>
      </c>
      <c r="H229" t="s">
        <v>37</v>
      </c>
      <c r="J229" s="3">
        <f t="shared" si="6"/>
        <v>0</v>
      </c>
      <c r="K229" s="47"/>
    </row>
    <row r="230" spans="1:11">
      <c r="A230" s="20">
        <v>227</v>
      </c>
      <c r="B230">
        <v>5124</v>
      </c>
      <c r="C230">
        <v>15</v>
      </c>
      <c r="D230">
        <v>2</v>
      </c>
      <c r="E230">
        <v>0</v>
      </c>
      <c r="F230">
        <v>2</v>
      </c>
      <c r="G230" t="s">
        <v>35</v>
      </c>
      <c r="H230" t="s">
        <v>37</v>
      </c>
      <c r="I230" t="s">
        <v>184</v>
      </c>
      <c r="J230" s="3">
        <f t="shared" si="6"/>
        <v>0</v>
      </c>
      <c r="K230" s="47"/>
    </row>
    <row r="231" spans="1:11">
      <c r="A231" s="20">
        <v>228</v>
      </c>
      <c r="B231">
        <v>5124</v>
      </c>
      <c r="C231">
        <v>22</v>
      </c>
      <c r="D231">
        <v>4</v>
      </c>
      <c r="E231">
        <v>2</v>
      </c>
      <c r="F231">
        <v>1</v>
      </c>
      <c r="G231" t="s">
        <v>35</v>
      </c>
      <c r="H231" t="s">
        <v>37</v>
      </c>
      <c r="I231" t="s">
        <v>185</v>
      </c>
      <c r="J231" s="3">
        <f t="shared" si="6"/>
        <v>0</v>
      </c>
      <c r="K231" s="47"/>
    </row>
    <row r="232" spans="1:11">
      <c r="A232" s="20">
        <v>229</v>
      </c>
      <c r="B232">
        <v>5124</v>
      </c>
      <c r="C232">
        <v>30</v>
      </c>
      <c r="D232">
        <v>4</v>
      </c>
      <c r="E232">
        <v>0</v>
      </c>
      <c r="F232">
        <v>3</v>
      </c>
      <c r="G232" t="s">
        <v>35</v>
      </c>
      <c r="H232" t="s">
        <v>37</v>
      </c>
      <c r="J232" s="3">
        <f t="shared" si="6"/>
        <v>0</v>
      </c>
      <c r="K232" s="47"/>
    </row>
    <row r="233" spans="1:11">
      <c r="A233" s="20">
        <v>230</v>
      </c>
      <c r="B233">
        <v>5124</v>
      </c>
      <c r="C233">
        <v>37</v>
      </c>
      <c r="D233">
        <v>0</v>
      </c>
      <c r="E233">
        <v>3</v>
      </c>
      <c r="F233">
        <v>0</v>
      </c>
      <c r="G233" t="s">
        <v>35</v>
      </c>
      <c r="H233" t="s">
        <v>37</v>
      </c>
      <c r="I233" t="s">
        <v>186</v>
      </c>
      <c r="J233" s="3">
        <f t="shared" si="6"/>
        <v>0</v>
      </c>
      <c r="K233" s="47"/>
    </row>
    <row r="234" spans="1:11">
      <c r="A234" s="20">
        <v>231</v>
      </c>
      <c r="B234">
        <v>5124</v>
      </c>
      <c r="C234">
        <v>46</v>
      </c>
      <c r="D234">
        <v>5</v>
      </c>
      <c r="E234">
        <v>0</v>
      </c>
      <c r="F234">
        <v>0</v>
      </c>
      <c r="G234" t="s">
        <v>35</v>
      </c>
      <c r="H234" t="s">
        <v>37</v>
      </c>
      <c r="J234" s="3">
        <f t="shared" si="6"/>
        <v>0</v>
      </c>
      <c r="K234" s="47"/>
    </row>
    <row r="235" spans="1:11">
      <c r="A235" s="20">
        <v>232</v>
      </c>
      <c r="B235">
        <v>5285</v>
      </c>
      <c r="C235">
        <v>2</v>
      </c>
      <c r="D235">
        <v>1</v>
      </c>
      <c r="E235">
        <v>0</v>
      </c>
      <c r="F235">
        <v>1</v>
      </c>
      <c r="G235" t="s">
        <v>40</v>
      </c>
      <c r="H235" t="s">
        <v>37</v>
      </c>
      <c r="I235" t="s">
        <v>130</v>
      </c>
      <c r="J235" s="3">
        <f t="shared" si="6"/>
        <v>1</v>
      </c>
      <c r="K235" s="47"/>
    </row>
    <row r="236" spans="1:11">
      <c r="A236" s="20">
        <v>233</v>
      </c>
      <c r="B236">
        <v>5285</v>
      </c>
      <c r="C236">
        <v>12</v>
      </c>
      <c r="D236">
        <v>1</v>
      </c>
      <c r="E236">
        <v>0</v>
      </c>
      <c r="F236">
        <v>2</v>
      </c>
      <c r="G236" t="s">
        <v>35</v>
      </c>
      <c r="H236" t="s">
        <v>36</v>
      </c>
      <c r="J236" s="3">
        <f t="shared" si="6"/>
        <v>0</v>
      </c>
      <c r="K236" s="47"/>
    </row>
    <row r="237" spans="1:11">
      <c r="A237" s="20">
        <v>234</v>
      </c>
      <c r="B237">
        <v>5285</v>
      </c>
      <c r="C237">
        <v>27</v>
      </c>
      <c r="D237">
        <v>0</v>
      </c>
      <c r="E237">
        <v>0</v>
      </c>
      <c r="F237">
        <v>0</v>
      </c>
      <c r="G237" t="s">
        <v>35</v>
      </c>
      <c r="H237" t="s">
        <v>36</v>
      </c>
      <c r="I237" t="s">
        <v>65</v>
      </c>
      <c r="J237" s="3">
        <f t="shared" si="6"/>
        <v>0</v>
      </c>
      <c r="K237" s="47"/>
    </row>
    <row r="238" spans="1:11">
      <c r="A238" s="20">
        <v>235</v>
      </c>
      <c r="B238">
        <v>5285</v>
      </c>
      <c r="C238">
        <v>35</v>
      </c>
      <c r="D238">
        <v>0</v>
      </c>
      <c r="E238">
        <v>0</v>
      </c>
      <c r="F238">
        <v>0</v>
      </c>
      <c r="G238" t="s">
        <v>35</v>
      </c>
      <c r="H238" t="s">
        <v>37</v>
      </c>
      <c r="I238" t="s">
        <v>65</v>
      </c>
      <c r="J238" s="3">
        <f t="shared" si="6"/>
        <v>0</v>
      </c>
      <c r="K238" s="47"/>
    </row>
    <row r="239" spans="1:11">
      <c r="A239" s="20">
        <v>236</v>
      </c>
      <c r="B239">
        <v>5285</v>
      </c>
      <c r="C239">
        <v>40</v>
      </c>
      <c r="D239">
        <v>0</v>
      </c>
      <c r="E239">
        <v>0</v>
      </c>
      <c r="F239">
        <v>2</v>
      </c>
      <c r="G239" t="s">
        <v>35</v>
      </c>
      <c r="H239" t="s">
        <v>37</v>
      </c>
      <c r="I239" t="s">
        <v>110</v>
      </c>
      <c r="J239" s="3">
        <f t="shared" si="6"/>
        <v>0</v>
      </c>
      <c r="K239" s="47"/>
    </row>
    <row r="240" spans="1:11">
      <c r="A240" s="20">
        <v>237</v>
      </c>
      <c r="B240">
        <v>5510</v>
      </c>
      <c r="C240">
        <v>9</v>
      </c>
      <c r="D240">
        <v>0</v>
      </c>
      <c r="E240">
        <v>0</v>
      </c>
      <c r="F240">
        <v>0</v>
      </c>
      <c r="G240" t="s">
        <v>35</v>
      </c>
      <c r="H240" t="s">
        <v>36</v>
      </c>
      <c r="J240" s="3">
        <f t="shared" si="6"/>
        <v>0</v>
      </c>
      <c r="K240" s="47"/>
    </row>
    <row r="241" spans="1:11">
      <c r="A241" s="20">
        <v>238</v>
      </c>
      <c r="B241">
        <v>5510</v>
      </c>
      <c r="C241">
        <v>9</v>
      </c>
      <c r="D241">
        <v>1</v>
      </c>
      <c r="E241">
        <v>3</v>
      </c>
      <c r="F241">
        <v>0</v>
      </c>
      <c r="G241" t="s">
        <v>35</v>
      </c>
      <c r="H241" t="s">
        <v>37</v>
      </c>
      <c r="J241" s="3">
        <f t="shared" si="6"/>
        <v>0</v>
      </c>
      <c r="K241" s="47"/>
    </row>
    <row r="242" spans="1:11">
      <c r="A242" s="20">
        <v>239</v>
      </c>
      <c r="B242">
        <v>5510</v>
      </c>
      <c r="C242">
        <v>17</v>
      </c>
      <c r="D242">
        <v>2</v>
      </c>
      <c r="E242">
        <v>0</v>
      </c>
      <c r="F242">
        <v>0</v>
      </c>
      <c r="G242" t="s">
        <v>35</v>
      </c>
      <c r="H242" t="s">
        <v>36</v>
      </c>
      <c r="I242" t="s">
        <v>187</v>
      </c>
      <c r="J242" s="3">
        <f t="shared" si="6"/>
        <v>0</v>
      </c>
      <c r="K242" s="47"/>
    </row>
    <row r="243" spans="1:11">
      <c r="A243" s="20">
        <v>240</v>
      </c>
      <c r="B243">
        <v>5510</v>
      </c>
      <c r="C243">
        <v>30</v>
      </c>
      <c r="D243">
        <v>3</v>
      </c>
      <c r="E243">
        <v>0</v>
      </c>
      <c r="F243">
        <v>0</v>
      </c>
      <c r="G243" t="s">
        <v>40</v>
      </c>
      <c r="H243" t="s">
        <v>37</v>
      </c>
      <c r="I243" t="s">
        <v>79</v>
      </c>
      <c r="J243" s="3">
        <f t="shared" si="6"/>
        <v>1</v>
      </c>
      <c r="K243" s="47"/>
    </row>
    <row r="244" spans="1:11">
      <c r="A244" s="20">
        <v>241</v>
      </c>
      <c r="B244">
        <v>5510</v>
      </c>
      <c r="C244">
        <v>37</v>
      </c>
      <c r="D244">
        <v>1</v>
      </c>
      <c r="E244">
        <v>0</v>
      </c>
      <c r="F244">
        <v>0</v>
      </c>
      <c r="G244" t="s">
        <v>35</v>
      </c>
      <c r="H244" t="s">
        <v>36</v>
      </c>
      <c r="J244" s="3">
        <f t="shared" si="6"/>
        <v>0</v>
      </c>
      <c r="K244" s="47"/>
    </row>
    <row r="245" spans="1:11">
      <c r="A245" s="20">
        <v>242</v>
      </c>
      <c r="B245">
        <v>5510</v>
      </c>
      <c r="C245">
        <v>54</v>
      </c>
      <c r="D245">
        <v>1</v>
      </c>
      <c r="E245">
        <v>4</v>
      </c>
      <c r="F245">
        <v>0</v>
      </c>
      <c r="G245" t="s">
        <v>40</v>
      </c>
      <c r="H245" t="s">
        <v>37</v>
      </c>
      <c r="I245" t="s">
        <v>79</v>
      </c>
      <c r="J245" s="3">
        <f t="shared" si="6"/>
        <v>1</v>
      </c>
      <c r="K245" s="47"/>
    </row>
    <row r="246" spans="1:11">
      <c r="A246" s="20">
        <v>243</v>
      </c>
      <c r="B246">
        <v>5669</v>
      </c>
      <c r="C246">
        <v>4</v>
      </c>
      <c r="D246">
        <v>1</v>
      </c>
      <c r="E246">
        <v>0</v>
      </c>
      <c r="F246">
        <v>1</v>
      </c>
      <c r="G246" t="s">
        <v>35</v>
      </c>
      <c r="H246" t="s">
        <v>37</v>
      </c>
      <c r="J246" s="3">
        <f t="shared" si="6"/>
        <v>0</v>
      </c>
      <c r="K246" s="47"/>
    </row>
    <row r="247" spans="1:11">
      <c r="A247" s="20">
        <v>244</v>
      </c>
      <c r="B247">
        <v>5669</v>
      </c>
      <c r="C247">
        <v>13</v>
      </c>
      <c r="D247">
        <v>0</v>
      </c>
      <c r="E247">
        <v>0</v>
      </c>
      <c r="F247">
        <v>3</v>
      </c>
      <c r="G247" t="s">
        <v>35</v>
      </c>
      <c r="H247" t="s">
        <v>36</v>
      </c>
      <c r="J247" s="3">
        <f t="shared" si="6"/>
        <v>0</v>
      </c>
      <c r="K247" s="47"/>
    </row>
    <row r="248" spans="1:11">
      <c r="A248" s="20">
        <v>245</v>
      </c>
      <c r="B248">
        <v>5669</v>
      </c>
      <c r="C248">
        <v>23</v>
      </c>
      <c r="D248">
        <v>0</v>
      </c>
      <c r="E248">
        <v>0</v>
      </c>
      <c r="F248">
        <v>1</v>
      </c>
      <c r="G248" t="s">
        <v>40</v>
      </c>
      <c r="H248" t="s">
        <v>37</v>
      </c>
      <c r="I248" t="s">
        <v>188</v>
      </c>
      <c r="J248" s="3">
        <f t="shared" si="6"/>
        <v>1</v>
      </c>
      <c r="K248" s="47"/>
    </row>
    <row r="249" spans="1:11">
      <c r="A249" s="20">
        <v>246</v>
      </c>
      <c r="B249">
        <v>5669</v>
      </c>
      <c r="C249">
        <v>32</v>
      </c>
      <c r="D249">
        <v>0</v>
      </c>
      <c r="E249">
        <v>0</v>
      </c>
      <c r="F249">
        <v>2</v>
      </c>
      <c r="G249" t="s">
        <v>40</v>
      </c>
      <c r="H249" t="s">
        <v>36</v>
      </c>
      <c r="I249" t="s">
        <v>189</v>
      </c>
      <c r="J249" s="3">
        <f t="shared" si="6"/>
        <v>1</v>
      </c>
      <c r="K249" s="47"/>
    </row>
    <row r="250" spans="1:11">
      <c r="A250" s="20">
        <v>247</v>
      </c>
      <c r="B250">
        <v>5669</v>
      </c>
      <c r="C250">
        <v>42</v>
      </c>
      <c r="D250">
        <v>0</v>
      </c>
      <c r="E250">
        <v>1</v>
      </c>
      <c r="F250">
        <v>1</v>
      </c>
      <c r="G250" t="s">
        <v>35</v>
      </c>
      <c r="H250" t="s">
        <v>37</v>
      </c>
      <c r="J250" s="3">
        <f t="shared" si="6"/>
        <v>0</v>
      </c>
      <c r="K250" s="47"/>
    </row>
    <row r="251" spans="1:11">
      <c r="A251" s="20">
        <v>248</v>
      </c>
      <c r="B251">
        <v>5669</v>
      </c>
      <c r="C251">
        <v>47</v>
      </c>
      <c r="D251">
        <v>0</v>
      </c>
      <c r="E251">
        <v>0</v>
      </c>
      <c r="F251">
        <v>1</v>
      </c>
      <c r="G251" t="s">
        <v>35</v>
      </c>
      <c r="H251" t="s">
        <v>36</v>
      </c>
      <c r="I251" t="s">
        <v>190</v>
      </c>
      <c r="J251" s="3">
        <f t="shared" si="6"/>
        <v>0</v>
      </c>
      <c r="K251" s="47"/>
    </row>
    <row r="252" spans="1:11">
      <c r="A252" s="20">
        <v>249</v>
      </c>
      <c r="B252">
        <v>5669</v>
      </c>
      <c r="C252">
        <v>54</v>
      </c>
      <c r="D252">
        <v>0</v>
      </c>
      <c r="E252">
        <v>0</v>
      </c>
      <c r="F252">
        <v>1</v>
      </c>
      <c r="G252" t="s">
        <v>35</v>
      </c>
      <c r="H252" t="s">
        <v>36</v>
      </c>
      <c r="I252" t="s">
        <v>191</v>
      </c>
      <c r="J252" s="3">
        <f t="shared" si="6"/>
        <v>0</v>
      </c>
      <c r="K252" s="47"/>
    </row>
    <row r="253" spans="1:11">
      <c r="A253" s="20">
        <v>250</v>
      </c>
      <c r="B253">
        <v>5765</v>
      </c>
      <c r="C253">
        <v>3</v>
      </c>
      <c r="D253">
        <v>0</v>
      </c>
      <c r="E253">
        <v>0</v>
      </c>
      <c r="F253">
        <v>0</v>
      </c>
      <c r="G253" t="s">
        <v>35</v>
      </c>
      <c r="H253" t="s">
        <v>36</v>
      </c>
      <c r="I253" t="s">
        <v>169</v>
      </c>
      <c r="J253" s="3">
        <f t="shared" si="6"/>
        <v>0</v>
      </c>
      <c r="K253" s="47"/>
    </row>
    <row r="254" spans="1:11">
      <c r="A254" s="20">
        <v>251</v>
      </c>
      <c r="B254">
        <v>5765</v>
      </c>
      <c r="C254">
        <v>18</v>
      </c>
      <c r="D254">
        <v>0</v>
      </c>
      <c r="E254">
        <v>0</v>
      </c>
      <c r="F254">
        <v>0</v>
      </c>
      <c r="G254" t="s">
        <v>35</v>
      </c>
      <c r="H254" t="s">
        <v>37</v>
      </c>
      <c r="I254" t="s">
        <v>192</v>
      </c>
      <c r="J254" s="3">
        <f t="shared" si="6"/>
        <v>0</v>
      </c>
      <c r="K254" s="47"/>
    </row>
    <row r="255" spans="1:11">
      <c r="A255" s="20">
        <v>252</v>
      </c>
      <c r="B255">
        <v>5765</v>
      </c>
      <c r="C255">
        <v>30</v>
      </c>
      <c r="D255">
        <v>0</v>
      </c>
      <c r="E255">
        <v>0</v>
      </c>
      <c r="F255">
        <v>0</v>
      </c>
      <c r="G255" t="s">
        <v>35</v>
      </c>
      <c r="H255" t="s">
        <v>36</v>
      </c>
      <c r="I255" t="s">
        <v>65</v>
      </c>
      <c r="J255" s="3">
        <f t="shared" si="6"/>
        <v>0</v>
      </c>
      <c r="K255" s="47"/>
    </row>
    <row r="256" spans="1:11">
      <c r="A256" s="20">
        <v>253</v>
      </c>
      <c r="B256">
        <v>5765</v>
      </c>
      <c r="C256">
        <v>40</v>
      </c>
      <c r="D256">
        <v>0</v>
      </c>
      <c r="E256">
        <v>1</v>
      </c>
      <c r="F256">
        <v>0</v>
      </c>
      <c r="G256" t="s">
        <v>35</v>
      </c>
      <c r="H256" t="s">
        <v>36</v>
      </c>
      <c r="I256" t="s">
        <v>193</v>
      </c>
      <c r="J256" s="3">
        <f t="shared" si="6"/>
        <v>0</v>
      </c>
      <c r="K256" s="47"/>
    </row>
    <row r="257" spans="1:11">
      <c r="A257" s="20">
        <v>254</v>
      </c>
      <c r="B257">
        <v>5765</v>
      </c>
      <c r="C257">
        <v>46</v>
      </c>
      <c r="D257">
        <v>0</v>
      </c>
      <c r="E257">
        <v>0</v>
      </c>
      <c r="F257">
        <v>0</v>
      </c>
      <c r="G257" t="s">
        <v>35</v>
      </c>
      <c r="H257" t="s">
        <v>37</v>
      </c>
      <c r="J257" s="3">
        <f t="shared" si="6"/>
        <v>0</v>
      </c>
      <c r="K257" s="47"/>
    </row>
    <row r="258" spans="1:11">
      <c r="A258" s="20">
        <v>255</v>
      </c>
      <c r="B258">
        <v>5802</v>
      </c>
      <c r="C258">
        <v>8</v>
      </c>
      <c r="D258">
        <v>6</v>
      </c>
      <c r="E258">
        <v>0</v>
      </c>
      <c r="F258">
        <v>1</v>
      </c>
      <c r="G258" t="s">
        <v>40</v>
      </c>
      <c r="H258" t="s">
        <v>37</v>
      </c>
      <c r="I258" t="s">
        <v>194</v>
      </c>
      <c r="J258" s="3">
        <f t="shared" si="6"/>
        <v>1</v>
      </c>
      <c r="K258" s="47"/>
    </row>
    <row r="259" spans="1:11">
      <c r="A259" s="20">
        <v>256</v>
      </c>
      <c r="B259">
        <v>5802</v>
      </c>
      <c r="C259">
        <v>17</v>
      </c>
      <c r="D259">
        <v>2</v>
      </c>
      <c r="E259">
        <v>1</v>
      </c>
      <c r="F259">
        <v>2</v>
      </c>
      <c r="G259" t="s">
        <v>35</v>
      </c>
      <c r="H259" t="s">
        <v>37</v>
      </c>
      <c r="I259" t="s">
        <v>195</v>
      </c>
      <c r="J259" s="3">
        <f t="shared" si="6"/>
        <v>0</v>
      </c>
      <c r="K259" s="47"/>
    </row>
    <row r="260" spans="1:11">
      <c r="A260" s="20">
        <v>257</v>
      </c>
      <c r="B260">
        <v>5802</v>
      </c>
      <c r="C260">
        <v>23</v>
      </c>
      <c r="D260">
        <v>0</v>
      </c>
      <c r="E260">
        <v>0</v>
      </c>
      <c r="F260">
        <v>4</v>
      </c>
      <c r="G260" t="s">
        <v>40</v>
      </c>
      <c r="H260" t="s">
        <v>37</v>
      </c>
      <c r="I260" t="s">
        <v>196</v>
      </c>
      <c r="J260" s="3">
        <f t="shared" si="6"/>
        <v>1</v>
      </c>
      <c r="K260" s="47"/>
    </row>
    <row r="261" spans="1:11">
      <c r="A261" s="20">
        <v>258</v>
      </c>
      <c r="B261">
        <v>5802</v>
      </c>
      <c r="C261">
        <v>34</v>
      </c>
      <c r="D261">
        <v>1</v>
      </c>
      <c r="E261">
        <v>2</v>
      </c>
      <c r="F261">
        <v>6</v>
      </c>
      <c r="G261" t="s">
        <v>35</v>
      </c>
      <c r="H261" t="s">
        <v>36</v>
      </c>
      <c r="I261" t="s">
        <v>197</v>
      </c>
      <c r="J261" s="3">
        <f t="shared" ref="J261:J324" si="7">IF(G261 = "Yes",1,0)</f>
        <v>0</v>
      </c>
      <c r="K261" s="47"/>
    </row>
    <row r="262" spans="1:11">
      <c r="A262" s="20">
        <v>259</v>
      </c>
      <c r="B262">
        <v>5802</v>
      </c>
      <c r="C262">
        <v>41</v>
      </c>
      <c r="D262">
        <v>0</v>
      </c>
      <c r="E262">
        <v>0</v>
      </c>
      <c r="F262">
        <v>5</v>
      </c>
      <c r="G262" t="s">
        <v>40</v>
      </c>
      <c r="H262" t="s">
        <v>37</v>
      </c>
      <c r="I262" t="s">
        <v>198</v>
      </c>
      <c r="J262" s="3">
        <f t="shared" si="7"/>
        <v>1</v>
      </c>
      <c r="K262" s="47"/>
    </row>
    <row r="263" spans="1:11">
      <c r="A263" s="20">
        <v>260</v>
      </c>
      <c r="B263">
        <v>5802</v>
      </c>
      <c r="C263">
        <v>52</v>
      </c>
      <c r="D263">
        <v>0</v>
      </c>
      <c r="E263">
        <v>1</v>
      </c>
      <c r="F263">
        <v>1</v>
      </c>
      <c r="G263" t="s">
        <v>40</v>
      </c>
      <c r="H263" t="s">
        <v>37</v>
      </c>
      <c r="I263" t="s">
        <v>199</v>
      </c>
      <c r="J263" s="3">
        <f t="shared" si="7"/>
        <v>1</v>
      </c>
      <c r="K263" s="47"/>
    </row>
    <row r="264" spans="1:11">
      <c r="A264" s="20">
        <v>261</v>
      </c>
      <c r="B264">
        <v>5818</v>
      </c>
      <c r="C264">
        <v>8</v>
      </c>
      <c r="D264">
        <v>2</v>
      </c>
      <c r="E264">
        <v>1</v>
      </c>
      <c r="F264">
        <v>2</v>
      </c>
      <c r="G264" t="s">
        <v>35</v>
      </c>
      <c r="H264" t="s">
        <v>37</v>
      </c>
      <c r="J264" s="3">
        <f t="shared" si="7"/>
        <v>0</v>
      </c>
      <c r="K264" s="47"/>
    </row>
    <row r="265" spans="1:11">
      <c r="A265" s="20">
        <v>262</v>
      </c>
      <c r="B265">
        <v>5818</v>
      </c>
      <c r="C265">
        <v>13</v>
      </c>
      <c r="D265">
        <v>2</v>
      </c>
      <c r="E265">
        <v>0</v>
      </c>
      <c r="F265">
        <v>1</v>
      </c>
      <c r="G265" t="s">
        <v>35</v>
      </c>
      <c r="H265" t="s">
        <v>36</v>
      </c>
      <c r="I265" t="s">
        <v>200</v>
      </c>
      <c r="J265" s="3">
        <f t="shared" si="7"/>
        <v>0</v>
      </c>
      <c r="K265" s="47"/>
    </row>
    <row r="266" spans="1:11">
      <c r="A266" s="20">
        <v>263</v>
      </c>
      <c r="B266">
        <v>5818</v>
      </c>
      <c r="C266">
        <v>27</v>
      </c>
      <c r="D266">
        <v>2</v>
      </c>
      <c r="E266">
        <v>0</v>
      </c>
      <c r="F266">
        <v>3</v>
      </c>
      <c r="G266" t="s">
        <v>35</v>
      </c>
      <c r="H266" t="s">
        <v>36</v>
      </c>
      <c r="I266" t="s">
        <v>201</v>
      </c>
      <c r="J266" s="3">
        <f t="shared" si="7"/>
        <v>0</v>
      </c>
      <c r="K266" s="47"/>
    </row>
    <row r="267" spans="1:11">
      <c r="A267" s="20">
        <v>264</v>
      </c>
      <c r="B267">
        <v>5818</v>
      </c>
      <c r="C267">
        <v>34</v>
      </c>
      <c r="D267">
        <v>0</v>
      </c>
      <c r="E267">
        <v>0</v>
      </c>
      <c r="F267">
        <v>2</v>
      </c>
      <c r="G267" t="s">
        <v>35</v>
      </c>
      <c r="H267" t="s">
        <v>37</v>
      </c>
      <c r="I267" t="s">
        <v>202</v>
      </c>
      <c r="J267" s="3">
        <f t="shared" si="7"/>
        <v>0</v>
      </c>
      <c r="K267" s="47"/>
    </row>
    <row r="268" spans="1:11">
      <c r="A268" s="20">
        <v>265</v>
      </c>
      <c r="B268">
        <v>5818</v>
      </c>
      <c r="C268">
        <v>39</v>
      </c>
      <c r="D268">
        <v>2</v>
      </c>
      <c r="E268">
        <v>0</v>
      </c>
      <c r="F268">
        <v>1</v>
      </c>
      <c r="G268" t="s">
        <v>35</v>
      </c>
      <c r="H268" t="s">
        <v>37</v>
      </c>
      <c r="I268" t="s">
        <v>203</v>
      </c>
      <c r="J268" s="3">
        <f t="shared" si="7"/>
        <v>0</v>
      </c>
      <c r="K268" s="47"/>
    </row>
    <row r="269" spans="1:11">
      <c r="A269" s="20">
        <v>266</v>
      </c>
      <c r="B269">
        <v>5818</v>
      </c>
      <c r="C269">
        <v>46</v>
      </c>
      <c r="D269">
        <v>0</v>
      </c>
      <c r="E269">
        <v>0</v>
      </c>
      <c r="F269">
        <v>5</v>
      </c>
      <c r="G269" t="s">
        <v>35</v>
      </c>
      <c r="H269" t="s">
        <v>37</v>
      </c>
      <c r="I269" t="s">
        <v>204</v>
      </c>
      <c r="J269" s="3">
        <f t="shared" si="7"/>
        <v>0</v>
      </c>
      <c r="K269" s="47"/>
    </row>
    <row r="270" spans="1:11">
      <c r="A270" s="20">
        <v>267</v>
      </c>
      <c r="B270">
        <v>5818</v>
      </c>
      <c r="C270">
        <v>57</v>
      </c>
      <c r="D270">
        <v>0</v>
      </c>
      <c r="E270">
        <v>0</v>
      </c>
      <c r="F270">
        <v>3</v>
      </c>
      <c r="G270" t="s">
        <v>35</v>
      </c>
      <c r="H270" t="s">
        <v>37</v>
      </c>
      <c r="J270" s="3">
        <f t="shared" si="7"/>
        <v>0</v>
      </c>
      <c r="K270" s="47"/>
    </row>
    <row r="271" spans="1:11">
      <c r="A271" s="20">
        <v>268</v>
      </c>
      <c r="B271">
        <v>5851</v>
      </c>
      <c r="C271">
        <v>7</v>
      </c>
      <c r="D271">
        <v>0</v>
      </c>
      <c r="E271">
        <v>4</v>
      </c>
      <c r="F271">
        <v>0</v>
      </c>
      <c r="G271" t="s">
        <v>35</v>
      </c>
      <c r="H271" t="s">
        <v>36</v>
      </c>
      <c r="J271" s="3">
        <f t="shared" si="7"/>
        <v>0</v>
      </c>
      <c r="K271" s="47"/>
    </row>
    <row r="272" spans="1:11">
      <c r="A272" s="20">
        <v>269</v>
      </c>
      <c r="B272">
        <v>5851</v>
      </c>
      <c r="C272">
        <v>18</v>
      </c>
      <c r="D272">
        <v>1</v>
      </c>
      <c r="E272">
        <v>3</v>
      </c>
      <c r="F272">
        <v>0</v>
      </c>
      <c r="G272" t="s">
        <v>35</v>
      </c>
      <c r="H272" t="s">
        <v>36</v>
      </c>
      <c r="I272" t="s">
        <v>205</v>
      </c>
      <c r="J272" s="3">
        <f t="shared" si="7"/>
        <v>0</v>
      </c>
      <c r="K272" s="47"/>
    </row>
    <row r="273" spans="1:11">
      <c r="A273" s="20">
        <v>270</v>
      </c>
      <c r="B273">
        <v>5851</v>
      </c>
      <c r="C273">
        <v>27</v>
      </c>
      <c r="D273">
        <v>1</v>
      </c>
      <c r="E273">
        <v>3</v>
      </c>
      <c r="F273">
        <v>0</v>
      </c>
      <c r="G273" t="s">
        <v>35</v>
      </c>
      <c r="H273" t="s">
        <v>37</v>
      </c>
      <c r="I273" t="s">
        <v>206</v>
      </c>
      <c r="J273" s="3">
        <f t="shared" si="7"/>
        <v>0</v>
      </c>
      <c r="K273" s="47"/>
    </row>
    <row r="274" spans="1:11">
      <c r="A274" s="20">
        <v>271</v>
      </c>
      <c r="B274">
        <v>5851</v>
      </c>
      <c r="C274">
        <v>36</v>
      </c>
      <c r="D274">
        <v>1</v>
      </c>
      <c r="E274">
        <v>2</v>
      </c>
      <c r="F274">
        <v>0</v>
      </c>
      <c r="G274" t="s">
        <v>35</v>
      </c>
      <c r="H274" t="s">
        <v>36</v>
      </c>
      <c r="I274" t="s">
        <v>52</v>
      </c>
      <c r="J274" s="3">
        <f t="shared" si="7"/>
        <v>0</v>
      </c>
      <c r="K274" s="47"/>
    </row>
    <row r="275" spans="1:11">
      <c r="A275" s="20">
        <v>272</v>
      </c>
      <c r="B275">
        <v>5851</v>
      </c>
      <c r="C275">
        <v>45</v>
      </c>
      <c r="D275">
        <v>1</v>
      </c>
      <c r="E275">
        <v>4</v>
      </c>
      <c r="F275">
        <v>0</v>
      </c>
      <c r="G275" t="s">
        <v>35</v>
      </c>
      <c r="H275" t="s">
        <v>37</v>
      </c>
      <c r="I275" t="s">
        <v>154</v>
      </c>
      <c r="J275" s="3">
        <f t="shared" si="7"/>
        <v>0</v>
      </c>
      <c r="K275" s="47"/>
    </row>
    <row r="276" spans="1:11">
      <c r="A276" s="20">
        <v>273</v>
      </c>
      <c r="B276">
        <v>5851</v>
      </c>
      <c r="C276">
        <v>51</v>
      </c>
      <c r="D276">
        <v>1</v>
      </c>
      <c r="E276">
        <v>3</v>
      </c>
      <c r="F276">
        <v>2</v>
      </c>
      <c r="G276" t="s">
        <v>40</v>
      </c>
      <c r="H276" t="s">
        <v>37</v>
      </c>
      <c r="I276" t="s">
        <v>207</v>
      </c>
      <c r="J276" s="3">
        <f t="shared" si="7"/>
        <v>1</v>
      </c>
      <c r="K276" s="47"/>
    </row>
    <row r="277" spans="1:11">
      <c r="A277" s="20">
        <v>274</v>
      </c>
      <c r="B277">
        <v>6000</v>
      </c>
      <c r="C277">
        <v>9</v>
      </c>
      <c r="D277">
        <v>0</v>
      </c>
      <c r="E277">
        <v>0</v>
      </c>
      <c r="F277">
        <v>0</v>
      </c>
      <c r="G277" t="s">
        <v>35</v>
      </c>
      <c r="H277" t="s">
        <v>36</v>
      </c>
      <c r="J277" s="3">
        <f t="shared" si="7"/>
        <v>0</v>
      </c>
      <c r="K277" s="47"/>
    </row>
    <row r="278" spans="1:11">
      <c r="A278" s="20">
        <v>275</v>
      </c>
      <c r="B278">
        <v>6000</v>
      </c>
      <c r="C278">
        <v>9</v>
      </c>
      <c r="D278">
        <v>0</v>
      </c>
      <c r="E278">
        <v>0</v>
      </c>
      <c r="F278">
        <v>0</v>
      </c>
      <c r="G278" t="s">
        <v>35</v>
      </c>
      <c r="H278" t="s">
        <v>36</v>
      </c>
      <c r="I278" t="s">
        <v>65</v>
      </c>
      <c r="J278" s="3">
        <f t="shared" si="7"/>
        <v>0</v>
      </c>
      <c r="K278" s="47"/>
    </row>
    <row r="279" spans="1:11">
      <c r="A279" s="20">
        <v>276</v>
      </c>
      <c r="B279">
        <v>6000</v>
      </c>
      <c r="C279">
        <v>17</v>
      </c>
      <c r="D279">
        <v>0</v>
      </c>
      <c r="E279">
        <v>0</v>
      </c>
      <c r="F279">
        <v>0</v>
      </c>
      <c r="G279" t="s">
        <v>35</v>
      </c>
      <c r="H279" t="s">
        <v>36</v>
      </c>
      <c r="I279" t="s">
        <v>208</v>
      </c>
      <c r="J279" s="3">
        <f t="shared" si="7"/>
        <v>0</v>
      </c>
      <c r="K279" s="47"/>
    </row>
    <row r="280" spans="1:11">
      <c r="A280" s="20">
        <v>277</v>
      </c>
      <c r="B280">
        <v>6000</v>
      </c>
      <c r="C280">
        <v>26</v>
      </c>
      <c r="D280">
        <v>3</v>
      </c>
      <c r="E280">
        <v>0</v>
      </c>
      <c r="F280">
        <v>0</v>
      </c>
      <c r="G280" t="s">
        <v>35</v>
      </c>
      <c r="H280" t="s">
        <v>36</v>
      </c>
      <c r="J280" s="3">
        <f t="shared" si="7"/>
        <v>0</v>
      </c>
      <c r="K280" s="47"/>
    </row>
    <row r="281" spans="1:11">
      <c r="A281" s="20">
        <v>278</v>
      </c>
      <c r="B281">
        <v>6000</v>
      </c>
      <c r="C281">
        <v>32</v>
      </c>
      <c r="D281">
        <v>0</v>
      </c>
      <c r="E281">
        <v>5</v>
      </c>
      <c r="F281">
        <v>0</v>
      </c>
      <c r="G281" t="s">
        <v>35</v>
      </c>
      <c r="H281" t="s">
        <v>37</v>
      </c>
      <c r="I281" t="s">
        <v>209</v>
      </c>
      <c r="J281" s="3">
        <f t="shared" si="7"/>
        <v>0</v>
      </c>
      <c r="K281" s="47"/>
    </row>
    <row r="282" spans="1:11">
      <c r="A282" s="20">
        <v>279</v>
      </c>
      <c r="B282">
        <v>6000</v>
      </c>
      <c r="C282">
        <v>38</v>
      </c>
      <c r="D282">
        <v>0</v>
      </c>
      <c r="E282">
        <v>3</v>
      </c>
      <c r="F282">
        <v>0</v>
      </c>
      <c r="G282" t="s">
        <v>35</v>
      </c>
      <c r="H282" t="s">
        <v>36</v>
      </c>
      <c r="I282" t="s">
        <v>210</v>
      </c>
      <c r="J282" s="3">
        <f t="shared" si="7"/>
        <v>0</v>
      </c>
      <c r="K282" s="47"/>
    </row>
    <row r="283" spans="1:11">
      <c r="A283" s="20">
        <v>280</v>
      </c>
      <c r="B283">
        <v>6000</v>
      </c>
      <c r="C283">
        <v>50</v>
      </c>
      <c r="D283">
        <v>0</v>
      </c>
      <c r="E283">
        <v>0</v>
      </c>
      <c r="F283">
        <v>0</v>
      </c>
      <c r="G283" t="s">
        <v>35</v>
      </c>
      <c r="H283" t="s">
        <v>36</v>
      </c>
      <c r="I283" t="s">
        <v>65</v>
      </c>
      <c r="J283" s="3">
        <f t="shared" si="7"/>
        <v>0</v>
      </c>
      <c r="K283" s="47"/>
    </row>
    <row r="284" spans="1:11">
      <c r="A284" s="20">
        <v>281</v>
      </c>
      <c r="B284">
        <v>6658</v>
      </c>
      <c r="C284">
        <v>3</v>
      </c>
      <c r="D284">
        <v>0</v>
      </c>
      <c r="E284">
        <v>0</v>
      </c>
      <c r="F284">
        <v>0</v>
      </c>
      <c r="G284" t="s">
        <v>35</v>
      </c>
      <c r="H284" t="s">
        <v>36</v>
      </c>
      <c r="I284" t="s">
        <v>211</v>
      </c>
      <c r="J284" s="3">
        <f t="shared" si="7"/>
        <v>0</v>
      </c>
      <c r="K284" s="47"/>
    </row>
    <row r="285" spans="1:11">
      <c r="A285" s="20">
        <v>282</v>
      </c>
      <c r="B285">
        <v>6658</v>
      </c>
      <c r="C285">
        <v>12</v>
      </c>
      <c r="D285">
        <v>1</v>
      </c>
      <c r="E285">
        <v>1</v>
      </c>
      <c r="F285">
        <v>0</v>
      </c>
      <c r="G285" t="s">
        <v>35</v>
      </c>
      <c r="H285" t="s">
        <v>36</v>
      </c>
      <c r="J285" s="3">
        <f t="shared" si="7"/>
        <v>0</v>
      </c>
      <c r="K285" s="47"/>
    </row>
    <row r="286" spans="1:11">
      <c r="A286" s="20">
        <v>283</v>
      </c>
      <c r="B286">
        <v>6658</v>
      </c>
      <c r="C286">
        <v>21</v>
      </c>
      <c r="D286">
        <v>0</v>
      </c>
      <c r="E286">
        <v>1</v>
      </c>
      <c r="F286">
        <v>0</v>
      </c>
      <c r="G286" t="s">
        <v>35</v>
      </c>
      <c r="H286" t="s">
        <v>36</v>
      </c>
      <c r="J286" s="3">
        <f t="shared" si="7"/>
        <v>0</v>
      </c>
      <c r="K286" s="47"/>
    </row>
    <row r="287" spans="1:11">
      <c r="A287" s="20">
        <v>284</v>
      </c>
      <c r="B287">
        <v>6658</v>
      </c>
      <c r="C287">
        <v>33</v>
      </c>
      <c r="D287">
        <v>0</v>
      </c>
      <c r="E287">
        <v>1</v>
      </c>
      <c r="F287">
        <v>0</v>
      </c>
      <c r="G287" t="s">
        <v>35</v>
      </c>
      <c r="H287" t="s">
        <v>36</v>
      </c>
      <c r="I287" t="s">
        <v>65</v>
      </c>
      <c r="J287" s="3">
        <f t="shared" si="7"/>
        <v>0</v>
      </c>
      <c r="K287" s="47"/>
    </row>
    <row r="288" spans="1:11">
      <c r="A288" s="20">
        <v>285</v>
      </c>
      <c r="B288">
        <v>6658</v>
      </c>
      <c r="C288">
        <v>38</v>
      </c>
      <c r="D288">
        <v>0</v>
      </c>
      <c r="E288">
        <v>3</v>
      </c>
      <c r="F288">
        <v>0</v>
      </c>
      <c r="G288" t="s">
        <v>35</v>
      </c>
      <c r="H288" t="s">
        <v>37</v>
      </c>
      <c r="J288" s="3">
        <f t="shared" si="7"/>
        <v>0</v>
      </c>
      <c r="K288" s="47"/>
    </row>
    <row r="289" spans="1:11">
      <c r="A289" s="20">
        <v>286</v>
      </c>
      <c r="B289">
        <v>6658</v>
      </c>
      <c r="C289">
        <v>52</v>
      </c>
      <c r="D289">
        <v>0</v>
      </c>
      <c r="E289">
        <v>2</v>
      </c>
      <c r="F289">
        <v>0</v>
      </c>
      <c r="G289" t="s">
        <v>35</v>
      </c>
      <c r="H289" t="s">
        <v>36</v>
      </c>
      <c r="I289" t="s">
        <v>212</v>
      </c>
      <c r="J289" s="3">
        <f t="shared" si="7"/>
        <v>0</v>
      </c>
      <c r="K289" s="47"/>
    </row>
    <row r="290" spans="1:11">
      <c r="A290" s="20">
        <v>287</v>
      </c>
      <c r="B290">
        <v>6668</v>
      </c>
      <c r="C290">
        <v>14</v>
      </c>
      <c r="D290">
        <v>2</v>
      </c>
      <c r="E290">
        <v>0</v>
      </c>
      <c r="F290">
        <v>0</v>
      </c>
      <c r="G290" t="s">
        <v>40</v>
      </c>
      <c r="H290" t="s">
        <v>36</v>
      </c>
      <c r="I290" t="s">
        <v>213</v>
      </c>
      <c r="J290" s="3">
        <f t="shared" si="7"/>
        <v>1</v>
      </c>
      <c r="K290" s="47"/>
    </row>
    <row r="291" spans="1:11">
      <c r="A291" s="20">
        <v>288</v>
      </c>
      <c r="B291">
        <v>6668</v>
      </c>
      <c r="C291">
        <v>23</v>
      </c>
      <c r="D291">
        <v>0</v>
      </c>
      <c r="E291">
        <v>0</v>
      </c>
      <c r="F291">
        <v>0</v>
      </c>
      <c r="G291" t="s">
        <v>35</v>
      </c>
      <c r="H291" t="s">
        <v>36</v>
      </c>
      <c r="I291" t="s">
        <v>113</v>
      </c>
      <c r="J291" s="3">
        <f t="shared" si="7"/>
        <v>0</v>
      </c>
      <c r="K291" s="47"/>
    </row>
    <row r="292" spans="1:11">
      <c r="A292" s="20">
        <v>289</v>
      </c>
      <c r="B292">
        <v>6668</v>
      </c>
      <c r="C292">
        <v>35</v>
      </c>
      <c r="D292">
        <v>2</v>
      </c>
      <c r="E292">
        <v>0</v>
      </c>
      <c r="F292">
        <v>0</v>
      </c>
      <c r="G292" t="s">
        <v>35</v>
      </c>
      <c r="H292" t="s">
        <v>36</v>
      </c>
      <c r="J292" s="3">
        <f t="shared" si="7"/>
        <v>0</v>
      </c>
      <c r="K292" s="47"/>
    </row>
    <row r="293" spans="1:11">
      <c r="A293" s="20">
        <v>290</v>
      </c>
      <c r="B293">
        <v>6668</v>
      </c>
      <c r="C293">
        <v>44</v>
      </c>
      <c r="D293">
        <v>1</v>
      </c>
      <c r="E293">
        <v>2</v>
      </c>
      <c r="F293">
        <v>0</v>
      </c>
      <c r="G293" t="s">
        <v>35</v>
      </c>
      <c r="H293" t="s">
        <v>37</v>
      </c>
      <c r="I293" t="s">
        <v>214</v>
      </c>
      <c r="J293" s="3">
        <f t="shared" si="7"/>
        <v>0</v>
      </c>
      <c r="K293" s="47"/>
    </row>
    <row r="294" spans="1:11">
      <c r="A294" s="20">
        <v>291</v>
      </c>
      <c r="B294">
        <v>6668</v>
      </c>
      <c r="C294">
        <v>49</v>
      </c>
      <c r="D294">
        <v>2</v>
      </c>
      <c r="E294">
        <v>2</v>
      </c>
      <c r="F294">
        <v>0</v>
      </c>
      <c r="G294" t="s">
        <v>35</v>
      </c>
      <c r="H294" t="s">
        <v>36</v>
      </c>
      <c r="I294" t="s">
        <v>215</v>
      </c>
      <c r="J294" s="3">
        <f t="shared" si="7"/>
        <v>0</v>
      </c>
      <c r="K294" s="47"/>
    </row>
    <row r="295" spans="1:11">
      <c r="A295" s="20">
        <v>292</v>
      </c>
      <c r="B295">
        <v>6668</v>
      </c>
      <c r="C295">
        <v>55</v>
      </c>
      <c r="D295">
        <v>2</v>
      </c>
      <c r="E295">
        <v>0</v>
      </c>
      <c r="F295">
        <v>0</v>
      </c>
      <c r="G295" t="s">
        <v>35</v>
      </c>
      <c r="H295" t="s">
        <v>36</v>
      </c>
      <c r="J295" s="3">
        <f t="shared" si="7"/>
        <v>0</v>
      </c>
      <c r="K295" s="47"/>
    </row>
    <row r="296" spans="1:11">
      <c r="A296" s="20">
        <v>293</v>
      </c>
      <c r="B296">
        <v>6833</v>
      </c>
      <c r="C296">
        <v>7</v>
      </c>
      <c r="D296">
        <v>0</v>
      </c>
      <c r="E296">
        <v>9</v>
      </c>
      <c r="F296">
        <v>0</v>
      </c>
      <c r="G296" t="s">
        <v>35</v>
      </c>
      <c r="H296" t="s">
        <v>37</v>
      </c>
      <c r="J296" s="3">
        <f t="shared" si="7"/>
        <v>0</v>
      </c>
      <c r="K296" s="47"/>
    </row>
    <row r="297" spans="1:11">
      <c r="A297" s="20">
        <v>294</v>
      </c>
      <c r="B297">
        <v>6833</v>
      </c>
      <c r="C297">
        <v>16</v>
      </c>
      <c r="D297">
        <v>0</v>
      </c>
      <c r="E297">
        <v>6</v>
      </c>
      <c r="F297">
        <v>0</v>
      </c>
      <c r="G297" t="s">
        <v>35</v>
      </c>
      <c r="H297" t="s">
        <v>36</v>
      </c>
      <c r="I297" t="s">
        <v>216</v>
      </c>
      <c r="J297" s="3">
        <f t="shared" si="7"/>
        <v>0</v>
      </c>
      <c r="K297" s="47"/>
    </row>
    <row r="298" spans="1:11">
      <c r="A298" s="20">
        <v>295</v>
      </c>
      <c r="B298">
        <v>6833</v>
      </c>
      <c r="C298">
        <v>21</v>
      </c>
      <c r="D298">
        <v>0</v>
      </c>
      <c r="E298">
        <v>7</v>
      </c>
      <c r="F298">
        <v>0</v>
      </c>
      <c r="G298" t="s">
        <v>35</v>
      </c>
      <c r="H298" t="s">
        <v>37</v>
      </c>
      <c r="J298" s="3">
        <f t="shared" si="7"/>
        <v>0</v>
      </c>
      <c r="K298" s="47"/>
    </row>
    <row r="299" spans="1:11">
      <c r="A299" s="20">
        <v>296</v>
      </c>
      <c r="B299">
        <v>6833</v>
      </c>
      <c r="C299">
        <v>28</v>
      </c>
      <c r="D299">
        <v>0</v>
      </c>
      <c r="E299">
        <v>7</v>
      </c>
      <c r="F299">
        <v>0</v>
      </c>
      <c r="G299" t="s">
        <v>35</v>
      </c>
      <c r="H299" t="s">
        <v>37</v>
      </c>
      <c r="I299" t="s">
        <v>217</v>
      </c>
      <c r="J299" s="3">
        <f t="shared" si="7"/>
        <v>0</v>
      </c>
      <c r="K299" s="47"/>
    </row>
    <row r="300" spans="1:11">
      <c r="A300" s="20">
        <v>297</v>
      </c>
      <c r="B300">
        <v>6833</v>
      </c>
      <c r="C300">
        <v>37</v>
      </c>
      <c r="D300">
        <v>0</v>
      </c>
      <c r="E300">
        <v>9</v>
      </c>
      <c r="F300">
        <v>0</v>
      </c>
      <c r="G300" t="s">
        <v>35</v>
      </c>
      <c r="H300" t="s">
        <v>36</v>
      </c>
      <c r="J300" s="3">
        <f t="shared" si="7"/>
        <v>0</v>
      </c>
      <c r="K300" s="47"/>
    </row>
    <row r="301" spans="1:11">
      <c r="A301" s="20">
        <v>298</v>
      </c>
      <c r="B301">
        <v>6833</v>
      </c>
      <c r="C301">
        <v>49</v>
      </c>
      <c r="D301">
        <v>0</v>
      </c>
      <c r="E301">
        <v>6</v>
      </c>
      <c r="F301">
        <v>0</v>
      </c>
      <c r="G301" t="s">
        <v>35</v>
      </c>
      <c r="H301" t="s">
        <v>37</v>
      </c>
      <c r="J301" s="3">
        <f t="shared" si="7"/>
        <v>0</v>
      </c>
      <c r="K301" s="47"/>
    </row>
    <row r="302" spans="1:11">
      <c r="A302" s="20">
        <v>299</v>
      </c>
      <c r="B302">
        <v>6915</v>
      </c>
      <c r="C302">
        <v>3</v>
      </c>
      <c r="D302">
        <v>0</v>
      </c>
      <c r="E302">
        <v>0</v>
      </c>
      <c r="F302">
        <v>0</v>
      </c>
      <c r="G302" t="s">
        <v>35</v>
      </c>
      <c r="H302" t="s">
        <v>36</v>
      </c>
      <c r="I302" t="s">
        <v>169</v>
      </c>
      <c r="J302" s="3">
        <f t="shared" si="7"/>
        <v>0</v>
      </c>
      <c r="K302" s="47"/>
    </row>
    <row r="303" spans="1:11">
      <c r="A303" s="20">
        <v>300</v>
      </c>
      <c r="B303">
        <v>6915</v>
      </c>
      <c r="C303">
        <v>11</v>
      </c>
      <c r="D303">
        <v>0</v>
      </c>
      <c r="E303">
        <v>0</v>
      </c>
      <c r="F303">
        <v>0</v>
      </c>
      <c r="G303" t="s">
        <v>35</v>
      </c>
      <c r="H303" t="s">
        <v>36</v>
      </c>
      <c r="I303" t="s">
        <v>218</v>
      </c>
      <c r="J303" s="3">
        <f t="shared" si="7"/>
        <v>0</v>
      </c>
      <c r="K303" s="47"/>
    </row>
    <row r="304" spans="1:11">
      <c r="A304" s="20">
        <v>301</v>
      </c>
      <c r="B304">
        <v>6915</v>
      </c>
      <c r="C304">
        <v>22</v>
      </c>
      <c r="D304">
        <v>0</v>
      </c>
      <c r="E304">
        <v>0</v>
      </c>
      <c r="F304">
        <v>0</v>
      </c>
      <c r="G304" t="s">
        <v>35</v>
      </c>
      <c r="H304" t="s">
        <v>37</v>
      </c>
      <c r="I304" t="s">
        <v>219</v>
      </c>
      <c r="J304" s="3">
        <f t="shared" si="7"/>
        <v>0</v>
      </c>
      <c r="K304" s="47"/>
    </row>
    <row r="305" spans="1:11">
      <c r="A305" s="20">
        <v>302</v>
      </c>
      <c r="B305">
        <v>6915</v>
      </c>
      <c r="C305">
        <v>36</v>
      </c>
      <c r="D305">
        <v>0</v>
      </c>
      <c r="E305">
        <v>0</v>
      </c>
      <c r="F305">
        <v>0</v>
      </c>
      <c r="G305" t="s">
        <v>35</v>
      </c>
      <c r="H305" t="s">
        <v>37</v>
      </c>
      <c r="J305" s="3">
        <f t="shared" si="7"/>
        <v>0</v>
      </c>
      <c r="K305" s="47"/>
    </row>
    <row r="306" spans="1:11">
      <c r="A306" s="20">
        <v>303</v>
      </c>
      <c r="B306">
        <v>6915</v>
      </c>
      <c r="C306">
        <v>44</v>
      </c>
      <c r="D306">
        <v>0</v>
      </c>
      <c r="E306">
        <v>0</v>
      </c>
      <c r="F306">
        <v>0</v>
      </c>
      <c r="G306" t="s">
        <v>35</v>
      </c>
      <c r="H306" t="s">
        <v>36</v>
      </c>
      <c r="I306" t="s">
        <v>65</v>
      </c>
      <c r="J306" s="3">
        <f t="shared" si="7"/>
        <v>0</v>
      </c>
      <c r="K306" s="47"/>
    </row>
    <row r="307" spans="1:11">
      <c r="A307" s="20">
        <v>304</v>
      </c>
      <c r="B307">
        <v>6915</v>
      </c>
      <c r="C307">
        <v>50</v>
      </c>
      <c r="D307">
        <v>0</v>
      </c>
      <c r="E307">
        <v>0</v>
      </c>
      <c r="F307">
        <v>0</v>
      </c>
      <c r="G307" t="s">
        <v>35</v>
      </c>
      <c r="H307" t="s">
        <v>37</v>
      </c>
      <c r="J307" s="3">
        <f t="shared" si="7"/>
        <v>0</v>
      </c>
      <c r="K307" s="47"/>
    </row>
    <row r="308" spans="1:11">
      <c r="A308" s="20">
        <v>305</v>
      </c>
      <c r="B308">
        <v>6915</v>
      </c>
      <c r="C308">
        <v>57</v>
      </c>
      <c r="D308">
        <v>0</v>
      </c>
      <c r="E308">
        <v>0</v>
      </c>
      <c r="F308">
        <v>0</v>
      </c>
      <c r="G308" t="s">
        <v>35</v>
      </c>
      <c r="H308" t="s">
        <v>36</v>
      </c>
      <c r="I308" t="s">
        <v>220</v>
      </c>
      <c r="J308" s="3">
        <f t="shared" si="7"/>
        <v>0</v>
      </c>
      <c r="K308" s="47"/>
    </row>
    <row r="309" spans="1:11">
      <c r="A309" s="20">
        <v>306</v>
      </c>
      <c r="B309">
        <v>6938</v>
      </c>
      <c r="C309">
        <v>3</v>
      </c>
      <c r="D309">
        <v>0</v>
      </c>
      <c r="E309">
        <v>0</v>
      </c>
      <c r="F309">
        <v>0</v>
      </c>
      <c r="G309" t="s">
        <v>35</v>
      </c>
      <c r="H309" t="s">
        <v>36</v>
      </c>
      <c r="I309" t="s">
        <v>221</v>
      </c>
      <c r="J309" s="3">
        <f t="shared" si="7"/>
        <v>0</v>
      </c>
      <c r="K309" s="47"/>
    </row>
    <row r="310" spans="1:11">
      <c r="A310" s="20">
        <v>307</v>
      </c>
      <c r="B310">
        <v>6938</v>
      </c>
      <c r="C310">
        <v>10</v>
      </c>
      <c r="D310">
        <v>0</v>
      </c>
      <c r="E310">
        <v>2</v>
      </c>
      <c r="F310">
        <v>0</v>
      </c>
      <c r="G310" t="s">
        <v>35</v>
      </c>
      <c r="H310" t="s">
        <v>36</v>
      </c>
      <c r="I310" t="s">
        <v>222</v>
      </c>
      <c r="J310" s="3">
        <f t="shared" si="7"/>
        <v>0</v>
      </c>
      <c r="K310" s="47"/>
    </row>
    <row r="311" spans="1:11">
      <c r="A311" s="20">
        <v>308</v>
      </c>
      <c r="B311">
        <v>6938</v>
      </c>
      <c r="C311">
        <v>20</v>
      </c>
      <c r="D311">
        <v>0</v>
      </c>
      <c r="E311">
        <v>0</v>
      </c>
      <c r="F311">
        <v>0</v>
      </c>
      <c r="G311" t="s">
        <v>35</v>
      </c>
      <c r="H311" t="s">
        <v>36</v>
      </c>
      <c r="I311" t="s">
        <v>223</v>
      </c>
      <c r="J311" s="3">
        <f t="shared" si="7"/>
        <v>0</v>
      </c>
      <c r="K311" s="47"/>
    </row>
    <row r="312" spans="1:11">
      <c r="A312" s="20">
        <v>309</v>
      </c>
      <c r="B312">
        <v>6938</v>
      </c>
      <c r="C312">
        <v>31</v>
      </c>
      <c r="D312">
        <v>0</v>
      </c>
      <c r="E312">
        <v>0</v>
      </c>
      <c r="F312">
        <v>0</v>
      </c>
      <c r="G312" t="s">
        <v>35</v>
      </c>
      <c r="H312" t="s">
        <v>36</v>
      </c>
      <c r="I312" t="s">
        <v>212</v>
      </c>
      <c r="J312" s="3">
        <f t="shared" si="7"/>
        <v>0</v>
      </c>
      <c r="K312" s="47"/>
    </row>
    <row r="313" spans="1:11">
      <c r="A313" s="20">
        <v>310</v>
      </c>
      <c r="B313">
        <v>6938</v>
      </c>
      <c r="C313">
        <v>43</v>
      </c>
      <c r="D313">
        <v>0</v>
      </c>
      <c r="E313">
        <v>0</v>
      </c>
      <c r="F313">
        <v>0</v>
      </c>
      <c r="G313" t="s">
        <v>35</v>
      </c>
      <c r="H313" t="s">
        <v>36</v>
      </c>
      <c r="I313" t="s">
        <v>65</v>
      </c>
      <c r="J313" s="3">
        <f t="shared" si="7"/>
        <v>0</v>
      </c>
      <c r="K313" s="47"/>
    </row>
    <row r="314" spans="1:11">
      <c r="A314" s="20">
        <v>311</v>
      </c>
      <c r="B314">
        <v>6938</v>
      </c>
      <c r="C314">
        <v>54</v>
      </c>
      <c r="D314">
        <v>0</v>
      </c>
      <c r="E314">
        <v>0</v>
      </c>
      <c r="F314">
        <v>0</v>
      </c>
      <c r="G314" t="s">
        <v>35</v>
      </c>
      <c r="H314" t="s">
        <v>36</v>
      </c>
      <c r="J314" s="3">
        <f t="shared" si="7"/>
        <v>0</v>
      </c>
      <c r="K314" s="47"/>
    </row>
    <row r="315" spans="1:11">
      <c r="A315" s="20">
        <v>312</v>
      </c>
      <c r="B315">
        <v>7042</v>
      </c>
      <c r="C315">
        <v>5</v>
      </c>
      <c r="D315">
        <v>1</v>
      </c>
      <c r="E315">
        <v>0</v>
      </c>
      <c r="F315">
        <v>0</v>
      </c>
      <c r="G315" t="s">
        <v>35</v>
      </c>
      <c r="H315" t="s">
        <v>37</v>
      </c>
      <c r="J315" s="3">
        <f t="shared" si="7"/>
        <v>0</v>
      </c>
      <c r="K315" s="47"/>
    </row>
    <row r="316" spans="1:11">
      <c r="A316" s="20">
        <v>313</v>
      </c>
      <c r="B316">
        <v>7042</v>
      </c>
      <c r="C316">
        <v>15</v>
      </c>
      <c r="D316">
        <v>1</v>
      </c>
      <c r="E316">
        <v>2</v>
      </c>
      <c r="F316">
        <v>0</v>
      </c>
      <c r="G316" t="s">
        <v>35</v>
      </c>
      <c r="H316" t="s">
        <v>37</v>
      </c>
      <c r="J316" s="3">
        <f t="shared" si="7"/>
        <v>0</v>
      </c>
      <c r="K316" s="47"/>
    </row>
    <row r="317" spans="1:11">
      <c r="A317" s="20">
        <v>314</v>
      </c>
      <c r="B317">
        <v>7042</v>
      </c>
      <c r="C317">
        <v>21</v>
      </c>
      <c r="D317">
        <v>1</v>
      </c>
      <c r="E317">
        <v>0</v>
      </c>
      <c r="F317">
        <v>0</v>
      </c>
      <c r="G317" t="s">
        <v>35</v>
      </c>
      <c r="H317" t="s">
        <v>36</v>
      </c>
      <c r="I317" t="s">
        <v>224</v>
      </c>
      <c r="J317" s="3">
        <f t="shared" si="7"/>
        <v>0</v>
      </c>
      <c r="K317" s="47"/>
    </row>
    <row r="318" spans="1:11">
      <c r="A318" s="20">
        <v>315</v>
      </c>
      <c r="B318">
        <v>7042</v>
      </c>
      <c r="C318">
        <v>28</v>
      </c>
      <c r="D318">
        <v>1</v>
      </c>
      <c r="E318">
        <v>0</v>
      </c>
      <c r="F318">
        <v>0</v>
      </c>
      <c r="G318" t="s">
        <v>35</v>
      </c>
      <c r="H318" t="s">
        <v>36</v>
      </c>
      <c r="J318" s="3">
        <f t="shared" si="7"/>
        <v>0</v>
      </c>
      <c r="K318" s="47"/>
    </row>
    <row r="319" spans="1:11">
      <c r="A319" s="20">
        <v>316</v>
      </c>
      <c r="B319">
        <v>7042</v>
      </c>
      <c r="C319">
        <v>41</v>
      </c>
      <c r="D319">
        <v>0</v>
      </c>
      <c r="E319">
        <v>3</v>
      </c>
      <c r="F319">
        <v>0</v>
      </c>
      <c r="G319" t="s">
        <v>35</v>
      </c>
      <c r="H319" t="s">
        <v>36</v>
      </c>
      <c r="J319" s="3">
        <f t="shared" si="7"/>
        <v>0</v>
      </c>
      <c r="K319" s="47"/>
    </row>
    <row r="320" spans="1:11">
      <c r="A320" s="20">
        <v>317</v>
      </c>
      <c r="B320">
        <v>7042</v>
      </c>
      <c r="C320">
        <v>55</v>
      </c>
      <c r="D320">
        <v>2</v>
      </c>
      <c r="E320">
        <v>2</v>
      </c>
      <c r="F320">
        <v>0</v>
      </c>
      <c r="G320" t="s">
        <v>35</v>
      </c>
      <c r="H320" t="s">
        <v>37</v>
      </c>
      <c r="I320" t="s">
        <v>119</v>
      </c>
      <c r="J320" s="3">
        <f t="shared" si="7"/>
        <v>0</v>
      </c>
      <c r="K320" s="47"/>
    </row>
    <row r="321" spans="1:11">
      <c r="A321" s="20">
        <v>318</v>
      </c>
      <c r="B321">
        <v>7051</v>
      </c>
      <c r="C321">
        <v>7</v>
      </c>
      <c r="D321">
        <v>2</v>
      </c>
      <c r="E321">
        <v>0</v>
      </c>
      <c r="F321">
        <v>1</v>
      </c>
      <c r="G321" t="s">
        <v>35</v>
      </c>
      <c r="H321" t="s">
        <v>36</v>
      </c>
      <c r="J321" s="3">
        <f t="shared" si="7"/>
        <v>0</v>
      </c>
      <c r="K321" s="47"/>
    </row>
    <row r="322" spans="1:11">
      <c r="A322" s="20">
        <v>319</v>
      </c>
      <c r="B322">
        <v>7051</v>
      </c>
      <c r="C322">
        <v>12</v>
      </c>
      <c r="D322">
        <v>0</v>
      </c>
      <c r="E322">
        <v>0</v>
      </c>
      <c r="F322">
        <v>3</v>
      </c>
      <c r="G322" t="s">
        <v>35</v>
      </c>
      <c r="H322" t="s">
        <v>36</v>
      </c>
      <c r="I322" t="s">
        <v>225</v>
      </c>
      <c r="J322" s="3">
        <f t="shared" si="7"/>
        <v>0</v>
      </c>
      <c r="K322" s="47"/>
    </row>
    <row r="323" spans="1:11">
      <c r="A323" s="20">
        <v>320</v>
      </c>
      <c r="B323">
        <v>7051</v>
      </c>
      <c r="C323">
        <v>35</v>
      </c>
      <c r="D323">
        <v>0</v>
      </c>
      <c r="E323">
        <v>0</v>
      </c>
      <c r="F323">
        <v>0</v>
      </c>
      <c r="G323" t="s">
        <v>35</v>
      </c>
      <c r="H323" t="s">
        <v>37</v>
      </c>
      <c r="I323" t="s">
        <v>65</v>
      </c>
      <c r="J323" s="3">
        <f t="shared" si="7"/>
        <v>0</v>
      </c>
      <c r="K323" s="47"/>
    </row>
    <row r="324" spans="1:11">
      <c r="A324" s="20">
        <v>321</v>
      </c>
      <c r="B324">
        <v>7051</v>
      </c>
      <c r="C324">
        <v>41</v>
      </c>
      <c r="D324">
        <v>1</v>
      </c>
      <c r="E324">
        <v>1</v>
      </c>
      <c r="F324">
        <v>0</v>
      </c>
      <c r="G324" t="s">
        <v>35</v>
      </c>
      <c r="H324" t="s">
        <v>37</v>
      </c>
      <c r="I324" t="s">
        <v>212</v>
      </c>
      <c r="J324" s="3">
        <f t="shared" si="7"/>
        <v>0</v>
      </c>
      <c r="K324" s="47"/>
    </row>
    <row r="325" spans="1:11">
      <c r="A325" s="20">
        <v>322</v>
      </c>
      <c r="B325">
        <v>7051</v>
      </c>
      <c r="C325">
        <v>50</v>
      </c>
      <c r="D325">
        <v>1</v>
      </c>
      <c r="E325">
        <v>0</v>
      </c>
      <c r="F325">
        <v>4</v>
      </c>
      <c r="G325" t="s">
        <v>35</v>
      </c>
      <c r="H325" t="s">
        <v>36</v>
      </c>
      <c r="I325" t="s">
        <v>226</v>
      </c>
      <c r="J325" s="3">
        <f t="shared" ref="J325:J332" si="8">IF(G325 = "Yes",1,0)</f>
        <v>0</v>
      </c>
      <c r="K325" s="47"/>
    </row>
    <row r="326" spans="1:11">
      <c r="A326" s="20">
        <v>323</v>
      </c>
      <c r="B326">
        <v>7051</v>
      </c>
      <c r="C326">
        <v>54</v>
      </c>
      <c r="D326">
        <v>0</v>
      </c>
      <c r="E326">
        <v>0</v>
      </c>
      <c r="F326">
        <v>3</v>
      </c>
      <c r="G326" t="s">
        <v>35</v>
      </c>
      <c r="H326" t="s">
        <v>37</v>
      </c>
      <c r="I326" t="s">
        <v>227</v>
      </c>
      <c r="J326" s="3">
        <f t="shared" si="8"/>
        <v>0</v>
      </c>
      <c r="K326" s="47"/>
    </row>
    <row r="327" spans="1:11">
      <c r="A327" s="20">
        <v>324</v>
      </c>
      <c r="B327">
        <v>7185</v>
      </c>
      <c r="C327">
        <v>2</v>
      </c>
      <c r="D327">
        <v>2</v>
      </c>
      <c r="E327">
        <v>0</v>
      </c>
      <c r="F327">
        <v>1</v>
      </c>
      <c r="G327" t="s">
        <v>35</v>
      </c>
      <c r="H327" t="s">
        <v>36</v>
      </c>
      <c r="J327" s="3">
        <f t="shared" si="8"/>
        <v>0</v>
      </c>
      <c r="K327" s="47"/>
    </row>
    <row r="328" spans="1:11">
      <c r="A328" s="20">
        <v>325</v>
      </c>
      <c r="B328">
        <v>7185</v>
      </c>
      <c r="C328">
        <v>18</v>
      </c>
      <c r="D328">
        <v>0</v>
      </c>
      <c r="E328">
        <v>0</v>
      </c>
      <c r="F328">
        <v>0</v>
      </c>
      <c r="G328" t="s">
        <v>35</v>
      </c>
      <c r="H328" t="s">
        <v>37</v>
      </c>
      <c r="I328" t="s">
        <v>228</v>
      </c>
      <c r="J328" s="3">
        <f t="shared" si="8"/>
        <v>0</v>
      </c>
      <c r="K328" s="47"/>
    </row>
    <row r="329" spans="1:11">
      <c r="A329" s="20">
        <v>326</v>
      </c>
      <c r="B329">
        <v>7185</v>
      </c>
      <c r="C329">
        <v>26</v>
      </c>
      <c r="D329">
        <v>0</v>
      </c>
      <c r="E329">
        <v>0</v>
      </c>
      <c r="F329">
        <v>0</v>
      </c>
      <c r="G329" t="s">
        <v>35</v>
      </c>
      <c r="H329" t="s">
        <v>36</v>
      </c>
      <c r="I329" t="s">
        <v>229</v>
      </c>
      <c r="J329" s="3">
        <f t="shared" si="8"/>
        <v>0</v>
      </c>
      <c r="K329" s="47"/>
    </row>
    <row r="330" spans="1:11">
      <c r="A330" s="20">
        <v>327</v>
      </c>
      <c r="B330">
        <v>7185</v>
      </c>
      <c r="C330">
        <v>31</v>
      </c>
      <c r="D330">
        <v>0</v>
      </c>
      <c r="E330">
        <v>0</v>
      </c>
      <c r="F330">
        <v>0</v>
      </c>
      <c r="G330" t="s">
        <v>35</v>
      </c>
      <c r="H330" t="s">
        <v>37</v>
      </c>
      <c r="J330" s="3">
        <f t="shared" si="8"/>
        <v>0</v>
      </c>
      <c r="K330" s="47"/>
    </row>
    <row r="331" spans="1:11">
      <c r="A331" s="20">
        <v>328</v>
      </c>
      <c r="B331">
        <v>7185</v>
      </c>
      <c r="C331">
        <v>39</v>
      </c>
      <c r="D331">
        <v>0</v>
      </c>
      <c r="E331">
        <v>0</v>
      </c>
      <c r="F331">
        <v>0</v>
      </c>
      <c r="G331" t="s">
        <v>35</v>
      </c>
      <c r="H331" t="s">
        <v>36</v>
      </c>
      <c r="J331" s="3">
        <f t="shared" si="8"/>
        <v>0</v>
      </c>
      <c r="K331" s="47"/>
    </row>
    <row r="332" spans="1:11">
      <c r="A332" s="20">
        <v>329</v>
      </c>
      <c r="B332">
        <v>7185</v>
      </c>
      <c r="C332">
        <v>49</v>
      </c>
      <c r="D332">
        <v>0</v>
      </c>
      <c r="E332">
        <v>0</v>
      </c>
      <c r="F332">
        <v>0</v>
      </c>
      <c r="G332" t="s">
        <v>35</v>
      </c>
      <c r="H332" t="s">
        <v>36</v>
      </c>
      <c r="I332" t="s">
        <v>230</v>
      </c>
      <c r="J332" s="3">
        <f t="shared" si="8"/>
        <v>0</v>
      </c>
      <c r="K332" s="47"/>
    </row>
    <row r="333" spans="1:11">
      <c r="A333" s="20">
        <v>330</v>
      </c>
      <c r="J333" s="3"/>
      <c r="K333" s="47"/>
    </row>
    <row r="334" spans="1:11">
      <c r="A334" s="20">
        <v>331</v>
      </c>
      <c r="J334" s="3"/>
      <c r="K334" s="47"/>
    </row>
    <row r="335" spans="1:11">
      <c r="A335" s="20">
        <v>332</v>
      </c>
      <c r="J335" s="3"/>
      <c r="K335" s="47"/>
    </row>
    <row r="336" spans="1:11">
      <c r="A336" s="20">
        <v>333</v>
      </c>
      <c r="J336" s="3"/>
      <c r="K336" s="47"/>
    </row>
    <row r="337" spans="1:11">
      <c r="A337" s="20">
        <v>334</v>
      </c>
      <c r="J337" s="3"/>
      <c r="K337" s="47"/>
    </row>
    <row r="338" spans="1:11">
      <c r="A338" s="20">
        <v>335</v>
      </c>
      <c r="J338" s="3"/>
      <c r="K338" s="47"/>
    </row>
    <row r="339" spans="1:11">
      <c r="A339" s="20">
        <v>336</v>
      </c>
      <c r="J339" s="3"/>
      <c r="K339" s="47"/>
    </row>
    <row r="340" spans="1:11">
      <c r="A340" s="20">
        <v>337</v>
      </c>
      <c r="J340" s="3"/>
      <c r="K340" s="47"/>
    </row>
    <row r="341" spans="1:11">
      <c r="A341" s="20">
        <v>338</v>
      </c>
      <c r="J341" s="3"/>
      <c r="K341" s="47"/>
    </row>
    <row r="342" spans="1:11">
      <c r="A342" s="20">
        <v>339</v>
      </c>
      <c r="J342" s="3"/>
      <c r="K342" s="47"/>
    </row>
    <row r="343" spans="1:11">
      <c r="A343" s="20">
        <v>340</v>
      </c>
      <c r="J343" s="3"/>
      <c r="K343" s="47"/>
    </row>
    <row r="344" spans="1:11">
      <c r="A344" s="20">
        <v>341</v>
      </c>
      <c r="J344" s="3"/>
      <c r="K344" s="47"/>
    </row>
    <row r="345" spans="1:11">
      <c r="A345" s="20">
        <v>342</v>
      </c>
      <c r="J345" s="3"/>
      <c r="K345" s="47"/>
    </row>
    <row r="346" spans="1:11">
      <c r="A346" s="20">
        <v>343</v>
      </c>
      <c r="J346" s="3"/>
      <c r="K346" s="47"/>
    </row>
    <row r="347" spans="1:11">
      <c r="A347" s="20">
        <v>344</v>
      </c>
      <c r="J347" s="3"/>
      <c r="K347" s="47"/>
    </row>
    <row r="348" spans="1:11">
      <c r="A348" s="20">
        <v>345</v>
      </c>
      <c r="J348" s="3"/>
      <c r="K348" s="47"/>
    </row>
    <row r="349" spans="1:11">
      <c r="A349" s="20">
        <v>346</v>
      </c>
      <c r="J349" s="3"/>
      <c r="K349" s="47"/>
    </row>
    <row r="350" spans="1:11">
      <c r="A350" s="20">
        <v>347</v>
      </c>
      <c r="J350" s="3"/>
      <c r="K350" s="47"/>
    </row>
    <row r="351" spans="1:11">
      <c r="A351" s="20">
        <v>348</v>
      </c>
      <c r="J351" s="3"/>
      <c r="K351" s="47"/>
    </row>
    <row r="352" spans="1:11">
      <c r="A352" s="20">
        <v>349</v>
      </c>
      <c r="J352" s="3"/>
      <c r="K352" s="47"/>
    </row>
    <row r="353" spans="1:11">
      <c r="A353" s="20">
        <v>350</v>
      </c>
      <c r="J353" s="3"/>
      <c r="K353" s="47"/>
    </row>
    <row r="354" spans="1:11">
      <c r="A354" s="20">
        <v>351</v>
      </c>
      <c r="J354" s="3"/>
      <c r="K354" s="47"/>
    </row>
    <row r="355" spans="1:11">
      <c r="A355" s="20">
        <v>352</v>
      </c>
      <c r="J355" s="3"/>
      <c r="K355" s="47"/>
    </row>
    <row r="356" spans="1:11">
      <c r="A356" s="20">
        <v>353</v>
      </c>
      <c r="J356" s="3"/>
      <c r="K356" s="47"/>
    </row>
    <row r="357" spans="1:11">
      <c r="A357" s="20">
        <v>354</v>
      </c>
      <c r="J357" s="3"/>
      <c r="K357" s="47"/>
    </row>
    <row r="358" spans="1:11">
      <c r="A358" s="20">
        <v>355</v>
      </c>
      <c r="J358" s="3"/>
      <c r="K358" s="47"/>
    </row>
    <row r="359" spans="1:11">
      <c r="A359" s="20">
        <v>356</v>
      </c>
      <c r="J359" s="3"/>
      <c r="K359" s="47"/>
    </row>
    <row r="360" spans="1:11">
      <c r="A360" s="20">
        <v>357</v>
      </c>
      <c r="J360" s="3"/>
      <c r="K360" s="47"/>
    </row>
    <row r="361" spans="1:11">
      <c r="A361" s="20">
        <v>358</v>
      </c>
      <c r="J361" s="3"/>
      <c r="K361" s="47"/>
    </row>
    <row r="362" spans="1:11">
      <c r="A362" s="20">
        <v>359</v>
      </c>
      <c r="J362" s="3"/>
      <c r="K362" s="47"/>
    </row>
    <row r="363" spans="1:11">
      <c r="A363" s="20">
        <v>360</v>
      </c>
      <c r="J363" s="3"/>
      <c r="K363" s="47"/>
    </row>
    <row r="364" spans="1:11">
      <c r="A364" s="20">
        <v>361</v>
      </c>
      <c r="J364" s="3"/>
      <c r="K364" s="47"/>
    </row>
    <row r="365" spans="1:11">
      <c r="A365" s="20">
        <v>362</v>
      </c>
      <c r="J365" s="3"/>
      <c r="K365" s="47"/>
    </row>
    <row r="366" spans="1:11">
      <c r="A366" s="20">
        <v>363</v>
      </c>
      <c r="J366" s="3"/>
      <c r="K366" s="47"/>
    </row>
    <row r="367" spans="1:11">
      <c r="A367" s="20">
        <v>364</v>
      </c>
      <c r="J367" s="3"/>
      <c r="K367" s="47"/>
    </row>
    <row r="368" spans="1:11">
      <c r="A368" s="20">
        <v>365</v>
      </c>
      <c r="J368" s="3"/>
      <c r="K368" s="47"/>
    </row>
    <row r="369" spans="1:11">
      <c r="A369" s="20">
        <v>366</v>
      </c>
      <c r="J369" s="3"/>
      <c r="K369" s="47"/>
    </row>
    <row r="370" spans="1:11">
      <c r="A370" s="20">
        <v>367</v>
      </c>
      <c r="J370" s="3"/>
      <c r="K370" s="47"/>
    </row>
    <row r="371" spans="1:11">
      <c r="A371" s="20">
        <v>368</v>
      </c>
      <c r="J371" s="3"/>
      <c r="K371" s="47"/>
    </row>
    <row r="372" spans="1:11">
      <c r="A372" s="20">
        <v>369</v>
      </c>
      <c r="J372" s="3"/>
      <c r="K372" s="47"/>
    </row>
    <row r="373" spans="1:11">
      <c r="A373" s="20">
        <v>370</v>
      </c>
      <c r="J373" s="3"/>
      <c r="K373" s="47"/>
    </row>
    <row r="374" spans="1:11">
      <c r="A374" s="20">
        <v>371</v>
      </c>
      <c r="J374" s="3"/>
      <c r="K374" s="47"/>
    </row>
    <row r="375" spans="1:11">
      <c r="A375" s="20">
        <v>372</v>
      </c>
      <c r="J375" s="3"/>
      <c r="K375" s="47"/>
    </row>
    <row r="376" spans="1:11">
      <c r="A376" s="20">
        <v>373</v>
      </c>
      <c r="J376" s="3"/>
      <c r="K376" s="47"/>
    </row>
    <row r="377" spans="1:11">
      <c r="A377" s="20">
        <v>374</v>
      </c>
      <c r="J377" s="3"/>
      <c r="K377" s="47"/>
    </row>
    <row r="378" spans="1:11">
      <c r="A378" s="20">
        <v>375</v>
      </c>
      <c r="J378" s="3"/>
      <c r="K378" s="47"/>
    </row>
    <row r="379" spans="1:11">
      <c r="A379" s="20">
        <v>376</v>
      </c>
      <c r="J379" s="3"/>
      <c r="K379" s="47"/>
    </row>
    <row r="380" spans="1:11">
      <c r="A380" s="20">
        <v>377</v>
      </c>
      <c r="J380" s="3"/>
      <c r="K380" s="47"/>
    </row>
    <row r="381" spans="1:11">
      <c r="A381" s="20">
        <v>378</v>
      </c>
      <c r="J381" s="3"/>
      <c r="K381" s="47"/>
    </row>
    <row r="382" spans="1:11">
      <c r="A382" s="20">
        <v>379</v>
      </c>
      <c r="J382" s="3"/>
      <c r="K382" s="47"/>
    </row>
    <row r="383" spans="1:11">
      <c r="A383" s="20">
        <v>380</v>
      </c>
      <c r="J383" s="3"/>
      <c r="K383" s="47"/>
    </row>
    <row r="384" spans="1:11">
      <c r="A384" s="20">
        <v>381</v>
      </c>
      <c r="J384" s="3"/>
      <c r="K384" s="47"/>
    </row>
    <row r="385" spans="1:11">
      <c r="A385" s="20">
        <v>382</v>
      </c>
      <c r="J385" s="3"/>
      <c r="K385" s="47"/>
    </row>
    <row r="386" spans="1:11">
      <c r="A386" s="20">
        <v>383</v>
      </c>
      <c r="J386" s="3"/>
      <c r="K386" s="47"/>
    </row>
    <row r="387" spans="1:11">
      <c r="A387" s="20">
        <v>384</v>
      </c>
      <c r="J387" s="3"/>
      <c r="K387" s="47"/>
    </row>
    <row r="388" spans="1:11">
      <c r="A388" s="20">
        <v>385</v>
      </c>
      <c r="J388" s="3"/>
      <c r="K388" s="47"/>
    </row>
    <row r="389" spans="1:11">
      <c r="A389" s="20">
        <v>386</v>
      </c>
      <c r="J389" s="3"/>
      <c r="K389" s="47"/>
    </row>
    <row r="390" spans="1:11">
      <c r="A390" s="20">
        <v>387</v>
      </c>
      <c r="J390" s="3"/>
      <c r="K390" s="47"/>
    </row>
    <row r="391" spans="1:11">
      <c r="A391" s="20">
        <v>388</v>
      </c>
      <c r="J391" s="3"/>
      <c r="K391" s="47"/>
    </row>
    <row r="392" spans="1:11">
      <c r="A392" s="20">
        <v>389</v>
      </c>
      <c r="J392" s="3"/>
      <c r="K392" s="47"/>
    </row>
    <row r="393" spans="1:11">
      <c r="A393" s="20">
        <v>390</v>
      </c>
      <c r="J393" s="3"/>
      <c r="K393" s="47"/>
    </row>
    <row r="394" spans="1:11">
      <c r="A394" s="20">
        <v>391</v>
      </c>
      <c r="J394" s="3"/>
      <c r="K394" s="47"/>
    </row>
    <row r="395" spans="1:11">
      <c r="A395" s="20">
        <v>392</v>
      </c>
      <c r="J395" s="3"/>
      <c r="K395" s="47"/>
    </row>
    <row r="396" spans="1:11">
      <c r="A396" s="20">
        <v>393</v>
      </c>
      <c r="J396" s="3"/>
      <c r="K396" s="47"/>
    </row>
    <row r="397" spans="1:11">
      <c r="A397" s="20">
        <v>394</v>
      </c>
      <c r="J397" s="3"/>
      <c r="K397" s="47"/>
    </row>
    <row r="398" spans="1:11">
      <c r="A398" s="20">
        <v>395</v>
      </c>
      <c r="J398" s="3"/>
      <c r="K398" s="47"/>
    </row>
    <row r="399" spans="1:11">
      <c r="A399" s="20">
        <v>396</v>
      </c>
      <c r="J399" s="3"/>
      <c r="K399" s="47"/>
    </row>
    <row r="400" spans="1:11">
      <c r="A400" s="20">
        <v>397</v>
      </c>
      <c r="J400" s="3"/>
      <c r="K400" s="47"/>
    </row>
    <row r="401" spans="1:11">
      <c r="A401" s="20">
        <v>398</v>
      </c>
      <c r="J401" s="3"/>
      <c r="K401" s="47"/>
    </row>
    <row r="402" spans="1:11">
      <c r="A402" s="20">
        <v>399</v>
      </c>
      <c r="J402" s="3"/>
      <c r="K402" s="47"/>
    </row>
    <row r="403" spans="1:11">
      <c r="A403" s="20">
        <v>400</v>
      </c>
      <c r="J403" s="3"/>
      <c r="K403" s="47"/>
    </row>
    <row r="404" spans="1:11">
      <c r="A404" s="20">
        <v>401</v>
      </c>
      <c r="J404" s="3"/>
      <c r="K404" s="47"/>
    </row>
    <row r="405" spans="1:11">
      <c r="A405" s="20">
        <v>402</v>
      </c>
      <c r="J405" s="3"/>
      <c r="K405" s="47"/>
    </row>
    <row r="406" spans="1:11">
      <c r="A406" s="20">
        <v>403</v>
      </c>
      <c r="J406" s="3"/>
      <c r="K406" s="47"/>
    </row>
    <row r="407" spans="1:11">
      <c r="A407" s="20">
        <v>404</v>
      </c>
      <c r="J407" s="3"/>
      <c r="K407" s="47"/>
    </row>
    <row r="408" spans="1:11">
      <c r="A408" s="20">
        <v>405</v>
      </c>
      <c r="J408" s="3"/>
      <c r="K408" s="47"/>
    </row>
    <row r="409" spans="1:11">
      <c r="A409" s="20">
        <v>406</v>
      </c>
      <c r="J409" s="3"/>
      <c r="K409" s="47"/>
    </row>
    <row r="410" spans="1:11">
      <c r="A410" s="20">
        <v>407</v>
      </c>
      <c r="J410" s="3"/>
      <c r="K410" s="47"/>
    </row>
    <row r="411" spans="1:11">
      <c r="A411" s="20">
        <v>408</v>
      </c>
      <c r="J411" s="3"/>
      <c r="K411" s="47"/>
    </row>
    <row r="412" spans="1:11">
      <c r="A412" s="20">
        <v>409</v>
      </c>
      <c r="J412" s="3"/>
      <c r="K412" s="47"/>
    </row>
  </sheetData>
  <mergeCells count="3">
    <mergeCell ref="A1:L1"/>
    <mergeCell ref="A2:J2"/>
    <mergeCell ref="K2:K41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workbookViewId="0">
      <selection activeCell="J5" sqref="J5"/>
    </sheetView>
  </sheetViews>
  <sheetFormatPr defaultRowHeight="15"/>
  <sheetData>
    <row r="1" spans="1:29" ht="42">
      <c r="A1" s="48" t="s">
        <v>231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9" ht="20.25">
      <c r="A2" s="49" t="s">
        <v>232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28"/>
      <c r="Y2" s="50" t="s">
        <v>233</v>
      </c>
      <c r="Z2" s="50"/>
      <c r="AA2" s="50"/>
      <c r="AB2" s="50"/>
      <c r="AC2" s="50"/>
    </row>
    <row r="3" spans="1:29">
      <c r="A3" s="51" t="s">
        <v>234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M3" s="53" t="s">
        <v>235</v>
      </c>
      <c r="N3" s="53"/>
      <c r="O3" s="53"/>
      <c r="P3" s="53"/>
      <c r="Q3" s="53"/>
      <c r="R3" s="53"/>
      <c r="S3" s="53"/>
      <c r="T3" s="53"/>
      <c r="U3" s="53"/>
      <c r="V3" s="53"/>
      <c r="W3" s="53"/>
      <c r="X3" s="28"/>
    </row>
    <row r="4" spans="1:29" ht="15.75" thickBot="1">
      <c r="A4" s="1" t="s">
        <v>3</v>
      </c>
      <c r="B4" s="29" t="s">
        <v>4</v>
      </c>
      <c r="C4" s="29" t="s">
        <v>10</v>
      </c>
      <c r="D4" s="29" t="s">
        <v>11</v>
      </c>
      <c r="E4" s="29" t="s">
        <v>12</v>
      </c>
      <c r="F4" s="29" t="s">
        <v>13</v>
      </c>
      <c r="G4" s="30" t="s">
        <v>14</v>
      </c>
      <c r="H4" s="30" t="s">
        <v>15</v>
      </c>
      <c r="I4" s="30" t="s">
        <v>16</v>
      </c>
      <c r="J4" s="30" t="s">
        <v>236</v>
      </c>
      <c r="K4" s="31" t="s">
        <v>237</v>
      </c>
      <c r="L4" s="52"/>
      <c r="M4" s="1" t="s">
        <v>3</v>
      </c>
      <c r="N4" s="27" t="s">
        <v>29</v>
      </c>
      <c r="O4" s="27" t="s">
        <v>10</v>
      </c>
      <c r="P4" s="27" t="s">
        <v>13</v>
      </c>
      <c r="Q4" s="27" t="s">
        <v>12</v>
      </c>
      <c r="R4" s="27" t="s">
        <v>30</v>
      </c>
      <c r="S4" s="27" t="s">
        <v>31</v>
      </c>
      <c r="T4" s="27" t="s">
        <v>32</v>
      </c>
      <c r="U4" s="27" t="s">
        <v>33</v>
      </c>
      <c r="V4" s="27" t="s">
        <v>14</v>
      </c>
      <c r="W4" s="27" t="s">
        <v>34</v>
      </c>
      <c r="X4" s="28"/>
    </row>
    <row r="5" spans="1:29" ht="15.75" thickTop="1">
      <c r="A5" s="20">
        <v>1</v>
      </c>
      <c r="B5" s="32"/>
      <c r="C5" s="32">
        <v>0.8</v>
      </c>
      <c r="D5" s="32">
        <v>0.2</v>
      </c>
      <c r="E5" s="32" t="e">
        <v>#DIV/0!</v>
      </c>
      <c r="F5" s="33">
        <v>0</v>
      </c>
      <c r="G5" s="12">
        <v>5</v>
      </c>
      <c r="H5" s="12">
        <v>2</v>
      </c>
      <c r="I5" s="12">
        <v>2</v>
      </c>
      <c r="J5" s="12">
        <v>0</v>
      </c>
      <c r="K5" s="12" t="e">
        <v>#DIV/0!</v>
      </c>
      <c r="L5" s="52"/>
      <c r="M5" s="20">
        <v>1</v>
      </c>
      <c r="N5">
        <v>330</v>
      </c>
      <c r="O5">
        <v>3.4</v>
      </c>
      <c r="P5">
        <v>1.6</v>
      </c>
      <c r="Q5">
        <v>2</v>
      </c>
      <c r="U5" t="e">
        <v>#VALUE!</v>
      </c>
      <c r="W5">
        <v>7.6</v>
      </c>
      <c r="X5" s="28"/>
    </row>
    <row r="6" spans="1:29">
      <c r="A6" s="20">
        <v>2</v>
      </c>
      <c r="B6" s="32"/>
      <c r="C6" s="32">
        <v>0.6</v>
      </c>
      <c r="D6" s="32">
        <v>0.2</v>
      </c>
      <c r="E6" s="32" t="e">
        <v>#DIV/0!</v>
      </c>
      <c r="F6" s="33">
        <v>0</v>
      </c>
      <c r="G6">
        <v>5</v>
      </c>
      <c r="H6">
        <v>2</v>
      </c>
      <c r="I6">
        <v>2</v>
      </c>
      <c r="J6">
        <v>0</v>
      </c>
      <c r="K6" t="e">
        <v>#DIV/0!</v>
      </c>
      <c r="L6" s="52"/>
      <c r="M6" s="20">
        <v>2</v>
      </c>
      <c r="N6">
        <v>5802</v>
      </c>
      <c r="O6">
        <v>0.6</v>
      </c>
      <c r="P6">
        <v>0.8</v>
      </c>
      <c r="Q6">
        <v>3.6</v>
      </c>
      <c r="U6" t="e">
        <v>#DIV/0!</v>
      </c>
      <c r="W6">
        <v>6.6000000000000005</v>
      </c>
      <c r="X6" s="28"/>
    </row>
    <row r="7" spans="1:29">
      <c r="A7" s="20">
        <v>3</v>
      </c>
      <c r="B7" s="32"/>
      <c r="C7" s="32">
        <v>0.8</v>
      </c>
      <c r="D7" s="32">
        <v>0.2</v>
      </c>
      <c r="E7" s="32" t="e">
        <v>#DIV/0!</v>
      </c>
      <c r="F7" s="33"/>
      <c r="G7">
        <v>5</v>
      </c>
      <c r="H7">
        <v>2</v>
      </c>
      <c r="I7">
        <v>2</v>
      </c>
      <c r="J7">
        <v>0</v>
      </c>
      <c r="K7" t="e">
        <v>#DIV/0!</v>
      </c>
      <c r="L7" s="52"/>
      <c r="M7" s="20">
        <v>3</v>
      </c>
      <c r="N7">
        <v>1197</v>
      </c>
      <c r="O7">
        <v>2.1428571428571428</v>
      </c>
      <c r="P7">
        <v>4.1428571428571432</v>
      </c>
      <c r="Q7">
        <v>0.8571428571428571</v>
      </c>
      <c r="U7" t="e">
        <v>#DIV/0!</v>
      </c>
      <c r="W7">
        <v>6.5357142857142856</v>
      </c>
      <c r="X7" s="28"/>
    </row>
    <row r="8" spans="1:29">
      <c r="A8" s="20">
        <v>4</v>
      </c>
      <c r="C8">
        <v>0.5</v>
      </c>
      <c r="D8">
        <v>0.2</v>
      </c>
      <c r="E8" t="e">
        <v>#DIV/0!</v>
      </c>
      <c r="G8">
        <v>5</v>
      </c>
      <c r="H8">
        <v>2</v>
      </c>
      <c r="I8">
        <v>2</v>
      </c>
      <c r="J8">
        <v>0</v>
      </c>
      <c r="K8" t="e">
        <v>#DIV/0!</v>
      </c>
      <c r="L8" s="52"/>
      <c r="M8" s="20">
        <v>4</v>
      </c>
      <c r="N8">
        <v>4</v>
      </c>
      <c r="O8">
        <v>1.2857142857142858</v>
      </c>
      <c r="P8">
        <v>2.8571428571428572</v>
      </c>
      <c r="Q8">
        <v>1.8571428571428572</v>
      </c>
      <c r="R8">
        <v>1</v>
      </c>
      <c r="U8" t="s">
        <v>238</v>
      </c>
      <c r="W8">
        <v>6.2142857142857144</v>
      </c>
      <c r="X8" s="28"/>
    </row>
    <row r="9" spans="1:29">
      <c r="A9" s="20">
        <v>5</v>
      </c>
      <c r="C9">
        <v>0.66666666666666663</v>
      </c>
      <c r="D9">
        <v>0</v>
      </c>
      <c r="E9" t="e">
        <v>#DIV/0!</v>
      </c>
      <c r="G9">
        <v>5</v>
      </c>
      <c r="H9">
        <v>2</v>
      </c>
      <c r="I9">
        <v>2</v>
      </c>
      <c r="J9">
        <v>0</v>
      </c>
      <c r="K9" t="e">
        <v>#DIV/0!</v>
      </c>
      <c r="L9" s="52"/>
      <c r="M9" s="20">
        <v>5</v>
      </c>
      <c r="N9">
        <v>1726</v>
      </c>
      <c r="O9">
        <v>1.7142857142857142</v>
      </c>
      <c r="P9">
        <v>0.7142857142857143</v>
      </c>
      <c r="Q9">
        <v>2.5714285714285716</v>
      </c>
      <c r="U9" t="e">
        <v>#DIV/0!</v>
      </c>
      <c r="W9">
        <v>6.1071428571428577</v>
      </c>
      <c r="X9" s="28"/>
    </row>
    <row r="10" spans="1:29">
      <c r="A10" s="20">
        <v>6</v>
      </c>
      <c r="C10">
        <v>1</v>
      </c>
      <c r="D10">
        <v>0</v>
      </c>
      <c r="E10" t="e">
        <v>#DIV/0!</v>
      </c>
      <c r="G10">
        <v>5</v>
      </c>
      <c r="H10">
        <v>2</v>
      </c>
      <c r="I10">
        <v>2</v>
      </c>
      <c r="J10">
        <v>0</v>
      </c>
      <c r="K10" t="e">
        <v>#DIV/0!</v>
      </c>
      <c r="L10" s="52"/>
      <c r="M10" s="20">
        <v>6</v>
      </c>
      <c r="N10">
        <v>968</v>
      </c>
      <c r="O10">
        <v>0.2</v>
      </c>
      <c r="P10">
        <v>1</v>
      </c>
      <c r="Q10">
        <v>3.2</v>
      </c>
      <c r="U10" t="e">
        <v>#DIV/0!</v>
      </c>
      <c r="W10">
        <v>5.7500000000000009</v>
      </c>
      <c r="X10" s="28"/>
    </row>
    <row r="11" spans="1:29">
      <c r="A11" s="20">
        <v>7</v>
      </c>
      <c r="B11" s="34">
        <v>118</v>
      </c>
      <c r="C11" s="34">
        <v>2.25</v>
      </c>
      <c r="D11" s="35">
        <v>0.75</v>
      </c>
      <c r="E11" s="34">
        <v>0.75</v>
      </c>
      <c r="F11" s="34">
        <v>0</v>
      </c>
      <c r="G11">
        <v>4</v>
      </c>
      <c r="H11">
        <v>3</v>
      </c>
      <c r="I11">
        <v>1</v>
      </c>
      <c r="J11">
        <v>0</v>
      </c>
      <c r="K11">
        <v>3.9375</v>
      </c>
      <c r="L11" s="52"/>
      <c r="M11" s="20">
        <v>7</v>
      </c>
      <c r="N11">
        <v>5124</v>
      </c>
      <c r="O11">
        <v>2.6666666666666665</v>
      </c>
      <c r="P11">
        <v>0.83333333333333337</v>
      </c>
      <c r="Q11">
        <v>1.5</v>
      </c>
      <c r="U11" t="e">
        <v>#DIV/0!</v>
      </c>
      <c r="W11">
        <v>5.5416666666666661</v>
      </c>
      <c r="X11" s="28"/>
    </row>
    <row r="12" spans="1:29">
      <c r="A12" s="20">
        <v>8</v>
      </c>
      <c r="C12">
        <v>1</v>
      </c>
      <c r="D12">
        <v>0.4</v>
      </c>
      <c r="E12">
        <v>2</v>
      </c>
      <c r="F12">
        <v>0</v>
      </c>
      <c r="G12">
        <v>5</v>
      </c>
      <c r="H12">
        <v>2</v>
      </c>
      <c r="I12">
        <v>2</v>
      </c>
      <c r="J12">
        <v>0</v>
      </c>
      <c r="K12">
        <v>3.9</v>
      </c>
      <c r="L12" s="52"/>
      <c r="M12" s="20">
        <v>8</v>
      </c>
      <c r="N12">
        <v>6833</v>
      </c>
      <c r="O12">
        <v>0</v>
      </c>
      <c r="P12">
        <v>7.333333333333333</v>
      </c>
      <c r="Q12">
        <v>0</v>
      </c>
      <c r="W12">
        <v>5.5</v>
      </c>
      <c r="X12" s="28"/>
    </row>
    <row r="13" spans="1:29">
      <c r="A13" s="20">
        <v>9</v>
      </c>
      <c r="C13">
        <v>1.6</v>
      </c>
      <c r="D13">
        <v>0.6</v>
      </c>
      <c r="E13">
        <v>1</v>
      </c>
      <c r="F13">
        <v>0</v>
      </c>
      <c r="G13">
        <v>5</v>
      </c>
      <c r="H13">
        <v>2</v>
      </c>
      <c r="I13">
        <v>1</v>
      </c>
      <c r="J13">
        <v>0</v>
      </c>
      <c r="K13">
        <v>3.45</v>
      </c>
      <c r="L13" s="52"/>
      <c r="M13" s="20">
        <v>9</v>
      </c>
      <c r="N13">
        <v>3512</v>
      </c>
      <c r="O13">
        <v>0.8</v>
      </c>
      <c r="P13">
        <v>3.4</v>
      </c>
      <c r="Q13">
        <v>1.2</v>
      </c>
      <c r="U13" t="e">
        <v>#DIV/0!</v>
      </c>
      <c r="W13">
        <v>5.1499999999999995</v>
      </c>
      <c r="X13" s="28"/>
    </row>
    <row r="14" spans="1:29">
      <c r="A14" s="20">
        <v>10</v>
      </c>
      <c r="B14" s="36">
        <v>254</v>
      </c>
      <c r="C14" s="36">
        <v>1.6</v>
      </c>
      <c r="D14" s="37">
        <v>0.8</v>
      </c>
      <c r="E14" s="36">
        <v>0.8</v>
      </c>
      <c r="F14" s="36">
        <v>0</v>
      </c>
      <c r="G14">
        <v>5</v>
      </c>
      <c r="H14">
        <v>2</v>
      </c>
      <c r="I14">
        <v>1</v>
      </c>
      <c r="J14">
        <v>0</v>
      </c>
      <c r="K14">
        <v>3.4000000000000004</v>
      </c>
      <c r="L14" s="52"/>
      <c r="M14" s="20">
        <v>10</v>
      </c>
      <c r="N14">
        <v>687</v>
      </c>
      <c r="O14">
        <v>0.7142857142857143</v>
      </c>
      <c r="P14">
        <v>1.5714285714285714</v>
      </c>
      <c r="Q14">
        <v>2.1428571428571428</v>
      </c>
      <c r="U14" t="e">
        <v>#DIV/0!</v>
      </c>
      <c r="W14">
        <v>5.1071428571428577</v>
      </c>
      <c r="X14" s="28"/>
    </row>
    <row r="15" spans="1:29">
      <c r="A15" s="20">
        <v>11</v>
      </c>
      <c r="C15">
        <v>1.4</v>
      </c>
      <c r="D15">
        <v>0.4</v>
      </c>
      <c r="E15">
        <v>0.75</v>
      </c>
      <c r="F15">
        <v>0</v>
      </c>
      <c r="G15">
        <v>5</v>
      </c>
      <c r="H15">
        <v>2</v>
      </c>
      <c r="I15">
        <v>1</v>
      </c>
      <c r="J15">
        <v>0</v>
      </c>
      <c r="K15">
        <v>2.7374999999999998</v>
      </c>
      <c r="L15" s="52"/>
      <c r="M15" s="20">
        <v>11</v>
      </c>
      <c r="N15">
        <v>5818</v>
      </c>
      <c r="O15">
        <v>1.1428571428571428</v>
      </c>
      <c r="P15">
        <v>0.14285714285714285</v>
      </c>
      <c r="Q15">
        <v>2.4285714285714284</v>
      </c>
      <c r="U15" t="e">
        <v>#DIV/0!</v>
      </c>
      <c r="W15">
        <v>4.8928571428571423</v>
      </c>
      <c r="X15" s="28"/>
    </row>
    <row r="16" spans="1:29">
      <c r="A16" s="20">
        <v>12</v>
      </c>
      <c r="C16">
        <v>1</v>
      </c>
      <c r="D16">
        <v>0.4</v>
      </c>
      <c r="E16">
        <v>1</v>
      </c>
      <c r="F16">
        <v>0</v>
      </c>
      <c r="G16">
        <v>5</v>
      </c>
      <c r="H16">
        <v>1</v>
      </c>
      <c r="I16">
        <v>1</v>
      </c>
      <c r="J16">
        <v>0</v>
      </c>
      <c r="K16">
        <v>2.65</v>
      </c>
      <c r="L16" s="52"/>
      <c r="M16" s="20">
        <v>12</v>
      </c>
      <c r="N16" s="12">
        <v>4972</v>
      </c>
      <c r="O16" s="12">
        <v>1.5</v>
      </c>
      <c r="P16" s="12">
        <v>0</v>
      </c>
      <c r="Q16" s="12">
        <v>2</v>
      </c>
      <c r="R16" s="12"/>
      <c r="S16" s="12"/>
      <c r="T16" s="12"/>
      <c r="U16" s="12" t="e">
        <v>#DIV/0!</v>
      </c>
      <c r="V16" s="12"/>
      <c r="W16" s="12">
        <v>4.5</v>
      </c>
      <c r="X16" s="28"/>
    </row>
    <row r="17" spans="1:24">
      <c r="A17" s="20">
        <v>13</v>
      </c>
      <c r="C17">
        <v>1</v>
      </c>
      <c r="D17">
        <v>0.6</v>
      </c>
      <c r="E17">
        <v>0.75</v>
      </c>
      <c r="F17">
        <v>0</v>
      </c>
      <c r="G17">
        <v>5</v>
      </c>
      <c r="H17">
        <v>2</v>
      </c>
      <c r="I17">
        <v>1</v>
      </c>
      <c r="J17">
        <v>0</v>
      </c>
      <c r="K17">
        <v>2.5375000000000001</v>
      </c>
      <c r="L17" s="52"/>
      <c r="M17" s="20">
        <v>13</v>
      </c>
      <c r="N17">
        <v>980</v>
      </c>
      <c r="O17">
        <v>0.8571428571428571</v>
      </c>
      <c r="P17">
        <v>0.14285714285714285</v>
      </c>
      <c r="Q17">
        <v>2.2857142857142856</v>
      </c>
      <c r="U17" t="e">
        <v>#DIV/0!</v>
      </c>
      <c r="W17">
        <v>4.3928571428571423</v>
      </c>
      <c r="X17" s="28"/>
    </row>
    <row r="18" spans="1:24">
      <c r="A18" s="20">
        <v>14</v>
      </c>
      <c r="C18">
        <v>0.8</v>
      </c>
      <c r="D18">
        <v>0.6</v>
      </c>
      <c r="E18">
        <v>0.75</v>
      </c>
      <c r="F18">
        <v>0</v>
      </c>
      <c r="G18">
        <v>5</v>
      </c>
      <c r="H18">
        <v>2</v>
      </c>
      <c r="I18">
        <v>1</v>
      </c>
      <c r="J18">
        <v>0</v>
      </c>
      <c r="K18">
        <v>2.3374999999999999</v>
      </c>
      <c r="L18" s="52"/>
      <c r="M18" s="20">
        <v>14</v>
      </c>
      <c r="N18">
        <v>2710</v>
      </c>
      <c r="O18">
        <v>1</v>
      </c>
      <c r="P18">
        <v>0.16666666666666666</v>
      </c>
      <c r="Q18">
        <v>2.1666666666666665</v>
      </c>
      <c r="U18" t="e">
        <v>#DIV/0!</v>
      </c>
      <c r="W18">
        <v>4.375</v>
      </c>
      <c r="X18" s="28"/>
    </row>
    <row r="19" spans="1:24">
      <c r="A19" s="20">
        <v>15</v>
      </c>
      <c r="B19" s="34">
        <v>1197</v>
      </c>
      <c r="C19" s="34">
        <v>0.7142857142857143</v>
      </c>
      <c r="D19" s="35">
        <v>0.7142857142857143</v>
      </c>
      <c r="E19" s="34">
        <v>0.7142857142857143</v>
      </c>
      <c r="F19" s="38">
        <v>0</v>
      </c>
      <c r="G19">
        <v>7</v>
      </c>
      <c r="H19">
        <v>1</v>
      </c>
      <c r="I19">
        <v>1</v>
      </c>
      <c r="J19">
        <v>0</v>
      </c>
      <c r="K19">
        <v>2.3214285714285716</v>
      </c>
      <c r="L19" s="52"/>
      <c r="M19" s="20">
        <v>15</v>
      </c>
      <c r="N19">
        <v>599</v>
      </c>
      <c r="O19">
        <v>0.33333333333333331</v>
      </c>
      <c r="P19">
        <v>0</v>
      </c>
      <c r="Q19">
        <v>2.6666666666666665</v>
      </c>
      <c r="U19" t="e">
        <v>#DIV/0!</v>
      </c>
      <c r="W19">
        <v>4.333333333333333</v>
      </c>
      <c r="X19" s="28"/>
    </row>
    <row r="20" spans="1:24">
      <c r="A20" s="20">
        <v>16</v>
      </c>
      <c r="C20">
        <v>0.8</v>
      </c>
      <c r="D20">
        <v>0.6</v>
      </c>
      <c r="E20">
        <v>0.66666666666666663</v>
      </c>
      <c r="F20">
        <v>0</v>
      </c>
      <c r="G20">
        <v>5</v>
      </c>
      <c r="H20">
        <v>1</v>
      </c>
      <c r="I20">
        <v>1</v>
      </c>
      <c r="J20">
        <v>0</v>
      </c>
      <c r="K20">
        <v>2.2333333333333334</v>
      </c>
      <c r="L20" s="52"/>
      <c r="M20" s="20">
        <v>16</v>
      </c>
      <c r="N20">
        <v>3863</v>
      </c>
      <c r="O20">
        <v>2.3333333333333335</v>
      </c>
      <c r="P20">
        <v>0</v>
      </c>
      <c r="Q20">
        <v>1.1666666666666667</v>
      </c>
      <c r="U20" t="e">
        <v>#DIV/0!</v>
      </c>
      <c r="W20">
        <v>4.0833333333333339</v>
      </c>
      <c r="X20" s="28"/>
    </row>
    <row r="21" spans="1:24">
      <c r="A21" s="20">
        <v>17</v>
      </c>
      <c r="B21">
        <v>5124</v>
      </c>
      <c r="C21">
        <v>0.8</v>
      </c>
      <c r="D21">
        <v>0.4</v>
      </c>
      <c r="E21">
        <v>0.8</v>
      </c>
      <c r="F21">
        <v>0</v>
      </c>
      <c r="G21">
        <v>5</v>
      </c>
      <c r="H21">
        <v>2</v>
      </c>
      <c r="I21">
        <v>2</v>
      </c>
      <c r="J21">
        <v>0</v>
      </c>
      <c r="K21">
        <v>2.2000000000000002</v>
      </c>
      <c r="L21" s="52"/>
      <c r="M21" s="20">
        <v>17</v>
      </c>
      <c r="N21">
        <v>5851</v>
      </c>
      <c r="O21">
        <v>0.83333333333333337</v>
      </c>
      <c r="P21">
        <v>3.1666666666666665</v>
      </c>
      <c r="Q21">
        <v>0.33333333333333331</v>
      </c>
      <c r="W21">
        <v>3.7083333333333335</v>
      </c>
      <c r="X21" s="28"/>
    </row>
    <row r="22" spans="1:24">
      <c r="A22" s="20">
        <v>18</v>
      </c>
      <c r="C22">
        <v>0.6</v>
      </c>
      <c r="D22">
        <v>0.8</v>
      </c>
      <c r="E22">
        <v>0.5</v>
      </c>
      <c r="F22">
        <v>0</v>
      </c>
      <c r="G22">
        <v>5</v>
      </c>
      <c r="H22">
        <v>1</v>
      </c>
      <c r="I22">
        <v>1</v>
      </c>
      <c r="J22">
        <v>0</v>
      </c>
      <c r="K22">
        <v>2.0250000000000004</v>
      </c>
      <c r="L22" s="52"/>
      <c r="M22" s="20">
        <v>18</v>
      </c>
      <c r="N22">
        <v>5285</v>
      </c>
      <c r="O22">
        <v>0.83333333333333337</v>
      </c>
      <c r="P22">
        <v>0.66666666666666663</v>
      </c>
      <c r="Q22">
        <v>1.5</v>
      </c>
      <c r="U22" t="e">
        <v>#DIV/0!</v>
      </c>
      <c r="W22">
        <v>3.5833333333333335</v>
      </c>
      <c r="X22" s="28"/>
    </row>
    <row r="23" spans="1:24">
      <c r="A23" s="20">
        <v>19</v>
      </c>
      <c r="C23">
        <v>0.6</v>
      </c>
      <c r="D23">
        <v>0.8</v>
      </c>
      <c r="E23">
        <v>0.5</v>
      </c>
      <c r="F23">
        <v>0</v>
      </c>
      <c r="G23">
        <v>5</v>
      </c>
      <c r="H23">
        <v>1</v>
      </c>
      <c r="I23">
        <v>1</v>
      </c>
      <c r="J23">
        <v>0</v>
      </c>
      <c r="K23">
        <v>2.0250000000000004</v>
      </c>
      <c r="L23" s="52"/>
      <c r="M23" s="20">
        <v>19</v>
      </c>
      <c r="N23">
        <v>7051</v>
      </c>
      <c r="O23">
        <v>0.66666666666666663</v>
      </c>
      <c r="P23">
        <v>0.16666666666666666</v>
      </c>
      <c r="Q23">
        <v>1.8333333333333333</v>
      </c>
      <c r="W23">
        <v>3.5416666666666665</v>
      </c>
      <c r="X23" s="28"/>
    </row>
    <row r="24" spans="1:24">
      <c r="A24" s="20">
        <v>20</v>
      </c>
      <c r="C24">
        <v>0.4</v>
      </c>
      <c r="D24">
        <v>0.8</v>
      </c>
      <c r="E24">
        <v>0.5</v>
      </c>
      <c r="F24">
        <v>0</v>
      </c>
      <c r="G24">
        <v>5</v>
      </c>
      <c r="H24">
        <v>1</v>
      </c>
      <c r="I24">
        <v>1</v>
      </c>
      <c r="J24">
        <v>0</v>
      </c>
      <c r="K24">
        <v>1.825</v>
      </c>
      <c r="L24" s="52"/>
      <c r="M24" s="20">
        <v>20</v>
      </c>
      <c r="N24">
        <v>2404</v>
      </c>
      <c r="O24">
        <v>1</v>
      </c>
      <c r="P24">
        <v>0.5</v>
      </c>
      <c r="Q24">
        <v>1.3333333333333333</v>
      </c>
      <c r="U24" t="e">
        <v>#DIV/0!</v>
      </c>
      <c r="W24">
        <v>3.375</v>
      </c>
      <c r="X24" s="28"/>
    </row>
    <row r="25" spans="1:24">
      <c r="A25" s="20">
        <v>21</v>
      </c>
      <c r="C25">
        <v>2</v>
      </c>
      <c r="D25">
        <v>0</v>
      </c>
      <c r="E25" t="e">
        <v>#DIV/0!</v>
      </c>
      <c r="G25">
        <v>5</v>
      </c>
      <c r="H25">
        <v>2</v>
      </c>
      <c r="I25">
        <v>2</v>
      </c>
      <c r="J25">
        <v>0</v>
      </c>
      <c r="K25" t="e">
        <v>#DIV/0!</v>
      </c>
      <c r="L25" s="52"/>
      <c r="M25" s="20">
        <v>21</v>
      </c>
      <c r="N25">
        <v>4141</v>
      </c>
      <c r="O25">
        <v>0.42857142857142855</v>
      </c>
      <c r="P25">
        <v>0.7142857142857143</v>
      </c>
      <c r="Q25">
        <v>1.4285714285714286</v>
      </c>
      <c r="U25" t="e">
        <v>#DIV/0!</v>
      </c>
      <c r="W25">
        <v>3.1071428571428568</v>
      </c>
      <c r="X25" s="28"/>
    </row>
    <row r="26" spans="1:24">
      <c r="A26" s="20">
        <v>22</v>
      </c>
      <c r="L26" s="52"/>
      <c r="M26" s="20">
        <v>22</v>
      </c>
      <c r="N26">
        <v>2584</v>
      </c>
      <c r="O26">
        <v>0.6</v>
      </c>
      <c r="P26">
        <v>0</v>
      </c>
      <c r="Q26">
        <v>1.6</v>
      </c>
      <c r="U26" t="e">
        <v>#DIV/0!</v>
      </c>
      <c r="W26">
        <v>3.0000000000000004</v>
      </c>
      <c r="X26" s="28"/>
    </row>
    <row r="27" spans="1:24">
      <c r="A27" s="20">
        <v>23</v>
      </c>
      <c r="L27" s="52"/>
      <c r="M27" s="20">
        <v>23</v>
      </c>
      <c r="N27">
        <v>1452</v>
      </c>
      <c r="O27">
        <v>1.7142857142857142</v>
      </c>
      <c r="P27">
        <v>1.7142857142857142</v>
      </c>
      <c r="Q27">
        <v>0</v>
      </c>
      <c r="U27" t="e">
        <v>#DIV/0!</v>
      </c>
      <c r="W27">
        <v>3</v>
      </c>
      <c r="X27" s="28"/>
    </row>
    <row r="28" spans="1:24">
      <c r="A28" s="20">
        <v>24</v>
      </c>
      <c r="L28" s="52"/>
      <c r="M28" s="20">
        <v>24</v>
      </c>
      <c r="N28">
        <v>1515</v>
      </c>
      <c r="O28">
        <v>0.66666666666666663</v>
      </c>
      <c r="P28">
        <v>2.3333333333333335</v>
      </c>
      <c r="Q28">
        <v>0.33333333333333331</v>
      </c>
      <c r="U28" t="e">
        <v>#DIV/0!</v>
      </c>
      <c r="W28">
        <v>2.9166666666666665</v>
      </c>
      <c r="X28" s="28"/>
    </row>
    <row r="29" spans="1:24">
      <c r="A29" s="20">
        <v>25</v>
      </c>
      <c r="L29" s="52"/>
      <c r="M29" s="20">
        <v>25</v>
      </c>
      <c r="N29">
        <v>4913</v>
      </c>
      <c r="O29">
        <v>0.4</v>
      </c>
      <c r="P29">
        <v>3.2</v>
      </c>
      <c r="Q29">
        <v>0</v>
      </c>
      <c r="U29" t="e">
        <v>#DIV/0!</v>
      </c>
      <c r="W29">
        <v>2.8000000000000003</v>
      </c>
      <c r="X29" s="28"/>
    </row>
    <row r="30" spans="1:24">
      <c r="A30" s="20">
        <v>26</v>
      </c>
      <c r="L30" s="52"/>
      <c r="M30" s="20">
        <v>26</v>
      </c>
      <c r="N30">
        <v>702</v>
      </c>
      <c r="O30">
        <v>1.1666666666666667</v>
      </c>
      <c r="P30">
        <v>0</v>
      </c>
      <c r="Q30">
        <v>1</v>
      </c>
      <c r="U30" t="e">
        <v>#DIV/0!</v>
      </c>
      <c r="W30">
        <v>2.666666666666667</v>
      </c>
      <c r="X30" s="28"/>
    </row>
    <row r="31" spans="1:24">
      <c r="A31" s="20">
        <v>27</v>
      </c>
      <c r="L31" s="52"/>
      <c r="M31" s="20">
        <v>27</v>
      </c>
      <c r="N31">
        <v>5669</v>
      </c>
      <c r="O31">
        <v>0.14285714285714285</v>
      </c>
      <c r="P31">
        <v>0.14285714285714285</v>
      </c>
      <c r="Q31">
        <v>1.4285714285714286</v>
      </c>
      <c r="U31" t="e">
        <v>#DIV/0!</v>
      </c>
      <c r="W31">
        <v>2.3928571428571428</v>
      </c>
      <c r="X31" s="28"/>
    </row>
    <row r="32" spans="1:24">
      <c r="A32" s="20">
        <v>28</v>
      </c>
      <c r="L32" s="52"/>
      <c r="M32" s="20">
        <v>28</v>
      </c>
      <c r="N32">
        <v>2493</v>
      </c>
      <c r="O32">
        <v>0.4</v>
      </c>
      <c r="P32">
        <v>1</v>
      </c>
      <c r="Q32">
        <v>0.8</v>
      </c>
      <c r="U32" t="e">
        <v>#DIV/0!</v>
      </c>
      <c r="W32">
        <v>2.35</v>
      </c>
      <c r="X32" s="28"/>
    </row>
    <row r="33" spans="1:24">
      <c r="A33" s="20">
        <v>29</v>
      </c>
      <c r="L33" s="52"/>
      <c r="M33" s="20">
        <v>29</v>
      </c>
      <c r="N33">
        <v>1759</v>
      </c>
      <c r="O33">
        <v>0.66666666666666663</v>
      </c>
      <c r="P33">
        <v>2.1666666666666665</v>
      </c>
      <c r="Q33">
        <v>0</v>
      </c>
      <c r="U33" t="e">
        <v>#DIV/0!</v>
      </c>
      <c r="W33">
        <v>2.2916666666666665</v>
      </c>
      <c r="X33" s="28"/>
    </row>
    <row r="34" spans="1:24">
      <c r="A34" s="20">
        <v>30</v>
      </c>
      <c r="L34" s="52"/>
      <c r="M34" s="20">
        <v>30</v>
      </c>
      <c r="N34">
        <v>5510</v>
      </c>
      <c r="O34">
        <v>1.3333333333333333</v>
      </c>
      <c r="P34">
        <v>1.1666666666666667</v>
      </c>
      <c r="Q34">
        <v>0</v>
      </c>
      <c r="U34" t="e">
        <v>#DIV/0!</v>
      </c>
      <c r="W34">
        <v>2.208333333333333</v>
      </c>
      <c r="X34" s="28"/>
    </row>
    <row r="35" spans="1:24">
      <c r="A35" s="20">
        <v>31</v>
      </c>
      <c r="L35" s="52"/>
      <c r="M35" s="20">
        <v>31</v>
      </c>
      <c r="N35">
        <v>3952</v>
      </c>
      <c r="O35">
        <v>0.83333333333333337</v>
      </c>
      <c r="P35">
        <v>0.66666666666666663</v>
      </c>
      <c r="Q35">
        <v>0.5</v>
      </c>
      <c r="U35" t="e">
        <v>#DIV/0!</v>
      </c>
      <c r="W35">
        <v>2.0833333333333335</v>
      </c>
      <c r="X35" s="28"/>
    </row>
    <row r="36" spans="1:24">
      <c r="A36" s="20">
        <v>32</v>
      </c>
      <c r="L36" s="52"/>
      <c r="M36" s="20">
        <v>32</v>
      </c>
      <c r="N36">
        <v>848</v>
      </c>
      <c r="O36">
        <v>0.16666666666666666</v>
      </c>
      <c r="P36">
        <v>2.1666666666666665</v>
      </c>
      <c r="Q36">
        <v>0.16666666666666666</v>
      </c>
      <c r="U36" t="e">
        <v>#DIV/0!</v>
      </c>
      <c r="W36">
        <v>2.041666666666667</v>
      </c>
      <c r="X36" s="28"/>
    </row>
    <row r="37" spans="1:24">
      <c r="A37" s="20">
        <v>33</v>
      </c>
      <c r="L37" s="52"/>
      <c r="M37" s="20">
        <v>33</v>
      </c>
      <c r="N37">
        <v>696</v>
      </c>
      <c r="O37">
        <v>0.16666666666666666</v>
      </c>
      <c r="P37">
        <v>0.16666666666666666</v>
      </c>
      <c r="Q37">
        <v>1.1666666666666667</v>
      </c>
      <c r="U37" t="e">
        <v>#DIV/0!</v>
      </c>
      <c r="W37">
        <v>2.0416666666666665</v>
      </c>
      <c r="X37" s="28"/>
    </row>
    <row r="38" spans="1:24">
      <c r="A38" s="20">
        <v>34</v>
      </c>
      <c r="L38" s="52"/>
      <c r="M38" s="20">
        <v>34</v>
      </c>
      <c r="N38">
        <v>6668</v>
      </c>
      <c r="O38">
        <v>1.5</v>
      </c>
      <c r="P38">
        <v>0.66666666666666663</v>
      </c>
      <c r="Q38">
        <v>0</v>
      </c>
      <c r="W38">
        <v>2</v>
      </c>
      <c r="X38" s="28"/>
    </row>
    <row r="39" spans="1:24">
      <c r="A39" s="20">
        <v>35</v>
      </c>
      <c r="L39" s="52"/>
      <c r="M39" s="20">
        <v>35</v>
      </c>
      <c r="N39">
        <v>5107</v>
      </c>
      <c r="O39">
        <v>1.6</v>
      </c>
      <c r="P39">
        <v>0.4</v>
      </c>
      <c r="Q39">
        <v>0</v>
      </c>
      <c r="U39" t="e">
        <v>#DIV/0!</v>
      </c>
      <c r="W39">
        <v>1.9000000000000001</v>
      </c>
      <c r="X39" s="28"/>
    </row>
    <row r="40" spans="1:24">
      <c r="A40" s="20">
        <v>36</v>
      </c>
      <c r="L40" s="52"/>
      <c r="M40" s="20">
        <v>36</v>
      </c>
      <c r="N40">
        <v>7042</v>
      </c>
      <c r="O40">
        <v>1</v>
      </c>
      <c r="P40">
        <v>1.1666666666666667</v>
      </c>
      <c r="Q40">
        <v>0</v>
      </c>
      <c r="W40">
        <v>1.875</v>
      </c>
      <c r="X40" s="28"/>
    </row>
    <row r="41" spans="1:24">
      <c r="A41" s="20">
        <v>37</v>
      </c>
      <c r="L41" s="52"/>
      <c r="M41" s="20">
        <v>37</v>
      </c>
      <c r="N41">
        <v>691</v>
      </c>
      <c r="O41">
        <v>0.25</v>
      </c>
      <c r="P41">
        <v>0.875</v>
      </c>
      <c r="Q41">
        <v>0.625</v>
      </c>
      <c r="U41" t="e">
        <v>#DIV/0!</v>
      </c>
      <c r="W41">
        <v>1.84375</v>
      </c>
      <c r="X41" s="28"/>
    </row>
    <row r="42" spans="1:24">
      <c r="A42" s="20">
        <v>38</v>
      </c>
      <c r="L42" s="52"/>
      <c r="M42" s="20">
        <v>38</v>
      </c>
      <c r="N42">
        <v>589</v>
      </c>
      <c r="O42">
        <v>1.1666666666666667</v>
      </c>
      <c r="P42">
        <v>0.83333333333333337</v>
      </c>
      <c r="Q42">
        <v>0</v>
      </c>
      <c r="U42" t="e">
        <v>#DIV/0!</v>
      </c>
      <c r="W42">
        <v>1.7916666666666667</v>
      </c>
      <c r="X42" s="28"/>
    </row>
    <row r="43" spans="1:24">
      <c r="A43" s="20">
        <v>39</v>
      </c>
      <c r="L43" s="52"/>
      <c r="M43" s="20">
        <v>39</v>
      </c>
      <c r="N43">
        <v>2496</v>
      </c>
      <c r="O43">
        <v>0.42857142857142855</v>
      </c>
      <c r="P43">
        <v>0.8571428571428571</v>
      </c>
      <c r="Q43">
        <v>0.42857142857142855</v>
      </c>
      <c r="U43" t="e">
        <v>#DIV/0!</v>
      </c>
      <c r="W43">
        <v>1.7142857142857142</v>
      </c>
      <c r="X43" s="28"/>
    </row>
    <row r="44" spans="1:24">
      <c r="A44" s="20">
        <v>40</v>
      </c>
      <c r="L44" s="52"/>
      <c r="M44" s="20">
        <v>40</v>
      </c>
      <c r="N44">
        <v>4123</v>
      </c>
      <c r="O44">
        <v>0.66666666666666663</v>
      </c>
      <c r="P44">
        <v>0.16666666666666666</v>
      </c>
      <c r="Q44">
        <v>0.5</v>
      </c>
      <c r="U44" t="e">
        <v>#DIV/0!</v>
      </c>
      <c r="W44">
        <v>1.5416666666666665</v>
      </c>
      <c r="X44" s="28"/>
    </row>
    <row r="45" spans="1:24">
      <c r="A45" s="20">
        <v>41</v>
      </c>
      <c r="L45" s="52"/>
      <c r="M45" s="20">
        <v>41</v>
      </c>
      <c r="N45">
        <v>867</v>
      </c>
      <c r="O45">
        <v>0.5</v>
      </c>
      <c r="P45">
        <v>0.83333333333333337</v>
      </c>
      <c r="Q45">
        <v>0.16666666666666666</v>
      </c>
      <c r="U45" t="e">
        <v>#DIV/0!</v>
      </c>
      <c r="W45">
        <v>1.375</v>
      </c>
      <c r="X45" s="28"/>
    </row>
    <row r="46" spans="1:24">
      <c r="A46" s="20">
        <v>42</v>
      </c>
      <c r="L46" s="52"/>
      <c r="M46" s="20">
        <v>42</v>
      </c>
      <c r="N46">
        <v>4763</v>
      </c>
      <c r="O46">
        <v>0.5714285714285714</v>
      </c>
      <c r="P46">
        <v>1</v>
      </c>
      <c r="Q46">
        <v>0</v>
      </c>
      <c r="U46" t="e">
        <v>#DIV/0!</v>
      </c>
      <c r="W46">
        <v>1.3214285714285714</v>
      </c>
      <c r="X46" s="28"/>
    </row>
    <row r="47" spans="1:24">
      <c r="A47" s="20">
        <v>43</v>
      </c>
      <c r="L47" s="52"/>
      <c r="M47" s="20">
        <v>43</v>
      </c>
      <c r="N47">
        <v>6000</v>
      </c>
      <c r="O47">
        <v>0.42857142857142855</v>
      </c>
      <c r="P47">
        <v>1.1428571428571428</v>
      </c>
      <c r="Q47">
        <v>0</v>
      </c>
      <c r="W47">
        <v>1.2857142857142856</v>
      </c>
      <c r="X47" s="28"/>
    </row>
    <row r="48" spans="1:24">
      <c r="A48" s="20">
        <v>44</v>
      </c>
      <c r="L48" s="52"/>
      <c r="M48" s="20">
        <v>44</v>
      </c>
      <c r="N48">
        <v>580</v>
      </c>
      <c r="O48">
        <v>0.6</v>
      </c>
      <c r="P48">
        <v>0.8</v>
      </c>
      <c r="Q48">
        <v>0</v>
      </c>
      <c r="U48" t="e">
        <v>#DIV/0!</v>
      </c>
      <c r="W48">
        <v>1.2000000000000002</v>
      </c>
      <c r="X48" s="28"/>
    </row>
    <row r="49" spans="1:24">
      <c r="A49" s="20">
        <v>45</v>
      </c>
      <c r="L49" s="52"/>
      <c r="M49" s="20">
        <v>45</v>
      </c>
      <c r="N49">
        <v>6658</v>
      </c>
      <c r="O49">
        <v>0.16666666666666666</v>
      </c>
      <c r="P49">
        <v>1.3333333333333333</v>
      </c>
      <c r="Q49">
        <v>0</v>
      </c>
      <c r="W49">
        <v>1.1666666666666667</v>
      </c>
      <c r="X49" s="28"/>
    </row>
    <row r="50" spans="1:24">
      <c r="A50" s="20">
        <v>46</v>
      </c>
      <c r="L50" s="52"/>
      <c r="M50" s="20">
        <v>46</v>
      </c>
      <c r="N50">
        <v>4019</v>
      </c>
      <c r="O50">
        <v>0.6</v>
      </c>
      <c r="P50">
        <v>0.6</v>
      </c>
      <c r="Q50">
        <v>0</v>
      </c>
      <c r="U50" t="e">
        <v>#DIV/0!</v>
      </c>
      <c r="W50">
        <v>1.0499999999999998</v>
      </c>
      <c r="X50" s="28"/>
    </row>
    <row r="51" spans="1:24">
      <c r="A51" s="20">
        <v>47</v>
      </c>
      <c r="L51" s="52"/>
      <c r="M51" s="20">
        <v>47</v>
      </c>
      <c r="N51">
        <v>3408</v>
      </c>
      <c r="O51">
        <v>0.66666666666666663</v>
      </c>
      <c r="P51">
        <v>0.33333333333333331</v>
      </c>
      <c r="Q51">
        <v>0</v>
      </c>
      <c r="U51" t="e">
        <v>#DIV/0!</v>
      </c>
      <c r="W51">
        <v>0.91666666666666663</v>
      </c>
      <c r="X51" s="28"/>
    </row>
    <row r="52" spans="1:24">
      <c r="A52" s="20">
        <v>48</v>
      </c>
      <c r="L52" s="52"/>
      <c r="M52" s="20">
        <v>48</v>
      </c>
      <c r="N52">
        <v>5089</v>
      </c>
      <c r="O52">
        <v>0.66666666666666663</v>
      </c>
      <c r="P52">
        <v>0.33333333333333331</v>
      </c>
      <c r="Q52">
        <v>0</v>
      </c>
      <c r="U52" t="e">
        <v>#DIV/0!</v>
      </c>
      <c r="W52">
        <v>0.91666666666666663</v>
      </c>
      <c r="X52" s="28"/>
    </row>
    <row r="53" spans="1:24">
      <c r="A53" s="20">
        <v>49</v>
      </c>
      <c r="L53" s="52"/>
      <c r="M53" s="20">
        <v>49</v>
      </c>
      <c r="N53">
        <v>606</v>
      </c>
      <c r="O53">
        <v>0.2857142857142857</v>
      </c>
      <c r="P53">
        <v>0.7142857142857143</v>
      </c>
      <c r="Q53">
        <v>0</v>
      </c>
      <c r="U53" t="e">
        <v>#DIV/0!</v>
      </c>
      <c r="W53">
        <v>0.8214285714285714</v>
      </c>
      <c r="X53" s="28"/>
    </row>
    <row r="54" spans="1:24">
      <c r="A54" s="20">
        <v>50</v>
      </c>
      <c r="L54" s="52"/>
      <c r="M54" s="20">
        <v>50</v>
      </c>
      <c r="N54">
        <v>7158</v>
      </c>
      <c r="O54">
        <v>0.33333333333333331</v>
      </c>
      <c r="P54">
        <v>0</v>
      </c>
      <c r="Q54">
        <v>0.16666666666666666</v>
      </c>
      <c r="W54">
        <v>0.58333333333333326</v>
      </c>
      <c r="X54" s="28"/>
    </row>
    <row r="55" spans="1:24">
      <c r="A55" s="20">
        <v>51</v>
      </c>
      <c r="L55" s="52"/>
      <c r="M55" s="20">
        <v>51</v>
      </c>
      <c r="N55">
        <v>6938</v>
      </c>
      <c r="O55">
        <v>0</v>
      </c>
      <c r="P55">
        <v>0.33333333333333331</v>
      </c>
      <c r="Q55">
        <v>0</v>
      </c>
      <c r="W55">
        <v>0.25</v>
      </c>
      <c r="X55" s="28"/>
    </row>
    <row r="56" spans="1:24">
      <c r="A56" s="20">
        <v>52</v>
      </c>
      <c r="L56" s="52"/>
      <c r="M56" s="20">
        <v>52</v>
      </c>
      <c r="N56">
        <v>5765</v>
      </c>
      <c r="O56">
        <v>0</v>
      </c>
      <c r="P56">
        <v>0.2</v>
      </c>
      <c r="Q56">
        <v>0</v>
      </c>
      <c r="U56" t="e">
        <v>#DIV/0!</v>
      </c>
      <c r="W56">
        <v>0.15000000000000002</v>
      </c>
      <c r="X56" s="28"/>
    </row>
    <row r="57" spans="1:24">
      <c r="A57" s="20">
        <v>53</v>
      </c>
      <c r="L57" s="52"/>
      <c r="M57" s="20">
        <v>53</v>
      </c>
      <c r="N57">
        <v>4964</v>
      </c>
      <c r="O57">
        <v>0</v>
      </c>
      <c r="P57">
        <v>0</v>
      </c>
      <c r="Q57">
        <v>0</v>
      </c>
      <c r="U57" t="e">
        <v>#DIV/0!</v>
      </c>
      <c r="W57">
        <v>0</v>
      </c>
      <c r="X57" s="28"/>
    </row>
    <row r="58" spans="1:24">
      <c r="A58" s="20">
        <v>54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52"/>
      <c r="M58" s="20">
        <v>54</v>
      </c>
      <c r="N58">
        <v>6915</v>
      </c>
      <c r="O58">
        <v>0</v>
      </c>
      <c r="P58">
        <v>0</v>
      </c>
      <c r="Q58">
        <v>0</v>
      </c>
      <c r="W58">
        <v>0</v>
      </c>
      <c r="X58" s="28"/>
    </row>
  </sheetData>
  <mergeCells count="6">
    <mergeCell ref="A1:AA1"/>
    <mergeCell ref="A2:W2"/>
    <mergeCell ref="Y2:AC2"/>
    <mergeCell ref="A3:K3"/>
    <mergeCell ref="L3:L58"/>
    <mergeCell ref="M3:W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</vt:lpstr>
      <vt:lpstr>Tele</vt:lpstr>
      <vt:lpstr>OverallStats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EXT-Shen, Jeffrey</dc:creator>
  <cp:lastModifiedBy>EXT-Shen, Jeffrey</cp:lastModifiedBy>
  <dcterms:created xsi:type="dcterms:W3CDTF">2018-06-29T18:28:38Z</dcterms:created>
  <dcterms:modified xsi:type="dcterms:W3CDTF">2018-07-02T21:42:05Z</dcterms:modified>
</cp:coreProperties>
</file>