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\University\2 - Sistemas de Controlo Distribuído em Tempo Real\Labs\Graficos e Excel\"/>
    </mc:Choice>
  </mc:AlternateContent>
  <xr:revisionPtr revIDLastSave="0" documentId="13_ncr:1_{5F4C7BBC-BC3D-4989-B56E-977DB354486B}" xr6:coauthVersionLast="47" xr6:coauthVersionMax="47" xr10:uidLastSave="{00000000-0000-0000-0000-000000000000}"/>
  <bookViews>
    <workbookView xWindow="2730" yWindow="2730" windowWidth="28800" windowHeight="15345" xr2:uid="{50DC74B4-98CD-46BB-945B-FC7AE172991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5" i="1" l="1"/>
  <c r="M49" i="1"/>
  <c r="M48" i="1"/>
  <c r="M47" i="1"/>
  <c r="M46" i="1"/>
  <c r="M45" i="1"/>
  <c r="M44" i="1"/>
  <c r="M43" i="1"/>
  <c r="M42" i="1"/>
  <c r="M41" i="1"/>
  <c r="M40" i="1"/>
  <c r="M39" i="1"/>
  <c r="M33" i="1"/>
  <c r="M32" i="1"/>
  <c r="M31" i="1"/>
  <c r="M30" i="1"/>
  <c r="M29" i="1"/>
  <c r="M28" i="1"/>
  <c r="M27" i="1"/>
  <c r="M26" i="1"/>
  <c r="M25" i="1"/>
  <c r="M24" i="1"/>
  <c r="M23" i="1"/>
  <c r="M17" i="1"/>
  <c r="M16" i="1"/>
  <c r="M15" i="1"/>
  <c r="M14" i="1"/>
  <c r="M13" i="1"/>
  <c r="M12" i="1"/>
  <c r="M11" i="1"/>
  <c r="M10" i="1"/>
  <c r="M9" i="1"/>
  <c r="M8" i="1"/>
  <c r="M7" i="1"/>
  <c r="B23" i="1"/>
  <c r="B24" i="1"/>
  <c r="B25" i="1"/>
  <c r="B26" i="1"/>
  <c r="B27" i="1"/>
  <c r="B28" i="1"/>
  <c r="B29" i="1"/>
  <c r="B30" i="1"/>
  <c r="B31" i="1"/>
  <c r="B32" i="1"/>
  <c r="B33" i="1"/>
  <c r="B49" i="1"/>
  <c r="B48" i="1"/>
  <c r="B47" i="1"/>
  <c r="B46" i="1"/>
  <c r="B45" i="1"/>
  <c r="B44" i="1"/>
  <c r="B43" i="1"/>
  <c r="B42" i="1"/>
  <c r="B41" i="1"/>
  <c r="B40" i="1"/>
  <c r="B39" i="1"/>
  <c r="B13" i="1"/>
  <c r="B16" i="1"/>
  <c r="B17" i="1"/>
  <c r="B15" i="1"/>
  <c r="B14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<sst xmlns="http://schemas.openxmlformats.org/spreadsheetml/2006/main" count="20" uniqueCount="7">
  <si>
    <t>u</t>
  </si>
  <si>
    <t>Lux</t>
  </si>
  <si>
    <t>m=-0,8</t>
  </si>
  <si>
    <t>m=-0,9</t>
  </si>
  <si>
    <t>Relação Duty-Cycle vs LUX (LDR 1)</t>
  </si>
  <si>
    <t>Relação Duty-Cycle vs LUX (LDR 2)</t>
  </si>
  <si>
    <t>m=-1,0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</si>
</sst>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 Unicode MS"/>
    </font>
    <font>
      <b/>
      <sz val="11"/>
      <color theme="1"/>
      <name val="Aptos Narrow"/>
      <family val="2"/>
      <scheme val="minor"/>
    </font>
    <font>
      <sz val="10"/>
      <color rgb="FFDAE3E3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1" xfId="0" applyNumberFormat="1" applyBorder="1"/>
    <xf numFmtId="0" fontId="3" fillId="0" borderId="0" xfId="0" applyFont="1" applyAlignment="1">
      <alignment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Folha1!$C$6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775153105861769E-4"/>
                  <c:y val="-0.18265925186486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Folha1!$B$7:$B$17</c:f>
              <c:numCache>
                <c:formatCode>0.0</c:formatCode>
                <c:ptCount val="11"/>
                <c:pt idx="0">
                  <c:v>0</c:v>
                </c:pt>
                <c:pt idx="1">
                  <c:v>9.9877899877899884E-2</c:v>
                </c:pt>
                <c:pt idx="2">
                  <c:v>0.2</c:v>
                </c:pt>
                <c:pt idx="3">
                  <c:v>0.29987789987789987</c:v>
                </c:pt>
                <c:pt idx="4">
                  <c:v>0.4</c:v>
                </c:pt>
                <c:pt idx="5">
                  <c:v>0.49987789987789988</c:v>
                </c:pt>
                <c:pt idx="6">
                  <c:v>0.6</c:v>
                </c:pt>
                <c:pt idx="7">
                  <c:v>0.69987789987789983</c:v>
                </c:pt>
                <c:pt idx="8">
                  <c:v>0.8</c:v>
                </c:pt>
                <c:pt idx="9">
                  <c:v>0.8998778998778999</c:v>
                </c:pt>
                <c:pt idx="10">
                  <c:v>1</c:v>
                </c:pt>
              </c:numCache>
            </c:numRef>
          </c:xVal>
          <c:yVal>
            <c:numRef>
              <c:f>Folha1!$C$7:$C$17</c:f>
              <c:numCache>
                <c:formatCode>General</c:formatCode>
                <c:ptCount val="11"/>
                <c:pt idx="0">
                  <c:v>0.97</c:v>
                </c:pt>
                <c:pt idx="1">
                  <c:v>2.12</c:v>
                </c:pt>
                <c:pt idx="2">
                  <c:v>5.26</c:v>
                </c:pt>
                <c:pt idx="3">
                  <c:v>9.09</c:v>
                </c:pt>
                <c:pt idx="4">
                  <c:v>13.26</c:v>
                </c:pt>
                <c:pt idx="5">
                  <c:v>17.739999999999998</c:v>
                </c:pt>
                <c:pt idx="6">
                  <c:v>22.7</c:v>
                </c:pt>
                <c:pt idx="7">
                  <c:v>27.73</c:v>
                </c:pt>
                <c:pt idx="8">
                  <c:v>33.21</c:v>
                </c:pt>
                <c:pt idx="9">
                  <c:v>38.93</c:v>
                </c:pt>
                <c:pt idx="10">
                  <c:v>42.93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1-4B5A-B70F-AE246FD38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37632"/>
        <c:axId val="367428992"/>
      </c:scatterChart>
      <c:valAx>
        <c:axId val="3674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428992"/>
        <c:crosses val="autoZero"/>
        <c:crossBetween val="midCat"/>
      </c:valAx>
      <c:valAx>
        <c:axId val="367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43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Folha1!$C$22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262248468941382E-2"/>
                  <c:y val="-0.20970253718285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Folha1!$B$23:$B$33</c:f>
              <c:numCache>
                <c:formatCode>0.0</c:formatCode>
                <c:ptCount val="11"/>
                <c:pt idx="0">
                  <c:v>0</c:v>
                </c:pt>
                <c:pt idx="1">
                  <c:v>9.9877899877899884E-2</c:v>
                </c:pt>
                <c:pt idx="2">
                  <c:v>0.2</c:v>
                </c:pt>
                <c:pt idx="3">
                  <c:v>0.29987789987789987</c:v>
                </c:pt>
                <c:pt idx="4">
                  <c:v>0.4</c:v>
                </c:pt>
                <c:pt idx="5">
                  <c:v>0.49987789987789988</c:v>
                </c:pt>
                <c:pt idx="6">
                  <c:v>0.6</c:v>
                </c:pt>
                <c:pt idx="7">
                  <c:v>0.69987789987789983</c:v>
                </c:pt>
                <c:pt idx="8">
                  <c:v>0.8</c:v>
                </c:pt>
                <c:pt idx="9">
                  <c:v>0.8998778998778999</c:v>
                </c:pt>
                <c:pt idx="10">
                  <c:v>1</c:v>
                </c:pt>
              </c:numCache>
            </c:numRef>
          </c:xVal>
          <c:yVal>
            <c:numRef>
              <c:f>Folha1!$C$23:$C$33</c:f>
              <c:numCache>
                <c:formatCode>General</c:formatCode>
                <c:ptCount val="11"/>
                <c:pt idx="0">
                  <c:v>1.1599999999999999</c:v>
                </c:pt>
                <c:pt idx="1">
                  <c:v>2.52</c:v>
                </c:pt>
                <c:pt idx="2">
                  <c:v>5.4</c:v>
                </c:pt>
                <c:pt idx="3">
                  <c:v>8.73</c:v>
                </c:pt>
                <c:pt idx="4">
                  <c:v>12.57</c:v>
                </c:pt>
                <c:pt idx="5">
                  <c:v>16.350000000000001</c:v>
                </c:pt>
                <c:pt idx="6">
                  <c:v>20.18</c:v>
                </c:pt>
                <c:pt idx="7">
                  <c:v>24.52</c:v>
                </c:pt>
                <c:pt idx="8">
                  <c:v>28.39</c:v>
                </c:pt>
                <c:pt idx="9">
                  <c:v>32.33</c:v>
                </c:pt>
                <c:pt idx="10">
                  <c:v>36.520000000000003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1-4679-8CA7-FFE5FDD07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94896"/>
        <c:axId val="632095376"/>
      </c:scatterChart>
      <c:valAx>
        <c:axId val="6320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095376"/>
        <c:crosses val="autoZero"/>
        <c:crossBetween val="midCat"/>
      </c:valAx>
      <c:valAx>
        <c:axId val="6320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0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Lux</a:t>
            </a:r>
            <a:r>
              <a:rPr lang="en-US" baseline="0"/>
              <a:t> vs PWM</a:t>
            </a:r>
            <a:endParaRPr lang="en-US"/>
          </a:p>
        </c:rich>
      </c:tx>
      <c:layout>
        <c:manualLayout>
          <c:xMode val="edge"/>
          <c:yMode val="edge"/>
          <c:x val="0.25289073395544692"/>
          <c:y val="3.1470775543985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Folha1!$C$38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262922057694601E-2"/>
                  <c:y val="-0.166750152132348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Folha1!$B$39:$B$49</c:f>
              <c:numCache>
                <c:formatCode>0.0</c:formatCode>
                <c:ptCount val="11"/>
                <c:pt idx="0">
                  <c:v>0</c:v>
                </c:pt>
                <c:pt idx="1">
                  <c:v>9.9877899877899884E-2</c:v>
                </c:pt>
                <c:pt idx="2">
                  <c:v>0.2</c:v>
                </c:pt>
                <c:pt idx="3">
                  <c:v>0.29987789987789987</c:v>
                </c:pt>
                <c:pt idx="4">
                  <c:v>0.4</c:v>
                </c:pt>
                <c:pt idx="5">
                  <c:v>0.49987789987789988</c:v>
                </c:pt>
                <c:pt idx="6">
                  <c:v>0.6</c:v>
                </c:pt>
                <c:pt idx="7">
                  <c:v>0.69987789987789983</c:v>
                </c:pt>
                <c:pt idx="8">
                  <c:v>0.8</c:v>
                </c:pt>
                <c:pt idx="9">
                  <c:v>0.8998778998778999</c:v>
                </c:pt>
                <c:pt idx="10">
                  <c:v>1</c:v>
                </c:pt>
              </c:numCache>
            </c:numRef>
          </c:xVal>
          <c:yVal>
            <c:numRef>
              <c:f>Folha1!$C$39:$C$49</c:f>
              <c:numCache>
                <c:formatCode>General</c:formatCode>
                <c:ptCount val="11"/>
                <c:pt idx="0">
                  <c:v>1.77</c:v>
                </c:pt>
                <c:pt idx="1">
                  <c:v>2.56</c:v>
                </c:pt>
                <c:pt idx="2">
                  <c:v>5.86</c:v>
                </c:pt>
                <c:pt idx="3">
                  <c:v>8.9700000000000006</c:v>
                </c:pt>
                <c:pt idx="4">
                  <c:v>11.92</c:v>
                </c:pt>
                <c:pt idx="5">
                  <c:v>15.38</c:v>
                </c:pt>
                <c:pt idx="6">
                  <c:v>18.170000000000002</c:v>
                </c:pt>
                <c:pt idx="7">
                  <c:v>21.89</c:v>
                </c:pt>
                <c:pt idx="8">
                  <c:v>25.37</c:v>
                </c:pt>
                <c:pt idx="9">
                  <c:v>28.96</c:v>
                </c:pt>
                <c:pt idx="10">
                  <c:v>32.01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C-44EB-BFBC-C2D9E45FE1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32116016"/>
        <c:axId val="632119856"/>
      </c:scatterChart>
      <c:valAx>
        <c:axId val="63211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</a:t>
                </a:r>
                <a:r>
                  <a:rPr lang="en-US" baseline="0"/>
                  <a:t> (PWM)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119856"/>
        <c:crosses val="autoZero"/>
        <c:crossBetween val="midCat"/>
      </c:valAx>
      <c:valAx>
        <c:axId val="6321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11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Folha1!$N$6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775153105861769E-4"/>
                  <c:y val="-0.18265925186486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Folha1!$M$7:$M$17</c:f>
              <c:numCache>
                <c:formatCode>0.0</c:formatCode>
                <c:ptCount val="11"/>
                <c:pt idx="0">
                  <c:v>0</c:v>
                </c:pt>
                <c:pt idx="1">
                  <c:v>9.9877899877899884E-2</c:v>
                </c:pt>
                <c:pt idx="2">
                  <c:v>0.2</c:v>
                </c:pt>
                <c:pt idx="3">
                  <c:v>0.29987789987789987</c:v>
                </c:pt>
                <c:pt idx="4">
                  <c:v>0.4</c:v>
                </c:pt>
                <c:pt idx="5">
                  <c:v>0.49987789987789988</c:v>
                </c:pt>
                <c:pt idx="6">
                  <c:v>0.6</c:v>
                </c:pt>
                <c:pt idx="7">
                  <c:v>0.69987789987789983</c:v>
                </c:pt>
                <c:pt idx="8">
                  <c:v>0.8</c:v>
                </c:pt>
                <c:pt idx="9">
                  <c:v>0.8998778998778999</c:v>
                </c:pt>
                <c:pt idx="10">
                  <c:v>1</c:v>
                </c:pt>
              </c:numCache>
            </c:numRef>
          </c:xVal>
          <c:yVal>
            <c:numRef>
              <c:f>Folha1!$N$7:$N$17</c:f>
              <c:numCache>
                <c:formatCode>General</c:formatCode>
                <c:ptCount val="11"/>
                <c:pt idx="0">
                  <c:v>0.2</c:v>
                </c:pt>
                <c:pt idx="1">
                  <c:v>1.24</c:v>
                </c:pt>
                <c:pt idx="2">
                  <c:v>2.82</c:v>
                </c:pt>
                <c:pt idx="3">
                  <c:v>4.3899999999999997</c:v>
                </c:pt>
                <c:pt idx="4">
                  <c:v>7.87</c:v>
                </c:pt>
                <c:pt idx="5">
                  <c:v>11.98</c:v>
                </c:pt>
                <c:pt idx="6">
                  <c:v>15.07</c:v>
                </c:pt>
                <c:pt idx="7">
                  <c:v>18.72</c:v>
                </c:pt>
                <c:pt idx="8">
                  <c:v>22.41</c:v>
                </c:pt>
                <c:pt idx="9">
                  <c:v>24.93</c:v>
                </c:pt>
                <c:pt idx="10">
                  <c:v>29.8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A6-4362-A729-6DAA700FB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37632"/>
        <c:axId val="367428992"/>
      </c:scatterChart>
      <c:valAx>
        <c:axId val="3674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428992"/>
        <c:crosses val="autoZero"/>
        <c:crossBetween val="midCat"/>
      </c:valAx>
      <c:valAx>
        <c:axId val="367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43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Folha1!$N$22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262248468941382E-2"/>
                  <c:y val="-0.20970253718285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Folha1!$M$23:$M$33</c:f>
              <c:numCache>
                <c:formatCode>0.0</c:formatCode>
                <c:ptCount val="11"/>
                <c:pt idx="0">
                  <c:v>0</c:v>
                </c:pt>
                <c:pt idx="1">
                  <c:v>9.9877899877899884E-2</c:v>
                </c:pt>
                <c:pt idx="2">
                  <c:v>0.2</c:v>
                </c:pt>
                <c:pt idx="3">
                  <c:v>0.29987789987789987</c:v>
                </c:pt>
                <c:pt idx="4">
                  <c:v>0.4</c:v>
                </c:pt>
                <c:pt idx="5">
                  <c:v>0.49987789987789988</c:v>
                </c:pt>
                <c:pt idx="6">
                  <c:v>0.6</c:v>
                </c:pt>
                <c:pt idx="7">
                  <c:v>0.69987789987789983</c:v>
                </c:pt>
                <c:pt idx="8">
                  <c:v>0.8</c:v>
                </c:pt>
                <c:pt idx="9">
                  <c:v>0.8998778998778999</c:v>
                </c:pt>
                <c:pt idx="10">
                  <c:v>1</c:v>
                </c:pt>
              </c:numCache>
            </c:numRef>
          </c:xVal>
          <c:yVal>
            <c:numRef>
              <c:f>Folha1!$N$23:$N$33</c:f>
              <c:numCache>
                <c:formatCode>General</c:formatCode>
                <c:ptCount val="11"/>
                <c:pt idx="0">
                  <c:v>0.91</c:v>
                </c:pt>
                <c:pt idx="1">
                  <c:v>1.93</c:v>
                </c:pt>
                <c:pt idx="2">
                  <c:v>3.7</c:v>
                </c:pt>
                <c:pt idx="3">
                  <c:v>6.14</c:v>
                </c:pt>
                <c:pt idx="4">
                  <c:v>8.8000000000000007</c:v>
                </c:pt>
                <c:pt idx="5">
                  <c:v>11.6</c:v>
                </c:pt>
                <c:pt idx="6">
                  <c:v>14.54</c:v>
                </c:pt>
                <c:pt idx="7">
                  <c:v>17.61</c:v>
                </c:pt>
                <c:pt idx="8">
                  <c:v>20.34</c:v>
                </c:pt>
                <c:pt idx="9">
                  <c:v>23.32</c:v>
                </c:pt>
                <c:pt idx="10">
                  <c:v>26.39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B-4B59-A1F3-8F65DB182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94896"/>
        <c:axId val="632095376"/>
      </c:scatterChart>
      <c:valAx>
        <c:axId val="6320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095376"/>
        <c:crosses val="autoZero"/>
        <c:crossBetween val="midCat"/>
      </c:valAx>
      <c:valAx>
        <c:axId val="6320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0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Folha1!$N$38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595800524934385E-3"/>
                  <c:y val="-0.27506087780694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Folha1!$M$39:$M$49</c:f>
              <c:numCache>
                <c:formatCode>0.0</c:formatCode>
                <c:ptCount val="11"/>
                <c:pt idx="0">
                  <c:v>0</c:v>
                </c:pt>
                <c:pt idx="1">
                  <c:v>9.9877899877899884E-2</c:v>
                </c:pt>
                <c:pt idx="2">
                  <c:v>0.2</c:v>
                </c:pt>
                <c:pt idx="3">
                  <c:v>0.29987789987789987</c:v>
                </c:pt>
                <c:pt idx="4">
                  <c:v>0.4</c:v>
                </c:pt>
                <c:pt idx="5">
                  <c:v>0.49987789987789988</c:v>
                </c:pt>
                <c:pt idx="6">
                  <c:v>0.6</c:v>
                </c:pt>
                <c:pt idx="7">
                  <c:v>0.69987789987789983</c:v>
                </c:pt>
                <c:pt idx="8">
                  <c:v>0.8</c:v>
                </c:pt>
                <c:pt idx="9">
                  <c:v>0.8998778998778999</c:v>
                </c:pt>
                <c:pt idx="10">
                  <c:v>1</c:v>
                </c:pt>
              </c:numCache>
            </c:numRef>
          </c:xVal>
          <c:yVal>
            <c:numRef>
              <c:f>Folha1!$N$39:$N$49</c:f>
              <c:numCache>
                <c:formatCode>General</c:formatCode>
                <c:ptCount val="11"/>
                <c:pt idx="0">
                  <c:v>1.33</c:v>
                </c:pt>
                <c:pt idx="1">
                  <c:v>2.33</c:v>
                </c:pt>
                <c:pt idx="2">
                  <c:v>4.4800000000000004</c:v>
                </c:pt>
                <c:pt idx="3">
                  <c:v>6.79</c:v>
                </c:pt>
                <c:pt idx="4">
                  <c:v>8.73</c:v>
                </c:pt>
                <c:pt idx="5">
                  <c:v>11.92</c:v>
                </c:pt>
                <c:pt idx="6">
                  <c:v>14.01</c:v>
                </c:pt>
                <c:pt idx="7">
                  <c:v>16.45</c:v>
                </c:pt>
                <c:pt idx="8">
                  <c:v>19.010000000000002</c:v>
                </c:pt>
                <c:pt idx="9">
                  <c:v>21.49</c:v>
                </c:pt>
                <c:pt idx="10">
                  <c:v>23.89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10-4CBF-B436-ABF0A1460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16016"/>
        <c:axId val="632119856"/>
      </c:scatterChart>
      <c:valAx>
        <c:axId val="63211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119856"/>
        <c:crosses val="autoZero"/>
        <c:crossBetween val="midCat"/>
      </c:valAx>
      <c:valAx>
        <c:axId val="6321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11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225701</xdr:colOff>
      <xdr:row>3</xdr:row>
      <xdr:rowOff>10353</xdr:rowOff>
    </xdr:from>
    <xdr:to>
      <xdr:col>10</xdr:col>
      <xdr:colOff>530501</xdr:colOff>
      <xdr:row>17</xdr:row>
      <xdr:rowOff>161096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FA34C5-BC56-F879-B114-9F33D4BB2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230280</xdr:colOff>
      <xdr:row>18</xdr:row>
      <xdr:rowOff>57149</xdr:rowOff>
    </xdr:from>
    <xdr:to>
      <xdr:col>10</xdr:col>
      <xdr:colOff>535080</xdr:colOff>
      <xdr:row>33</xdr:row>
      <xdr:rowOff>122143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A16001-A84D-AD80-6AE1-BEADAF9B0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250372</xdr:colOff>
      <xdr:row>34</xdr:row>
      <xdr:rowOff>54428</xdr:rowOff>
    </xdr:from>
    <xdr:to>
      <xdr:col>10</xdr:col>
      <xdr:colOff>555172</xdr:colOff>
      <xdr:row>49</xdr:row>
      <xdr:rowOff>21771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69D31E6-4CE4-8A2A-85D6-6CCB1E1B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225701</xdr:colOff>
      <xdr:row>3</xdr:row>
      <xdr:rowOff>10353</xdr:rowOff>
    </xdr:from>
    <xdr:to>
      <xdr:col>21</xdr:col>
      <xdr:colOff>530501</xdr:colOff>
      <xdr:row>17</xdr:row>
      <xdr:rowOff>161096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9E79EC-2169-4BAD-AE81-AC787612C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230280</xdr:colOff>
      <xdr:row>18</xdr:row>
      <xdr:rowOff>57149</xdr:rowOff>
    </xdr:from>
    <xdr:to>
      <xdr:col>21</xdr:col>
      <xdr:colOff>535080</xdr:colOff>
      <xdr:row>33</xdr:row>
      <xdr:rowOff>122143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8BF81DA-A69F-4A4F-A746-A2DF0B081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250372</xdr:colOff>
      <xdr:row>34</xdr:row>
      <xdr:rowOff>54428</xdr:rowOff>
    </xdr:from>
    <xdr:to>
      <xdr:col>21</xdr:col>
      <xdr:colOff>555172</xdr:colOff>
      <xdr:row>49</xdr:row>
      <xdr:rowOff>21771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F329064-9366-4A3B-A3F9-9BCF5C9E7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E3B2-DC2A-49A7-9ECD-DE22FE0CAC2C}">
  <dimension ref="B1:V64"/>
  <sheetViews>
    <sheetView tabSelected="1" topLeftCell="C31" zoomScale="160" zoomScaleNormal="160" workbookViewId="0">
      <selection activeCell="L41" sqref="L41"/>
    </sheetView>
  </sheetViews>
  <sheetFormatPr defaultRowHeight="15" x14ac:dyDescent="0.25"/>
  <cols>
    <col min="2" max="2" width="9.5703125" bestFit="1" customWidth="1"/>
  </cols>
  <sheetData>
    <row r="1" spans="2:22" ht="15.75" thickBot="1" x14ac:dyDescent="0.3"/>
    <row r="2" spans="2:22" ht="15.75" thickBot="1" x14ac:dyDescent="0.3">
      <c r="B2" s="9" t="s">
        <v>5</v>
      </c>
      <c r="C2" s="10"/>
      <c r="D2" s="10"/>
      <c r="E2" s="10"/>
      <c r="F2" s="10"/>
      <c r="G2" s="10"/>
      <c r="H2" s="10"/>
      <c r="I2" s="10"/>
      <c r="J2" s="10"/>
      <c r="K2" s="11"/>
      <c r="M2" s="9" t="s">
        <v>4</v>
      </c>
      <c r="N2" s="10"/>
      <c r="O2" s="10"/>
      <c r="P2" s="10"/>
      <c r="Q2" s="10"/>
      <c r="R2" s="10"/>
      <c r="S2" s="10"/>
      <c r="T2" s="10"/>
      <c r="U2" s="10"/>
      <c r="V2" s="11"/>
    </row>
    <row r="3" spans="2:22" x14ac:dyDescent="0.25">
      <c r="B3" s="1"/>
      <c r="K3" s="2"/>
      <c r="M3" s="1"/>
      <c r="V3" s="2"/>
    </row>
    <row r="4" spans="2:22" x14ac:dyDescent="0.25">
      <c r="B4" s="12" t="s">
        <v>2</v>
      </c>
      <c r="C4" s="13"/>
      <c r="K4" s="2"/>
      <c r="M4" s="12" t="s">
        <v>2</v>
      </c>
      <c r="N4" s="13"/>
      <c r="V4" s="2"/>
    </row>
    <row r="5" spans="2:22" x14ac:dyDescent="0.25">
      <c r="B5" s="1"/>
      <c r="K5" s="2"/>
      <c r="M5" s="1"/>
      <c r="V5" s="2"/>
    </row>
    <row r="6" spans="2:22" x14ac:dyDescent="0.25">
      <c r="B6" s="1" t="s">
        <v>0</v>
      </c>
      <c r="C6" t="s">
        <v>1</v>
      </c>
      <c r="K6" s="2"/>
      <c r="M6" s="1" t="s">
        <v>0</v>
      </c>
      <c r="N6" t="s">
        <v>1</v>
      </c>
      <c r="V6" s="2"/>
    </row>
    <row r="7" spans="2:22" x14ac:dyDescent="0.25">
      <c r="B7" s="7">
        <f>0/4095</f>
        <v>0</v>
      </c>
      <c r="C7" s="3">
        <v>0.97</v>
      </c>
      <c r="K7" s="2"/>
      <c r="M7" s="7">
        <f>0/4095</f>
        <v>0</v>
      </c>
      <c r="N7" s="3">
        <v>0.2</v>
      </c>
      <c r="V7" s="2"/>
    </row>
    <row r="8" spans="2:22" x14ac:dyDescent="0.25">
      <c r="B8" s="7">
        <f>409/4095</f>
        <v>9.9877899877899884E-2</v>
      </c>
      <c r="C8" s="3">
        <v>2.12</v>
      </c>
      <c r="K8" s="2"/>
      <c r="M8" s="7">
        <f>409/4095</f>
        <v>9.9877899877899884E-2</v>
      </c>
      <c r="N8" s="3">
        <v>1.24</v>
      </c>
      <c r="V8" s="2"/>
    </row>
    <row r="9" spans="2:22" x14ac:dyDescent="0.25">
      <c r="B9" s="7">
        <f>819/4095</f>
        <v>0.2</v>
      </c>
      <c r="C9" s="3">
        <v>5.26</v>
      </c>
      <c r="K9" s="2"/>
      <c r="M9" s="7">
        <f>819/4095</f>
        <v>0.2</v>
      </c>
      <c r="N9" s="3">
        <v>2.82</v>
      </c>
      <c r="V9" s="2"/>
    </row>
    <row r="10" spans="2:22" x14ac:dyDescent="0.25">
      <c r="B10" s="7">
        <f>1228/4095</f>
        <v>0.29987789987789987</v>
      </c>
      <c r="C10" s="3">
        <v>9.09</v>
      </c>
      <c r="K10" s="2"/>
      <c r="M10" s="7">
        <f>1228/4095</f>
        <v>0.29987789987789987</v>
      </c>
      <c r="N10" s="3">
        <v>4.3899999999999997</v>
      </c>
      <c r="V10" s="2"/>
    </row>
    <row r="11" spans="2:22" x14ac:dyDescent="0.25">
      <c r="B11" s="7">
        <f>1638/4095</f>
        <v>0.4</v>
      </c>
      <c r="C11" s="3">
        <v>13.26</v>
      </c>
      <c r="K11" s="2"/>
      <c r="M11" s="7">
        <f>1638/4095</f>
        <v>0.4</v>
      </c>
      <c r="N11" s="3">
        <v>7.87</v>
      </c>
      <c r="V11" s="2"/>
    </row>
    <row r="12" spans="2:22" x14ac:dyDescent="0.25">
      <c r="B12" s="7">
        <f>2047/4095</f>
        <v>0.49987789987789988</v>
      </c>
      <c r="C12" s="3">
        <v>17.739999999999998</v>
      </c>
      <c r="K12" s="2"/>
      <c r="M12" s="7">
        <f>2047/4095</f>
        <v>0.49987789987789988</v>
      </c>
      <c r="N12" s="3">
        <v>11.98</v>
      </c>
      <c r="V12" s="2"/>
    </row>
    <row r="13" spans="2:22" x14ac:dyDescent="0.25">
      <c r="B13" s="7">
        <f>2457/4095</f>
        <v>0.6</v>
      </c>
      <c r="C13" s="3">
        <v>22.7</v>
      </c>
      <c r="K13" s="2"/>
      <c r="M13" s="7">
        <f>2457/4095</f>
        <v>0.6</v>
      </c>
      <c r="N13" s="3">
        <v>15.07</v>
      </c>
      <c r="V13" s="2"/>
    </row>
    <row r="14" spans="2:22" x14ac:dyDescent="0.25">
      <c r="B14" s="7">
        <f>2866/4095</f>
        <v>0.69987789987789983</v>
      </c>
      <c r="C14" s="3">
        <v>27.73</v>
      </c>
      <c r="K14" s="2"/>
      <c r="M14" s="7">
        <f>2866/4095</f>
        <v>0.69987789987789983</v>
      </c>
      <c r="N14" s="3">
        <v>18.72</v>
      </c>
      <c r="V14" s="2"/>
    </row>
    <row r="15" spans="2:22" x14ac:dyDescent="0.25">
      <c r="B15" s="7">
        <f>3276/4095</f>
        <v>0.8</v>
      </c>
      <c r="C15" s="3">
        <v>33.21</v>
      </c>
      <c r="K15" s="2"/>
      <c r="M15" s="7">
        <f>3276/4095</f>
        <v>0.8</v>
      </c>
      <c r="N15" s="3">
        <v>22.41</v>
      </c>
      <c r="V15" s="2"/>
    </row>
    <row r="16" spans="2:22" x14ac:dyDescent="0.25">
      <c r="B16" s="7">
        <f>3685/4095</f>
        <v>0.8998778998778999</v>
      </c>
      <c r="C16" s="3">
        <v>38.93</v>
      </c>
      <c r="K16" s="2"/>
      <c r="M16" s="7">
        <f>3685/4095</f>
        <v>0.8998778998778999</v>
      </c>
      <c r="N16" s="3">
        <v>24.93</v>
      </c>
      <c r="V16" s="2"/>
    </row>
    <row r="17" spans="2:22" x14ac:dyDescent="0.25">
      <c r="B17" s="7">
        <f>4095/4095</f>
        <v>1</v>
      </c>
      <c r="C17" s="3">
        <v>42.93</v>
      </c>
      <c r="K17" s="2"/>
      <c r="M17" s="7">
        <f>4095/4095</f>
        <v>1</v>
      </c>
      <c r="N17" s="3">
        <v>29.8</v>
      </c>
      <c r="V17" s="2"/>
    </row>
    <row r="18" spans="2:22" ht="15.75" thickBot="1" x14ac:dyDescent="0.3">
      <c r="B18" s="4"/>
      <c r="C18" s="5"/>
      <c r="D18" s="5"/>
      <c r="E18" s="5"/>
      <c r="F18" s="5"/>
      <c r="G18" s="5"/>
      <c r="H18" s="5"/>
      <c r="I18" s="5"/>
      <c r="J18" s="5"/>
      <c r="K18" s="6"/>
      <c r="M18" s="4"/>
      <c r="N18" s="5"/>
      <c r="O18" s="5"/>
      <c r="P18" s="5"/>
      <c r="Q18" s="5"/>
      <c r="R18" s="5"/>
      <c r="S18" s="5"/>
      <c r="T18" s="5"/>
      <c r="U18" s="5"/>
      <c r="V18" s="6"/>
    </row>
    <row r="19" spans="2:22" x14ac:dyDescent="0.25">
      <c r="B19" s="1"/>
      <c r="K19" s="2"/>
      <c r="M19" s="1"/>
      <c r="V19" s="2"/>
    </row>
    <row r="20" spans="2:22" x14ac:dyDescent="0.25">
      <c r="B20" s="12" t="s">
        <v>3</v>
      </c>
      <c r="C20" s="13"/>
      <c r="K20" s="2"/>
      <c r="M20" s="12" t="s">
        <v>3</v>
      </c>
      <c r="N20" s="13"/>
      <c r="V20" s="2"/>
    </row>
    <row r="21" spans="2:22" x14ac:dyDescent="0.25">
      <c r="B21" s="1"/>
      <c r="K21" s="2"/>
      <c r="M21" s="1"/>
      <c r="V21" s="2"/>
    </row>
    <row r="22" spans="2:22" x14ac:dyDescent="0.25">
      <c r="B22" s="1" t="s">
        <v>0</v>
      </c>
      <c r="C22" t="s">
        <v>1</v>
      </c>
      <c r="K22" s="2"/>
      <c r="M22" s="1" t="s">
        <v>0</v>
      </c>
      <c r="N22" t="s">
        <v>1</v>
      </c>
      <c r="V22" s="2"/>
    </row>
    <row r="23" spans="2:22" x14ac:dyDescent="0.25">
      <c r="B23" s="7">
        <f>0/4095</f>
        <v>0</v>
      </c>
      <c r="C23" s="3">
        <v>1.1599999999999999</v>
      </c>
      <c r="K23" s="2"/>
      <c r="M23" s="7">
        <f>0/4095</f>
        <v>0</v>
      </c>
      <c r="N23" s="3">
        <v>0.91</v>
      </c>
      <c r="V23" s="2"/>
    </row>
    <row r="24" spans="2:22" x14ac:dyDescent="0.25">
      <c r="B24" s="7">
        <f>409/4095</f>
        <v>9.9877899877899884E-2</v>
      </c>
      <c r="C24" s="3">
        <v>2.52</v>
      </c>
      <c r="K24" s="2"/>
      <c r="M24" s="7">
        <f>409/4095</f>
        <v>9.9877899877899884E-2</v>
      </c>
      <c r="N24" s="3">
        <v>1.93</v>
      </c>
      <c r="V24" s="2"/>
    </row>
    <row r="25" spans="2:22" x14ac:dyDescent="0.25">
      <c r="B25" s="7">
        <f>819/4095</f>
        <v>0.2</v>
      </c>
      <c r="C25" s="3">
        <v>5.4</v>
      </c>
      <c r="K25" s="2"/>
      <c r="M25" s="7">
        <f>819/4095</f>
        <v>0.2</v>
      </c>
      <c r="N25" s="3">
        <v>3.7</v>
      </c>
      <c r="V25" s="2"/>
    </row>
    <row r="26" spans="2:22" x14ac:dyDescent="0.25">
      <c r="B26" s="7">
        <f>1228/4095</f>
        <v>0.29987789987789987</v>
      </c>
      <c r="C26" s="3">
        <v>8.73</v>
      </c>
      <c r="K26" s="2"/>
      <c r="M26" s="7">
        <f>1228/4095</f>
        <v>0.29987789987789987</v>
      </c>
      <c r="N26" s="3">
        <v>6.14</v>
      </c>
      <c r="V26" s="2"/>
    </row>
    <row r="27" spans="2:22" x14ac:dyDescent="0.25">
      <c r="B27" s="7">
        <f>1638/4095</f>
        <v>0.4</v>
      </c>
      <c r="C27" s="3">
        <v>12.57</v>
      </c>
      <c r="K27" s="2"/>
      <c r="M27" s="7">
        <f>1638/4095</f>
        <v>0.4</v>
      </c>
      <c r="N27" s="3">
        <v>8.8000000000000007</v>
      </c>
      <c r="V27" s="2"/>
    </row>
    <row r="28" spans="2:22" x14ac:dyDescent="0.25">
      <c r="B28" s="7">
        <f>2047/4095</f>
        <v>0.49987789987789988</v>
      </c>
      <c r="C28" s="3">
        <v>16.350000000000001</v>
      </c>
      <c r="K28" s="2"/>
      <c r="M28" s="7">
        <f>2047/4095</f>
        <v>0.49987789987789988</v>
      </c>
      <c r="N28" s="3">
        <v>11.6</v>
      </c>
      <c r="V28" s="2"/>
    </row>
    <row r="29" spans="2:22" x14ac:dyDescent="0.25">
      <c r="B29" s="7">
        <f>2457/4095</f>
        <v>0.6</v>
      </c>
      <c r="C29" s="3">
        <v>20.18</v>
      </c>
      <c r="K29" s="2"/>
      <c r="M29" s="7">
        <f>2457/4095</f>
        <v>0.6</v>
      </c>
      <c r="N29" s="3">
        <v>14.54</v>
      </c>
      <c r="V29" s="2"/>
    </row>
    <row r="30" spans="2:22" x14ac:dyDescent="0.25">
      <c r="B30" s="7">
        <f>2866/4095</f>
        <v>0.69987789987789983</v>
      </c>
      <c r="C30" s="3">
        <v>24.52</v>
      </c>
      <c r="K30" s="2"/>
      <c r="M30" s="7">
        <f>2866/4095</f>
        <v>0.69987789987789983</v>
      </c>
      <c r="N30" s="3">
        <v>17.61</v>
      </c>
      <c r="V30" s="2"/>
    </row>
    <row r="31" spans="2:22" x14ac:dyDescent="0.25">
      <c r="B31" s="7">
        <f>3276/4095</f>
        <v>0.8</v>
      </c>
      <c r="C31" s="3">
        <v>28.39</v>
      </c>
      <c r="K31" s="2"/>
      <c r="M31" s="7">
        <f>3276/4095</f>
        <v>0.8</v>
      </c>
      <c r="N31" s="3">
        <v>20.34</v>
      </c>
      <c r="V31" s="2"/>
    </row>
    <row r="32" spans="2:22" x14ac:dyDescent="0.25">
      <c r="B32" s="7">
        <f>3685/4095</f>
        <v>0.8998778998778999</v>
      </c>
      <c r="C32" s="3">
        <v>32.33</v>
      </c>
      <c r="K32" s="2"/>
      <c r="M32" s="7">
        <f>3685/4095</f>
        <v>0.8998778998778999</v>
      </c>
      <c r="N32" s="3">
        <v>23.32</v>
      </c>
      <c r="V32" s="2"/>
    </row>
    <row r="33" spans="2:22" x14ac:dyDescent="0.25">
      <c r="B33" s="7">
        <f>4095/4095</f>
        <v>1</v>
      </c>
      <c r="C33" s="3">
        <v>36.520000000000003</v>
      </c>
      <c r="K33" s="2"/>
      <c r="M33" s="7">
        <f>4095/4095</f>
        <v>1</v>
      </c>
      <c r="N33" s="3">
        <v>26.39</v>
      </c>
      <c r="V33" s="2"/>
    </row>
    <row r="34" spans="2:22" ht="15.75" thickBot="1" x14ac:dyDescent="0.3">
      <c r="B34" s="4"/>
      <c r="C34" s="5"/>
      <c r="D34" s="5"/>
      <c r="E34" s="5"/>
      <c r="F34" s="5"/>
      <c r="G34" s="5"/>
      <c r="H34" s="5"/>
      <c r="I34" s="5"/>
      <c r="J34" s="5"/>
      <c r="K34" s="6"/>
      <c r="M34" s="4"/>
      <c r="N34" s="5"/>
      <c r="O34" s="5"/>
      <c r="P34" s="5"/>
      <c r="Q34" s="5"/>
      <c r="R34" s="5"/>
      <c r="S34" s="5"/>
      <c r="T34" s="5"/>
      <c r="U34" s="5"/>
      <c r="V34" s="6"/>
    </row>
    <row r="35" spans="2:22" x14ac:dyDescent="0.25">
      <c r="B35" s="1"/>
      <c r="K35" s="2"/>
      <c r="M35" s="1"/>
      <c r="V35" s="2"/>
    </row>
    <row r="36" spans="2:22" x14ac:dyDescent="0.25">
      <c r="B36" s="12" t="s">
        <v>6</v>
      </c>
      <c r="C36" s="13"/>
      <c r="K36" s="2"/>
      <c r="M36" s="12" t="s">
        <v>6</v>
      </c>
      <c r="N36" s="13"/>
      <c r="V36" s="2"/>
    </row>
    <row r="37" spans="2:22" x14ac:dyDescent="0.25">
      <c r="B37" s="1"/>
      <c r="K37" s="2"/>
      <c r="M37" s="1"/>
      <c r="V37" s="2"/>
    </row>
    <row r="38" spans="2:22" x14ac:dyDescent="0.25">
      <c r="B38" s="1" t="s">
        <v>0</v>
      </c>
      <c r="C38" t="s">
        <v>1</v>
      </c>
      <c r="K38" s="2"/>
      <c r="M38" s="1" t="s">
        <v>0</v>
      </c>
      <c r="N38" t="s">
        <v>1</v>
      </c>
      <c r="V38" s="2"/>
    </row>
    <row r="39" spans="2:22" x14ac:dyDescent="0.25">
      <c r="B39" s="7">
        <f>0/4095</f>
        <v>0</v>
      </c>
      <c r="C39" s="3">
        <v>1.77</v>
      </c>
      <c r="K39" s="2"/>
      <c r="M39" s="7">
        <f>0/4095</f>
        <v>0</v>
      </c>
      <c r="N39" s="3">
        <v>1.33</v>
      </c>
      <c r="V39" s="2"/>
    </row>
    <row r="40" spans="2:22" x14ac:dyDescent="0.25">
      <c r="B40" s="7">
        <f>409/4095</f>
        <v>9.9877899877899884E-2</v>
      </c>
      <c r="C40" s="3">
        <v>2.56</v>
      </c>
      <c r="K40" s="2"/>
      <c r="M40" s="7">
        <f>409/4095</f>
        <v>9.9877899877899884E-2</v>
      </c>
      <c r="N40" s="3">
        <v>2.33</v>
      </c>
      <c r="V40" s="2"/>
    </row>
    <row r="41" spans="2:22" x14ac:dyDescent="0.25">
      <c r="B41" s="7">
        <f>819/4095</f>
        <v>0.2</v>
      </c>
      <c r="C41" s="3">
        <v>5.86</v>
      </c>
      <c r="K41" s="2"/>
      <c r="M41" s="7">
        <f>819/4095</f>
        <v>0.2</v>
      </c>
      <c r="N41" s="3">
        <v>4.4800000000000004</v>
      </c>
      <c r="V41" s="2"/>
    </row>
    <row r="42" spans="2:22" x14ac:dyDescent="0.25">
      <c r="B42" s="7">
        <f>1228/4095</f>
        <v>0.29987789987789987</v>
      </c>
      <c r="C42" s="3">
        <v>8.9700000000000006</v>
      </c>
      <c r="K42" s="2"/>
      <c r="M42" s="7">
        <f>1228/4095</f>
        <v>0.29987789987789987</v>
      </c>
      <c r="N42" s="3">
        <v>6.79</v>
      </c>
      <c r="V42" s="2"/>
    </row>
    <row r="43" spans="2:22" x14ac:dyDescent="0.25">
      <c r="B43" s="7">
        <f>1638/4095</f>
        <v>0.4</v>
      </c>
      <c r="C43" s="3">
        <v>11.92</v>
      </c>
      <c r="K43" s="2"/>
      <c r="M43" s="7">
        <f>1638/4095</f>
        <v>0.4</v>
      </c>
      <c r="N43" s="3">
        <v>8.73</v>
      </c>
      <c r="V43" s="2"/>
    </row>
    <row r="44" spans="2:22" x14ac:dyDescent="0.25">
      <c r="B44" s="7">
        <f>2047/4095</f>
        <v>0.49987789987789988</v>
      </c>
      <c r="C44" s="3">
        <v>15.38</v>
      </c>
      <c r="K44" s="2"/>
      <c r="M44" s="7">
        <f>2047/4095</f>
        <v>0.49987789987789988</v>
      </c>
      <c r="N44" s="3">
        <v>11.92</v>
      </c>
      <c r="V44" s="2"/>
    </row>
    <row r="45" spans="2:22" x14ac:dyDescent="0.25">
      <c r="B45" s="7">
        <f>2457/4095</f>
        <v>0.6</v>
      </c>
      <c r="C45" s="3">
        <v>18.170000000000002</v>
      </c>
      <c r="K45" s="2"/>
      <c r="M45" s="7">
        <f>2457/4095</f>
        <v>0.6</v>
      </c>
      <c r="N45" s="3">
        <v>14.01</v>
      </c>
      <c r="V45" s="2"/>
    </row>
    <row r="46" spans="2:22" x14ac:dyDescent="0.25">
      <c r="B46" s="7">
        <f>2866/4095</f>
        <v>0.69987789987789983</v>
      </c>
      <c r="C46" s="3">
        <v>21.89</v>
      </c>
      <c r="K46" s="2"/>
      <c r="M46" s="7">
        <f>2866/4095</f>
        <v>0.69987789987789983</v>
      </c>
      <c r="N46" s="3">
        <v>16.45</v>
      </c>
      <c r="V46" s="2"/>
    </row>
    <row r="47" spans="2:22" x14ac:dyDescent="0.25">
      <c r="B47" s="7">
        <f>3276/4095</f>
        <v>0.8</v>
      </c>
      <c r="C47" s="3">
        <v>25.37</v>
      </c>
      <c r="K47" s="2"/>
      <c r="M47" s="7">
        <f>3276/4095</f>
        <v>0.8</v>
      </c>
      <c r="N47" s="3">
        <v>19.010000000000002</v>
      </c>
      <c r="V47" s="2"/>
    </row>
    <row r="48" spans="2:22" x14ac:dyDescent="0.25">
      <c r="B48" s="7">
        <f>3685/4095</f>
        <v>0.8998778998778999</v>
      </c>
      <c r="C48" s="3">
        <v>28.96</v>
      </c>
      <c r="K48" s="2"/>
      <c r="M48" s="7">
        <f>3685/4095</f>
        <v>0.8998778998778999</v>
      </c>
      <c r="N48" s="3">
        <v>21.49</v>
      </c>
      <c r="V48" s="2"/>
    </row>
    <row r="49" spans="2:22" x14ac:dyDescent="0.25">
      <c r="B49" s="7">
        <f>4095/4095</f>
        <v>1</v>
      </c>
      <c r="C49" s="3">
        <v>32.01</v>
      </c>
      <c r="K49" s="2"/>
      <c r="M49" s="7">
        <f>4095/4095</f>
        <v>1</v>
      </c>
      <c r="N49" s="3">
        <v>23.89</v>
      </c>
      <c r="V49" s="2"/>
    </row>
    <row r="50" spans="2:22" ht="15.75" thickBot="1" x14ac:dyDescent="0.3">
      <c r="B50" s="4"/>
      <c r="C50" s="5"/>
      <c r="D50" s="5"/>
      <c r="E50" s="5"/>
      <c r="F50" s="5"/>
      <c r="G50" s="5"/>
      <c r="H50" s="5"/>
      <c r="I50" s="5"/>
      <c r="J50" s="5"/>
      <c r="K50" s="6"/>
      <c r="M50" s="4"/>
      <c r="N50" s="5"/>
      <c r="O50" s="5"/>
      <c r="P50" s="5"/>
      <c r="Q50" s="5"/>
      <c r="R50" s="5"/>
      <c r="S50" s="5"/>
      <c r="T50" s="5"/>
      <c r="U50" s="5"/>
      <c r="V50" s="6"/>
    </row>
    <row r="54" spans="2:22" x14ac:dyDescent="0.25">
      <c r="K54" s="8"/>
      <c r="M54" s="8"/>
    </row>
    <row r="55" spans="2:22" x14ac:dyDescent="0.25">
      <c r="K55" s="8"/>
      <c r="M55" s="8"/>
      <c r="O55">
        <f>AVERAGE(C49,N49)</f>
        <v>27.95</v>
      </c>
    </row>
    <row r="56" spans="2:22" x14ac:dyDescent="0.25">
      <c r="K56" s="8"/>
      <c r="M56" s="8"/>
    </row>
    <row r="57" spans="2:22" x14ac:dyDescent="0.25">
      <c r="K57" s="8"/>
      <c r="M57" s="8"/>
    </row>
    <row r="58" spans="2:22" x14ac:dyDescent="0.25">
      <c r="K58" s="8"/>
      <c r="M58" s="8"/>
    </row>
    <row r="59" spans="2:22" x14ac:dyDescent="0.25">
      <c r="K59" s="8"/>
      <c r="M59" s="8"/>
    </row>
    <row r="60" spans="2:22" x14ac:dyDescent="0.25">
      <c r="K60" s="8"/>
      <c r="M60" s="8"/>
    </row>
    <row r="61" spans="2:22" x14ac:dyDescent="0.25">
      <c r="K61" s="8"/>
      <c r="M61" s="8"/>
    </row>
    <row r="62" spans="2:22" x14ac:dyDescent="0.25">
      <c r="K62" s="8"/>
      <c r="M62" s="8"/>
    </row>
    <row r="63" spans="2:22" x14ac:dyDescent="0.25">
      <c r="K63" s="8"/>
      <c r="M63" s="8"/>
    </row>
    <row r="64" spans="2:22" x14ac:dyDescent="0.25">
      <c r="K64" s="8"/>
      <c r="M64" s="8"/>
    </row>
  </sheetData>
  <mergeCells count="8">
    <mergeCell ref="B2:K2"/>
    <mergeCell ref="M2:V2"/>
    <mergeCell ref="M36:N36"/>
    <mergeCell ref="M20:N20"/>
    <mergeCell ref="M4:N4"/>
    <mergeCell ref="B4:C4"/>
    <mergeCell ref="B20:C20"/>
    <mergeCell ref="B36:C3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Tavares</dc:creator>
  <cp:lastModifiedBy>Francisco Tavares</cp:lastModifiedBy>
  <cp:lastPrinted>2025-03-12T14:29:53Z</cp:lastPrinted>
  <dcterms:created xsi:type="dcterms:W3CDTF">2025-02-28T20:25:39Z</dcterms:created>
  <dcterms:modified xsi:type="dcterms:W3CDTF">2025-03-22T01:06:42Z</dcterms:modified>
</cp:coreProperties>
</file>