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Fall2023\xll_fre\"/>
    </mc:Choice>
  </mc:AlternateContent>
  <xr:revisionPtr revIDLastSave="0" documentId="13_ncr:1_{1C775521-DC5A-4127-9D89-1071577C084E}" xr6:coauthVersionLast="47" xr6:coauthVersionMax="47" xr10:uidLastSave="{00000000-0000-0000-0000-000000000000}"/>
  <bookViews>
    <workbookView xWindow="1515" yWindow="975" windowWidth="34095" windowHeight="18720" xr2:uid="{0F9507C0-9B0D-4695-A772-929191C97438}"/>
  </bookViews>
  <sheets>
    <sheet name="Sheet1" sheetId="1" r:id="rId1"/>
  </sheets>
  <definedNames>
    <definedName name="Call">_xlfn.ANCHORARRAY(Sheet1!$U$3)</definedName>
    <definedName name="dCall">_xlfn.ANCHORARRAY(Sheet1!$W$3)</definedName>
    <definedName name="dPut">_xlfn.ANCHORARRAY(Sheet1!$X$3)</definedName>
    <definedName name="f">Sheet1!$R$1</definedName>
    <definedName name="Put">_xlfn.ANCHORARRAY(Sheet1!$V$3)</definedName>
    <definedName name="Strike">_xlfn.ANCHORARRAY(Sheet1!$T$3)</definedName>
    <definedName name="t">Sheet1!$E$1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1" l="1" a="1"/>
  <c r="Z4" i="1" s="1"/>
  <c r="Q3" i="1" a="1"/>
  <c r="Q3" i="1" s="1"/>
  <c r="P3" i="1" a="1"/>
  <c r="P3" i="1" s="1"/>
  <c r="M426" i="1"/>
  <c r="M216" i="1"/>
  <c r="M213" i="1"/>
  <c r="L21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" i="1"/>
  <c r="M3" i="1"/>
  <c r="L232" i="1"/>
  <c r="L233" i="1"/>
  <c r="L234" i="1"/>
  <c r="L235" i="1"/>
  <c r="L248" i="1"/>
  <c r="L249" i="1"/>
  <c r="L250" i="1"/>
  <c r="L251" i="1"/>
  <c r="L252" i="1"/>
  <c r="L253" i="1"/>
  <c r="L254" i="1"/>
  <c r="L255" i="1"/>
  <c r="L268" i="1"/>
  <c r="L272" i="1"/>
  <c r="L273" i="1"/>
  <c r="L274" i="1"/>
  <c r="L275" i="1"/>
  <c r="L288" i="1"/>
  <c r="L289" i="1"/>
  <c r="L290" i="1"/>
  <c r="L291" i="1"/>
  <c r="L292" i="1"/>
  <c r="L293" i="1"/>
  <c r="L294" i="1"/>
  <c r="L295" i="1"/>
  <c r="L308" i="1"/>
  <c r="L309" i="1"/>
  <c r="L310" i="1"/>
  <c r="L312" i="1"/>
  <c r="L313" i="1"/>
  <c r="L314" i="1"/>
  <c r="L315" i="1"/>
  <c r="L328" i="1"/>
  <c r="L329" i="1"/>
  <c r="L330" i="1"/>
  <c r="L331" i="1"/>
  <c r="L332" i="1"/>
  <c r="L333" i="1"/>
  <c r="L334" i="1"/>
  <c r="L335" i="1"/>
  <c r="L348" i="1"/>
  <c r="L349" i="1"/>
  <c r="L350" i="1"/>
  <c r="L351" i="1"/>
  <c r="L352" i="1"/>
  <c r="L353" i="1"/>
  <c r="L354" i="1"/>
  <c r="L355" i="1"/>
  <c r="L368" i="1"/>
  <c r="L369" i="1"/>
  <c r="L370" i="1"/>
  <c r="L371" i="1"/>
  <c r="L372" i="1"/>
  <c r="L373" i="1"/>
  <c r="L374" i="1"/>
  <c r="L375" i="1"/>
  <c r="L388" i="1"/>
  <c r="L389" i="1"/>
  <c r="L390" i="1"/>
  <c r="L391" i="1"/>
  <c r="L392" i="1"/>
  <c r="L393" i="1"/>
  <c r="L394" i="1"/>
  <c r="L395" i="1"/>
  <c r="L411" i="1"/>
  <c r="L412" i="1"/>
  <c r="L413" i="1"/>
  <c r="L414" i="1"/>
  <c r="L415" i="1"/>
  <c r="L216" i="1"/>
  <c r="L8" i="1"/>
  <c r="L7" i="1"/>
  <c r="L6" i="1"/>
  <c r="L5" i="1"/>
  <c r="L4" i="1"/>
  <c r="L3" i="1"/>
  <c r="L10" i="1"/>
  <c r="L16" i="1"/>
  <c r="L17" i="1"/>
  <c r="L26" i="1"/>
  <c r="L27" i="1"/>
  <c r="L28" i="1"/>
  <c r="L29" i="1"/>
  <c r="L30" i="1"/>
  <c r="L36" i="1"/>
  <c r="L37" i="1"/>
  <c r="L43" i="1"/>
  <c r="L44" i="1"/>
  <c r="L45" i="1"/>
  <c r="L46" i="1"/>
  <c r="L47" i="1"/>
  <c r="L48" i="1"/>
  <c r="L49" i="1"/>
  <c r="L50" i="1"/>
  <c r="L56" i="1"/>
  <c r="L57" i="1"/>
  <c r="L63" i="1"/>
  <c r="L64" i="1"/>
  <c r="L65" i="1"/>
  <c r="L66" i="1"/>
  <c r="L67" i="1"/>
  <c r="L68" i="1"/>
  <c r="L69" i="1"/>
  <c r="L70" i="1"/>
  <c r="L76" i="1"/>
  <c r="L77" i="1"/>
  <c r="L83" i="1"/>
  <c r="L84" i="1"/>
  <c r="L85" i="1"/>
  <c r="L86" i="1"/>
  <c r="L87" i="1"/>
  <c r="L88" i="1"/>
  <c r="L89" i="1"/>
  <c r="L90" i="1"/>
  <c r="L96" i="1"/>
  <c r="L97" i="1"/>
  <c r="L103" i="1"/>
  <c r="L104" i="1"/>
  <c r="L105" i="1"/>
  <c r="L106" i="1"/>
  <c r="L107" i="1"/>
  <c r="L108" i="1"/>
  <c r="L109" i="1"/>
  <c r="L110" i="1"/>
  <c r="L116" i="1"/>
  <c r="L117" i="1"/>
  <c r="L123" i="1"/>
  <c r="L124" i="1"/>
  <c r="L125" i="1"/>
  <c r="L128" i="1"/>
  <c r="L129" i="1"/>
  <c r="L130" i="1"/>
  <c r="L136" i="1"/>
  <c r="L137" i="1"/>
  <c r="L143" i="1"/>
  <c r="L144" i="1"/>
  <c r="L145" i="1"/>
  <c r="L146" i="1"/>
  <c r="L147" i="1"/>
  <c r="L148" i="1"/>
  <c r="L149" i="1"/>
  <c r="L150" i="1"/>
  <c r="L156" i="1"/>
  <c r="L157" i="1"/>
  <c r="L158" i="1"/>
  <c r="L163" i="1"/>
  <c r="L168" i="1"/>
  <c r="L169" i="1"/>
  <c r="L170" i="1"/>
  <c r="L176" i="1"/>
  <c r="L177" i="1"/>
  <c r="L183" i="1"/>
  <c r="L184" i="1"/>
  <c r="L185" i="1"/>
  <c r="L186" i="1"/>
  <c r="L187" i="1"/>
  <c r="L188" i="1"/>
  <c r="L189" i="1"/>
  <c r="L190" i="1"/>
  <c r="L196" i="1"/>
  <c r="L197" i="1"/>
  <c r="L207" i="1"/>
  <c r="L208" i="1"/>
  <c r="L209" i="1"/>
  <c r="L210" i="1"/>
  <c r="U1" i="1"/>
  <c r="T1" i="1"/>
  <c r="D217" i="1"/>
  <c r="D218" i="1"/>
  <c r="L219" i="1" s="1"/>
  <c r="D219" i="1"/>
  <c r="D220" i="1"/>
  <c r="D221" i="1"/>
  <c r="L220" i="1" s="1"/>
  <c r="D222" i="1"/>
  <c r="L221" i="1" s="1"/>
  <c r="D223" i="1"/>
  <c r="D224" i="1"/>
  <c r="D225" i="1"/>
  <c r="L226" i="1" s="1"/>
  <c r="D226" i="1"/>
  <c r="D227" i="1"/>
  <c r="L228" i="1" s="1"/>
  <c r="D228" i="1"/>
  <c r="L229" i="1" s="1"/>
  <c r="D229" i="1"/>
  <c r="L230" i="1" s="1"/>
  <c r="D230" i="1"/>
  <c r="L231" i="1" s="1"/>
  <c r="D231" i="1"/>
  <c r="D232" i="1"/>
  <c r="D233" i="1"/>
  <c r="D234" i="1"/>
  <c r="D235" i="1"/>
  <c r="D236" i="1"/>
  <c r="D237" i="1"/>
  <c r="D238" i="1"/>
  <c r="L239" i="1" s="1"/>
  <c r="D239" i="1"/>
  <c r="D240" i="1"/>
  <c r="D241" i="1"/>
  <c r="L240" i="1" s="1"/>
  <c r="D242" i="1"/>
  <c r="L241" i="1" s="1"/>
  <c r="D243" i="1"/>
  <c r="D244" i="1"/>
  <c r="D245" i="1"/>
  <c r="L246" i="1" s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L259" i="1" s="1"/>
  <c r="D259" i="1"/>
  <c r="D260" i="1"/>
  <c r="D261" i="1"/>
  <c r="L260" i="1" s="1"/>
  <c r="D262" i="1"/>
  <c r="L261" i="1" s="1"/>
  <c r="D263" i="1"/>
  <c r="D264" i="1"/>
  <c r="D265" i="1"/>
  <c r="L266" i="1" s="1"/>
  <c r="D266" i="1"/>
  <c r="D267" i="1"/>
  <c r="D268" i="1"/>
  <c r="L269" i="1" s="1"/>
  <c r="D269" i="1"/>
  <c r="L270" i="1" s="1"/>
  <c r="D270" i="1"/>
  <c r="L271" i="1" s="1"/>
  <c r="D271" i="1"/>
  <c r="D272" i="1"/>
  <c r="D273" i="1"/>
  <c r="D274" i="1"/>
  <c r="D275" i="1"/>
  <c r="D276" i="1"/>
  <c r="D277" i="1"/>
  <c r="D278" i="1"/>
  <c r="L279" i="1" s="1"/>
  <c r="D279" i="1"/>
  <c r="D280" i="1"/>
  <c r="D281" i="1"/>
  <c r="L280" i="1" s="1"/>
  <c r="D282" i="1"/>
  <c r="L281" i="1" s="1"/>
  <c r="D283" i="1"/>
  <c r="D284" i="1"/>
  <c r="D285" i="1"/>
  <c r="L286" i="1" s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L299" i="1" s="1"/>
  <c r="D299" i="1"/>
  <c r="D300" i="1"/>
  <c r="D301" i="1"/>
  <c r="L300" i="1" s="1"/>
  <c r="D302" i="1"/>
  <c r="L301" i="1" s="1"/>
  <c r="D303" i="1"/>
  <c r="L303" i="1" s="1"/>
  <c r="D304" i="1"/>
  <c r="D305" i="1"/>
  <c r="L306" i="1" s="1"/>
  <c r="D306" i="1"/>
  <c r="D307" i="1"/>
  <c r="D308" i="1"/>
  <c r="D309" i="1"/>
  <c r="D310" i="1"/>
  <c r="L311" i="1" s="1"/>
  <c r="D311" i="1"/>
  <c r="D312" i="1"/>
  <c r="D313" i="1"/>
  <c r="D314" i="1"/>
  <c r="D315" i="1"/>
  <c r="D316" i="1"/>
  <c r="D317" i="1"/>
  <c r="D318" i="1"/>
  <c r="L319" i="1" s="1"/>
  <c r="D319" i="1"/>
  <c r="D320" i="1"/>
  <c r="D321" i="1"/>
  <c r="L320" i="1" s="1"/>
  <c r="D322" i="1"/>
  <c r="L321" i="1" s="1"/>
  <c r="D323" i="1"/>
  <c r="D324" i="1"/>
  <c r="D325" i="1"/>
  <c r="L326" i="1" s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L339" i="1" s="1"/>
  <c r="D339" i="1"/>
  <c r="D340" i="1"/>
  <c r="D341" i="1"/>
  <c r="L340" i="1" s="1"/>
  <c r="D342" i="1"/>
  <c r="L341" i="1" s="1"/>
  <c r="D343" i="1"/>
  <c r="L343" i="1" s="1"/>
  <c r="D344" i="1"/>
  <c r="L345" i="1" s="1"/>
  <c r="D345" i="1"/>
  <c r="L346" i="1" s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L359" i="1" s="1"/>
  <c r="D359" i="1"/>
  <c r="D360" i="1"/>
  <c r="D361" i="1"/>
  <c r="L360" i="1" s="1"/>
  <c r="D362" i="1"/>
  <c r="L361" i="1" s="1"/>
  <c r="D363" i="1"/>
  <c r="D364" i="1"/>
  <c r="D365" i="1"/>
  <c r="L366" i="1" s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L379" i="1" s="1"/>
  <c r="D379" i="1"/>
  <c r="D380" i="1"/>
  <c r="D381" i="1"/>
  <c r="L380" i="1" s="1"/>
  <c r="D382" i="1"/>
  <c r="L381" i="1" s="1"/>
  <c r="D383" i="1"/>
  <c r="D384" i="1"/>
  <c r="D385" i="1"/>
  <c r="L386" i="1" s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L399" i="1" s="1"/>
  <c r="D399" i="1"/>
  <c r="D400" i="1"/>
  <c r="D401" i="1"/>
  <c r="L400" i="1" s="1"/>
  <c r="D402" i="1"/>
  <c r="L401" i="1" s="1"/>
  <c r="D403" i="1"/>
  <c r="D404" i="1"/>
  <c r="D405" i="1"/>
  <c r="L406" i="1" s="1"/>
  <c r="D406" i="1"/>
  <c r="D407" i="1"/>
  <c r="D408" i="1"/>
  <c r="L408" i="1" s="1"/>
  <c r="D409" i="1"/>
  <c r="L409" i="1" s="1"/>
  <c r="D410" i="1"/>
  <c r="L410" i="1" s="1"/>
  <c r="D411" i="1"/>
  <c r="D412" i="1"/>
  <c r="D413" i="1"/>
  <c r="D414" i="1"/>
  <c r="D415" i="1"/>
  <c r="D416" i="1"/>
  <c r="D417" i="1"/>
  <c r="D418" i="1"/>
  <c r="L419" i="1" s="1"/>
  <c r="D419" i="1"/>
  <c r="D420" i="1"/>
  <c r="D421" i="1"/>
  <c r="L420" i="1" s="1"/>
  <c r="D422" i="1"/>
  <c r="L421" i="1" s="1"/>
  <c r="D423" i="1"/>
  <c r="D424" i="1"/>
  <c r="D425" i="1"/>
  <c r="L426" i="1" s="1"/>
  <c r="D426" i="1"/>
  <c r="D216" i="1"/>
  <c r="D4" i="1"/>
  <c r="D5" i="1"/>
  <c r="D6" i="1"/>
  <c r="D7" i="1"/>
  <c r="D8" i="1"/>
  <c r="D9" i="1"/>
  <c r="D10" i="1"/>
  <c r="L11" i="1" s="1"/>
  <c r="D11" i="1"/>
  <c r="D12" i="1"/>
  <c r="D13" i="1"/>
  <c r="D14" i="1"/>
  <c r="L15" i="1" s="1"/>
  <c r="D15" i="1"/>
  <c r="D16" i="1"/>
  <c r="D17" i="1"/>
  <c r="D18" i="1"/>
  <c r="D19" i="1"/>
  <c r="D20" i="1"/>
  <c r="D21" i="1"/>
  <c r="L22" i="1" s="1"/>
  <c r="D22" i="1"/>
  <c r="D23" i="1"/>
  <c r="D24" i="1"/>
  <c r="L23" i="1" s="1"/>
  <c r="D25" i="1"/>
  <c r="L24" i="1" s="1"/>
  <c r="D26" i="1"/>
  <c r="L25" i="1" s="1"/>
  <c r="D27" i="1"/>
  <c r="D28" i="1"/>
  <c r="D29" i="1"/>
  <c r="D30" i="1"/>
  <c r="L31" i="1" s="1"/>
  <c r="D31" i="1"/>
  <c r="D32" i="1"/>
  <c r="D33" i="1"/>
  <c r="D34" i="1"/>
  <c r="L35" i="1" s="1"/>
  <c r="D35" i="1"/>
  <c r="D36" i="1"/>
  <c r="D37" i="1"/>
  <c r="D38" i="1"/>
  <c r="D39" i="1"/>
  <c r="D40" i="1"/>
  <c r="D41" i="1"/>
  <c r="L42" i="1" s="1"/>
  <c r="D42" i="1"/>
  <c r="D43" i="1"/>
  <c r="D44" i="1"/>
  <c r="D45" i="1"/>
  <c r="D46" i="1"/>
  <c r="D47" i="1"/>
  <c r="D48" i="1"/>
  <c r="D49" i="1"/>
  <c r="D50" i="1"/>
  <c r="L51" i="1" s="1"/>
  <c r="D51" i="1"/>
  <c r="D52" i="1"/>
  <c r="D53" i="1"/>
  <c r="D54" i="1"/>
  <c r="L55" i="1" s="1"/>
  <c r="D55" i="1"/>
  <c r="D56" i="1"/>
  <c r="D57" i="1"/>
  <c r="D58" i="1"/>
  <c r="D59" i="1"/>
  <c r="D60" i="1"/>
  <c r="D61" i="1"/>
  <c r="L62" i="1" s="1"/>
  <c r="D62" i="1"/>
  <c r="D63" i="1"/>
  <c r="D64" i="1"/>
  <c r="D65" i="1"/>
  <c r="D66" i="1"/>
  <c r="D67" i="1"/>
  <c r="D68" i="1"/>
  <c r="D69" i="1"/>
  <c r="D70" i="1"/>
  <c r="L71" i="1" s="1"/>
  <c r="D71" i="1"/>
  <c r="D72" i="1"/>
  <c r="D73" i="1"/>
  <c r="D74" i="1"/>
  <c r="L75" i="1" s="1"/>
  <c r="D75" i="1"/>
  <c r="D76" i="1"/>
  <c r="D77" i="1"/>
  <c r="D78" i="1"/>
  <c r="D79" i="1"/>
  <c r="D80" i="1"/>
  <c r="D81" i="1"/>
  <c r="L82" i="1" s="1"/>
  <c r="D82" i="1"/>
  <c r="D83" i="1"/>
  <c r="D84" i="1"/>
  <c r="D85" i="1"/>
  <c r="D86" i="1"/>
  <c r="D87" i="1"/>
  <c r="D88" i="1"/>
  <c r="D89" i="1"/>
  <c r="D90" i="1"/>
  <c r="L91" i="1" s="1"/>
  <c r="D91" i="1"/>
  <c r="D92" i="1"/>
  <c r="D93" i="1"/>
  <c r="D94" i="1"/>
  <c r="L95" i="1" s="1"/>
  <c r="D95" i="1"/>
  <c r="D96" i="1"/>
  <c r="D97" i="1"/>
  <c r="D98" i="1"/>
  <c r="D99" i="1"/>
  <c r="D100" i="1"/>
  <c r="D101" i="1"/>
  <c r="L102" i="1" s="1"/>
  <c r="D102" i="1"/>
  <c r="D103" i="1"/>
  <c r="D104" i="1"/>
  <c r="D105" i="1"/>
  <c r="D106" i="1"/>
  <c r="D107" i="1"/>
  <c r="D108" i="1"/>
  <c r="D109" i="1"/>
  <c r="D110" i="1"/>
  <c r="L111" i="1" s="1"/>
  <c r="D111" i="1"/>
  <c r="D112" i="1"/>
  <c r="D113" i="1"/>
  <c r="D114" i="1"/>
  <c r="L115" i="1" s="1"/>
  <c r="D115" i="1"/>
  <c r="D116" i="1"/>
  <c r="D117" i="1"/>
  <c r="D118" i="1"/>
  <c r="D119" i="1"/>
  <c r="D120" i="1"/>
  <c r="D121" i="1"/>
  <c r="L122" i="1" s="1"/>
  <c r="D122" i="1"/>
  <c r="D123" i="1"/>
  <c r="D124" i="1"/>
  <c r="D125" i="1"/>
  <c r="L126" i="1" s="1"/>
  <c r="D126" i="1"/>
  <c r="L127" i="1" s="1"/>
  <c r="D127" i="1"/>
  <c r="D128" i="1"/>
  <c r="D129" i="1"/>
  <c r="D130" i="1"/>
  <c r="L131" i="1" s="1"/>
  <c r="D131" i="1"/>
  <c r="D132" i="1"/>
  <c r="D133" i="1"/>
  <c r="D134" i="1"/>
  <c r="L135" i="1" s="1"/>
  <c r="D135" i="1"/>
  <c r="D136" i="1"/>
  <c r="D137" i="1"/>
  <c r="D138" i="1"/>
  <c r="D139" i="1"/>
  <c r="D140" i="1"/>
  <c r="D141" i="1"/>
  <c r="L142" i="1" s="1"/>
  <c r="D142" i="1"/>
  <c r="D143" i="1"/>
  <c r="D144" i="1"/>
  <c r="D145" i="1"/>
  <c r="D146" i="1"/>
  <c r="D147" i="1"/>
  <c r="D148" i="1"/>
  <c r="D149" i="1"/>
  <c r="D150" i="1"/>
  <c r="L151" i="1" s="1"/>
  <c r="D151" i="1"/>
  <c r="D152" i="1"/>
  <c r="D153" i="1"/>
  <c r="D154" i="1"/>
  <c r="L155" i="1" s="1"/>
  <c r="D155" i="1"/>
  <c r="D156" i="1"/>
  <c r="D157" i="1"/>
  <c r="D158" i="1"/>
  <c r="D159" i="1"/>
  <c r="D160" i="1"/>
  <c r="D161" i="1"/>
  <c r="L162" i="1" s="1"/>
  <c r="D162" i="1"/>
  <c r="D163" i="1"/>
  <c r="L164" i="1" s="1"/>
  <c r="D164" i="1"/>
  <c r="L165" i="1" s="1"/>
  <c r="D165" i="1"/>
  <c r="L166" i="1" s="1"/>
  <c r="D166" i="1"/>
  <c r="L167" i="1" s="1"/>
  <c r="D167" i="1"/>
  <c r="D168" i="1"/>
  <c r="D169" i="1"/>
  <c r="D170" i="1"/>
  <c r="L171" i="1" s="1"/>
  <c r="D171" i="1"/>
  <c r="D172" i="1"/>
  <c r="D173" i="1"/>
  <c r="D174" i="1"/>
  <c r="L175" i="1" s="1"/>
  <c r="D175" i="1"/>
  <c r="D176" i="1"/>
  <c r="D177" i="1"/>
  <c r="D178" i="1"/>
  <c r="D179" i="1"/>
  <c r="D180" i="1"/>
  <c r="D181" i="1"/>
  <c r="L182" i="1" s="1"/>
  <c r="D182" i="1"/>
  <c r="D183" i="1"/>
  <c r="D184" i="1"/>
  <c r="D185" i="1"/>
  <c r="D186" i="1"/>
  <c r="D187" i="1"/>
  <c r="D188" i="1"/>
  <c r="D189" i="1"/>
  <c r="D190" i="1"/>
  <c r="L191" i="1" s="1"/>
  <c r="D191" i="1"/>
  <c r="D192" i="1"/>
  <c r="D193" i="1"/>
  <c r="D194" i="1"/>
  <c r="L195" i="1" s="1"/>
  <c r="D195" i="1"/>
  <c r="D196" i="1"/>
  <c r="D197" i="1"/>
  <c r="D198" i="1"/>
  <c r="D199" i="1"/>
  <c r="D200" i="1"/>
  <c r="D201" i="1"/>
  <c r="L202" i="1" s="1"/>
  <c r="D202" i="1"/>
  <c r="D203" i="1"/>
  <c r="L203" i="1" s="1"/>
  <c r="D204" i="1"/>
  <c r="L204" i="1" s="1"/>
  <c r="D205" i="1"/>
  <c r="L205" i="1" s="1"/>
  <c r="D206" i="1"/>
  <c r="L206" i="1" s="1"/>
  <c r="D207" i="1"/>
  <c r="D208" i="1"/>
  <c r="D209" i="1"/>
  <c r="D210" i="1"/>
  <c r="L211" i="1" s="1"/>
  <c r="D211" i="1"/>
  <c r="D212" i="1"/>
  <c r="D213" i="1"/>
  <c r="D3" i="1"/>
  <c r="E1" i="1"/>
  <c r="O3" i="1" a="1"/>
  <c r="O3" i="1" s="1"/>
  <c r="L305" i="1" l="1"/>
  <c r="L285" i="1"/>
  <c r="L245" i="1"/>
  <c r="L225" i="1"/>
  <c r="L200" i="1"/>
  <c r="L160" i="1"/>
  <c r="L120" i="1"/>
  <c r="L80" i="1"/>
  <c r="L40" i="1"/>
  <c r="L422" i="1"/>
  <c r="L424" i="1"/>
  <c r="L382" i="1"/>
  <c r="L384" i="1"/>
  <c r="L322" i="1"/>
  <c r="L324" i="1"/>
  <c r="L282" i="1"/>
  <c r="L284" i="1"/>
  <c r="L242" i="1"/>
  <c r="L244" i="1"/>
  <c r="L179" i="1"/>
  <c r="L139" i="1"/>
  <c r="L99" i="1"/>
  <c r="L59" i="1"/>
  <c r="L19" i="1"/>
  <c r="L118" i="1"/>
  <c r="L38" i="1"/>
  <c r="L383" i="1"/>
  <c r="L398" i="1"/>
  <c r="L201" i="1"/>
  <c r="L181" i="1"/>
  <c r="L161" i="1"/>
  <c r="L141" i="1"/>
  <c r="L121" i="1"/>
  <c r="L101" i="1"/>
  <c r="L81" i="1"/>
  <c r="L61" i="1"/>
  <c r="L41" i="1"/>
  <c r="L21" i="1"/>
  <c r="L425" i="1"/>
  <c r="L405" i="1"/>
  <c r="L385" i="1"/>
  <c r="L365" i="1"/>
  <c r="L325" i="1"/>
  <c r="L265" i="1"/>
  <c r="L263" i="1"/>
  <c r="L180" i="1"/>
  <c r="L140" i="1"/>
  <c r="L100" i="1"/>
  <c r="L60" i="1"/>
  <c r="L20" i="1"/>
  <c r="L402" i="1"/>
  <c r="L404" i="1"/>
  <c r="L362" i="1"/>
  <c r="L364" i="1"/>
  <c r="L342" i="1"/>
  <c r="L344" i="1"/>
  <c r="L302" i="1"/>
  <c r="L304" i="1"/>
  <c r="L262" i="1"/>
  <c r="L264" i="1"/>
  <c r="L222" i="1"/>
  <c r="L224" i="1"/>
  <c r="L199" i="1"/>
  <c r="L159" i="1"/>
  <c r="L119" i="1"/>
  <c r="L79" i="1"/>
  <c r="L39" i="1"/>
  <c r="L54" i="1"/>
  <c r="L378" i="1"/>
  <c r="L238" i="1"/>
  <c r="L193" i="1"/>
  <c r="L153" i="1"/>
  <c r="L93" i="1"/>
  <c r="L33" i="1"/>
  <c r="L417" i="1"/>
  <c r="L377" i="1"/>
  <c r="L337" i="1"/>
  <c r="L277" i="1"/>
  <c r="L237" i="1"/>
  <c r="L423" i="1"/>
  <c r="L58" i="1"/>
  <c r="L78" i="1"/>
  <c r="L194" i="1"/>
  <c r="L174" i="1"/>
  <c r="L154" i="1"/>
  <c r="L134" i="1"/>
  <c r="R3" i="1" s="1" a="1"/>
  <c r="R3" i="1" s="1"/>
  <c r="T3" i="1" s="1" a="1"/>
  <c r="T3" i="1" s="1"/>
  <c r="L114" i="1"/>
  <c r="L94" i="1"/>
  <c r="L74" i="1"/>
  <c r="L34" i="1"/>
  <c r="L14" i="1"/>
  <c r="L418" i="1"/>
  <c r="L358" i="1"/>
  <c r="L338" i="1"/>
  <c r="L318" i="1"/>
  <c r="L298" i="1"/>
  <c r="L278" i="1"/>
  <c r="L258" i="1"/>
  <c r="L218" i="1"/>
  <c r="L173" i="1"/>
  <c r="L133" i="1"/>
  <c r="L113" i="1"/>
  <c r="L73" i="1"/>
  <c r="L53" i="1"/>
  <c r="L13" i="1"/>
  <c r="L397" i="1"/>
  <c r="L357" i="1"/>
  <c r="L317" i="1"/>
  <c r="L297" i="1"/>
  <c r="L257" i="1"/>
  <c r="L212" i="1"/>
  <c r="L192" i="1"/>
  <c r="L172" i="1"/>
  <c r="L152" i="1"/>
  <c r="L132" i="1"/>
  <c r="L112" i="1"/>
  <c r="L92" i="1"/>
  <c r="L72" i="1"/>
  <c r="L52" i="1"/>
  <c r="L32" i="1"/>
  <c r="L12" i="1"/>
  <c r="L416" i="1"/>
  <c r="L396" i="1"/>
  <c r="L376" i="1"/>
  <c r="L356" i="1"/>
  <c r="L336" i="1"/>
  <c r="L316" i="1"/>
  <c r="L296" i="1"/>
  <c r="L276" i="1"/>
  <c r="L256" i="1"/>
  <c r="L236" i="1"/>
  <c r="L178" i="1"/>
  <c r="L243" i="1"/>
  <c r="L138" i="1"/>
  <c r="L283" i="1"/>
  <c r="L98" i="1"/>
  <c r="L323" i="1"/>
  <c r="L363" i="1"/>
  <c r="L217" i="1"/>
  <c r="L18" i="1"/>
  <c r="L403" i="1"/>
  <c r="L407" i="1"/>
  <c r="L387" i="1"/>
  <c r="L367" i="1"/>
  <c r="L347" i="1"/>
  <c r="L327" i="1"/>
  <c r="L307" i="1"/>
  <c r="L287" i="1"/>
  <c r="L267" i="1"/>
  <c r="L247" i="1"/>
  <c r="L227" i="1"/>
  <c r="L198" i="1"/>
  <c r="L223" i="1"/>
  <c r="L9" i="1"/>
  <c r="V3" i="1" l="1" a="1"/>
  <c r="U3" i="1" a="1"/>
  <c r="U3" i="1" l="1"/>
  <c r="W3" i="1" s="1" a="1"/>
  <c r="V3" i="1"/>
  <c r="X3" i="1" a="1"/>
  <c r="X3" i="1" l="1"/>
  <c r="W3" i="1"/>
  <c r="W1" i="1" s="1"/>
  <c r="X136" i="1" l="1"/>
  <c r="X1" i="1"/>
  <c r="W136" i="1"/>
  <c r="Y4" i="1" a="1"/>
  <c r="Y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<sst xmlns="http://schemas.openxmlformats.org/spreadsheetml/2006/main" count="1146" uniqueCount="702">
  <si>
    <t>CallsforJanuary 19, 2024</t>
  </si>
  <si>
    <t>Contract Name</t>
  </si>
  <si>
    <t>Last Trade Date</t>
  </si>
  <si>
    <t>Strike</t>
  </si>
  <si>
    <t>Bid</t>
  </si>
  <si>
    <t>Ask</t>
  </si>
  <si>
    <t>Change</t>
  </si>
  <si>
    <t>% Change</t>
  </si>
  <si>
    <t>Volume</t>
  </si>
  <si>
    <t>Open Interest</t>
  </si>
  <si>
    <t>Implied Volatility</t>
  </si>
  <si>
    <t>SPY240119C00180000</t>
  </si>
  <si>
    <t>2023-12-19 11:33AM EST</t>
  </si>
  <si>
    <t>-</t>
  </si>
  <si>
    <t>SPY240119C00185000</t>
  </si>
  <si>
    <t>2023-12-15 3:50PM EST</t>
  </si>
  <si>
    <t>SPY240119C00190000</t>
  </si>
  <si>
    <t>2023-12-14 10:15AM EST</t>
  </si>
  <si>
    <t>SPY240119C00195000</t>
  </si>
  <si>
    <t>2023-12-14 3:43PM EST</t>
  </si>
  <si>
    <t>SPY240119C00200000</t>
  </si>
  <si>
    <t>2023-12-18 12:14PM EST</t>
  </si>
  <si>
    <t>SPY240119C00205000</t>
  </si>
  <si>
    <t>2023-12-14 3:29PM EST</t>
  </si>
  <si>
    <t>SPY240119C00210000</t>
  </si>
  <si>
    <t>2023-12-14 3:46PM EST</t>
  </si>
  <si>
    <t>SPY240119C00215000</t>
  </si>
  <si>
    <t>2023-09-20 3:03PM EST</t>
  </si>
  <si>
    <t>SPY240119C00220000</t>
  </si>
  <si>
    <t>2023-12-14 4:12PM EST</t>
  </si>
  <si>
    <t>SPY240119C00225000</t>
  </si>
  <si>
    <t>SPY240119C00230000</t>
  </si>
  <si>
    <t>2023-12-18 3:40PM EST</t>
  </si>
  <si>
    <t>SPY240119C00235000</t>
  </si>
  <si>
    <t>SPY240119C00240000</t>
  </si>
  <si>
    <t>2023-12-18 11:00AM EST</t>
  </si>
  <si>
    <t>SPY240119C00245000</t>
  </si>
  <si>
    <t>SPY240119C00250000</t>
  </si>
  <si>
    <t>2023-12-19 3:13PM EST</t>
  </si>
  <si>
    <t>SPY240119C00255000</t>
  </si>
  <si>
    <t>SPY240119C00260000</t>
  </si>
  <si>
    <t>2023-12-20 9:38AM EST</t>
  </si>
  <si>
    <t>SPY240119C00265000</t>
  </si>
  <si>
    <t>SPY240119C00270000</t>
  </si>
  <si>
    <t>2023-12-20 3:59PM EST</t>
  </si>
  <si>
    <t>SPY240119C00275000</t>
  </si>
  <si>
    <t>SPY240119C00280000</t>
  </si>
  <si>
    <t>2023-12-11 3:25PM EST</t>
  </si>
  <si>
    <t>SPY240119C00285000</t>
  </si>
  <si>
    <t>2023-11-10 1:18PM EST</t>
  </si>
  <si>
    <t>SPY240119C00290000</t>
  </si>
  <si>
    <t>2023-12-13 10:51AM EST</t>
  </si>
  <si>
    <t>SPY240119C00295000</t>
  </si>
  <si>
    <t>2023-09-14 12:16PM EST</t>
  </si>
  <si>
    <t>SPY240119C00300000</t>
  </si>
  <si>
    <t>2023-12-18 3:08PM EST</t>
  </si>
  <si>
    <t>SPY240119C00305000</t>
  </si>
  <si>
    <t>2023-12-15 11:48AM EST</t>
  </si>
  <si>
    <t>SPY240119C00310000</t>
  </si>
  <si>
    <t>2023-12-18 2:53PM EST</t>
  </si>
  <si>
    <t>SPY240119C00315000</t>
  </si>
  <si>
    <t>2023-12-20 11:11AM EST</t>
  </si>
  <si>
    <t>SPY240119C00320000</t>
  </si>
  <si>
    <t>2023-12-19 10:56AM EST</t>
  </si>
  <si>
    <t>SPY240119C00325000</t>
  </si>
  <si>
    <t>2023-12-14 1:00PM EST</t>
  </si>
  <si>
    <t>SPY240119C00330000</t>
  </si>
  <si>
    <t>2023-12-20 3:54PM EST</t>
  </si>
  <si>
    <t>SPY240119C00335000</t>
  </si>
  <si>
    <t>2023-12-14 1:35PM EST</t>
  </si>
  <si>
    <t>SPY240119C00340000</t>
  </si>
  <si>
    <t>2023-12-20 10:06AM EST</t>
  </si>
  <si>
    <t>SPY240119C00345000</t>
  </si>
  <si>
    <t>2023-12-19 11:54AM EST</t>
  </si>
  <si>
    <t>SPY240119C00350000</t>
  </si>
  <si>
    <t>2023-12-20 12:55PM EST</t>
  </si>
  <si>
    <t>SPY240119C00355000</t>
  </si>
  <si>
    <t>2023-12-15 12:39PM EST</t>
  </si>
  <si>
    <t>SPY240119C00356000</t>
  </si>
  <si>
    <t>2023-12-14 10:30AM EST</t>
  </si>
  <si>
    <t>SPY240119C00357000</t>
  </si>
  <si>
    <t>SPY240119C00359000</t>
  </si>
  <si>
    <t>2023-11-29 2:43PM EST</t>
  </si>
  <si>
    <t>SPY240119C00360000</t>
  </si>
  <si>
    <t>2023-12-20 2:01PM EST</t>
  </si>
  <si>
    <t>SPY240119C00362000</t>
  </si>
  <si>
    <t>2023-12-14 1:26PM EST</t>
  </si>
  <si>
    <t>SPY240119C00363000</t>
  </si>
  <si>
    <t>2023-11-29 2:36PM EST</t>
  </si>
  <si>
    <t>SPY240119C00364000</t>
  </si>
  <si>
    <t>2023-12-08 4:08PM EST</t>
  </si>
  <si>
    <t>SPY240119C00365000</t>
  </si>
  <si>
    <t>2023-12-19 12:00PM EST</t>
  </si>
  <si>
    <t>SPY240119C00366000</t>
  </si>
  <si>
    <t>SPY240119C00367000</t>
  </si>
  <si>
    <t>2023-12-05 12:43PM EST</t>
  </si>
  <si>
    <t>SPY240119C00368000</t>
  </si>
  <si>
    <t>2023-11-29 2:29PM EST</t>
  </si>
  <si>
    <t>SPY240119C00369000</t>
  </si>
  <si>
    <t>2023-12-05 10:48AM EST</t>
  </si>
  <si>
    <t>SPY240119C00370000</t>
  </si>
  <si>
    <t>2023-12-21 10:08AM EST</t>
  </si>
  <si>
    <t>SPY240119C00371000</t>
  </si>
  <si>
    <t>2023-11-29 2:41PM EST</t>
  </si>
  <si>
    <t>SPY240119C00372000</t>
  </si>
  <si>
    <t>2023-11-29 2:56PM EST</t>
  </si>
  <si>
    <t>SPY240119C00373000</t>
  </si>
  <si>
    <t>2023-11-29 2:46PM EST</t>
  </si>
  <si>
    <t>SPY240119C00374000</t>
  </si>
  <si>
    <t>2023-11-29 3:03PM EST</t>
  </si>
  <si>
    <t>SPY240119C00375000</t>
  </si>
  <si>
    <t>SPY240119C00376000</t>
  </si>
  <si>
    <t>2023-12-05 10:36AM EST</t>
  </si>
  <si>
    <t>SPY240119C00377000</t>
  </si>
  <si>
    <t>2023-12-13 1:42PM EST</t>
  </si>
  <si>
    <t>SPY240119C00378000</t>
  </si>
  <si>
    <t>SPY240119C00379000</t>
  </si>
  <si>
    <t>SPY240119C00380000</t>
  </si>
  <si>
    <t>2023-12-19 4:01PM EST</t>
  </si>
  <si>
    <t>SPY240119C00381000</t>
  </si>
  <si>
    <t>2023-12-18 12:26PM EST</t>
  </si>
  <si>
    <t>SPY240119C00382000</t>
  </si>
  <si>
    <t>SPY240119C00383000</t>
  </si>
  <si>
    <t>2023-12-05 10:35AM EST</t>
  </si>
  <si>
    <t>SPY240119C00384000</t>
  </si>
  <si>
    <t>2023-12-18 3:17PM EST</t>
  </si>
  <si>
    <t>SPY240119C00385000</t>
  </si>
  <si>
    <t>2023-12-20 3:57PM EST</t>
  </si>
  <si>
    <t>SPY240119C00386000</t>
  </si>
  <si>
    <t>2023-12-07 1:03PM EST</t>
  </si>
  <si>
    <t>SPY240119C00387000</t>
  </si>
  <si>
    <t>SPY240119C00388000</t>
  </si>
  <si>
    <t>2023-12-15 9:56AM EST</t>
  </si>
  <si>
    <t>SPY240119C00389000</t>
  </si>
  <si>
    <t>2023-12-07 1:02PM EST</t>
  </si>
  <si>
    <t>SPY240119C00390000</t>
  </si>
  <si>
    <t>2023-12-21 9:48AM EST</t>
  </si>
  <si>
    <t>SPY240119C00391000</t>
  </si>
  <si>
    <t>SPY240119C00392000</t>
  </si>
  <si>
    <t>2023-12-13 1:46PM EST</t>
  </si>
  <si>
    <t>SPY240119C00393000</t>
  </si>
  <si>
    <t>2023-12-14 11:34AM EST</t>
  </si>
  <si>
    <t>SPY240119C00394000</t>
  </si>
  <si>
    <t>2023-12-18 1:35PM EST</t>
  </si>
  <si>
    <t>SPY240119C00395000</t>
  </si>
  <si>
    <t>2023-12-19 3:01PM EST</t>
  </si>
  <si>
    <t>SPY240119C00396000</t>
  </si>
  <si>
    <t>2023-12-14 2:06PM EST</t>
  </si>
  <si>
    <t>SPY240119C00397000</t>
  </si>
  <si>
    <t>2023-12-14 2:50PM EST</t>
  </si>
  <si>
    <t>SPY240119C00398000</t>
  </si>
  <si>
    <t>2023-12-19 11:18AM EST</t>
  </si>
  <si>
    <t>SPY240119C00399000</t>
  </si>
  <si>
    <t>2023-12-14 12:30PM EST</t>
  </si>
  <si>
    <t>SPY240119C00400000</t>
  </si>
  <si>
    <t>2023-12-20 3:36PM EST</t>
  </si>
  <si>
    <t>SPY240119C00401000</t>
  </si>
  <si>
    <t>2023-12-20 3:05PM EST</t>
  </si>
  <si>
    <t>SPY240119C00402000</t>
  </si>
  <si>
    <t>2023-12-06 3:54PM EST</t>
  </si>
  <si>
    <t>SPY240119C00403000</t>
  </si>
  <si>
    <t>2023-12-08 11:47AM EST</t>
  </si>
  <si>
    <t>SPY240119C00404000</t>
  </si>
  <si>
    <t>2023-12-12 12:45PM EST</t>
  </si>
  <si>
    <t>SPY240119C00405000</t>
  </si>
  <si>
    <t>2023-12-20 12:48PM EST</t>
  </si>
  <si>
    <t>SPY240119C00406000</t>
  </si>
  <si>
    <t>2023-12-08 12:15PM EST</t>
  </si>
  <si>
    <t>SPY240119C00407000</t>
  </si>
  <si>
    <t>2023-12-19 2:34PM EST</t>
  </si>
  <si>
    <t>SPY240119C00408000</t>
  </si>
  <si>
    <t>2023-12-14 10:06AM EST</t>
  </si>
  <si>
    <t>SPY240119C00409000</t>
  </si>
  <si>
    <t>2023-12-14 2:01PM EST</t>
  </si>
  <si>
    <t>SPY240119C00410000</t>
  </si>
  <si>
    <t>2023-12-20 3:11PM EST</t>
  </si>
  <si>
    <t>SPY240119C00411000</t>
  </si>
  <si>
    <t>2023-12-19 12:19PM EST</t>
  </si>
  <si>
    <t>SPY240119C00412000</t>
  </si>
  <si>
    <t>2023-12-13 1:56PM EST</t>
  </si>
  <si>
    <t>SPY240119C00413000</t>
  </si>
  <si>
    <t>2023-12-15 10:48AM EST</t>
  </si>
  <si>
    <t>SPY240119C00414000</t>
  </si>
  <si>
    <t>2023-12-13 1:14PM EST</t>
  </si>
  <si>
    <t>SPY240119C00415000</t>
  </si>
  <si>
    <t>2023-12-20 4:01PM EST</t>
  </si>
  <si>
    <t>SPY240119C00416000</t>
  </si>
  <si>
    <t>2023-12-14 10:38AM EST</t>
  </si>
  <si>
    <t>SPY240119C00417000</t>
  </si>
  <si>
    <t>2023-12-20 3:27PM EST</t>
  </si>
  <si>
    <t>SPY240119C00418000</t>
  </si>
  <si>
    <t>2023-12-20 3:09PM EST</t>
  </si>
  <si>
    <t>SPY240119C00419000</t>
  </si>
  <si>
    <t>2023-12-20 10:18AM EST</t>
  </si>
  <si>
    <t>SPY240119C00420000</t>
  </si>
  <si>
    <t>2023-12-21 10:19AM EST</t>
  </si>
  <si>
    <t>SPY240119C00421000</t>
  </si>
  <si>
    <t>2023-12-19 11:00AM EST</t>
  </si>
  <si>
    <t>SPY240119C00422000</t>
  </si>
  <si>
    <t>2023-12-20 4:04PM EST</t>
  </si>
  <si>
    <t>SPY240119C00423000</t>
  </si>
  <si>
    <t>2023-12-20 3:52PM EST</t>
  </si>
  <si>
    <t>SPY240119C00424000</t>
  </si>
  <si>
    <t>2023-12-20 4:03PM EST</t>
  </si>
  <si>
    <t>SPY240119C00425000</t>
  </si>
  <si>
    <t>SPY240119C00426000</t>
  </si>
  <si>
    <t>SPY240119C00427000</t>
  </si>
  <si>
    <t>2023-12-20 10:13AM EST</t>
  </si>
  <si>
    <t>SPY240119C00428000</t>
  </si>
  <si>
    <t>2023-12-18 12:18PM EST</t>
  </si>
  <si>
    <t>SPY240119C00429000</t>
  </si>
  <si>
    <t>2023-12-20 9:30AM EST</t>
  </si>
  <si>
    <t>SPY240119C00430000</t>
  </si>
  <si>
    <t>SPY240119C00431000</t>
  </si>
  <si>
    <t>2023-12-20 4:06PM EST</t>
  </si>
  <si>
    <t>SPY240119C00432000</t>
  </si>
  <si>
    <t>2023-12-20 3:44PM EST</t>
  </si>
  <si>
    <t>SPY240119C00433000</t>
  </si>
  <si>
    <t>2023-12-20 2:39PM EST</t>
  </si>
  <si>
    <t>SPY240119C00434000</t>
  </si>
  <si>
    <t>SPY240119C00435000</t>
  </si>
  <si>
    <t>2023-12-21 10:24AM EST</t>
  </si>
  <si>
    <t>SPY240119C00436000</t>
  </si>
  <si>
    <t>2023-12-20 2:53PM EST</t>
  </si>
  <si>
    <t>SPY240119C00437000</t>
  </si>
  <si>
    <t>2023-12-20 2:57PM EST</t>
  </si>
  <si>
    <t>SPY240119C00438000</t>
  </si>
  <si>
    <t>2023-12-20 2:25PM EST</t>
  </si>
  <si>
    <t>SPY240119C00439000</t>
  </si>
  <si>
    <t>SPY240119C00440000</t>
  </si>
  <si>
    <t>2023-12-21 10:20AM EST</t>
  </si>
  <si>
    <t>SPY240119C00441000</t>
  </si>
  <si>
    <t>2023-12-21 9:45AM EST</t>
  </si>
  <si>
    <t>SPY240119C00442000</t>
  </si>
  <si>
    <t>SPY240119C00443000</t>
  </si>
  <si>
    <t>2023-12-21 9:40AM EST</t>
  </si>
  <si>
    <t>SPY240119C00444000</t>
  </si>
  <si>
    <t>2023-12-20 3:53PM EST</t>
  </si>
  <si>
    <t>SPY240119C00445000</t>
  </si>
  <si>
    <t>2023-12-21 10:23AM EST</t>
  </si>
  <si>
    <t>SPY240119C00446000</t>
  </si>
  <si>
    <t>2023-12-20 4:05PM EST</t>
  </si>
  <si>
    <t>SPY240119C00447000</t>
  </si>
  <si>
    <t>SPY240119C00448000</t>
  </si>
  <si>
    <t>SPY240119C00449000</t>
  </si>
  <si>
    <t>2023-12-20 2:34PM EST</t>
  </si>
  <si>
    <t>SPY240119C00450000</t>
  </si>
  <si>
    <t>2023-12-21 10:13AM EST</t>
  </si>
  <si>
    <t>SPY240119C00451000</t>
  </si>
  <si>
    <t>SPY240119C00452000</t>
  </si>
  <si>
    <t>2023-12-21 10:16AM EST</t>
  </si>
  <si>
    <t>SPY240119C00453000</t>
  </si>
  <si>
    <t>2023-12-21 9:30AM EST</t>
  </si>
  <si>
    <t>SPY240119C00454000</t>
  </si>
  <si>
    <t>2023-12-21 9:50AM EST</t>
  </si>
  <si>
    <t>SPY240119C00455000</t>
  </si>
  <si>
    <t>2023-12-21 9:57AM EST</t>
  </si>
  <si>
    <t>SPY240119C00456000</t>
  </si>
  <si>
    <t>2023-12-21 10:07AM EST</t>
  </si>
  <si>
    <t>SPY240119C00457000</t>
  </si>
  <si>
    <t>2023-12-21 10:28AM EST</t>
  </si>
  <si>
    <t>SPY240119C00458000</t>
  </si>
  <si>
    <t>SPY240119C00459000</t>
  </si>
  <si>
    <t>2023-12-20 3:23PM EST</t>
  </si>
  <si>
    <t>SPY240119C00460000</t>
  </si>
  <si>
    <t>2023-12-21 10:29AM EST</t>
  </si>
  <si>
    <t>SPY240119C00461000</t>
  </si>
  <si>
    <t>2023-12-21 9:38AM EST</t>
  </si>
  <si>
    <t>SPY240119C00462000</t>
  </si>
  <si>
    <t>SPY240119C00463000</t>
  </si>
  <si>
    <t>SPY240119C00464000</t>
  </si>
  <si>
    <t>SPY240119C00465000</t>
  </si>
  <si>
    <t>SPY240119C00466000</t>
  </si>
  <si>
    <t>2023-12-21 10:21AM EST</t>
  </si>
  <si>
    <t>SPY240119C00467000</t>
  </si>
  <si>
    <t>2023-12-21 10:22AM EST</t>
  </si>
  <si>
    <t>SPY240119C00468000</t>
  </si>
  <si>
    <t>SPY240119C00469000</t>
  </si>
  <si>
    <t>2023-12-21 10:27AM EST</t>
  </si>
  <si>
    <t>SPY240119C00470000</t>
  </si>
  <si>
    <t>SPY240119C00471000</t>
  </si>
  <si>
    <t>SPY240119C00472000</t>
  </si>
  <si>
    <t>2023-12-21 10:30AM EST</t>
  </si>
  <si>
    <t>SPY240119C00473000</t>
  </si>
  <si>
    <t>SPY240119C00474000</t>
  </si>
  <si>
    <t>SPY240119C00475000</t>
  </si>
  <si>
    <t>SPY240119C00476000</t>
  </si>
  <si>
    <t>SPY240119C00478000</t>
  </si>
  <si>
    <t>SPY240119C00480000</t>
  </si>
  <si>
    <t>SPY240119C00482000</t>
  </si>
  <si>
    <t>SPY240119C00484000</t>
  </si>
  <si>
    <t>SPY240119C00485000</t>
  </si>
  <si>
    <t>SPY240119C00486000</t>
  </si>
  <si>
    <t>2023-12-21 10:26AM EST</t>
  </si>
  <si>
    <t>SPY240119C00488000</t>
  </si>
  <si>
    <t>SPY240119C00490000</t>
  </si>
  <si>
    <t>SPY240119C00492000</t>
  </si>
  <si>
    <t>SPY240119C00494000</t>
  </si>
  <si>
    <t>2023-12-21 10:25AM EST</t>
  </si>
  <si>
    <t>SPY240119C00495000</t>
  </si>
  <si>
    <t>2023-12-21 10:17AM EST</t>
  </si>
  <si>
    <t>SPY240119C00496000</t>
  </si>
  <si>
    <t>2023-12-21 10:06AM EST</t>
  </si>
  <si>
    <t>SPY240119C00500000</t>
  </si>
  <si>
    <t>SPY240119C00505000</t>
  </si>
  <si>
    <t>SPY240119C00510000</t>
  </si>
  <si>
    <t>SPY240119C00515000</t>
  </si>
  <si>
    <t>2023-12-21 9:55AM EST</t>
  </si>
  <si>
    <t>SPY240119C00520000</t>
  </si>
  <si>
    <t>2023-12-20 3:38PM EST</t>
  </si>
  <si>
    <t>SPY240119C00525000</t>
  </si>
  <si>
    <t>SPY240119C00530000</t>
  </si>
  <si>
    <t>2023-12-20 2:51PM EST</t>
  </si>
  <si>
    <t>SPY240119C00535000</t>
  </si>
  <si>
    <t>2023-12-20 10:31AM EST</t>
  </si>
  <si>
    <t>SPY240119C00540000</t>
  </si>
  <si>
    <t>SPY240119C00545000</t>
  </si>
  <si>
    <t>SPY240119C00550000</t>
  </si>
  <si>
    <t>2023-12-21 9:53AM EST</t>
  </si>
  <si>
    <t>SPY240119C00555000</t>
  </si>
  <si>
    <t>SPY240119C00560000</t>
  </si>
  <si>
    <t>2023-12-20 11:04AM EST</t>
  </si>
  <si>
    <t>SPY240119C00565000</t>
  </si>
  <si>
    <t>2023-12-20 1:08PM EST</t>
  </si>
  <si>
    <t>SPY240119C00570000</t>
  </si>
  <si>
    <t>SPY240119C00575000</t>
  </si>
  <si>
    <t>2023-12-19 4:09PM EST</t>
  </si>
  <si>
    <t>SPY240119C00580000</t>
  </si>
  <si>
    <t>2023-12-13 3:55PM EST</t>
  </si>
  <si>
    <t>SPY240119C00585000</t>
  </si>
  <si>
    <t>2023-12-08 1:42PM EST</t>
  </si>
  <si>
    <t>SPY240119C00590000</t>
  </si>
  <si>
    <t>2023-12-07 9:30AM EST</t>
  </si>
  <si>
    <t>SPY240119C00595000</t>
  </si>
  <si>
    <t>2023-12-20 3:50PM EST</t>
  </si>
  <si>
    <t>SPY240119C00600000</t>
  </si>
  <si>
    <t>2023-12-20 9:59AM EST</t>
  </si>
  <si>
    <t>SPY240119C00605000</t>
  </si>
  <si>
    <t>2023-12-08 10:47AM EST</t>
  </si>
  <si>
    <t>SPY240119C00610000</t>
  </si>
  <si>
    <t>SPY240119C00615000</t>
  </si>
  <si>
    <t>SPY240119C00620000</t>
  </si>
  <si>
    <t>2023-12-08 9:59AM EST</t>
  </si>
  <si>
    <t>SPY240119C00625000</t>
  </si>
  <si>
    <t>2023-12-19 9:59AM EST</t>
  </si>
  <si>
    <t>SPY240119C00630000</t>
  </si>
  <si>
    <t>SPY240119C00635000</t>
  </si>
  <si>
    <t>2023-09-08 10:30AM EST</t>
  </si>
  <si>
    <t>SPY240119C00640000</t>
  </si>
  <si>
    <t>SPY240119C00645000</t>
  </si>
  <si>
    <t>2023-11-28 1:10PM EST</t>
  </si>
  <si>
    <t>SPY240119C00650000</t>
  </si>
  <si>
    <t>2023-11-27 9:34AM EST</t>
  </si>
  <si>
    <t>SPY240119C00655000</t>
  </si>
  <si>
    <t>SPY240119C00660000</t>
  </si>
  <si>
    <t>2023-12-14 12:45PM EST</t>
  </si>
  <si>
    <t>SPY240119C00665000</t>
  </si>
  <si>
    <t>2023-12-08 10:35AM EST</t>
  </si>
  <si>
    <t>SPY240119C00670000</t>
  </si>
  <si>
    <t>2023-10-04 8:42AM EST</t>
  </si>
  <si>
    <t>SPY240119C00675000</t>
  </si>
  <si>
    <t>2023-12-06 10:07AM EST</t>
  </si>
  <si>
    <t>SPY240119C00680000</t>
  </si>
  <si>
    <t>2023-08-17 9:49AM EST</t>
  </si>
  <si>
    <t>SPY240119C00685000</t>
  </si>
  <si>
    <t>SPY240119C00690000</t>
  </si>
  <si>
    <t>2023-08-03 10:29AM EST</t>
  </si>
  <si>
    <t>SPY240119C00695000</t>
  </si>
  <si>
    <t>2023-10-05 9:30AM EST</t>
  </si>
  <si>
    <t>SPY240119C00700000</t>
  </si>
  <si>
    <t>2023-09-18 10:32AM EST</t>
  </si>
  <si>
    <t>SPY240119C00705000</t>
  </si>
  <si>
    <t>2023-02-23 2:59PM EST</t>
  </si>
  <si>
    <t>SPY240119C00710000</t>
  </si>
  <si>
    <t>SPY240119C00720000</t>
  </si>
  <si>
    <t>2023-12-19 10:09AM EST</t>
  </si>
  <si>
    <t>PutsforJanuary 19, 2024</t>
  </si>
  <si>
    <t>SPY240119P00180000</t>
  </si>
  <si>
    <t>2023-12-18 3:01PM EST</t>
  </si>
  <si>
    <t>SPY240119P00185000</t>
  </si>
  <si>
    <t>2023-12-08 4:06PM EST</t>
  </si>
  <si>
    <t>SPY240119P00190000</t>
  </si>
  <si>
    <t>2023-11-21 1:06PM EST</t>
  </si>
  <si>
    <t>SPY240119P00195000</t>
  </si>
  <si>
    <t>2023-11-30 4:00PM EST</t>
  </si>
  <si>
    <t>SPY240119P00200000</t>
  </si>
  <si>
    <t>2023-12-20 10:01AM EST</t>
  </si>
  <si>
    <t>SPY240119P00205000</t>
  </si>
  <si>
    <t>2023-12-18 12:21PM EST</t>
  </si>
  <si>
    <t>SPY240119P00210000</t>
  </si>
  <si>
    <t>SPY240119P00215000</t>
  </si>
  <si>
    <t>2023-12-13 11:28AM EST</t>
  </si>
  <si>
    <t>SPY240119P00220000</t>
  </si>
  <si>
    <t>2023-12-18 1:08PM EST</t>
  </si>
  <si>
    <t>SPY240119P00225000</t>
  </si>
  <si>
    <t>2023-12-07 3:55PM EST</t>
  </si>
  <si>
    <t>SPY240119P00230000</t>
  </si>
  <si>
    <t>2023-12-15 3:17PM EST</t>
  </si>
  <si>
    <t>SPY240119P00235000</t>
  </si>
  <si>
    <t>2023-12-15 10:56AM EST</t>
  </si>
  <si>
    <t>SPY240119P00240000</t>
  </si>
  <si>
    <t>SPY240119P00245000</t>
  </si>
  <si>
    <t>2023-12-15 1:47PM EST</t>
  </si>
  <si>
    <t>SPY240119P00250000</t>
  </si>
  <si>
    <t>2023-12-20 2:45PM EST</t>
  </si>
  <si>
    <t>SPY240119P00255000</t>
  </si>
  <si>
    <t>2023-12-18 11:56AM EST</t>
  </si>
  <si>
    <t>SPY240119P00260000</t>
  </si>
  <si>
    <t>2023-12-20 10:05AM EST</t>
  </si>
  <si>
    <t>SPY240119P00265000</t>
  </si>
  <si>
    <t>2023-12-20 3:07PM EST</t>
  </si>
  <si>
    <t>SPY240119P00270000</t>
  </si>
  <si>
    <t>2023-12-19 1:33PM EST</t>
  </si>
  <si>
    <t>SPY240119P00275000</t>
  </si>
  <si>
    <t>2023-12-20 3:03PM EST</t>
  </si>
  <si>
    <t>SPY240119P00280000</t>
  </si>
  <si>
    <t>SPY240119P00285000</t>
  </si>
  <si>
    <t>SPY240119P00290000</t>
  </si>
  <si>
    <t>2023-12-20 3:30PM EST</t>
  </si>
  <si>
    <t>SPY240119P00295000</t>
  </si>
  <si>
    <t>2023-12-20 2:46PM EST</t>
  </si>
  <si>
    <t>SPY240119P00300000</t>
  </si>
  <si>
    <t>2023-12-21 10:15AM EST</t>
  </si>
  <si>
    <t>SPY240119P00305000</t>
  </si>
  <si>
    <t>SPY240119P00310000</t>
  </si>
  <si>
    <t>SPY240119P00315000</t>
  </si>
  <si>
    <t>2023-12-20 3:55PM EST</t>
  </si>
  <si>
    <t>SPY240119P00320000</t>
  </si>
  <si>
    <t>2023-12-21 10:03AM EST</t>
  </si>
  <si>
    <t>SPY240119P00325000</t>
  </si>
  <si>
    <t>2023-12-20 3:00PM EST</t>
  </si>
  <si>
    <t>SPY240119P00330000</t>
  </si>
  <si>
    <t>SPY240119P00335000</t>
  </si>
  <si>
    <t>2023-12-20 3:13PM EST</t>
  </si>
  <si>
    <t>SPY240119P00340000</t>
  </si>
  <si>
    <t>SPY240119P00345000</t>
  </si>
  <si>
    <t>SPY240119P00350000</t>
  </si>
  <si>
    <t>SPY240119P00355000</t>
  </si>
  <si>
    <t>2023-12-20 10:39AM EST</t>
  </si>
  <si>
    <t>SPY240119P00356000</t>
  </si>
  <si>
    <t>2023-12-20 1:50PM EST</t>
  </si>
  <si>
    <t>SPY240119P00357000</t>
  </si>
  <si>
    <t>2023-12-20 2:56PM EST</t>
  </si>
  <si>
    <t>SPY240119P00358000</t>
  </si>
  <si>
    <t>SPY240119P00359000</t>
  </si>
  <si>
    <t>2023-12-20 3:08PM EST</t>
  </si>
  <si>
    <t>SPY240119P00360000</t>
  </si>
  <si>
    <t>SPY240119P00361000</t>
  </si>
  <si>
    <t>2023-12-20 3:58PM EST</t>
  </si>
  <si>
    <t>SPY240119P00362000</t>
  </si>
  <si>
    <t>2023-12-15 4:04PM EST</t>
  </si>
  <si>
    <t>SPY240119P00363000</t>
  </si>
  <si>
    <t>2023-12-20 11:39AM EST</t>
  </si>
  <si>
    <t>SPY240119P00364000</t>
  </si>
  <si>
    <t>SPY240119P00365000</t>
  </si>
  <si>
    <t>SPY240119P00366000</t>
  </si>
  <si>
    <t>2023-12-18 3:53PM EST</t>
  </si>
  <si>
    <t>SPY240119P00367000</t>
  </si>
  <si>
    <t>2023-12-14 1:16PM EST</t>
  </si>
  <si>
    <t>SPY240119P00368000</t>
  </si>
  <si>
    <t>2023-12-20 3:22PM EST</t>
  </si>
  <si>
    <t>SPY240119P00369000</t>
  </si>
  <si>
    <t>2023-12-19 10:48AM EST</t>
  </si>
  <si>
    <t>SPY240119P00370000</t>
  </si>
  <si>
    <t>2023-12-20 3:39PM EST</t>
  </si>
  <si>
    <t>SPY240119P00371000</t>
  </si>
  <si>
    <t>2023-12-21 10:00AM EST</t>
  </si>
  <si>
    <t>SPY240119P00372000</t>
  </si>
  <si>
    <t>SPY240119P00373000</t>
  </si>
  <si>
    <t>2023-12-20 2:41PM EST</t>
  </si>
  <si>
    <t>SPY240119P00374000</t>
  </si>
  <si>
    <t>2023-12-20 1:30PM EST</t>
  </si>
  <si>
    <t>SPY240119P00375000</t>
  </si>
  <si>
    <t>2023-12-20 3:51PM EST</t>
  </si>
  <si>
    <t>SPY240119P00376000</t>
  </si>
  <si>
    <t>2023-12-18 10:10AM EST</t>
  </si>
  <si>
    <t>SPY240119P00377000</t>
  </si>
  <si>
    <t>2023-12-20 1:57PM EST</t>
  </si>
  <si>
    <t>SPY240119P00378000</t>
  </si>
  <si>
    <t>SPY240119P00379000</t>
  </si>
  <si>
    <t>2023-12-20 2:42PM EST</t>
  </si>
  <si>
    <t>SPY240119P00380000</t>
  </si>
  <si>
    <t>SPY240119P00381000</t>
  </si>
  <si>
    <t>2023-12-21 9:31AM EST</t>
  </si>
  <si>
    <t>SPY240119P00382000</t>
  </si>
  <si>
    <t>SPY240119P00383000</t>
  </si>
  <si>
    <t>2023-12-20 3:47PM EST</t>
  </si>
  <si>
    <t>SPY240119P00384000</t>
  </si>
  <si>
    <t>2023-12-19 1:47PM EST</t>
  </si>
  <si>
    <t>SPY240119P00385000</t>
  </si>
  <si>
    <t>SPY240119P00386000</t>
  </si>
  <si>
    <t>SPY240119P00387000</t>
  </si>
  <si>
    <t>2023-12-20 12:24PM EST</t>
  </si>
  <si>
    <t>SPY240119P00388000</t>
  </si>
  <si>
    <t>2023-12-20 1:56PM EST</t>
  </si>
  <si>
    <t>SPY240119P00389000</t>
  </si>
  <si>
    <t>SPY240119P00390000</t>
  </si>
  <si>
    <t>SPY240119P00391000</t>
  </si>
  <si>
    <t>2023-12-20 2:59PM EST</t>
  </si>
  <si>
    <t>SPY240119P00392000</t>
  </si>
  <si>
    <t>2023-12-19 10:21AM EST</t>
  </si>
  <si>
    <t>SPY240119P00393000</t>
  </si>
  <si>
    <t>2023-12-19 3:43PM EST</t>
  </si>
  <si>
    <t>SPY240119P00394000</t>
  </si>
  <si>
    <t>2023-12-20 1:26PM EST</t>
  </si>
  <si>
    <t>SPY240119P00395000</t>
  </si>
  <si>
    <t>2023-12-21 9:32AM EST</t>
  </si>
  <si>
    <t>SPY240119P00396000</t>
  </si>
  <si>
    <t>2023-12-20 3:06PM EST</t>
  </si>
  <si>
    <t>SPY240119P00397000</t>
  </si>
  <si>
    <t>2023-12-20 2:58PM EST</t>
  </si>
  <si>
    <t>SPY240119P00398000</t>
  </si>
  <si>
    <t>SPY240119P00399000</t>
  </si>
  <si>
    <t>SPY240119P00400000</t>
  </si>
  <si>
    <t>SPY240119P00401000</t>
  </si>
  <si>
    <t>SPY240119P00402000</t>
  </si>
  <si>
    <t>SPY240119P00403000</t>
  </si>
  <si>
    <t>SPY240119P00404000</t>
  </si>
  <si>
    <t>2023-12-20 4:00PM EST</t>
  </si>
  <si>
    <t>SPY240119P00405000</t>
  </si>
  <si>
    <t>SPY240119P00406000</t>
  </si>
  <si>
    <t>SPY240119P00407000</t>
  </si>
  <si>
    <t>SPY240119P00408000</t>
  </si>
  <si>
    <t>2023-12-21 10:11AM EST</t>
  </si>
  <si>
    <t>SPY240119P00409000</t>
  </si>
  <si>
    <t>2023-12-21 9:42AM EST</t>
  </si>
  <si>
    <t>SPY240119P00410000</t>
  </si>
  <si>
    <t>SPY240119P00411000</t>
  </si>
  <si>
    <t>SPY240119P00412000</t>
  </si>
  <si>
    <t>SPY240119P00413000</t>
  </si>
  <si>
    <t>SPY240119P00414000</t>
  </si>
  <si>
    <t>SPY240119P00415000</t>
  </si>
  <si>
    <t>SPY240119P00416000</t>
  </si>
  <si>
    <t>2023-12-21 9:39AM EST</t>
  </si>
  <si>
    <t>SPY240119P00417000</t>
  </si>
  <si>
    <t>SPY240119P00418000</t>
  </si>
  <si>
    <t>2023-12-21 10:14AM EST</t>
  </si>
  <si>
    <t>SPY240119P00419000</t>
  </si>
  <si>
    <t>2023-12-21 9:33AM EST</t>
  </si>
  <si>
    <t>SPY240119P00420000</t>
  </si>
  <si>
    <t>SPY240119P00421000</t>
  </si>
  <si>
    <t>SPY240119P00422000</t>
  </si>
  <si>
    <t>2023-12-20 3:15PM EST</t>
  </si>
  <si>
    <t>SPY240119P00423000</t>
  </si>
  <si>
    <t>SPY240119P00424000</t>
  </si>
  <si>
    <t>2023-12-20 4:12PM EST</t>
  </si>
  <si>
    <t>SPY240119P00425000</t>
  </si>
  <si>
    <t>SPY240119P00426000</t>
  </si>
  <si>
    <t>SPY240119P00427000</t>
  </si>
  <si>
    <t>SPY240119P00428000</t>
  </si>
  <si>
    <t>SPY240119P00429000</t>
  </si>
  <si>
    <t>SPY240119P00430000</t>
  </si>
  <si>
    <t>SPY240119P00431000</t>
  </si>
  <si>
    <t>2023-12-21 10:09AM EST</t>
  </si>
  <si>
    <t>SPY240119P00432000</t>
  </si>
  <si>
    <t>2023-12-21 9:34AM EST</t>
  </si>
  <si>
    <t>SPY240119P00433000</t>
  </si>
  <si>
    <t>SPY240119P00434000</t>
  </si>
  <si>
    <t>SPY240119P00435000</t>
  </si>
  <si>
    <t>SPY240119P00436000</t>
  </si>
  <si>
    <t>2023-12-21 9:52AM EST</t>
  </si>
  <si>
    <t>SPY240119P00437000</t>
  </si>
  <si>
    <t>SPY240119P00438000</t>
  </si>
  <si>
    <t>SPY240119P00439000</t>
  </si>
  <si>
    <t>2023-12-21 10:04AM EST</t>
  </si>
  <si>
    <t>SPY240119P00440000</t>
  </si>
  <si>
    <t>SPY240119P00441000</t>
  </si>
  <si>
    <t>SPY240119P00442000</t>
  </si>
  <si>
    <t>SPY240119P00443000</t>
  </si>
  <si>
    <t>SPY240119P00444000</t>
  </si>
  <si>
    <t>SPY240119P00445000</t>
  </si>
  <si>
    <t>SPY240119P00446000</t>
  </si>
  <si>
    <t>SPY240119P00447000</t>
  </si>
  <si>
    <t>SPY240119P00448000</t>
  </si>
  <si>
    <t>SPY240119P00449000</t>
  </si>
  <si>
    <t>SPY240119P00450000</t>
  </si>
  <si>
    <t>SPY240119P00451000</t>
  </si>
  <si>
    <t>2023-12-21 10:12AM EST</t>
  </si>
  <si>
    <t>SPY240119P00452000</t>
  </si>
  <si>
    <t>SPY240119P00453000</t>
  </si>
  <si>
    <t>SPY240119P00454000</t>
  </si>
  <si>
    <t>SPY240119P00455000</t>
  </si>
  <si>
    <t>SPY240119P00456000</t>
  </si>
  <si>
    <t>SPY240119P00457000</t>
  </si>
  <si>
    <t>SPY240119P00458000</t>
  </si>
  <si>
    <t>SPY240119P00459000</t>
  </si>
  <si>
    <t>SPY240119P00460000</t>
  </si>
  <si>
    <t>SPY240119P00461000</t>
  </si>
  <si>
    <t>SPY240119P00462000</t>
  </si>
  <si>
    <t>SPY240119P00463000</t>
  </si>
  <si>
    <t>SPY240119P00464000</t>
  </si>
  <si>
    <t>SPY240119P00465000</t>
  </si>
  <si>
    <t>SPY240119P00466000</t>
  </si>
  <si>
    <t>SPY240119P00467000</t>
  </si>
  <si>
    <t>SPY240119P00468000</t>
  </si>
  <si>
    <t>SPY240119P00469000</t>
  </si>
  <si>
    <t>SPY240119P00470000</t>
  </si>
  <si>
    <t>SPY240119P00471000</t>
  </si>
  <si>
    <t>SPY240119P00472000</t>
  </si>
  <si>
    <t>SPY240119P00473000</t>
  </si>
  <si>
    <t>SPY240119P00474000</t>
  </si>
  <si>
    <t>SPY240119P00475000</t>
  </si>
  <si>
    <t>SPY240119P00476000</t>
  </si>
  <si>
    <t>SPY240119P00478000</t>
  </si>
  <si>
    <t>SPY240119P00480000</t>
  </si>
  <si>
    <t>SPY240119P00482000</t>
  </si>
  <si>
    <t>SPY240119P00484000</t>
  </si>
  <si>
    <t>SPY240119P00485000</t>
  </si>
  <si>
    <t>SPY240119P00486000</t>
  </si>
  <si>
    <t>2023-12-20 11:00AM EST</t>
  </si>
  <si>
    <t>SPY240119P00488000</t>
  </si>
  <si>
    <t>SPY240119P00490000</t>
  </si>
  <si>
    <t>SPY240119P00492000</t>
  </si>
  <si>
    <t>2023-12-18 11:25AM EST</t>
  </si>
  <si>
    <t>SPY240119P00494000</t>
  </si>
  <si>
    <t>2023-12-15 3:07PM EST</t>
  </si>
  <si>
    <t>SPY240119P00495000</t>
  </si>
  <si>
    <t>2023-12-19 9:35AM EST</t>
  </si>
  <si>
    <t>SPY240119P00496000</t>
  </si>
  <si>
    <t>SPY240119P00500000</t>
  </si>
  <si>
    <t>SPY240119P00505000</t>
  </si>
  <si>
    <t>2023-12-19 3:05PM EST</t>
  </si>
  <si>
    <t>SPY240119P00510000</t>
  </si>
  <si>
    <t>SPY240119P00515000</t>
  </si>
  <si>
    <t>SPY240119P00520000</t>
  </si>
  <si>
    <t>SPY240119P00525000</t>
  </si>
  <si>
    <t>2023-12-20 2:50PM EST</t>
  </si>
  <si>
    <t>SPY240119P00530000</t>
  </si>
  <si>
    <t>2023-12-20 2:29PM EST</t>
  </si>
  <si>
    <t>SPY240119P00535000</t>
  </si>
  <si>
    <t>2023-12-19 10:50AM EST</t>
  </si>
  <si>
    <t>SPY240119P00540000</t>
  </si>
  <si>
    <t>2023-12-19 2:42PM EST</t>
  </si>
  <si>
    <t>SPY240119P00545000</t>
  </si>
  <si>
    <t>2023-12-13 2:21PM EST</t>
  </si>
  <si>
    <t>SPY240119P00550000</t>
  </si>
  <si>
    <t>2023-12-11 10:15AM EST</t>
  </si>
  <si>
    <t>SPY240119P00555000</t>
  </si>
  <si>
    <t>2023-12-13 2:20PM EST</t>
  </si>
  <si>
    <t>SPY240119P00560000</t>
  </si>
  <si>
    <t>2023-10-26 3:11PM EST</t>
  </si>
  <si>
    <t>SPY240119P00565000</t>
  </si>
  <si>
    <t>SPY240119P00570000</t>
  </si>
  <si>
    <t>2023-12-11 11:55AM EST</t>
  </si>
  <si>
    <t>SPY240119P00575000</t>
  </si>
  <si>
    <t>2023-12-20 3:19PM EST</t>
  </si>
  <si>
    <t>SPY240119P00580000</t>
  </si>
  <si>
    <t>2023-11-17 4:13PM EST</t>
  </si>
  <si>
    <t>SPY240119P00585000</t>
  </si>
  <si>
    <t>2023-11-10 4:10PM EST</t>
  </si>
  <si>
    <t>SPY240119P00590000</t>
  </si>
  <si>
    <t>2023-10-25 3:07PM EST</t>
  </si>
  <si>
    <t>SPY240119P00595000</t>
  </si>
  <si>
    <t>SPY240119P00600000</t>
  </si>
  <si>
    <t>2023-12-11 3:34PM EST</t>
  </si>
  <si>
    <t>SPY240119P00605000</t>
  </si>
  <si>
    <t>2023-12-07 11:40AM EST</t>
  </si>
  <si>
    <t>SPY240119P00610000</t>
  </si>
  <si>
    <t>2022-05-10 8:52AM EST</t>
  </si>
  <si>
    <t>SPY240119P00615000</t>
  </si>
  <si>
    <t>SPY240119P00620000</t>
  </si>
  <si>
    <t>2023-12-07 11:43AM EST</t>
  </si>
  <si>
    <t>SPY240119P00625000</t>
  </si>
  <si>
    <t>2022-06-13 9:30AM EST</t>
  </si>
  <si>
    <t>SPY240119P00630000</t>
  </si>
  <si>
    <t>2022-01-21 10:43AM EST</t>
  </si>
  <si>
    <t>SPY240119P00640000</t>
  </si>
  <si>
    <t>2023-12-14 11:28AM EST</t>
  </si>
  <si>
    <t>SPY240119P00645000</t>
  </si>
  <si>
    <t>2023-07-12 10:01AM EST</t>
  </si>
  <si>
    <t>SPY240119P00650000</t>
  </si>
  <si>
    <t>2023-12-21 9:43AM EST</t>
  </si>
  <si>
    <t>SPY240119P00655000</t>
  </si>
  <si>
    <t>2022-12-12 3:33PM EST</t>
  </si>
  <si>
    <t>SPY240119P00660000</t>
  </si>
  <si>
    <t>2023-01-19 10:10AM EST</t>
  </si>
  <si>
    <t>SPY240119P00665000</t>
  </si>
  <si>
    <t>SPY240119P00670000</t>
  </si>
  <si>
    <t>2022-05-23 8:45AM EST</t>
  </si>
  <si>
    <t>SPY240119P00675000</t>
  </si>
  <si>
    <t>2023-12-07 11:41AM EST</t>
  </si>
  <si>
    <t>SPY240119P00680000</t>
  </si>
  <si>
    <t>SPY240119P00685000</t>
  </si>
  <si>
    <t>SPY240119P00690000</t>
  </si>
  <si>
    <t>2023-12-21 9:46AM EST</t>
  </si>
  <si>
    <t>SPY240119P00700000</t>
  </si>
  <si>
    <t>SPY240119P00705000</t>
  </si>
  <si>
    <t>2023-12-21 9:44AM EST</t>
  </si>
  <si>
    <t>SPY240119P00710000</t>
  </si>
  <si>
    <t>SPY240119P00720000</t>
  </si>
  <si>
    <t>Call</t>
  </si>
  <si>
    <t>Put</t>
  </si>
  <si>
    <t>f</t>
  </si>
  <si>
    <t>t</t>
  </si>
  <si>
    <t>Mask</t>
  </si>
  <si>
    <t>dCall</t>
  </si>
  <si>
    <t>dPut</t>
  </si>
  <si>
    <t>d2Call</t>
  </si>
  <si>
    <t>d2Put</t>
  </si>
  <si>
    <t>Mid</t>
  </si>
  <si>
    <t>Smooth</t>
  </si>
  <si>
    <t>Smooth2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</si>
</sst>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C5CC-75FB-4050-B086-5B8CA59B4377}">
  <dimension ref="A1:Z426"/>
  <sheetViews>
    <sheetView tabSelected="1" topLeftCell="D1" workbookViewId="0">
      <pane ySplit="2" topLeftCell="A3" activePane="bottomLeft" state="frozen"/>
      <selection pane="bottomLeft" activeCell="AB4" sqref="AB4"/>
    </sheetView>
  </sheetViews>
  <sheetFormatPr defaultRowHeight="18.75" x14ac:dyDescent="0.3"/>
  <cols>
    <col min="1" max="1" width="20.19921875" bestFit="1" customWidth="1"/>
    <col min="2" max="2" width="11.69921875" bestFit="1" customWidth="1"/>
    <col min="3" max="3" width="10.296875" bestFit="1" customWidth="1"/>
    <col min="12" max="12" width="9.796875" bestFit="1" customWidth="1"/>
    <col min="13" max="13" width="9.796875" customWidth="1"/>
    <col min="19" max="19" width="3.69921875" customWidth="1"/>
  </cols>
  <sheetData>
    <row r="1" spans="1:26" x14ac:dyDescent="0.3">
      <c r="A1" t="s">
        <v>0</v>
      </c>
      <c r="B1" s="4">
        <v>45310</v>
      </c>
      <c r="C1" s="4">
        <v>45281</v>
      </c>
      <c r="D1" s="3" t="s">
        <v>693</v>
      </c>
      <c r="E1">
        <f>(B1-C1)/365</f>
        <v>7.9452054794520555E-2</v>
      </c>
      <c r="O1">
        <v>450</v>
      </c>
      <c r="P1">
        <v>496</v>
      </c>
      <c r="Q1" s="3" t="s">
        <v>692</v>
      </c>
      <c r="R1">
        <v>473.24</v>
      </c>
      <c r="T1">
        <f>P1-f</f>
        <v>22.759999999999991</v>
      </c>
      <c r="U1">
        <f>f-O1</f>
        <v>23.240000000000009</v>
      </c>
      <c r="W1">
        <f>MAX(dCall)</f>
        <v>-8.1249999999999989E-2</v>
      </c>
      <c r="X1">
        <f>MIN(dPut)</f>
        <v>7.3437499999999822E-2</v>
      </c>
    </row>
    <row r="2" spans="1:26" x14ac:dyDescent="0.3">
      <c r="A2" t="s">
        <v>1</v>
      </c>
      <c r="B2" t="s">
        <v>2</v>
      </c>
      <c r="C2" t="s">
        <v>3</v>
      </c>
      <c r="D2" t="s">
        <v>699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700</v>
      </c>
      <c r="M2" t="s">
        <v>701</v>
      </c>
      <c r="O2" t="s">
        <v>3</v>
      </c>
      <c r="P2" t="s">
        <v>690</v>
      </c>
      <c r="Q2" t="s">
        <v>691</v>
      </c>
      <c r="R2" t="s">
        <v>694</v>
      </c>
      <c r="T2" t="s">
        <v>3</v>
      </c>
      <c r="U2" t="s">
        <v>690</v>
      </c>
      <c r="V2" t="s">
        <v>691</v>
      </c>
      <c r="W2" t="s">
        <v>695</v>
      </c>
      <c r="X2" t="s">
        <v>696</v>
      </c>
      <c r="Y2" t="s">
        <v>697</v>
      </c>
      <c r="Z2" t="s">
        <v>698</v>
      </c>
    </row>
    <row r="3" spans="1:26" x14ac:dyDescent="0.3">
      <c r="A3" t="s">
        <v>11</v>
      </c>
      <c r="B3" t="s">
        <v>12</v>
      </c>
      <c r="C3">
        <v>180</v>
      </c>
      <c r="D3">
        <f>AVERAGE(E3:F3)</f>
        <v>291.92500000000001</v>
      </c>
      <c r="E3">
        <v>290.75</v>
      </c>
      <c r="F3">
        <v>293.10000000000002</v>
      </c>
      <c r="G3">
        <v>0</v>
      </c>
      <c r="H3" t="s">
        <v>13</v>
      </c>
      <c r="I3">
        <v>1</v>
      </c>
      <c r="J3">
        <v>109</v>
      </c>
      <c r="K3" s="1">
        <v>1.3593999999999999</v>
      </c>
      <c r="L3" s="5">
        <f>D3</f>
        <v>291.92500000000001</v>
      </c>
      <c r="M3" s="5">
        <f>L3</f>
        <v>291.92500000000001</v>
      </c>
      <c r="O3" cm="1">
        <f t="array" ref="O3:O49">_xlfn.SEQUENCE(1+(P1-O1),1,O1,1)</f>
        <v>450</v>
      </c>
      <c r="P3" cm="1">
        <f t="array" ref="P3:P49">_xlfn.XLOOKUP(_xlfn.ANCHORARRAY(O3),C38:C169,M38:M169)</f>
        <v>24.678437500000001</v>
      </c>
      <c r="Q3" cm="1">
        <f t="array" ref="Q3:Q49">_xlfn.XLOOKUP(_xlfn.ANCHORARRAY(O3),C251:C384,M251:M384)</f>
        <v>1.265625</v>
      </c>
      <c r="R3" t="b" cm="1">
        <f t="array" ref="R3:R49">ISERROR(_xlfn.ANCHORARRAY(P3))+ISERROR(_xlfn.ANCHORARRAY(Q3))=0</f>
        <v>1</v>
      </c>
      <c r="T3" cm="1">
        <f t="array" ref="T3:T41">_xlfn._xlws.FILTER(_xlfn.ANCHORARRAY(O3),_xlfn.ANCHORARRAY(R3))</f>
        <v>450</v>
      </c>
      <c r="U3" cm="1">
        <f t="array" ref="U3:U41">_xlfn._xlws.FILTER(_xlfn.ANCHORARRAY(P3),_xlfn.ANCHORARRAY(R3))</f>
        <v>24.678437500000001</v>
      </c>
      <c r="V3" cm="1">
        <f t="array" ref="V3:V41">_xlfn._xlws.FILTER(_xlfn.ANCHORARRAY(Q3),_xlfn.ANCHORARRAY(R3))</f>
        <v>1.265625</v>
      </c>
      <c r="W3" cm="1">
        <f t="array" ref="W3:W40">(_xlfn.DROP(Call,1)-_xlfn.DROP(Call,-1))/(_xlfn.DROP(Strike,1)-_xlfn.DROP(Strike,-1))</f>
        <v>-0.93906249999999858</v>
      </c>
      <c r="X3" cm="1">
        <f t="array" ref="X3:X40">(_xlfn.DROP(Put,1)-_xlfn.DROP(Put,-1))/(_xlfn.DROP(Strike,1)-_xlfn.DROP(Strike,-1))</f>
        <v>7.3437499999999822E-2</v>
      </c>
    </row>
    <row r="4" spans="1:26" x14ac:dyDescent="0.3">
      <c r="A4" t="s">
        <v>14</v>
      </c>
      <c r="B4" t="s">
        <v>15</v>
      </c>
      <c r="C4">
        <v>185</v>
      </c>
      <c r="D4">
        <f t="shared" ref="D4:D67" si="0">AVERAGE(E4:F4)</f>
        <v>286.92500000000001</v>
      </c>
      <c r="E4">
        <v>285.72000000000003</v>
      </c>
      <c r="F4">
        <v>288.13</v>
      </c>
      <c r="G4">
        <v>0</v>
      </c>
      <c r="H4" t="s">
        <v>13</v>
      </c>
      <c r="I4">
        <v>200</v>
      </c>
      <c r="J4">
        <v>0</v>
      </c>
      <c r="K4" s="1">
        <v>1.3223</v>
      </c>
      <c r="L4" s="5">
        <f t="shared" ref="L4:L8" si="1">0.25*D3+0.5*D4+0.25*D5</f>
        <v>286.90875000000005</v>
      </c>
      <c r="M4" s="5">
        <f>0.25*L3+0.5*L4+0.25*L5</f>
        <v>286.919375</v>
      </c>
      <c r="O4">
        <v>451</v>
      </c>
      <c r="P4">
        <v>23.739375000000003</v>
      </c>
      <c r="Q4">
        <v>1.3390624999999998</v>
      </c>
      <c r="R4" t="b">
        <v>1</v>
      </c>
      <c r="T4">
        <v>451</v>
      </c>
      <c r="U4">
        <v>23.739375000000003</v>
      </c>
      <c r="V4">
        <v>1.3390624999999998</v>
      </c>
      <c r="W4">
        <v>-0.92843750000000469</v>
      </c>
      <c r="X4">
        <v>7.7812500000000062E-2</v>
      </c>
      <c r="Y4" cm="1">
        <f t="array" ref="Y4:Y40">_xlfn.DROP(dCall,1)-_xlfn.DROP(dCall,-1)</f>
        <v>1.0624999999993889E-2</v>
      </c>
      <c r="Z4" cm="1">
        <f t="array" ref="Z4:Z40">_xlfn.DROP(dPut,1)-_xlfn.DROP(dPut,-1)</f>
        <v>4.3750000000002398E-3</v>
      </c>
    </row>
    <row r="5" spans="1:26" x14ac:dyDescent="0.3">
      <c r="A5" t="s">
        <v>16</v>
      </c>
      <c r="B5" t="s">
        <v>17</v>
      </c>
      <c r="C5">
        <v>190</v>
      </c>
      <c r="D5">
        <f t="shared" si="0"/>
        <v>281.86</v>
      </c>
      <c r="E5">
        <v>280.68</v>
      </c>
      <c r="F5">
        <v>283.04000000000002</v>
      </c>
      <c r="G5">
        <v>0</v>
      </c>
      <c r="H5" t="s">
        <v>13</v>
      </c>
      <c r="I5">
        <v>1</v>
      </c>
      <c r="J5">
        <v>0</v>
      </c>
      <c r="K5" s="1">
        <v>1.2422</v>
      </c>
      <c r="L5" s="5">
        <f t="shared" si="1"/>
        <v>281.935</v>
      </c>
      <c r="M5" s="5">
        <f t="shared" ref="M5:M68" si="2">0.25*L4+0.5*L5+0.25*L6</f>
        <v>281.94718750000004</v>
      </c>
      <c r="O5">
        <v>452</v>
      </c>
      <c r="P5">
        <v>22.810937499999998</v>
      </c>
      <c r="Q5">
        <v>1.4168749999999999</v>
      </c>
      <c r="R5" t="b">
        <v>1</v>
      </c>
      <c r="T5">
        <v>452</v>
      </c>
      <c r="U5">
        <v>22.810937499999998</v>
      </c>
      <c r="V5">
        <v>1.4168749999999999</v>
      </c>
      <c r="W5">
        <v>-0.92687499999999901</v>
      </c>
      <c r="X5">
        <v>8.1562500000000204E-2</v>
      </c>
      <c r="Y5">
        <v>1.5625000000056843E-3</v>
      </c>
      <c r="Z5">
        <v>3.7500000000001421E-3</v>
      </c>
    </row>
    <row r="6" spans="1:26" x14ac:dyDescent="0.3">
      <c r="A6" t="s">
        <v>18</v>
      </c>
      <c r="B6" t="s">
        <v>19</v>
      </c>
      <c r="C6">
        <v>195</v>
      </c>
      <c r="D6">
        <f t="shared" si="0"/>
        <v>277.09500000000003</v>
      </c>
      <c r="E6">
        <v>275.85000000000002</v>
      </c>
      <c r="F6">
        <v>278.33999999999997</v>
      </c>
      <c r="G6">
        <v>0</v>
      </c>
      <c r="H6" t="s">
        <v>13</v>
      </c>
      <c r="I6">
        <v>5</v>
      </c>
      <c r="J6">
        <v>0</v>
      </c>
      <c r="K6" s="1">
        <v>1.3369</v>
      </c>
      <c r="L6" s="5">
        <f t="shared" si="1"/>
        <v>277.01</v>
      </c>
      <c r="M6" s="5">
        <f t="shared" si="2"/>
        <v>276.981875</v>
      </c>
      <c r="O6">
        <v>453</v>
      </c>
      <c r="P6">
        <v>21.884062499999999</v>
      </c>
      <c r="Q6">
        <v>1.4984375000000001</v>
      </c>
      <c r="R6" t="b">
        <v>1</v>
      </c>
      <c r="T6">
        <v>453</v>
      </c>
      <c r="U6">
        <v>21.884062499999999</v>
      </c>
      <c r="V6">
        <v>1.4984375000000001</v>
      </c>
      <c r="W6">
        <v>-0.93062499999999915</v>
      </c>
      <c r="X6">
        <v>9.6249999999999947E-2</v>
      </c>
      <c r="Y6">
        <v>-3.7500000000001421E-3</v>
      </c>
      <c r="Z6">
        <v>1.4687499999999742E-2</v>
      </c>
    </row>
    <row r="7" spans="1:26" x14ac:dyDescent="0.3">
      <c r="A7" t="s">
        <v>20</v>
      </c>
      <c r="B7" t="s">
        <v>21</v>
      </c>
      <c r="C7">
        <v>200</v>
      </c>
      <c r="D7">
        <f t="shared" si="0"/>
        <v>271.99</v>
      </c>
      <c r="E7">
        <v>270.85000000000002</v>
      </c>
      <c r="F7">
        <v>273.13</v>
      </c>
      <c r="G7">
        <v>0</v>
      </c>
      <c r="H7" t="s">
        <v>13</v>
      </c>
      <c r="I7">
        <v>1</v>
      </c>
      <c r="J7">
        <v>20</v>
      </c>
      <c r="K7" s="1">
        <v>1.2539</v>
      </c>
      <c r="L7" s="5">
        <f t="shared" si="1"/>
        <v>271.97250000000003</v>
      </c>
      <c r="M7" s="5">
        <f t="shared" si="2"/>
        <v>271.95656250000002</v>
      </c>
      <c r="O7">
        <v>454</v>
      </c>
      <c r="P7">
        <v>20.9534375</v>
      </c>
      <c r="Q7">
        <v>1.5946875</v>
      </c>
      <c r="R7" t="b">
        <v>1</v>
      </c>
      <c r="T7">
        <v>454</v>
      </c>
      <c r="U7">
        <v>20.9534375</v>
      </c>
      <c r="V7">
        <v>1.5946875</v>
      </c>
      <c r="W7">
        <v>-0.89750000000000085</v>
      </c>
      <c r="X7">
        <v>0.11687500000000028</v>
      </c>
      <c r="Y7">
        <v>3.3124999999998295E-2</v>
      </c>
      <c r="Z7">
        <v>2.0625000000000338E-2</v>
      </c>
    </row>
    <row r="8" spans="1:26" x14ac:dyDescent="0.3">
      <c r="A8" t="s">
        <v>22</v>
      </c>
      <c r="B8" t="s">
        <v>23</v>
      </c>
      <c r="C8">
        <v>205</v>
      </c>
      <c r="D8">
        <f t="shared" si="0"/>
        <v>266.815</v>
      </c>
      <c r="E8">
        <v>265.83999999999997</v>
      </c>
      <c r="F8">
        <v>267.79000000000002</v>
      </c>
      <c r="G8">
        <v>0</v>
      </c>
      <c r="H8" t="s">
        <v>13</v>
      </c>
      <c r="I8">
        <v>50</v>
      </c>
      <c r="J8">
        <v>2</v>
      </c>
      <c r="K8" s="1">
        <v>1.1084000000000001</v>
      </c>
      <c r="L8" s="5">
        <f t="shared" si="1"/>
        <v>266.87125000000003</v>
      </c>
      <c r="M8" s="5">
        <f t="shared" si="2"/>
        <v>263.82968750000003</v>
      </c>
      <c r="O8">
        <v>455</v>
      </c>
      <c r="P8">
        <v>20.055937499999999</v>
      </c>
      <c r="Q8">
        <v>1.7115625000000003</v>
      </c>
      <c r="R8" t="b">
        <v>1</v>
      </c>
      <c r="T8">
        <v>455</v>
      </c>
      <c r="U8">
        <v>20.055937499999999</v>
      </c>
      <c r="V8">
        <v>1.7115625000000003</v>
      </c>
      <c r="W8">
        <v>-0.87218749999999901</v>
      </c>
      <c r="X8">
        <v>0.12187499999999973</v>
      </c>
      <c r="Y8">
        <v>2.5312500000001847E-2</v>
      </c>
      <c r="Z8">
        <v>4.9999999999994493E-3</v>
      </c>
    </row>
    <row r="9" spans="1:26" x14ac:dyDescent="0.3">
      <c r="A9" t="s">
        <v>24</v>
      </c>
      <c r="B9" t="s">
        <v>25</v>
      </c>
      <c r="C9">
        <v>210</v>
      </c>
      <c r="D9">
        <f t="shared" si="0"/>
        <v>261.86500000000001</v>
      </c>
      <c r="E9">
        <v>260.75</v>
      </c>
      <c r="F9">
        <v>262.98</v>
      </c>
      <c r="G9">
        <v>0</v>
      </c>
      <c r="H9" t="s">
        <v>13</v>
      </c>
      <c r="I9">
        <v>5</v>
      </c>
      <c r="J9">
        <v>2</v>
      </c>
      <c r="K9" s="1">
        <v>1.1172</v>
      </c>
      <c r="L9" s="5">
        <f>0.25*D8+0.5*D9+0.25*D10</f>
        <v>249.60375000000002</v>
      </c>
      <c r="M9" s="5">
        <f t="shared" si="2"/>
        <v>249.64031250000005</v>
      </c>
      <c r="O9">
        <v>456</v>
      </c>
      <c r="P9">
        <v>19.18375</v>
      </c>
      <c r="Q9">
        <v>1.8334375000000001</v>
      </c>
      <c r="R9" t="b">
        <v>1</v>
      </c>
      <c r="T9">
        <v>456</v>
      </c>
      <c r="U9">
        <v>19.18375</v>
      </c>
      <c r="V9">
        <v>1.8334375000000001</v>
      </c>
      <c r="W9">
        <v>-0.89124999999999943</v>
      </c>
      <c r="X9">
        <v>0.12093749999999992</v>
      </c>
      <c r="Y9">
        <v>-1.9062500000000426E-2</v>
      </c>
      <c r="Z9">
        <v>-9.3749999999981348E-4</v>
      </c>
    </row>
    <row r="10" spans="1:26" x14ac:dyDescent="0.3">
      <c r="A10" t="s">
        <v>26</v>
      </c>
      <c r="B10" t="s">
        <v>27</v>
      </c>
      <c r="C10">
        <v>215</v>
      </c>
      <c r="D10">
        <f t="shared" si="0"/>
        <v>207.87</v>
      </c>
      <c r="E10">
        <v>207.23</v>
      </c>
      <c r="F10">
        <v>208.51</v>
      </c>
      <c r="G10">
        <v>0</v>
      </c>
      <c r="H10" t="s">
        <v>13</v>
      </c>
      <c r="I10">
        <v>1</v>
      </c>
      <c r="J10">
        <v>3</v>
      </c>
      <c r="K10" s="1">
        <v>0</v>
      </c>
      <c r="L10" s="5">
        <f t="shared" ref="L10:L73" si="3">0.25*D9+0.5*D10+0.25*D11</f>
        <v>232.48250000000002</v>
      </c>
      <c r="M10" s="5">
        <f t="shared" si="2"/>
        <v>238.61656249999999</v>
      </c>
      <c r="O10">
        <v>457</v>
      </c>
      <c r="P10">
        <v>18.2925</v>
      </c>
      <c r="Q10">
        <v>1.954375</v>
      </c>
      <c r="R10" t="b">
        <v>1</v>
      </c>
      <c r="T10">
        <v>457</v>
      </c>
      <c r="U10">
        <v>18.2925</v>
      </c>
      <c r="V10">
        <v>1.954375</v>
      </c>
      <c r="W10">
        <v>-0.88374999999999915</v>
      </c>
      <c r="X10">
        <v>0.1362500000000002</v>
      </c>
      <c r="Y10">
        <v>7.5000000000002842E-3</v>
      </c>
      <c r="Z10">
        <v>1.5312500000000284E-2</v>
      </c>
    </row>
    <row r="11" spans="1:26" x14ac:dyDescent="0.3">
      <c r="A11" t="s">
        <v>28</v>
      </c>
      <c r="B11" t="s">
        <v>29</v>
      </c>
      <c r="C11">
        <v>220</v>
      </c>
      <c r="D11">
        <f t="shared" si="0"/>
        <v>252.32499999999999</v>
      </c>
      <c r="E11">
        <v>251.6</v>
      </c>
      <c r="F11">
        <v>253.05</v>
      </c>
      <c r="G11">
        <v>0</v>
      </c>
      <c r="H11" t="s">
        <v>13</v>
      </c>
      <c r="I11">
        <v>520</v>
      </c>
      <c r="J11">
        <v>38</v>
      </c>
      <c r="K11" s="1">
        <v>1.2397</v>
      </c>
      <c r="L11" s="5">
        <f t="shared" si="3"/>
        <v>239.89749999999998</v>
      </c>
      <c r="M11" s="5">
        <f t="shared" si="2"/>
        <v>239.85562499999997</v>
      </c>
      <c r="O11">
        <v>458</v>
      </c>
      <c r="P11">
        <v>17.408750000000001</v>
      </c>
      <c r="Q11">
        <v>2.0906250000000002</v>
      </c>
      <c r="R11" t="b">
        <v>1</v>
      </c>
      <c r="T11">
        <v>458</v>
      </c>
      <c r="U11">
        <v>17.408750000000001</v>
      </c>
      <c r="V11">
        <v>2.0906250000000002</v>
      </c>
      <c r="W11">
        <v>-0.83406250000000171</v>
      </c>
      <c r="X11">
        <v>0.1549999999999998</v>
      </c>
      <c r="Y11">
        <v>4.9687499999997442E-2</v>
      </c>
      <c r="Z11">
        <v>1.87499999999996E-2</v>
      </c>
    </row>
    <row r="12" spans="1:26" x14ac:dyDescent="0.3">
      <c r="A12" t="s">
        <v>30</v>
      </c>
      <c r="B12" t="s">
        <v>23</v>
      </c>
      <c r="C12">
        <v>225</v>
      </c>
      <c r="D12">
        <f t="shared" si="0"/>
        <v>247.07</v>
      </c>
      <c r="E12">
        <v>245.94</v>
      </c>
      <c r="F12">
        <v>248.2</v>
      </c>
      <c r="G12">
        <v>0</v>
      </c>
      <c r="H12" t="s">
        <v>13</v>
      </c>
      <c r="I12">
        <v>50</v>
      </c>
      <c r="J12">
        <v>1</v>
      </c>
      <c r="K12" s="1">
        <v>1.1259999999999999</v>
      </c>
      <c r="L12" s="5">
        <f t="shared" si="3"/>
        <v>247.14499999999998</v>
      </c>
      <c r="M12" s="5">
        <f t="shared" si="2"/>
        <v>244.078125</v>
      </c>
      <c r="O12">
        <v>459</v>
      </c>
      <c r="P12">
        <v>16.5746875</v>
      </c>
      <c r="Q12">
        <v>2.245625</v>
      </c>
      <c r="R12" t="b">
        <v>1</v>
      </c>
      <c r="T12">
        <v>459</v>
      </c>
      <c r="U12">
        <v>16.5746875</v>
      </c>
      <c r="V12">
        <v>2.245625</v>
      </c>
      <c r="W12">
        <v>-0.81124999999999758</v>
      </c>
      <c r="X12">
        <v>0.16468749999999988</v>
      </c>
      <c r="Y12">
        <v>2.2812500000004121E-2</v>
      </c>
      <c r="Z12">
        <v>9.6875000000000711E-3</v>
      </c>
    </row>
    <row r="13" spans="1:26" x14ac:dyDescent="0.3">
      <c r="A13" t="s">
        <v>31</v>
      </c>
      <c r="B13" t="s">
        <v>32</v>
      </c>
      <c r="C13">
        <v>230</v>
      </c>
      <c r="D13">
        <f t="shared" si="0"/>
        <v>242.11500000000001</v>
      </c>
      <c r="E13">
        <v>240.98</v>
      </c>
      <c r="F13">
        <v>243.25</v>
      </c>
      <c r="G13">
        <v>0</v>
      </c>
      <c r="H13" t="s">
        <v>13</v>
      </c>
      <c r="I13">
        <v>1</v>
      </c>
      <c r="J13">
        <v>5</v>
      </c>
      <c r="K13" s="1">
        <v>1.1108</v>
      </c>
      <c r="L13" s="5">
        <f t="shared" si="3"/>
        <v>242.125</v>
      </c>
      <c r="M13" s="5">
        <f t="shared" si="2"/>
        <v>242.1459375</v>
      </c>
      <c r="O13">
        <v>460</v>
      </c>
      <c r="P13">
        <v>15.763437500000002</v>
      </c>
      <c r="Q13">
        <v>2.4103124999999999</v>
      </c>
      <c r="R13" t="b">
        <v>1</v>
      </c>
      <c r="T13">
        <v>460</v>
      </c>
      <c r="U13">
        <v>15.763437500000002</v>
      </c>
      <c r="V13">
        <v>2.4103124999999999</v>
      </c>
      <c r="W13">
        <v>-0.83656250000000121</v>
      </c>
      <c r="X13">
        <v>0.17375000000000007</v>
      </c>
      <c r="Y13">
        <v>-2.5312500000003624E-2</v>
      </c>
      <c r="Z13">
        <v>9.0625000000001954E-3</v>
      </c>
    </row>
    <row r="14" spans="1:26" x14ac:dyDescent="0.3">
      <c r="A14" t="s">
        <v>33</v>
      </c>
      <c r="B14" t="s">
        <v>23</v>
      </c>
      <c r="C14">
        <v>235</v>
      </c>
      <c r="D14">
        <f t="shared" si="0"/>
        <v>237.2</v>
      </c>
      <c r="E14">
        <v>236.02</v>
      </c>
      <c r="F14">
        <v>238.38</v>
      </c>
      <c r="G14">
        <v>0</v>
      </c>
      <c r="H14" t="s">
        <v>13</v>
      </c>
      <c r="I14">
        <v>50</v>
      </c>
      <c r="J14">
        <v>3</v>
      </c>
      <c r="K14" s="1">
        <v>1.1069</v>
      </c>
      <c r="L14" s="5">
        <f t="shared" si="3"/>
        <v>237.18875</v>
      </c>
      <c r="M14" s="5">
        <f t="shared" si="2"/>
        <v>237.16187500000001</v>
      </c>
      <c r="O14">
        <v>461</v>
      </c>
      <c r="P14">
        <v>14.926875000000001</v>
      </c>
      <c r="Q14">
        <v>2.5840624999999999</v>
      </c>
      <c r="R14" t="b">
        <v>1</v>
      </c>
      <c r="T14">
        <v>461</v>
      </c>
      <c r="U14">
        <v>14.926875000000001</v>
      </c>
      <c r="V14">
        <v>2.5840624999999999</v>
      </c>
      <c r="W14">
        <v>-0.84531250000000036</v>
      </c>
      <c r="X14">
        <v>0.18281249999999982</v>
      </c>
      <c r="Y14">
        <v>-8.7499999999991473E-3</v>
      </c>
      <c r="Z14">
        <v>9.0624999999997513E-3</v>
      </c>
    </row>
    <row r="15" spans="1:26" x14ac:dyDescent="0.3">
      <c r="A15" t="s">
        <v>34</v>
      </c>
      <c r="B15" t="s">
        <v>35</v>
      </c>
      <c r="C15">
        <v>240</v>
      </c>
      <c r="D15">
        <f t="shared" si="0"/>
        <v>232.24</v>
      </c>
      <c r="E15">
        <v>231.1</v>
      </c>
      <c r="F15">
        <v>233.38</v>
      </c>
      <c r="G15">
        <v>0</v>
      </c>
      <c r="H15" t="s">
        <v>13</v>
      </c>
      <c r="I15">
        <v>2</v>
      </c>
      <c r="J15">
        <v>52</v>
      </c>
      <c r="K15" s="1">
        <v>1.0879000000000001</v>
      </c>
      <c r="L15" s="5">
        <f t="shared" si="3"/>
        <v>232.14500000000001</v>
      </c>
      <c r="M15" s="5">
        <f t="shared" si="2"/>
        <v>232.14093750000001</v>
      </c>
      <c r="O15">
        <v>462</v>
      </c>
      <c r="P15">
        <v>14.0815625</v>
      </c>
      <c r="Q15">
        <v>2.7668749999999998</v>
      </c>
      <c r="R15" t="b">
        <v>1</v>
      </c>
      <c r="T15">
        <v>462</v>
      </c>
      <c r="U15">
        <v>14.0815625</v>
      </c>
      <c r="V15">
        <v>2.7668749999999998</v>
      </c>
      <c r="W15">
        <v>-0.81374999999999886</v>
      </c>
      <c r="X15">
        <v>0.18562500000000082</v>
      </c>
      <c r="Y15">
        <v>3.1562500000001492E-2</v>
      </c>
      <c r="Z15">
        <v>2.8125000000009948E-3</v>
      </c>
    </row>
    <row r="16" spans="1:26" x14ac:dyDescent="0.3">
      <c r="A16" t="s">
        <v>36</v>
      </c>
      <c r="B16" t="s">
        <v>23</v>
      </c>
      <c r="C16">
        <v>245</v>
      </c>
      <c r="D16">
        <f t="shared" si="0"/>
        <v>226.9</v>
      </c>
      <c r="E16">
        <v>225.94</v>
      </c>
      <c r="F16">
        <v>227.86</v>
      </c>
      <c r="G16">
        <v>0</v>
      </c>
      <c r="H16" t="s">
        <v>13</v>
      </c>
      <c r="I16">
        <v>50</v>
      </c>
      <c r="J16">
        <v>4</v>
      </c>
      <c r="K16" s="1">
        <v>0.9365</v>
      </c>
      <c r="L16" s="5">
        <f t="shared" si="3"/>
        <v>227.08499999999998</v>
      </c>
      <c r="M16" s="5">
        <f t="shared" si="2"/>
        <v>227.11312499999997</v>
      </c>
      <c r="O16">
        <v>463</v>
      </c>
      <c r="P16">
        <v>13.267812500000002</v>
      </c>
      <c r="Q16">
        <v>2.9525000000000006</v>
      </c>
      <c r="R16" t="b">
        <v>1</v>
      </c>
      <c r="T16">
        <v>463</v>
      </c>
      <c r="U16">
        <v>13.267812500000002</v>
      </c>
      <c r="V16">
        <v>2.9525000000000006</v>
      </c>
      <c r="W16">
        <v>-0.79812500000000064</v>
      </c>
      <c r="X16">
        <v>0.1949999999999994</v>
      </c>
      <c r="Y16">
        <v>1.5624999999998224E-2</v>
      </c>
      <c r="Z16">
        <v>9.3749999999985789E-3</v>
      </c>
    </row>
    <row r="17" spans="1:26" x14ac:dyDescent="0.3">
      <c r="A17" t="s">
        <v>37</v>
      </c>
      <c r="B17" t="s">
        <v>38</v>
      </c>
      <c r="C17">
        <v>250</v>
      </c>
      <c r="D17">
        <f t="shared" si="0"/>
        <v>222.3</v>
      </c>
      <c r="E17">
        <v>221.15</v>
      </c>
      <c r="F17">
        <v>223.45</v>
      </c>
      <c r="G17">
        <v>0</v>
      </c>
      <c r="H17" t="s">
        <v>13</v>
      </c>
      <c r="I17">
        <v>2</v>
      </c>
      <c r="J17">
        <v>15</v>
      </c>
      <c r="K17" s="1">
        <v>1.0429999999999999</v>
      </c>
      <c r="L17" s="5">
        <f t="shared" si="3"/>
        <v>222.13749999999999</v>
      </c>
      <c r="M17" s="5">
        <f t="shared" si="2"/>
        <v>222.13624999999996</v>
      </c>
      <c r="O17">
        <v>464</v>
      </c>
      <c r="P17">
        <v>12.469687500000001</v>
      </c>
      <c r="Q17">
        <v>3.1475</v>
      </c>
      <c r="R17" t="b">
        <v>1</v>
      </c>
      <c r="T17">
        <v>464</v>
      </c>
      <c r="U17">
        <v>12.469687500000001</v>
      </c>
      <c r="V17">
        <v>3.1475</v>
      </c>
      <c r="W17">
        <v>-0.78562499999999957</v>
      </c>
      <c r="X17">
        <v>0.22750000000000048</v>
      </c>
      <c r="Y17">
        <v>1.2500000000001066E-2</v>
      </c>
      <c r="Z17">
        <v>3.2500000000001084E-2</v>
      </c>
    </row>
    <row r="18" spans="1:26" x14ac:dyDescent="0.3">
      <c r="A18" t="s">
        <v>39</v>
      </c>
      <c r="B18" t="s">
        <v>23</v>
      </c>
      <c r="C18">
        <v>255</v>
      </c>
      <c r="D18">
        <f t="shared" si="0"/>
        <v>217.05</v>
      </c>
      <c r="E18">
        <v>216.19</v>
      </c>
      <c r="F18">
        <v>217.91</v>
      </c>
      <c r="G18">
        <v>0</v>
      </c>
      <c r="H18" t="s">
        <v>13</v>
      </c>
      <c r="I18">
        <v>100</v>
      </c>
      <c r="J18">
        <v>7</v>
      </c>
      <c r="K18" s="1">
        <v>0.94340000000000002</v>
      </c>
      <c r="L18" s="5">
        <f t="shared" si="3"/>
        <v>217.185</v>
      </c>
      <c r="M18" s="5">
        <f t="shared" si="2"/>
        <v>217.19718749999998</v>
      </c>
      <c r="O18">
        <v>465</v>
      </c>
      <c r="P18">
        <v>11.684062500000001</v>
      </c>
      <c r="Q18">
        <v>3.3750000000000004</v>
      </c>
      <c r="R18" t="b">
        <v>1</v>
      </c>
      <c r="T18">
        <v>465</v>
      </c>
      <c r="U18">
        <v>11.684062500000001</v>
      </c>
      <c r="V18">
        <v>3.3750000000000004</v>
      </c>
      <c r="W18">
        <v>-0.73937500000000078</v>
      </c>
      <c r="X18">
        <v>0.26374999999999948</v>
      </c>
      <c r="Y18">
        <v>4.6249999999998792E-2</v>
      </c>
      <c r="Z18">
        <v>3.6249999999999005E-2</v>
      </c>
    </row>
    <row r="19" spans="1:26" x14ac:dyDescent="0.3">
      <c r="A19" t="s">
        <v>40</v>
      </c>
      <c r="B19" t="s">
        <v>41</v>
      </c>
      <c r="C19">
        <v>260</v>
      </c>
      <c r="D19">
        <f t="shared" si="0"/>
        <v>212.33999999999997</v>
      </c>
      <c r="E19">
        <v>211.14</v>
      </c>
      <c r="F19">
        <v>213.54</v>
      </c>
      <c r="G19">
        <v>0</v>
      </c>
      <c r="H19" t="s">
        <v>13</v>
      </c>
      <c r="I19">
        <v>1</v>
      </c>
      <c r="J19">
        <v>5</v>
      </c>
      <c r="K19" s="1">
        <v>0.99409999999999998</v>
      </c>
      <c r="L19" s="5">
        <f t="shared" si="3"/>
        <v>212.28125</v>
      </c>
      <c r="M19" s="5">
        <f t="shared" si="2"/>
        <v>212.26781249999999</v>
      </c>
      <c r="O19">
        <v>466</v>
      </c>
      <c r="P19">
        <v>10.944687500000001</v>
      </c>
      <c r="Q19">
        <v>3.6387499999999999</v>
      </c>
      <c r="R19" t="b">
        <v>1</v>
      </c>
      <c r="T19">
        <v>466</v>
      </c>
      <c r="U19">
        <v>10.944687500000001</v>
      </c>
      <c r="V19">
        <v>3.6387499999999999</v>
      </c>
      <c r="W19">
        <v>-0.69468750000000057</v>
      </c>
      <c r="X19">
        <v>0.28437499999999982</v>
      </c>
      <c r="Y19">
        <v>4.4687500000000213E-2</v>
      </c>
      <c r="Z19">
        <v>2.0625000000000338E-2</v>
      </c>
    </row>
    <row r="20" spans="1:26" x14ac:dyDescent="0.3">
      <c r="A20" t="s">
        <v>42</v>
      </c>
      <c r="B20" t="s">
        <v>29</v>
      </c>
      <c r="C20">
        <v>265</v>
      </c>
      <c r="D20">
        <f t="shared" si="0"/>
        <v>207.39499999999998</v>
      </c>
      <c r="E20">
        <v>206.25</v>
      </c>
      <c r="F20">
        <v>208.54</v>
      </c>
      <c r="G20">
        <v>0</v>
      </c>
      <c r="H20" t="s">
        <v>13</v>
      </c>
      <c r="I20">
        <v>520</v>
      </c>
      <c r="J20">
        <v>14</v>
      </c>
      <c r="K20" s="1">
        <v>0.97709999999999997</v>
      </c>
      <c r="L20" s="5">
        <f t="shared" si="3"/>
        <v>207.32374999999996</v>
      </c>
      <c r="M20" s="5">
        <f t="shared" si="2"/>
        <v>207.31937499999998</v>
      </c>
      <c r="O20">
        <v>467</v>
      </c>
      <c r="P20">
        <v>10.25</v>
      </c>
      <c r="Q20">
        <v>3.9231249999999998</v>
      </c>
      <c r="R20" t="b">
        <v>1</v>
      </c>
      <c r="T20">
        <v>467</v>
      </c>
      <c r="U20">
        <v>10.25</v>
      </c>
      <c r="V20">
        <v>3.9231249999999998</v>
      </c>
      <c r="W20">
        <v>-0.67999999999999972</v>
      </c>
      <c r="X20">
        <v>0.30125000000000046</v>
      </c>
      <c r="Y20">
        <v>1.4687500000000853E-2</v>
      </c>
      <c r="Z20">
        <v>1.6875000000000639E-2</v>
      </c>
    </row>
    <row r="21" spans="1:26" x14ac:dyDescent="0.3">
      <c r="A21" t="s">
        <v>43</v>
      </c>
      <c r="B21" t="s">
        <v>44</v>
      </c>
      <c r="C21">
        <v>270</v>
      </c>
      <c r="D21">
        <f t="shared" si="0"/>
        <v>202.16499999999999</v>
      </c>
      <c r="E21">
        <v>201.04</v>
      </c>
      <c r="F21">
        <v>203.29</v>
      </c>
      <c r="G21">
        <v>0</v>
      </c>
      <c r="H21" t="s">
        <v>13</v>
      </c>
      <c r="I21">
        <v>3</v>
      </c>
      <c r="J21">
        <v>37</v>
      </c>
      <c r="K21" s="1">
        <v>0.89600000000000002</v>
      </c>
      <c r="L21" s="5">
        <f t="shared" si="3"/>
        <v>202.34875</v>
      </c>
      <c r="M21" s="5">
        <f t="shared" si="2"/>
        <v>202.37187499999999</v>
      </c>
      <c r="O21">
        <v>468</v>
      </c>
      <c r="P21">
        <v>9.57</v>
      </c>
      <c r="Q21">
        <v>4.2243750000000002</v>
      </c>
      <c r="R21" t="b">
        <v>1</v>
      </c>
      <c r="T21">
        <v>468</v>
      </c>
      <c r="U21">
        <v>9.57</v>
      </c>
      <c r="V21">
        <v>4.2243750000000002</v>
      </c>
      <c r="W21">
        <v>-0.68437499999999929</v>
      </c>
      <c r="X21">
        <v>0.32499999999999929</v>
      </c>
      <c r="Y21">
        <v>-4.3749999999995737E-3</v>
      </c>
      <c r="Z21">
        <v>2.3749999999998828E-2</v>
      </c>
    </row>
    <row r="22" spans="1:26" x14ac:dyDescent="0.3">
      <c r="A22" t="s">
        <v>45</v>
      </c>
      <c r="B22" t="s">
        <v>12</v>
      </c>
      <c r="C22">
        <v>275</v>
      </c>
      <c r="D22">
        <f t="shared" si="0"/>
        <v>197.67000000000002</v>
      </c>
      <c r="E22">
        <v>196.81</v>
      </c>
      <c r="F22">
        <v>198.53</v>
      </c>
      <c r="G22">
        <v>0</v>
      </c>
      <c r="H22" t="s">
        <v>13</v>
      </c>
      <c r="I22">
        <v>1</v>
      </c>
      <c r="J22">
        <v>6</v>
      </c>
      <c r="K22" s="1">
        <v>0.96970000000000001</v>
      </c>
      <c r="L22" s="5">
        <f t="shared" si="3"/>
        <v>197.46625</v>
      </c>
      <c r="M22" s="5">
        <f t="shared" si="2"/>
        <v>196.7071875</v>
      </c>
      <c r="O22">
        <v>469</v>
      </c>
      <c r="P22">
        <v>8.885625000000001</v>
      </c>
      <c r="Q22">
        <v>4.5493749999999995</v>
      </c>
      <c r="R22" t="b">
        <v>1</v>
      </c>
      <c r="T22">
        <v>469</v>
      </c>
      <c r="U22">
        <v>8.885625000000001</v>
      </c>
      <c r="V22">
        <v>4.5493749999999995</v>
      </c>
      <c r="W22">
        <v>-0.67750000000000021</v>
      </c>
      <c r="X22">
        <v>0.35656250000000078</v>
      </c>
      <c r="Y22">
        <v>6.8749999999990763E-3</v>
      </c>
      <c r="Z22">
        <v>3.1562500000001492E-2</v>
      </c>
    </row>
    <row r="23" spans="1:26" x14ac:dyDescent="0.3">
      <c r="A23" t="s">
        <v>46</v>
      </c>
      <c r="B23" t="s">
        <v>47</v>
      </c>
      <c r="C23">
        <v>280</v>
      </c>
      <c r="D23">
        <f t="shared" si="0"/>
        <v>192.36</v>
      </c>
      <c r="E23">
        <v>191.1</v>
      </c>
      <c r="F23">
        <v>193.62</v>
      </c>
      <c r="G23">
        <v>0</v>
      </c>
      <c r="H23" t="s">
        <v>13</v>
      </c>
      <c r="I23">
        <v>31</v>
      </c>
      <c r="J23">
        <v>15</v>
      </c>
      <c r="K23" s="1">
        <v>0.88670000000000004</v>
      </c>
      <c r="L23" s="5">
        <f t="shared" si="3"/>
        <v>189.54750000000001</v>
      </c>
      <c r="M23" s="5">
        <f t="shared" si="2"/>
        <v>189.5415625</v>
      </c>
      <c r="O23">
        <v>470</v>
      </c>
      <c r="P23">
        <v>8.2081250000000008</v>
      </c>
      <c r="Q23">
        <v>4.9059375000000003</v>
      </c>
      <c r="R23" t="b">
        <v>1</v>
      </c>
      <c r="T23">
        <v>470</v>
      </c>
      <c r="U23">
        <v>8.2081250000000008</v>
      </c>
      <c r="V23">
        <v>4.9059375000000003</v>
      </c>
      <c r="W23">
        <v>-0.64187500000000064</v>
      </c>
      <c r="X23">
        <v>0.39625000000000021</v>
      </c>
      <c r="Y23">
        <v>3.5624999999999574E-2</v>
      </c>
      <c r="Z23">
        <v>3.9687499999999432E-2</v>
      </c>
    </row>
    <row r="24" spans="1:26" x14ac:dyDescent="0.3">
      <c r="A24" t="s">
        <v>48</v>
      </c>
      <c r="B24" t="s">
        <v>49</v>
      </c>
      <c r="C24">
        <v>285</v>
      </c>
      <c r="D24">
        <f t="shared" si="0"/>
        <v>175.8</v>
      </c>
      <c r="E24">
        <v>174.62</v>
      </c>
      <c r="F24">
        <v>176.98</v>
      </c>
      <c r="G24">
        <v>0</v>
      </c>
      <c r="H24" t="s">
        <v>13</v>
      </c>
      <c r="I24">
        <v>3</v>
      </c>
      <c r="J24">
        <v>23</v>
      </c>
      <c r="K24" s="1">
        <v>0</v>
      </c>
      <c r="L24" s="5">
        <f t="shared" si="3"/>
        <v>181.60500000000002</v>
      </c>
      <c r="M24" s="5">
        <f t="shared" si="2"/>
        <v>180.69656250000003</v>
      </c>
      <c r="O24">
        <v>471</v>
      </c>
      <c r="P24">
        <v>7.5662500000000001</v>
      </c>
      <c r="Q24">
        <v>5.3021875000000005</v>
      </c>
      <c r="R24" t="b">
        <v>1</v>
      </c>
      <c r="T24">
        <v>471</v>
      </c>
      <c r="U24">
        <v>7.5662500000000001</v>
      </c>
      <c r="V24">
        <v>5.3021875000000005</v>
      </c>
      <c r="W24">
        <v>-0.59437500000000032</v>
      </c>
      <c r="X24">
        <v>0.4293749999999994</v>
      </c>
      <c r="Y24">
        <v>4.750000000000032E-2</v>
      </c>
      <c r="Z24">
        <v>3.3124999999999183E-2</v>
      </c>
    </row>
    <row r="25" spans="1:26" x14ac:dyDescent="0.3">
      <c r="A25" t="s">
        <v>50</v>
      </c>
      <c r="B25" t="s">
        <v>51</v>
      </c>
      <c r="C25">
        <v>290</v>
      </c>
      <c r="D25">
        <f t="shared" si="0"/>
        <v>182.45999999999998</v>
      </c>
      <c r="E25">
        <v>181.29</v>
      </c>
      <c r="F25">
        <v>183.63</v>
      </c>
      <c r="G25">
        <v>0</v>
      </c>
      <c r="H25" t="s">
        <v>13</v>
      </c>
      <c r="I25">
        <v>1</v>
      </c>
      <c r="J25">
        <v>14</v>
      </c>
      <c r="K25" s="1">
        <v>0.85160000000000002</v>
      </c>
      <c r="L25" s="5">
        <f t="shared" si="3"/>
        <v>170.02875</v>
      </c>
      <c r="M25" s="5">
        <f t="shared" si="2"/>
        <v>170.03500000000003</v>
      </c>
      <c r="O25">
        <v>472</v>
      </c>
      <c r="P25">
        <v>6.9718749999999998</v>
      </c>
      <c r="Q25">
        <v>5.7315624999999999</v>
      </c>
      <c r="R25" t="b">
        <v>1</v>
      </c>
      <c r="T25">
        <v>472</v>
      </c>
      <c r="U25">
        <v>6.9718749999999998</v>
      </c>
      <c r="V25">
        <v>5.7315624999999999</v>
      </c>
      <c r="W25">
        <v>-0.5525000000000011</v>
      </c>
      <c r="X25">
        <v>0.44062500000000071</v>
      </c>
      <c r="Y25">
        <v>4.1874999999999218E-2</v>
      </c>
      <c r="Z25">
        <v>1.1250000000001315E-2</v>
      </c>
    </row>
    <row r="26" spans="1:26" x14ac:dyDescent="0.3">
      <c r="A26" t="s">
        <v>52</v>
      </c>
      <c r="B26" t="s">
        <v>53</v>
      </c>
      <c r="C26">
        <v>295</v>
      </c>
      <c r="D26">
        <f t="shared" si="0"/>
        <v>139.39500000000001</v>
      </c>
      <c r="E26">
        <v>138.77000000000001</v>
      </c>
      <c r="F26">
        <v>140.02000000000001</v>
      </c>
      <c r="G26">
        <v>0</v>
      </c>
      <c r="H26" t="s">
        <v>13</v>
      </c>
      <c r="I26">
        <v>200</v>
      </c>
      <c r="J26">
        <v>163</v>
      </c>
      <c r="K26" s="1">
        <v>0</v>
      </c>
      <c r="L26" s="5">
        <f t="shared" si="3"/>
        <v>158.47750000000002</v>
      </c>
      <c r="M26" s="5">
        <f t="shared" si="2"/>
        <v>162.50687500000001</v>
      </c>
      <c r="O26">
        <v>473</v>
      </c>
      <c r="P26">
        <v>6.4193749999999987</v>
      </c>
      <c r="Q26">
        <v>6.1721875000000006</v>
      </c>
      <c r="R26" t="b">
        <v>1</v>
      </c>
      <c r="T26">
        <v>473</v>
      </c>
      <c r="U26">
        <v>6.4193749999999987</v>
      </c>
      <c r="V26">
        <v>6.1721875000000006</v>
      </c>
      <c r="W26">
        <v>-0.52656249999999982</v>
      </c>
      <c r="X26">
        <v>0.46187499999999915</v>
      </c>
      <c r="Y26">
        <v>2.5937500000001279E-2</v>
      </c>
      <c r="Z26">
        <v>2.1249999999998437E-2</v>
      </c>
    </row>
    <row r="27" spans="1:26" x14ac:dyDescent="0.3">
      <c r="A27" t="s">
        <v>54</v>
      </c>
      <c r="B27" t="s">
        <v>55</v>
      </c>
      <c r="C27">
        <v>300</v>
      </c>
      <c r="D27">
        <f t="shared" si="0"/>
        <v>172.66000000000003</v>
      </c>
      <c r="E27">
        <v>171.55</v>
      </c>
      <c r="F27">
        <v>173.77</v>
      </c>
      <c r="G27">
        <v>0</v>
      </c>
      <c r="H27" t="s">
        <v>13</v>
      </c>
      <c r="I27">
        <v>27</v>
      </c>
      <c r="J27">
        <v>86</v>
      </c>
      <c r="K27" s="1">
        <v>0.8296</v>
      </c>
      <c r="L27" s="5">
        <f t="shared" si="3"/>
        <v>163.04374999999999</v>
      </c>
      <c r="M27" s="5">
        <f t="shared" si="2"/>
        <v>163.00843750000001</v>
      </c>
      <c r="O27">
        <v>474</v>
      </c>
      <c r="P27">
        <v>5.8928124999999989</v>
      </c>
      <c r="Q27">
        <v>6.6340624999999998</v>
      </c>
      <c r="R27" t="b">
        <v>1</v>
      </c>
      <c r="T27">
        <v>474</v>
      </c>
      <c r="U27">
        <v>5.8928124999999989</v>
      </c>
      <c r="V27">
        <v>6.6340624999999998</v>
      </c>
      <c r="W27">
        <v>-0.54593749999999996</v>
      </c>
      <c r="X27">
        <v>0.54500000000000082</v>
      </c>
      <c r="Y27">
        <v>-1.9375000000000142E-2</v>
      </c>
      <c r="Z27">
        <v>8.312500000000167E-2</v>
      </c>
    </row>
    <row r="28" spans="1:26" x14ac:dyDescent="0.3">
      <c r="A28" t="s">
        <v>56</v>
      </c>
      <c r="B28" t="s">
        <v>57</v>
      </c>
      <c r="C28">
        <v>305</v>
      </c>
      <c r="D28">
        <f t="shared" si="0"/>
        <v>167.45999999999998</v>
      </c>
      <c r="E28">
        <v>166.35</v>
      </c>
      <c r="F28">
        <v>168.57</v>
      </c>
      <c r="G28">
        <v>0</v>
      </c>
      <c r="H28" t="s">
        <v>13</v>
      </c>
      <c r="I28">
        <v>3</v>
      </c>
      <c r="J28">
        <v>6</v>
      </c>
      <c r="K28" s="1">
        <v>0.77339999999999998</v>
      </c>
      <c r="L28" s="5">
        <f t="shared" si="3"/>
        <v>167.46875</v>
      </c>
      <c r="M28" s="5">
        <f t="shared" si="2"/>
        <v>165.10718750000001</v>
      </c>
      <c r="O28">
        <v>475</v>
      </c>
      <c r="P28">
        <v>5.3468749999999989</v>
      </c>
      <c r="Q28">
        <v>7.1790625000000006</v>
      </c>
      <c r="R28" t="b">
        <v>1</v>
      </c>
      <c r="T28">
        <v>475</v>
      </c>
      <c r="U28">
        <v>5.3468749999999989</v>
      </c>
      <c r="V28">
        <v>7.1790625000000006</v>
      </c>
      <c r="W28">
        <v>-0.62968749999999929</v>
      </c>
      <c r="X28">
        <v>0.73656249999999979</v>
      </c>
      <c r="Y28">
        <v>-8.3749999999999325E-2</v>
      </c>
      <c r="Z28">
        <v>0.19156249999999897</v>
      </c>
    </row>
    <row r="29" spans="1:26" x14ac:dyDescent="0.3">
      <c r="A29" t="s">
        <v>58</v>
      </c>
      <c r="B29" t="s">
        <v>59</v>
      </c>
      <c r="C29">
        <v>310</v>
      </c>
      <c r="D29">
        <f t="shared" si="0"/>
        <v>162.29500000000002</v>
      </c>
      <c r="E29">
        <v>161.38</v>
      </c>
      <c r="F29">
        <v>163.21</v>
      </c>
      <c r="G29">
        <v>0</v>
      </c>
      <c r="H29" t="s">
        <v>13</v>
      </c>
      <c r="I29">
        <v>37</v>
      </c>
      <c r="J29">
        <v>98</v>
      </c>
      <c r="K29" s="1">
        <v>0.72050000000000003</v>
      </c>
      <c r="L29" s="5">
        <f t="shared" si="3"/>
        <v>162.44749999999999</v>
      </c>
      <c r="M29" s="5">
        <f t="shared" si="2"/>
        <v>162.4803125</v>
      </c>
      <c r="O29">
        <v>476</v>
      </c>
      <c r="P29">
        <v>4.7171874999999996</v>
      </c>
      <c r="Q29">
        <v>7.9156250000000004</v>
      </c>
      <c r="R29" t="b">
        <v>1</v>
      </c>
      <c r="T29">
        <v>476</v>
      </c>
      <c r="U29">
        <v>4.7171874999999996</v>
      </c>
      <c r="V29">
        <v>7.9156250000000004</v>
      </c>
      <c r="W29">
        <v>-0.35843749999999996</v>
      </c>
      <c r="X29">
        <v>0.51906250000000043</v>
      </c>
      <c r="Y29">
        <v>0.27124999999999932</v>
      </c>
      <c r="Z29">
        <v>-0.21749999999999936</v>
      </c>
    </row>
    <row r="30" spans="1:26" x14ac:dyDescent="0.3">
      <c r="A30" t="s">
        <v>60</v>
      </c>
      <c r="B30" t="s">
        <v>61</v>
      </c>
      <c r="C30">
        <v>315</v>
      </c>
      <c r="D30">
        <f t="shared" si="0"/>
        <v>157.74</v>
      </c>
      <c r="E30">
        <v>157.13999999999999</v>
      </c>
      <c r="F30">
        <v>158.34</v>
      </c>
      <c r="G30">
        <v>0</v>
      </c>
      <c r="H30" t="s">
        <v>13</v>
      </c>
      <c r="I30">
        <v>1</v>
      </c>
      <c r="J30">
        <v>243</v>
      </c>
      <c r="K30" s="1">
        <v>0.76170000000000004</v>
      </c>
      <c r="L30" s="5">
        <f t="shared" si="3"/>
        <v>157.5575</v>
      </c>
      <c r="M30" s="5">
        <f t="shared" si="2"/>
        <v>157.5271875</v>
      </c>
      <c r="O30">
        <v>477</v>
      </c>
      <c r="P30" t="e">
        <v>#N/A</v>
      </c>
      <c r="Q30" t="e">
        <v>#N/A</v>
      </c>
      <c r="R30" t="b">
        <v>0</v>
      </c>
      <c r="T30">
        <v>478</v>
      </c>
      <c r="U30">
        <v>4.0003124999999997</v>
      </c>
      <c r="V30">
        <v>8.9537500000000012</v>
      </c>
      <c r="W30">
        <v>-0.36187499999999995</v>
      </c>
      <c r="X30">
        <v>0.66843749999999957</v>
      </c>
      <c r="Y30">
        <v>-3.4374999999999822E-3</v>
      </c>
      <c r="Z30">
        <v>0.14937499999999915</v>
      </c>
    </row>
    <row r="31" spans="1:26" x14ac:dyDescent="0.3">
      <c r="A31" t="s">
        <v>62</v>
      </c>
      <c r="B31" t="s">
        <v>63</v>
      </c>
      <c r="C31">
        <v>320</v>
      </c>
      <c r="D31">
        <f t="shared" si="0"/>
        <v>152.45499999999998</v>
      </c>
      <c r="E31">
        <v>151.57</v>
      </c>
      <c r="F31">
        <v>153.34</v>
      </c>
      <c r="G31">
        <v>0</v>
      </c>
      <c r="H31" t="s">
        <v>13</v>
      </c>
      <c r="I31">
        <v>6</v>
      </c>
      <c r="J31">
        <v>105</v>
      </c>
      <c r="K31" s="1">
        <v>0.69779999999999998</v>
      </c>
      <c r="L31" s="5">
        <f t="shared" si="3"/>
        <v>152.54624999999999</v>
      </c>
      <c r="M31" s="5">
        <f t="shared" si="2"/>
        <v>152.5546875</v>
      </c>
      <c r="O31">
        <v>478</v>
      </c>
      <c r="P31">
        <v>4.0003124999999997</v>
      </c>
      <c r="Q31">
        <v>8.9537500000000012</v>
      </c>
      <c r="R31" t="b">
        <v>1</v>
      </c>
      <c r="T31">
        <v>480</v>
      </c>
      <c r="U31">
        <v>3.2765624999999998</v>
      </c>
      <c r="V31">
        <v>10.290625</v>
      </c>
      <c r="W31">
        <v>-0.31968750000000012</v>
      </c>
      <c r="X31">
        <v>0.74140624999999982</v>
      </c>
      <c r="Y31">
        <v>4.2187499999999822E-2</v>
      </c>
      <c r="Z31">
        <v>7.2968750000000249E-2</v>
      </c>
    </row>
    <row r="32" spans="1:26" x14ac:dyDescent="0.3">
      <c r="A32" t="s">
        <v>64</v>
      </c>
      <c r="B32" t="s">
        <v>65</v>
      </c>
      <c r="C32">
        <v>325</v>
      </c>
      <c r="D32">
        <f t="shared" si="0"/>
        <v>147.535</v>
      </c>
      <c r="E32">
        <v>146.41999999999999</v>
      </c>
      <c r="F32">
        <v>148.65</v>
      </c>
      <c r="G32">
        <v>1.57</v>
      </c>
      <c r="H32" s="1">
        <v>1.0699999999999999E-2</v>
      </c>
      <c r="I32">
        <v>4</v>
      </c>
      <c r="J32">
        <v>662</v>
      </c>
      <c r="K32" s="1">
        <v>0.68479999999999996</v>
      </c>
      <c r="L32" s="5">
        <f t="shared" si="3"/>
        <v>147.56874999999999</v>
      </c>
      <c r="M32" s="5">
        <f t="shared" si="2"/>
        <v>147.61687499999999</v>
      </c>
      <c r="O32">
        <v>479</v>
      </c>
      <c r="P32" t="e">
        <v>#N/A</v>
      </c>
      <c r="Q32" t="e">
        <v>#N/A</v>
      </c>
      <c r="R32" t="b">
        <v>0</v>
      </c>
      <c r="T32">
        <v>482</v>
      </c>
      <c r="U32">
        <v>2.6371874999999996</v>
      </c>
      <c r="V32">
        <v>11.7734375</v>
      </c>
      <c r="W32">
        <v>-0.24499999999999988</v>
      </c>
      <c r="X32">
        <v>0.68234374999999936</v>
      </c>
      <c r="Y32">
        <v>7.468750000000024E-2</v>
      </c>
      <c r="Z32">
        <v>-5.9062500000000462E-2</v>
      </c>
    </row>
    <row r="33" spans="1:26" x14ac:dyDescent="0.3">
      <c r="A33" t="s">
        <v>66</v>
      </c>
      <c r="B33" t="s">
        <v>67</v>
      </c>
      <c r="C33">
        <v>330</v>
      </c>
      <c r="D33">
        <f t="shared" si="0"/>
        <v>142.75</v>
      </c>
      <c r="E33">
        <v>141.5</v>
      </c>
      <c r="F33">
        <v>144</v>
      </c>
      <c r="G33">
        <v>0</v>
      </c>
      <c r="H33" t="s">
        <v>13</v>
      </c>
      <c r="I33">
        <v>3</v>
      </c>
      <c r="J33">
        <v>545</v>
      </c>
      <c r="K33" s="1">
        <v>0.68700000000000006</v>
      </c>
      <c r="L33" s="5">
        <f t="shared" si="3"/>
        <v>142.78375</v>
      </c>
      <c r="M33" s="5">
        <f t="shared" si="2"/>
        <v>142.76875000000001</v>
      </c>
      <c r="O33">
        <v>480</v>
      </c>
      <c r="P33">
        <v>3.2765624999999998</v>
      </c>
      <c r="Q33">
        <v>10.290625</v>
      </c>
      <c r="R33" t="b">
        <v>1</v>
      </c>
      <c r="T33">
        <v>484</v>
      </c>
      <c r="U33">
        <v>2.1471874999999998</v>
      </c>
      <c r="V33">
        <v>13.138124999999999</v>
      </c>
      <c r="W33">
        <v>-0.33937499999999998</v>
      </c>
      <c r="X33">
        <v>1.1134375000000016</v>
      </c>
      <c r="Y33">
        <v>-9.4375000000000098E-2</v>
      </c>
      <c r="Z33">
        <v>0.43109375000000227</v>
      </c>
    </row>
    <row r="34" spans="1:26" x14ac:dyDescent="0.3">
      <c r="A34" t="s">
        <v>68</v>
      </c>
      <c r="B34" t="s">
        <v>69</v>
      </c>
      <c r="C34">
        <v>335</v>
      </c>
      <c r="D34">
        <f t="shared" si="0"/>
        <v>138.10000000000002</v>
      </c>
      <c r="E34">
        <v>137.24</v>
      </c>
      <c r="F34">
        <v>138.96</v>
      </c>
      <c r="G34">
        <v>0</v>
      </c>
      <c r="H34" t="s">
        <v>13</v>
      </c>
      <c r="I34">
        <v>3</v>
      </c>
      <c r="J34">
        <v>710</v>
      </c>
      <c r="K34" s="1">
        <v>0.69820000000000004</v>
      </c>
      <c r="L34" s="5">
        <f t="shared" si="3"/>
        <v>137.93875000000003</v>
      </c>
      <c r="M34" s="5">
        <f t="shared" si="2"/>
        <v>137.91062500000001</v>
      </c>
      <c r="O34">
        <v>481</v>
      </c>
      <c r="P34" t="e">
        <v>#N/A</v>
      </c>
      <c r="Q34" t="e">
        <v>#N/A</v>
      </c>
      <c r="R34" t="b">
        <v>0</v>
      </c>
      <c r="T34">
        <v>485</v>
      </c>
      <c r="U34">
        <v>1.8078124999999998</v>
      </c>
      <c r="V34">
        <v>14.2515625</v>
      </c>
      <c r="W34">
        <v>-0.27312500000000006</v>
      </c>
      <c r="X34">
        <v>1.1693749999999987</v>
      </c>
      <c r="Y34">
        <v>6.624999999999992E-2</v>
      </c>
      <c r="Z34">
        <v>5.5937499999997087E-2</v>
      </c>
    </row>
    <row r="35" spans="1:26" x14ac:dyDescent="0.3">
      <c r="A35" t="s">
        <v>70</v>
      </c>
      <c r="B35" t="s">
        <v>71</v>
      </c>
      <c r="C35">
        <v>340</v>
      </c>
      <c r="D35">
        <f t="shared" si="0"/>
        <v>132.80500000000001</v>
      </c>
      <c r="E35">
        <v>131.66</v>
      </c>
      <c r="F35">
        <v>133.94999999999999</v>
      </c>
      <c r="G35">
        <v>0</v>
      </c>
      <c r="H35" t="s">
        <v>13</v>
      </c>
      <c r="I35">
        <v>95</v>
      </c>
      <c r="J35" s="2">
        <v>1500</v>
      </c>
      <c r="K35" s="1">
        <v>0.64359999999999995</v>
      </c>
      <c r="L35" s="5">
        <f t="shared" si="3"/>
        <v>132.98125000000002</v>
      </c>
      <c r="M35" s="5">
        <f t="shared" si="2"/>
        <v>132.98000000000002</v>
      </c>
      <c r="O35">
        <v>482</v>
      </c>
      <c r="P35">
        <v>2.6371874999999996</v>
      </c>
      <c r="Q35">
        <v>11.7734375</v>
      </c>
      <c r="R35" t="b">
        <v>1</v>
      </c>
      <c r="T35">
        <v>486</v>
      </c>
      <c r="U35">
        <v>1.5346874999999998</v>
      </c>
      <c r="V35">
        <v>15.420937499999999</v>
      </c>
      <c r="W35">
        <v>-0.1389062499999999</v>
      </c>
      <c r="X35">
        <v>0.80281249999999904</v>
      </c>
      <c r="Y35">
        <v>0.13421875000000016</v>
      </c>
      <c r="Z35">
        <v>-0.36656249999999968</v>
      </c>
    </row>
    <row r="36" spans="1:26" x14ac:dyDescent="0.3">
      <c r="A36" t="s">
        <v>72</v>
      </c>
      <c r="B36" t="s">
        <v>73</v>
      </c>
      <c r="C36">
        <v>345</v>
      </c>
      <c r="D36">
        <f t="shared" si="0"/>
        <v>128.215</v>
      </c>
      <c r="E36">
        <v>127.4</v>
      </c>
      <c r="F36">
        <v>129.03</v>
      </c>
      <c r="G36">
        <v>0</v>
      </c>
      <c r="H36" t="s">
        <v>13</v>
      </c>
      <c r="I36">
        <v>1</v>
      </c>
      <c r="J36">
        <v>847</v>
      </c>
      <c r="K36" s="1">
        <v>0.65769999999999995</v>
      </c>
      <c r="L36" s="5">
        <f t="shared" si="3"/>
        <v>128.01875000000001</v>
      </c>
      <c r="M36" s="5">
        <f t="shared" si="2"/>
        <v>127.99281250000001</v>
      </c>
      <c r="O36">
        <v>483</v>
      </c>
      <c r="P36" t="e">
        <v>#N/A</v>
      </c>
      <c r="Q36" t="e">
        <v>#N/A</v>
      </c>
      <c r="R36" t="b">
        <v>0</v>
      </c>
      <c r="T36">
        <v>488</v>
      </c>
      <c r="U36">
        <v>1.256875</v>
      </c>
      <c r="V36">
        <v>17.026562499999997</v>
      </c>
      <c r="W36">
        <v>-0.13468750000000002</v>
      </c>
      <c r="X36">
        <v>0.96499999999999986</v>
      </c>
      <c r="Y36">
        <v>4.2187499999998823E-3</v>
      </c>
      <c r="Z36">
        <v>0.16218750000000082</v>
      </c>
    </row>
    <row r="37" spans="1:26" x14ac:dyDescent="0.3">
      <c r="A37" t="s">
        <v>74</v>
      </c>
      <c r="B37" t="s">
        <v>75</v>
      </c>
      <c r="C37">
        <v>350</v>
      </c>
      <c r="D37">
        <f t="shared" si="0"/>
        <v>122.84</v>
      </c>
      <c r="E37">
        <v>121.75</v>
      </c>
      <c r="F37">
        <v>123.93</v>
      </c>
      <c r="G37">
        <v>0</v>
      </c>
      <c r="H37" t="s">
        <v>13</v>
      </c>
      <c r="I37">
        <v>8</v>
      </c>
      <c r="J37" s="2">
        <v>1016</v>
      </c>
      <c r="K37" s="1">
        <v>0.59860000000000002</v>
      </c>
      <c r="L37" s="5">
        <f t="shared" si="3"/>
        <v>122.95249999999999</v>
      </c>
      <c r="M37" s="5">
        <f t="shared" si="2"/>
        <v>123.19624999999999</v>
      </c>
      <c r="O37">
        <v>484</v>
      </c>
      <c r="P37">
        <v>2.1471874999999998</v>
      </c>
      <c r="Q37">
        <v>13.138124999999999</v>
      </c>
      <c r="R37" t="b">
        <v>1</v>
      </c>
      <c r="T37">
        <v>490</v>
      </c>
      <c r="U37">
        <v>0.98749999999999993</v>
      </c>
      <c r="V37">
        <v>18.956562499999997</v>
      </c>
      <c r="W37">
        <v>-0.11124999999999996</v>
      </c>
      <c r="X37">
        <v>0.9310937500000005</v>
      </c>
      <c r="Y37">
        <v>2.3437500000000056E-2</v>
      </c>
      <c r="Z37">
        <v>-3.3906249999999361E-2</v>
      </c>
    </row>
    <row r="38" spans="1:26" x14ac:dyDescent="0.3">
      <c r="A38" t="s">
        <v>76</v>
      </c>
      <c r="B38" t="s">
        <v>77</v>
      </c>
      <c r="C38">
        <v>355</v>
      </c>
      <c r="D38">
        <f t="shared" si="0"/>
        <v>117.91499999999999</v>
      </c>
      <c r="E38">
        <v>116.87</v>
      </c>
      <c r="F38">
        <v>118.96</v>
      </c>
      <c r="G38">
        <v>0</v>
      </c>
      <c r="H38" t="s">
        <v>13</v>
      </c>
      <c r="I38">
        <v>1</v>
      </c>
      <c r="J38">
        <v>574</v>
      </c>
      <c r="K38" s="1">
        <v>0.58169999999999999</v>
      </c>
      <c r="L38" s="5">
        <f t="shared" si="3"/>
        <v>118.86124999999998</v>
      </c>
      <c r="M38" s="5">
        <f t="shared" si="2"/>
        <v>119.39093749999999</v>
      </c>
      <c r="O38">
        <v>485</v>
      </c>
      <c r="P38">
        <v>1.8078124999999998</v>
      </c>
      <c r="Q38">
        <v>14.2515625</v>
      </c>
      <c r="R38" t="b">
        <v>1</v>
      </c>
      <c r="T38">
        <v>492</v>
      </c>
      <c r="U38">
        <v>0.76500000000000001</v>
      </c>
      <c r="V38">
        <v>20.818749999999998</v>
      </c>
      <c r="W38">
        <v>-8.1249999999999989E-2</v>
      </c>
      <c r="X38">
        <v>0.78796875000000099</v>
      </c>
      <c r="Y38">
        <v>2.9999999999999971E-2</v>
      </c>
      <c r="Z38">
        <v>-0.1431249999999995</v>
      </c>
    </row>
    <row r="39" spans="1:26" x14ac:dyDescent="0.3">
      <c r="A39" t="s">
        <v>78</v>
      </c>
      <c r="B39" t="s">
        <v>79</v>
      </c>
      <c r="C39">
        <v>356</v>
      </c>
      <c r="D39">
        <f t="shared" si="0"/>
        <v>116.77500000000001</v>
      </c>
      <c r="E39">
        <v>115.65</v>
      </c>
      <c r="F39">
        <v>117.9</v>
      </c>
      <c r="G39">
        <v>0</v>
      </c>
      <c r="H39" t="s">
        <v>13</v>
      </c>
      <c r="I39">
        <v>300</v>
      </c>
      <c r="J39">
        <v>125</v>
      </c>
      <c r="K39" s="1">
        <v>0.56369999999999998</v>
      </c>
      <c r="L39" s="5">
        <f t="shared" si="3"/>
        <v>116.88875000000002</v>
      </c>
      <c r="M39" s="5">
        <f t="shared" si="2"/>
        <v>117.0834375</v>
      </c>
      <c r="O39">
        <v>486</v>
      </c>
      <c r="P39">
        <v>1.5346874999999998</v>
      </c>
      <c r="Q39">
        <v>15.420937499999999</v>
      </c>
      <c r="R39" t="b">
        <v>1</v>
      </c>
      <c r="T39">
        <v>494</v>
      </c>
      <c r="U39">
        <v>0.60250000000000004</v>
      </c>
      <c r="V39">
        <v>22.3946875</v>
      </c>
      <c r="W39">
        <v>-0.11499999999999999</v>
      </c>
      <c r="X39">
        <v>1.4996874999999967</v>
      </c>
      <c r="Y39">
        <v>-3.3750000000000002E-2</v>
      </c>
      <c r="Z39">
        <v>0.71171874999999574</v>
      </c>
    </row>
    <row r="40" spans="1:26" x14ac:dyDescent="0.3">
      <c r="A40" t="s">
        <v>80</v>
      </c>
      <c r="B40" t="s">
        <v>79</v>
      </c>
      <c r="C40">
        <v>357</v>
      </c>
      <c r="D40">
        <f t="shared" si="0"/>
        <v>116.09</v>
      </c>
      <c r="E40">
        <v>115.24</v>
      </c>
      <c r="F40">
        <v>116.94</v>
      </c>
      <c r="G40">
        <v>0</v>
      </c>
      <c r="H40" t="s">
        <v>13</v>
      </c>
      <c r="I40">
        <v>300</v>
      </c>
      <c r="J40">
        <v>302</v>
      </c>
      <c r="K40" s="1">
        <v>0.58730000000000004</v>
      </c>
      <c r="L40" s="5">
        <f t="shared" si="3"/>
        <v>115.69500000000001</v>
      </c>
      <c r="M40" s="5">
        <f t="shared" si="2"/>
        <v>115.59468750000002</v>
      </c>
      <c r="O40">
        <v>487</v>
      </c>
      <c r="P40" t="e">
        <v>#N/A</v>
      </c>
      <c r="Q40" t="e">
        <v>#N/A</v>
      </c>
      <c r="R40" t="b">
        <v>0</v>
      </c>
      <c r="T40">
        <v>495</v>
      </c>
      <c r="U40">
        <v>0.48750000000000004</v>
      </c>
      <c r="V40">
        <v>23.894374999999997</v>
      </c>
      <c r="W40">
        <v>-0.10437500000000005</v>
      </c>
      <c r="X40">
        <v>2.1325000000000003</v>
      </c>
      <c r="Y40">
        <v>1.062499999999994E-2</v>
      </c>
      <c r="Z40">
        <v>0.63281250000000355</v>
      </c>
    </row>
    <row r="41" spans="1:26" x14ac:dyDescent="0.3">
      <c r="A41" t="s">
        <v>81</v>
      </c>
      <c r="B41" t="s">
        <v>82</v>
      </c>
      <c r="C41">
        <v>359</v>
      </c>
      <c r="D41">
        <f t="shared" si="0"/>
        <v>113.825</v>
      </c>
      <c r="E41">
        <v>112.72</v>
      </c>
      <c r="F41">
        <v>114.93</v>
      </c>
      <c r="G41">
        <v>0</v>
      </c>
      <c r="H41" t="s">
        <v>13</v>
      </c>
      <c r="I41">
        <v>2</v>
      </c>
      <c r="J41">
        <v>3</v>
      </c>
      <c r="K41" s="1">
        <v>0.55420000000000003</v>
      </c>
      <c r="L41" s="5">
        <f t="shared" si="3"/>
        <v>114.1</v>
      </c>
      <c r="M41" s="5">
        <f t="shared" si="2"/>
        <v>114.1</v>
      </c>
      <c r="O41">
        <v>488</v>
      </c>
      <c r="P41">
        <v>1.256875</v>
      </c>
      <c r="Q41">
        <v>17.026562499999997</v>
      </c>
      <c r="R41" t="b">
        <v>1</v>
      </c>
      <c r="T41">
        <v>496</v>
      </c>
      <c r="U41">
        <v>0.38312499999999999</v>
      </c>
      <c r="V41">
        <v>26.026874999999997</v>
      </c>
    </row>
    <row r="42" spans="1:26" x14ac:dyDescent="0.3">
      <c r="A42" t="s">
        <v>83</v>
      </c>
      <c r="B42" t="s">
        <v>84</v>
      </c>
      <c r="C42">
        <v>360</v>
      </c>
      <c r="D42">
        <f t="shared" si="0"/>
        <v>112.66</v>
      </c>
      <c r="E42">
        <v>111.72</v>
      </c>
      <c r="F42">
        <v>113.6</v>
      </c>
      <c r="G42">
        <v>-3.42</v>
      </c>
      <c r="H42" s="1">
        <v>-2.92E-2</v>
      </c>
      <c r="I42">
        <v>2</v>
      </c>
      <c r="J42" s="2">
        <v>1080</v>
      </c>
      <c r="K42" s="1">
        <v>0.53369999999999995</v>
      </c>
      <c r="L42" s="5">
        <f t="shared" si="3"/>
        <v>112.505</v>
      </c>
      <c r="M42" s="5">
        <f t="shared" si="2"/>
        <v>112.55</v>
      </c>
      <c r="O42">
        <v>489</v>
      </c>
      <c r="P42" t="e">
        <v>#N/A</v>
      </c>
      <c r="Q42" t="e">
        <v>#N/A</v>
      </c>
      <c r="R42" t="b">
        <v>0</v>
      </c>
    </row>
    <row r="43" spans="1:26" x14ac:dyDescent="0.3">
      <c r="A43" t="s">
        <v>85</v>
      </c>
      <c r="B43" t="s">
        <v>86</v>
      </c>
      <c r="C43">
        <v>362</v>
      </c>
      <c r="D43">
        <f t="shared" si="0"/>
        <v>110.875</v>
      </c>
      <c r="E43">
        <v>109.73</v>
      </c>
      <c r="F43">
        <v>112.02</v>
      </c>
      <c r="G43">
        <v>0</v>
      </c>
      <c r="H43" t="s">
        <v>13</v>
      </c>
      <c r="I43">
        <v>5</v>
      </c>
      <c r="J43">
        <v>4</v>
      </c>
      <c r="K43" s="1">
        <v>0.54469999999999996</v>
      </c>
      <c r="L43" s="5">
        <f t="shared" si="3"/>
        <v>111.08999999999999</v>
      </c>
      <c r="M43" s="5">
        <f t="shared" si="2"/>
        <v>111.16124999999998</v>
      </c>
      <c r="O43">
        <v>490</v>
      </c>
      <c r="P43">
        <v>0.98749999999999993</v>
      </c>
      <c r="Q43">
        <v>18.956562499999997</v>
      </c>
      <c r="R43" t="b">
        <v>1</v>
      </c>
    </row>
    <row r="44" spans="1:26" x14ac:dyDescent="0.3">
      <c r="A44" t="s">
        <v>87</v>
      </c>
      <c r="B44" t="s">
        <v>88</v>
      </c>
      <c r="C44">
        <v>363</v>
      </c>
      <c r="D44">
        <f t="shared" si="0"/>
        <v>109.94999999999999</v>
      </c>
      <c r="E44">
        <v>108.71</v>
      </c>
      <c r="F44">
        <v>111.19</v>
      </c>
      <c r="G44">
        <v>0</v>
      </c>
      <c r="H44" t="s">
        <v>13</v>
      </c>
      <c r="I44">
        <v>4</v>
      </c>
      <c r="J44">
        <v>7</v>
      </c>
      <c r="K44" s="1">
        <v>0.54649999999999999</v>
      </c>
      <c r="L44" s="5">
        <f t="shared" si="3"/>
        <v>109.96</v>
      </c>
      <c r="M44" s="5">
        <f t="shared" si="2"/>
        <v>109.99968749999999</v>
      </c>
      <c r="O44">
        <v>491</v>
      </c>
      <c r="P44" t="e">
        <v>#N/A</v>
      </c>
      <c r="Q44" t="e">
        <v>#N/A</v>
      </c>
      <c r="R44" t="b">
        <v>0</v>
      </c>
    </row>
    <row r="45" spans="1:26" x14ac:dyDescent="0.3">
      <c r="A45" t="s">
        <v>89</v>
      </c>
      <c r="B45" t="s">
        <v>90</v>
      </c>
      <c r="C45">
        <v>364</v>
      </c>
      <c r="D45">
        <f t="shared" si="0"/>
        <v>109.065</v>
      </c>
      <c r="E45">
        <v>108.02</v>
      </c>
      <c r="F45">
        <v>110.11</v>
      </c>
      <c r="G45">
        <v>0</v>
      </c>
      <c r="H45" t="s">
        <v>13</v>
      </c>
      <c r="I45">
        <v>2</v>
      </c>
      <c r="J45">
        <v>7</v>
      </c>
      <c r="K45" s="1">
        <v>0.55130000000000001</v>
      </c>
      <c r="L45" s="5">
        <f t="shared" si="3"/>
        <v>108.98875</v>
      </c>
      <c r="M45" s="5">
        <f t="shared" si="2"/>
        <v>108.965625</v>
      </c>
      <c r="O45">
        <v>492</v>
      </c>
      <c r="P45">
        <v>0.76500000000000001</v>
      </c>
      <c r="Q45">
        <v>20.818749999999998</v>
      </c>
      <c r="R45" t="b">
        <v>1</v>
      </c>
    </row>
    <row r="46" spans="1:26" x14ac:dyDescent="0.3">
      <c r="A46" t="s">
        <v>91</v>
      </c>
      <c r="B46" t="s">
        <v>92</v>
      </c>
      <c r="C46">
        <v>365</v>
      </c>
      <c r="D46">
        <f t="shared" si="0"/>
        <v>107.875</v>
      </c>
      <c r="E46">
        <v>106.77</v>
      </c>
      <c r="F46">
        <v>108.98</v>
      </c>
      <c r="G46">
        <v>0</v>
      </c>
      <c r="H46" t="s">
        <v>13</v>
      </c>
      <c r="I46">
        <v>6</v>
      </c>
      <c r="J46">
        <v>509</v>
      </c>
      <c r="K46" s="1">
        <v>0.53049999999999997</v>
      </c>
      <c r="L46" s="5">
        <f t="shared" si="3"/>
        <v>107.925</v>
      </c>
      <c r="M46" s="5">
        <f t="shared" si="2"/>
        <v>107.9584375</v>
      </c>
      <c r="O46">
        <v>493</v>
      </c>
      <c r="P46" t="e">
        <v>#N/A</v>
      </c>
      <c r="Q46" t="e">
        <v>#N/A</v>
      </c>
      <c r="R46" t="b">
        <v>0</v>
      </c>
    </row>
    <row r="47" spans="1:26" x14ac:dyDescent="0.3">
      <c r="A47" t="s">
        <v>93</v>
      </c>
      <c r="B47" t="s">
        <v>88</v>
      </c>
      <c r="C47">
        <v>366</v>
      </c>
      <c r="D47">
        <f t="shared" si="0"/>
        <v>106.88499999999999</v>
      </c>
      <c r="E47">
        <v>105.78</v>
      </c>
      <c r="F47">
        <v>107.99</v>
      </c>
      <c r="G47">
        <v>0</v>
      </c>
      <c r="H47" t="s">
        <v>13</v>
      </c>
      <c r="I47" t="s">
        <v>13</v>
      </c>
      <c r="J47">
        <v>1</v>
      </c>
      <c r="K47" s="1">
        <v>0.52659999999999996</v>
      </c>
      <c r="L47" s="5">
        <f t="shared" si="3"/>
        <v>106.995</v>
      </c>
      <c r="M47" s="5">
        <f t="shared" si="2"/>
        <v>107.00937500000001</v>
      </c>
      <c r="O47">
        <v>494</v>
      </c>
      <c r="P47">
        <v>0.60250000000000004</v>
      </c>
      <c r="Q47">
        <v>22.3946875</v>
      </c>
      <c r="R47" t="b">
        <v>1</v>
      </c>
    </row>
    <row r="48" spans="1:26" x14ac:dyDescent="0.3">
      <c r="A48" t="s">
        <v>94</v>
      </c>
      <c r="B48" t="s">
        <v>95</v>
      </c>
      <c r="C48">
        <v>367</v>
      </c>
      <c r="D48">
        <f t="shared" si="0"/>
        <v>106.33500000000001</v>
      </c>
      <c r="E48">
        <v>105.49</v>
      </c>
      <c r="F48">
        <v>107.18</v>
      </c>
      <c r="G48">
        <v>0</v>
      </c>
      <c r="H48" t="s">
        <v>13</v>
      </c>
      <c r="I48">
        <v>2</v>
      </c>
      <c r="J48">
        <v>1</v>
      </c>
      <c r="K48" s="1">
        <v>0.55740000000000001</v>
      </c>
      <c r="L48" s="5">
        <f t="shared" si="3"/>
        <v>106.1225</v>
      </c>
      <c r="M48" s="5">
        <f t="shared" si="2"/>
        <v>106.06406250000001</v>
      </c>
      <c r="O48">
        <v>495</v>
      </c>
      <c r="P48">
        <v>0.48750000000000004</v>
      </c>
      <c r="Q48">
        <v>23.894374999999997</v>
      </c>
      <c r="R48" t="b">
        <v>1</v>
      </c>
    </row>
    <row r="49" spans="1:18" x14ac:dyDescent="0.3">
      <c r="A49" t="s">
        <v>96</v>
      </c>
      <c r="B49" t="s">
        <v>97</v>
      </c>
      <c r="C49">
        <v>368</v>
      </c>
      <c r="D49">
        <f t="shared" si="0"/>
        <v>104.935</v>
      </c>
      <c r="E49">
        <v>103.76</v>
      </c>
      <c r="F49">
        <v>106.11</v>
      </c>
      <c r="G49">
        <v>0</v>
      </c>
      <c r="H49" t="s">
        <v>13</v>
      </c>
      <c r="I49" t="s">
        <v>13</v>
      </c>
      <c r="J49">
        <v>1</v>
      </c>
      <c r="K49" s="1">
        <v>0.52149999999999996</v>
      </c>
      <c r="L49" s="5">
        <f t="shared" si="3"/>
        <v>105.01625000000001</v>
      </c>
      <c r="M49" s="5">
        <f t="shared" si="2"/>
        <v>105.00875000000001</v>
      </c>
      <c r="O49">
        <v>496</v>
      </c>
      <c r="P49">
        <v>0.38312499999999999</v>
      </c>
      <c r="Q49">
        <v>26.026874999999997</v>
      </c>
      <c r="R49" t="b">
        <v>1</v>
      </c>
    </row>
    <row r="50" spans="1:18" x14ac:dyDescent="0.3">
      <c r="A50" t="s">
        <v>98</v>
      </c>
      <c r="B50" t="s">
        <v>99</v>
      </c>
      <c r="C50">
        <v>369</v>
      </c>
      <c r="D50">
        <f t="shared" si="0"/>
        <v>103.86</v>
      </c>
      <c r="E50">
        <v>102.91</v>
      </c>
      <c r="F50">
        <v>104.81</v>
      </c>
      <c r="G50">
        <v>0</v>
      </c>
      <c r="H50" t="s">
        <v>13</v>
      </c>
      <c r="I50">
        <v>10</v>
      </c>
      <c r="J50">
        <v>7</v>
      </c>
      <c r="K50" s="1">
        <v>0.51049999999999995</v>
      </c>
      <c r="L50" s="5">
        <f t="shared" si="3"/>
        <v>103.88</v>
      </c>
      <c r="M50" s="5">
        <f t="shared" si="2"/>
        <v>103.9090625</v>
      </c>
    </row>
    <row r="51" spans="1:18" x14ac:dyDescent="0.3">
      <c r="A51" t="s">
        <v>100</v>
      </c>
      <c r="B51" t="s">
        <v>101</v>
      </c>
      <c r="C51">
        <v>370</v>
      </c>
      <c r="D51">
        <f t="shared" si="0"/>
        <v>102.86499999999999</v>
      </c>
      <c r="E51">
        <v>101.71</v>
      </c>
      <c r="F51">
        <v>104.02</v>
      </c>
      <c r="G51">
        <v>-5.08</v>
      </c>
      <c r="H51" s="1">
        <v>-4.7300000000000002E-2</v>
      </c>
      <c r="I51">
        <v>4</v>
      </c>
      <c r="J51">
        <v>520</v>
      </c>
      <c r="K51" s="1">
        <v>0.50619999999999998</v>
      </c>
      <c r="L51" s="5">
        <f t="shared" si="3"/>
        <v>102.85999999999999</v>
      </c>
      <c r="M51" s="5">
        <f t="shared" si="2"/>
        <v>102.88124999999999</v>
      </c>
    </row>
    <row r="52" spans="1:18" x14ac:dyDescent="0.3">
      <c r="A52" t="s">
        <v>102</v>
      </c>
      <c r="B52" t="s">
        <v>103</v>
      </c>
      <c r="C52">
        <v>371</v>
      </c>
      <c r="D52">
        <f t="shared" si="0"/>
        <v>101.85</v>
      </c>
      <c r="E52">
        <v>100.73</v>
      </c>
      <c r="F52">
        <v>102.97</v>
      </c>
      <c r="G52">
        <v>0</v>
      </c>
      <c r="H52" t="s">
        <v>13</v>
      </c>
      <c r="I52">
        <v>2</v>
      </c>
      <c r="J52">
        <v>3</v>
      </c>
      <c r="K52" s="1">
        <v>0.50039999999999996</v>
      </c>
      <c r="L52" s="5">
        <f t="shared" si="3"/>
        <v>101.925</v>
      </c>
      <c r="M52" s="5">
        <f t="shared" si="2"/>
        <v>101.94374999999999</v>
      </c>
    </row>
    <row r="53" spans="1:18" x14ac:dyDescent="0.3">
      <c r="A53" t="s">
        <v>104</v>
      </c>
      <c r="B53" t="s">
        <v>105</v>
      </c>
      <c r="C53">
        <v>372</v>
      </c>
      <c r="D53">
        <f t="shared" si="0"/>
        <v>101.13500000000001</v>
      </c>
      <c r="E53">
        <v>100.04</v>
      </c>
      <c r="F53">
        <v>102.23</v>
      </c>
      <c r="G53">
        <v>0</v>
      </c>
      <c r="H53" t="s">
        <v>13</v>
      </c>
      <c r="I53" t="s">
        <v>13</v>
      </c>
      <c r="J53">
        <v>0</v>
      </c>
      <c r="K53" s="1">
        <v>0.51829999999999998</v>
      </c>
      <c r="L53" s="5">
        <f t="shared" si="3"/>
        <v>101.065</v>
      </c>
      <c r="M53" s="5">
        <f t="shared" si="2"/>
        <v>101.031875</v>
      </c>
    </row>
    <row r="54" spans="1:18" x14ac:dyDescent="0.3">
      <c r="A54" t="s">
        <v>106</v>
      </c>
      <c r="B54" t="s">
        <v>107</v>
      </c>
      <c r="C54">
        <v>373</v>
      </c>
      <c r="D54">
        <f t="shared" si="0"/>
        <v>100.14</v>
      </c>
      <c r="E54">
        <v>98.95</v>
      </c>
      <c r="F54">
        <v>101.33</v>
      </c>
      <c r="G54">
        <v>0</v>
      </c>
      <c r="H54" t="s">
        <v>13</v>
      </c>
      <c r="I54">
        <v>2</v>
      </c>
      <c r="J54">
        <v>1</v>
      </c>
      <c r="K54" s="1">
        <v>0.51390000000000002</v>
      </c>
      <c r="L54" s="5">
        <f t="shared" si="3"/>
        <v>100.07250000000001</v>
      </c>
      <c r="M54" s="5">
        <f t="shared" si="2"/>
        <v>100.05562500000001</v>
      </c>
    </row>
    <row r="55" spans="1:18" x14ac:dyDescent="0.3">
      <c r="A55" t="s">
        <v>108</v>
      </c>
      <c r="B55" t="s">
        <v>109</v>
      </c>
      <c r="C55">
        <v>374</v>
      </c>
      <c r="D55">
        <f t="shared" si="0"/>
        <v>98.875</v>
      </c>
      <c r="E55">
        <v>97.75</v>
      </c>
      <c r="F55">
        <v>100</v>
      </c>
      <c r="G55">
        <v>0</v>
      </c>
      <c r="H55" t="s">
        <v>13</v>
      </c>
      <c r="I55">
        <v>2</v>
      </c>
      <c r="J55">
        <v>2</v>
      </c>
      <c r="K55" s="1">
        <v>0.56510000000000005</v>
      </c>
      <c r="L55" s="5">
        <f t="shared" si="3"/>
        <v>99.012499999999989</v>
      </c>
      <c r="M55" s="5">
        <f t="shared" si="2"/>
        <v>99.046249999999986</v>
      </c>
    </row>
    <row r="56" spans="1:18" x14ac:dyDescent="0.3">
      <c r="A56" t="s">
        <v>110</v>
      </c>
      <c r="B56" t="s">
        <v>101</v>
      </c>
      <c r="C56">
        <v>375</v>
      </c>
      <c r="D56">
        <f t="shared" si="0"/>
        <v>98.16</v>
      </c>
      <c r="E56">
        <v>96.97</v>
      </c>
      <c r="F56">
        <v>99.35</v>
      </c>
      <c r="G56">
        <v>0.64</v>
      </c>
      <c r="H56" s="1">
        <v>6.6E-3</v>
      </c>
      <c r="I56">
        <v>38</v>
      </c>
      <c r="J56" s="2">
        <v>4477</v>
      </c>
      <c r="K56" s="1">
        <v>0.50590000000000002</v>
      </c>
      <c r="L56" s="5">
        <f t="shared" si="3"/>
        <v>98.087500000000006</v>
      </c>
      <c r="M56" s="5">
        <f t="shared" si="2"/>
        <v>98.071875000000006</v>
      </c>
    </row>
    <row r="57" spans="1:18" x14ac:dyDescent="0.3">
      <c r="A57" t="s">
        <v>111</v>
      </c>
      <c r="B57" t="s">
        <v>112</v>
      </c>
      <c r="C57">
        <v>376</v>
      </c>
      <c r="D57">
        <f t="shared" si="0"/>
        <v>97.155000000000001</v>
      </c>
      <c r="E57">
        <v>96.05</v>
      </c>
      <c r="F57">
        <v>98.26</v>
      </c>
      <c r="G57">
        <v>0</v>
      </c>
      <c r="H57" t="s">
        <v>13</v>
      </c>
      <c r="I57">
        <v>2</v>
      </c>
      <c r="J57">
        <v>2</v>
      </c>
      <c r="K57" s="1">
        <v>0.50070000000000003</v>
      </c>
      <c r="L57" s="5">
        <f t="shared" si="3"/>
        <v>97.100000000000009</v>
      </c>
      <c r="M57" s="5">
        <f t="shared" si="2"/>
        <v>97.095625000000013</v>
      </c>
    </row>
    <row r="58" spans="1:18" x14ac:dyDescent="0.3">
      <c r="A58" t="s">
        <v>113</v>
      </c>
      <c r="B58" t="s">
        <v>114</v>
      </c>
      <c r="C58">
        <v>377</v>
      </c>
      <c r="D58">
        <f t="shared" si="0"/>
        <v>95.93</v>
      </c>
      <c r="E58">
        <v>94.8</v>
      </c>
      <c r="F58">
        <v>97.06</v>
      </c>
      <c r="G58">
        <v>0</v>
      </c>
      <c r="H58" t="s">
        <v>13</v>
      </c>
      <c r="I58">
        <v>7</v>
      </c>
      <c r="J58">
        <v>12</v>
      </c>
      <c r="K58" s="1">
        <v>0.55310000000000004</v>
      </c>
      <c r="L58" s="5">
        <f t="shared" si="3"/>
        <v>96.094999999999999</v>
      </c>
      <c r="M58" s="5">
        <f t="shared" si="2"/>
        <v>96.129687500000003</v>
      </c>
    </row>
    <row r="59" spans="1:18" x14ac:dyDescent="0.3">
      <c r="A59" t="s">
        <v>115</v>
      </c>
      <c r="B59" t="s">
        <v>112</v>
      </c>
      <c r="C59">
        <v>378</v>
      </c>
      <c r="D59">
        <f t="shared" si="0"/>
        <v>95.365000000000009</v>
      </c>
      <c r="E59">
        <v>94.59</v>
      </c>
      <c r="F59">
        <v>96.14</v>
      </c>
      <c r="G59">
        <v>0</v>
      </c>
      <c r="H59" t="s">
        <v>13</v>
      </c>
      <c r="I59">
        <v>2</v>
      </c>
      <c r="J59">
        <v>2</v>
      </c>
      <c r="K59" s="1">
        <v>0.50560000000000005</v>
      </c>
      <c r="L59" s="5">
        <f t="shared" si="3"/>
        <v>95.228750000000005</v>
      </c>
      <c r="M59" s="5">
        <f t="shared" si="2"/>
        <v>95.1953125</v>
      </c>
    </row>
    <row r="60" spans="1:18" x14ac:dyDescent="0.3">
      <c r="A60" t="s">
        <v>116</v>
      </c>
      <c r="B60" t="s">
        <v>95</v>
      </c>
      <c r="C60">
        <v>379</v>
      </c>
      <c r="D60">
        <f t="shared" si="0"/>
        <v>94.254999999999995</v>
      </c>
      <c r="E60">
        <v>93.13</v>
      </c>
      <c r="F60">
        <v>95.38</v>
      </c>
      <c r="G60">
        <v>0</v>
      </c>
      <c r="H60" t="s">
        <v>13</v>
      </c>
      <c r="I60">
        <v>6</v>
      </c>
      <c r="J60">
        <v>6</v>
      </c>
      <c r="K60" s="1">
        <v>0.56010000000000004</v>
      </c>
      <c r="L60" s="5">
        <f t="shared" si="3"/>
        <v>94.228749999999991</v>
      </c>
      <c r="M60" s="5">
        <f t="shared" si="2"/>
        <v>94.199374999999989</v>
      </c>
    </row>
    <row r="61" spans="1:18" x14ac:dyDescent="0.3">
      <c r="A61" t="s">
        <v>117</v>
      </c>
      <c r="B61" t="s">
        <v>118</v>
      </c>
      <c r="C61">
        <v>380</v>
      </c>
      <c r="D61">
        <f t="shared" si="0"/>
        <v>93.039999999999992</v>
      </c>
      <c r="E61">
        <v>91.85</v>
      </c>
      <c r="F61">
        <v>94.23</v>
      </c>
      <c r="G61">
        <v>0</v>
      </c>
      <c r="H61" t="s">
        <v>13</v>
      </c>
      <c r="I61">
        <v>2</v>
      </c>
      <c r="J61" s="2">
        <v>1650</v>
      </c>
      <c r="K61" s="1">
        <v>0.54690000000000005</v>
      </c>
      <c r="L61" s="5">
        <f t="shared" si="3"/>
        <v>93.111249999999998</v>
      </c>
      <c r="M61" s="5">
        <f t="shared" si="2"/>
        <v>93.14406249999999</v>
      </c>
    </row>
    <row r="62" spans="1:18" x14ac:dyDescent="0.3">
      <c r="A62" t="s">
        <v>119</v>
      </c>
      <c r="B62" t="s">
        <v>120</v>
      </c>
      <c r="C62">
        <v>381</v>
      </c>
      <c r="D62">
        <f t="shared" si="0"/>
        <v>92.11</v>
      </c>
      <c r="E62">
        <v>90.94</v>
      </c>
      <c r="F62">
        <v>93.28</v>
      </c>
      <c r="G62">
        <v>0</v>
      </c>
      <c r="H62" t="s">
        <v>13</v>
      </c>
      <c r="I62">
        <v>1</v>
      </c>
      <c r="J62">
        <v>10</v>
      </c>
      <c r="K62" s="1">
        <v>0.5444</v>
      </c>
      <c r="L62" s="5">
        <f t="shared" si="3"/>
        <v>92.125</v>
      </c>
      <c r="M62" s="5">
        <f t="shared" si="2"/>
        <v>92.15</v>
      </c>
    </row>
    <row r="63" spans="1:18" x14ac:dyDescent="0.3">
      <c r="A63" t="s">
        <v>121</v>
      </c>
      <c r="B63" t="s">
        <v>88</v>
      </c>
      <c r="C63">
        <v>382</v>
      </c>
      <c r="D63">
        <f t="shared" si="0"/>
        <v>91.240000000000009</v>
      </c>
      <c r="E63">
        <v>90.04</v>
      </c>
      <c r="F63">
        <v>92.44</v>
      </c>
      <c r="G63">
        <v>0</v>
      </c>
      <c r="H63" t="s">
        <v>13</v>
      </c>
      <c r="I63" t="s">
        <v>13</v>
      </c>
      <c r="J63">
        <v>1</v>
      </c>
      <c r="K63" s="1">
        <v>0.54749999999999999</v>
      </c>
      <c r="L63" s="5">
        <f t="shared" si="3"/>
        <v>91.23875000000001</v>
      </c>
      <c r="M63" s="5">
        <f t="shared" si="2"/>
        <v>91.210000000000008</v>
      </c>
    </row>
    <row r="64" spans="1:18" x14ac:dyDescent="0.3">
      <c r="A64" t="s">
        <v>122</v>
      </c>
      <c r="B64" t="s">
        <v>123</v>
      </c>
      <c r="C64">
        <v>383</v>
      </c>
      <c r="D64">
        <f t="shared" si="0"/>
        <v>90.364999999999995</v>
      </c>
      <c r="E64">
        <v>89.13</v>
      </c>
      <c r="F64">
        <v>91.6</v>
      </c>
      <c r="G64">
        <v>0</v>
      </c>
      <c r="H64" t="s">
        <v>13</v>
      </c>
      <c r="I64">
        <v>4</v>
      </c>
      <c r="J64">
        <v>2</v>
      </c>
      <c r="K64" s="1">
        <v>0.55020000000000002</v>
      </c>
      <c r="L64" s="5">
        <f t="shared" si="3"/>
        <v>90.237500000000011</v>
      </c>
      <c r="M64" s="5">
        <f t="shared" si="2"/>
        <v>90.199375000000003</v>
      </c>
    </row>
    <row r="65" spans="1:13" x14ac:dyDescent="0.3">
      <c r="A65" t="s">
        <v>124</v>
      </c>
      <c r="B65" t="s">
        <v>125</v>
      </c>
      <c r="C65">
        <v>384</v>
      </c>
      <c r="D65">
        <f t="shared" si="0"/>
        <v>88.97999999999999</v>
      </c>
      <c r="E65">
        <v>88.11</v>
      </c>
      <c r="F65">
        <v>89.85</v>
      </c>
      <c r="G65">
        <v>0</v>
      </c>
      <c r="H65" t="s">
        <v>13</v>
      </c>
      <c r="I65">
        <v>1</v>
      </c>
      <c r="J65">
        <v>2</v>
      </c>
      <c r="K65" s="1">
        <v>0.50560000000000005</v>
      </c>
      <c r="L65" s="5">
        <f t="shared" si="3"/>
        <v>89.083749999999995</v>
      </c>
      <c r="M65" s="5">
        <f t="shared" si="2"/>
        <v>89.086874999999992</v>
      </c>
    </row>
    <row r="66" spans="1:13" x14ac:dyDescent="0.3">
      <c r="A66" t="s">
        <v>126</v>
      </c>
      <c r="B66" t="s">
        <v>127</v>
      </c>
      <c r="C66">
        <v>385</v>
      </c>
      <c r="D66">
        <f t="shared" si="0"/>
        <v>88.01</v>
      </c>
      <c r="E66">
        <v>86.87</v>
      </c>
      <c r="F66">
        <v>89.15</v>
      </c>
      <c r="G66">
        <v>0</v>
      </c>
      <c r="H66" t="s">
        <v>13</v>
      </c>
      <c r="I66">
        <v>6</v>
      </c>
      <c r="J66" s="2">
        <v>4526</v>
      </c>
      <c r="K66" s="1">
        <v>0.51690000000000003</v>
      </c>
      <c r="L66" s="5">
        <f t="shared" si="3"/>
        <v>87.942499999999995</v>
      </c>
      <c r="M66" s="5">
        <f t="shared" si="2"/>
        <v>87.995000000000005</v>
      </c>
    </row>
    <row r="67" spans="1:13" x14ac:dyDescent="0.3">
      <c r="A67" t="s">
        <v>128</v>
      </c>
      <c r="B67" t="s">
        <v>129</v>
      </c>
      <c r="C67">
        <v>386</v>
      </c>
      <c r="D67">
        <f t="shared" si="0"/>
        <v>86.77000000000001</v>
      </c>
      <c r="E67">
        <v>85.86</v>
      </c>
      <c r="F67">
        <v>87.68</v>
      </c>
      <c r="G67">
        <v>0</v>
      </c>
      <c r="H67" t="s">
        <v>13</v>
      </c>
      <c r="I67">
        <v>4</v>
      </c>
      <c r="J67">
        <v>2</v>
      </c>
      <c r="K67" s="1">
        <v>0.48599999999999999</v>
      </c>
      <c r="L67" s="5">
        <f t="shared" si="3"/>
        <v>87.011250000000004</v>
      </c>
      <c r="M67" s="5">
        <f t="shared" si="2"/>
        <v>87.072187500000013</v>
      </c>
    </row>
    <row r="68" spans="1:13" x14ac:dyDescent="0.3">
      <c r="A68" t="s">
        <v>130</v>
      </c>
      <c r="B68" t="s">
        <v>15</v>
      </c>
      <c r="C68">
        <v>387</v>
      </c>
      <c r="D68">
        <f t="shared" ref="D68:D131" si="4">AVERAGE(E68:F68)</f>
        <v>86.495000000000005</v>
      </c>
      <c r="E68">
        <v>85.64</v>
      </c>
      <c r="F68">
        <v>87.35</v>
      </c>
      <c r="G68">
        <v>0</v>
      </c>
      <c r="H68" t="s">
        <v>13</v>
      </c>
      <c r="I68">
        <v>200</v>
      </c>
      <c r="J68">
        <v>0</v>
      </c>
      <c r="K68" s="1">
        <v>0.51690000000000003</v>
      </c>
      <c r="L68" s="5">
        <f t="shared" si="3"/>
        <v>86.32374999999999</v>
      </c>
      <c r="M68" s="5">
        <f t="shared" si="2"/>
        <v>86.286249999999995</v>
      </c>
    </row>
    <row r="69" spans="1:13" x14ac:dyDescent="0.3">
      <c r="A69" t="s">
        <v>131</v>
      </c>
      <c r="B69" t="s">
        <v>132</v>
      </c>
      <c r="C69">
        <v>388</v>
      </c>
      <c r="D69">
        <f t="shared" si="4"/>
        <v>85.534999999999997</v>
      </c>
      <c r="E69">
        <v>84.7</v>
      </c>
      <c r="F69">
        <v>86.37</v>
      </c>
      <c r="G69">
        <v>0</v>
      </c>
      <c r="H69" t="s">
        <v>13</v>
      </c>
      <c r="I69">
        <v>1</v>
      </c>
      <c r="J69">
        <v>3</v>
      </c>
      <c r="K69" s="1">
        <v>0.51270000000000004</v>
      </c>
      <c r="L69" s="5">
        <f t="shared" si="3"/>
        <v>85.486249999999998</v>
      </c>
      <c r="M69" s="5">
        <f t="shared" ref="M69:M132" si="5">0.25*L68+0.5*L69+0.25*L70</f>
        <v>85.439687499999991</v>
      </c>
    </row>
    <row r="70" spans="1:13" x14ac:dyDescent="0.3">
      <c r="A70" t="s">
        <v>133</v>
      </c>
      <c r="B70" t="s">
        <v>134</v>
      </c>
      <c r="C70">
        <v>389</v>
      </c>
      <c r="D70">
        <f t="shared" si="4"/>
        <v>84.38</v>
      </c>
      <c r="E70">
        <v>83.63</v>
      </c>
      <c r="F70">
        <v>85.13</v>
      </c>
      <c r="G70">
        <v>0</v>
      </c>
      <c r="H70" t="s">
        <v>13</v>
      </c>
      <c r="I70">
        <v>2</v>
      </c>
      <c r="J70">
        <v>1</v>
      </c>
      <c r="K70" s="1">
        <v>0.49540000000000001</v>
      </c>
      <c r="L70" s="5">
        <f t="shared" si="3"/>
        <v>84.462500000000006</v>
      </c>
      <c r="M70" s="5">
        <f t="shared" si="5"/>
        <v>84.441562500000003</v>
      </c>
    </row>
    <row r="71" spans="1:13" x14ac:dyDescent="0.3">
      <c r="A71" t="s">
        <v>135</v>
      </c>
      <c r="B71" t="s">
        <v>136</v>
      </c>
      <c r="C71">
        <v>390</v>
      </c>
      <c r="D71">
        <f t="shared" si="4"/>
        <v>83.555000000000007</v>
      </c>
      <c r="E71">
        <v>82.67</v>
      </c>
      <c r="F71">
        <v>84.44</v>
      </c>
      <c r="G71">
        <v>-3.07</v>
      </c>
      <c r="H71" s="1">
        <v>-3.5299999999999998E-2</v>
      </c>
      <c r="I71">
        <v>10</v>
      </c>
      <c r="J71" s="2">
        <v>4316</v>
      </c>
      <c r="K71" s="1">
        <v>0.50570000000000004</v>
      </c>
      <c r="L71" s="5">
        <f t="shared" si="3"/>
        <v>83.355000000000004</v>
      </c>
      <c r="M71" s="5">
        <f t="shared" si="5"/>
        <v>83.337500000000006</v>
      </c>
    </row>
    <row r="72" spans="1:13" x14ac:dyDescent="0.3">
      <c r="A72" t="s">
        <v>137</v>
      </c>
      <c r="B72" t="s">
        <v>99</v>
      </c>
      <c r="C72">
        <v>391</v>
      </c>
      <c r="D72">
        <f t="shared" si="4"/>
        <v>81.93</v>
      </c>
      <c r="E72">
        <v>81.040000000000006</v>
      </c>
      <c r="F72">
        <v>82.82</v>
      </c>
      <c r="G72">
        <v>0</v>
      </c>
      <c r="H72" t="s">
        <v>13</v>
      </c>
      <c r="I72">
        <v>8</v>
      </c>
      <c r="J72">
        <v>4</v>
      </c>
      <c r="K72" s="1">
        <v>0.46899999999999997</v>
      </c>
      <c r="L72" s="5">
        <f t="shared" si="3"/>
        <v>82.177500000000009</v>
      </c>
      <c r="M72" s="5">
        <f t="shared" si="5"/>
        <v>82.227187500000014</v>
      </c>
    </row>
    <row r="73" spans="1:13" x14ac:dyDescent="0.3">
      <c r="A73" t="s">
        <v>138</v>
      </c>
      <c r="B73" t="s">
        <v>139</v>
      </c>
      <c r="C73">
        <v>392</v>
      </c>
      <c r="D73">
        <f t="shared" si="4"/>
        <v>81.295000000000002</v>
      </c>
      <c r="E73">
        <v>80.180000000000007</v>
      </c>
      <c r="F73">
        <v>82.41</v>
      </c>
      <c r="G73">
        <v>0</v>
      </c>
      <c r="H73" t="s">
        <v>13</v>
      </c>
      <c r="I73">
        <v>8</v>
      </c>
      <c r="J73">
        <v>876</v>
      </c>
      <c r="K73" s="1">
        <v>0.49390000000000001</v>
      </c>
      <c r="L73" s="5">
        <f t="shared" si="3"/>
        <v>81.198750000000004</v>
      </c>
      <c r="M73" s="5">
        <f t="shared" si="5"/>
        <v>81.204062500000006</v>
      </c>
    </row>
    <row r="74" spans="1:13" x14ac:dyDescent="0.3">
      <c r="A74" t="s">
        <v>140</v>
      </c>
      <c r="B74" t="s">
        <v>141</v>
      </c>
      <c r="C74">
        <v>393</v>
      </c>
      <c r="D74">
        <f t="shared" si="4"/>
        <v>80.275000000000006</v>
      </c>
      <c r="E74">
        <v>79.69</v>
      </c>
      <c r="F74">
        <v>80.86</v>
      </c>
      <c r="G74">
        <v>0</v>
      </c>
      <c r="H74" t="s">
        <v>13</v>
      </c>
      <c r="I74">
        <v>3</v>
      </c>
      <c r="J74">
        <v>5</v>
      </c>
      <c r="K74" s="1">
        <v>0.4612</v>
      </c>
      <c r="L74" s="5">
        <f t="shared" ref="L74:L137" si="6">0.25*D73+0.5*D74+0.25*D75</f>
        <v>80.241250000000008</v>
      </c>
      <c r="M74" s="5">
        <f t="shared" si="5"/>
        <v>80.208750000000009</v>
      </c>
    </row>
    <row r="75" spans="1:13" x14ac:dyDescent="0.3">
      <c r="A75" t="s">
        <v>142</v>
      </c>
      <c r="B75" t="s">
        <v>143</v>
      </c>
      <c r="C75">
        <v>394</v>
      </c>
      <c r="D75">
        <f t="shared" si="4"/>
        <v>79.12</v>
      </c>
      <c r="E75">
        <v>78</v>
      </c>
      <c r="F75">
        <v>80.239999999999995</v>
      </c>
      <c r="G75">
        <v>0</v>
      </c>
      <c r="H75" t="s">
        <v>13</v>
      </c>
      <c r="I75">
        <v>3</v>
      </c>
      <c r="J75">
        <v>6</v>
      </c>
      <c r="K75" s="1">
        <v>0.4753</v>
      </c>
      <c r="L75" s="5">
        <f t="shared" si="6"/>
        <v>79.153750000000002</v>
      </c>
      <c r="M75" s="5">
        <f t="shared" si="5"/>
        <v>79.172187500000007</v>
      </c>
    </row>
    <row r="76" spans="1:13" x14ac:dyDescent="0.3">
      <c r="A76" t="s">
        <v>144</v>
      </c>
      <c r="B76" t="s">
        <v>145</v>
      </c>
      <c r="C76">
        <v>395</v>
      </c>
      <c r="D76">
        <f t="shared" si="4"/>
        <v>78.099999999999994</v>
      </c>
      <c r="E76">
        <v>77.23</v>
      </c>
      <c r="F76">
        <v>78.97</v>
      </c>
      <c r="G76">
        <v>0</v>
      </c>
      <c r="H76" t="s">
        <v>13</v>
      </c>
      <c r="I76">
        <v>3</v>
      </c>
      <c r="J76" s="2">
        <v>2305</v>
      </c>
      <c r="K76" s="1">
        <v>0.45689999999999997</v>
      </c>
      <c r="L76" s="5">
        <f t="shared" si="6"/>
        <v>78.14</v>
      </c>
      <c r="M76" s="5">
        <f t="shared" si="5"/>
        <v>78.167187499999997</v>
      </c>
    </row>
    <row r="77" spans="1:13" x14ac:dyDescent="0.3">
      <c r="A77" t="s">
        <v>146</v>
      </c>
      <c r="B77" t="s">
        <v>147</v>
      </c>
      <c r="C77">
        <v>396</v>
      </c>
      <c r="D77">
        <f t="shared" si="4"/>
        <v>77.240000000000009</v>
      </c>
      <c r="E77">
        <v>76.06</v>
      </c>
      <c r="F77">
        <v>78.42</v>
      </c>
      <c r="G77">
        <v>0</v>
      </c>
      <c r="H77" t="s">
        <v>13</v>
      </c>
      <c r="I77">
        <v>91</v>
      </c>
      <c r="J77">
        <v>150</v>
      </c>
      <c r="K77" s="1">
        <v>0.47360000000000002</v>
      </c>
      <c r="L77" s="5">
        <f t="shared" si="6"/>
        <v>77.234999999999999</v>
      </c>
      <c r="M77" s="5">
        <f t="shared" si="5"/>
        <v>77.222187500000004</v>
      </c>
    </row>
    <row r="78" spans="1:13" x14ac:dyDescent="0.3">
      <c r="A78" t="s">
        <v>148</v>
      </c>
      <c r="B78" t="s">
        <v>149</v>
      </c>
      <c r="C78">
        <v>397</v>
      </c>
      <c r="D78">
        <f t="shared" si="4"/>
        <v>76.36</v>
      </c>
      <c r="E78">
        <v>75.260000000000005</v>
      </c>
      <c r="F78">
        <v>77.459999999999994</v>
      </c>
      <c r="G78">
        <v>0</v>
      </c>
      <c r="H78" t="s">
        <v>13</v>
      </c>
      <c r="I78">
        <v>6</v>
      </c>
      <c r="J78">
        <v>3</v>
      </c>
      <c r="K78" s="1">
        <v>0.4703</v>
      </c>
      <c r="L78" s="5">
        <f t="shared" si="6"/>
        <v>76.278750000000002</v>
      </c>
      <c r="M78" s="5">
        <f t="shared" si="5"/>
        <v>76.25500000000001</v>
      </c>
    </row>
    <row r="79" spans="1:13" x14ac:dyDescent="0.3">
      <c r="A79" t="s">
        <v>150</v>
      </c>
      <c r="B79" t="s">
        <v>151</v>
      </c>
      <c r="C79">
        <v>398</v>
      </c>
      <c r="D79">
        <f t="shared" si="4"/>
        <v>75.155000000000001</v>
      </c>
      <c r="E79">
        <v>74.55</v>
      </c>
      <c r="F79">
        <v>75.760000000000005</v>
      </c>
      <c r="G79">
        <v>0</v>
      </c>
      <c r="H79" t="s">
        <v>13</v>
      </c>
      <c r="I79">
        <v>1</v>
      </c>
      <c r="J79">
        <v>10</v>
      </c>
      <c r="K79" s="1">
        <v>0.43120000000000003</v>
      </c>
      <c r="L79" s="5">
        <f t="shared" si="6"/>
        <v>75.227500000000006</v>
      </c>
      <c r="M79" s="5">
        <f t="shared" si="5"/>
        <v>75.236874999999998</v>
      </c>
    </row>
    <row r="80" spans="1:13" x14ac:dyDescent="0.3">
      <c r="A80" t="s">
        <v>152</v>
      </c>
      <c r="B80" t="s">
        <v>153</v>
      </c>
      <c r="C80">
        <v>399</v>
      </c>
      <c r="D80">
        <f t="shared" si="4"/>
        <v>74.240000000000009</v>
      </c>
      <c r="E80">
        <v>73.06</v>
      </c>
      <c r="F80">
        <v>75.42</v>
      </c>
      <c r="G80">
        <v>0</v>
      </c>
      <c r="H80" t="s">
        <v>13</v>
      </c>
      <c r="I80">
        <v>1</v>
      </c>
      <c r="J80">
        <v>16</v>
      </c>
      <c r="K80" s="1">
        <v>0.45810000000000001</v>
      </c>
      <c r="L80" s="5">
        <f t="shared" si="6"/>
        <v>74.213750000000005</v>
      </c>
      <c r="M80" s="5">
        <f t="shared" si="5"/>
        <v>74.214687500000011</v>
      </c>
    </row>
    <row r="81" spans="1:13" x14ac:dyDescent="0.3">
      <c r="A81" t="s">
        <v>154</v>
      </c>
      <c r="B81" t="s">
        <v>155</v>
      </c>
      <c r="C81">
        <v>400</v>
      </c>
      <c r="D81">
        <f t="shared" si="4"/>
        <v>73.22</v>
      </c>
      <c r="E81">
        <v>72.150000000000006</v>
      </c>
      <c r="F81">
        <v>74.290000000000006</v>
      </c>
      <c r="G81">
        <v>2</v>
      </c>
      <c r="H81" s="1">
        <v>2.8000000000000001E-2</v>
      </c>
      <c r="I81">
        <v>1</v>
      </c>
      <c r="J81" s="2">
        <v>9201</v>
      </c>
      <c r="K81" s="1">
        <v>0.4471</v>
      </c>
      <c r="L81" s="5">
        <f t="shared" si="6"/>
        <v>73.203749999999999</v>
      </c>
      <c r="M81" s="5">
        <f t="shared" si="5"/>
        <v>73.184062499999996</v>
      </c>
    </row>
    <row r="82" spans="1:13" x14ac:dyDescent="0.3">
      <c r="A82" t="s">
        <v>156</v>
      </c>
      <c r="B82" t="s">
        <v>157</v>
      </c>
      <c r="C82">
        <v>401</v>
      </c>
      <c r="D82">
        <f t="shared" si="4"/>
        <v>72.134999999999991</v>
      </c>
      <c r="E82">
        <v>71</v>
      </c>
      <c r="F82">
        <v>73.27</v>
      </c>
      <c r="G82">
        <v>0</v>
      </c>
      <c r="H82" t="s">
        <v>13</v>
      </c>
      <c r="I82">
        <v>3</v>
      </c>
      <c r="J82" s="2">
        <v>2394</v>
      </c>
      <c r="K82" s="1">
        <v>0.441</v>
      </c>
      <c r="L82" s="5">
        <f t="shared" si="6"/>
        <v>72.114999999999995</v>
      </c>
      <c r="M82" s="5">
        <f t="shared" si="5"/>
        <v>72.12062499999999</v>
      </c>
    </row>
    <row r="83" spans="1:13" x14ac:dyDescent="0.3">
      <c r="A83" t="s">
        <v>158</v>
      </c>
      <c r="B83" t="s">
        <v>159</v>
      </c>
      <c r="C83">
        <v>402</v>
      </c>
      <c r="D83">
        <f t="shared" si="4"/>
        <v>70.97</v>
      </c>
      <c r="E83">
        <v>70.13</v>
      </c>
      <c r="F83">
        <v>71.81</v>
      </c>
      <c r="G83">
        <v>0</v>
      </c>
      <c r="H83" t="s">
        <v>13</v>
      </c>
      <c r="I83">
        <v>102</v>
      </c>
      <c r="J83" s="2">
        <v>3693</v>
      </c>
      <c r="K83" s="1">
        <v>0.41410000000000002</v>
      </c>
      <c r="L83" s="5">
        <f t="shared" si="6"/>
        <v>71.048749999999998</v>
      </c>
      <c r="M83" s="5">
        <f t="shared" si="5"/>
        <v>71.106875000000002</v>
      </c>
    </row>
    <row r="84" spans="1:13" x14ac:dyDescent="0.3">
      <c r="A84" t="s">
        <v>160</v>
      </c>
      <c r="B84" t="s">
        <v>161</v>
      </c>
      <c r="C84">
        <v>403</v>
      </c>
      <c r="D84">
        <f t="shared" si="4"/>
        <v>70.12</v>
      </c>
      <c r="E84">
        <v>69.239999999999995</v>
      </c>
      <c r="F84">
        <v>71</v>
      </c>
      <c r="G84">
        <v>0</v>
      </c>
      <c r="H84" t="s">
        <v>13</v>
      </c>
      <c r="I84">
        <v>6</v>
      </c>
      <c r="J84" s="2">
        <v>1323</v>
      </c>
      <c r="K84" s="1">
        <v>0.41830000000000001</v>
      </c>
      <c r="L84" s="5">
        <f t="shared" si="6"/>
        <v>70.215000000000003</v>
      </c>
      <c r="M84" s="5">
        <f t="shared" si="5"/>
        <v>70.228749999999991</v>
      </c>
    </row>
    <row r="85" spans="1:13" x14ac:dyDescent="0.3">
      <c r="A85" t="s">
        <v>162</v>
      </c>
      <c r="B85" t="s">
        <v>163</v>
      </c>
      <c r="C85">
        <v>404</v>
      </c>
      <c r="D85">
        <f t="shared" si="4"/>
        <v>69.650000000000006</v>
      </c>
      <c r="E85">
        <v>68.89</v>
      </c>
      <c r="F85">
        <v>70.41</v>
      </c>
      <c r="G85">
        <v>0</v>
      </c>
      <c r="H85" t="s">
        <v>13</v>
      </c>
      <c r="I85">
        <v>2</v>
      </c>
      <c r="J85" s="2">
        <v>1080</v>
      </c>
      <c r="K85" s="1">
        <v>0.432</v>
      </c>
      <c r="L85" s="5">
        <f t="shared" si="6"/>
        <v>69.436250000000001</v>
      </c>
      <c r="M85" s="5">
        <f t="shared" si="5"/>
        <v>69.356875000000002</v>
      </c>
    </row>
    <row r="86" spans="1:13" x14ac:dyDescent="0.3">
      <c r="A86" t="s">
        <v>164</v>
      </c>
      <c r="B86" t="s">
        <v>165</v>
      </c>
      <c r="C86">
        <v>405</v>
      </c>
      <c r="D86">
        <f t="shared" si="4"/>
        <v>68.325000000000003</v>
      </c>
      <c r="E86">
        <v>67.180000000000007</v>
      </c>
      <c r="F86">
        <v>69.47</v>
      </c>
      <c r="G86">
        <v>0</v>
      </c>
      <c r="H86" t="s">
        <v>13</v>
      </c>
      <c r="I86">
        <v>1</v>
      </c>
      <c r="J86" s="2">
        <v>9914</v>
      </c>
      <c r="K86" s="1">
        <v>0.4294</v>
      </c>
      <c r="L86" s="5">
        <f t="shared" si="6"/>
        <v>68.34</v>
      </c>
      <c r="M86" s="5">
        <f t="shared" si="5"/>
        <v>68.341562500000009</v>
      </c>
    </row>
    <row r="87" spans="1:13" x14ac:dyDescent="0.3">
      <c r="A87" t="s">
        <v>166</v>
      </c>
      <c r="B87" t="s">
        <v>167</v>
      </c>
      <c r="C87">
        <v>406</v>
      </c>
      <c r="D87">
        <f t="shared" si="4"/>
        <v>67.06</v>
      </c>
      <c r="E87">
        <v>66.14</v>
      </c>
      <c r="F87">
        <v>67.98</v>
      </c>
      <c r="G87">
        <v>0</v>
      </c>
      <c r="H87" t="s">
        <v>13</v>
      </c>
      <c r="I87">
        <v>1</v>
      </c>
      <c r="J87" s="2">
        <v>2217</v>
      </c>
      <c r="K87" s="1">
        <v>0.40239999999999998</v>
      </c>
      <c r="L87" s="5">
        <f t="shared" si="6"/>
        <v>67.25</v>
      </c>
      <c r="M87" s="5">
        <f t="shared" si="5"/>
        <v>67.313437500000006</v>
      </c>
    </row>
    <row r="88" spans="1:13" x14ac:dyDescent="0.3">
      <c r="A88" t="s">
        <v>168</v>
      </c>
      <c r="B88" t="s">
        <v>169</v>
      </c>
      <c r="C88">
        <v>407</v>
      </c>
      <c r="D88">
        <f t="shared" si="4"/>
        <v>66.555000000000007</v>
      </c>
      <c r="E88">
        <v>65.790000000000006</v>
      </c>
      <c r="F88">
        <v>67.319999999999993</v>
      </c>
      <c r="G88">
        <v>0</v>
      </c>
      <c r="H88" t="s">
        <v>13</v>
      </c>
      <c r="I88">
        <v>1</v>
      </c>
      <c r="J88" s="2">
        <v>1661</v>
      </c>
      <c r="K88" s="1">
        <v>0.41260000000000002</v>
      </c>
      <c r="L88" s="5">
        <f t="shared" si="6"/>
        <v>66.413750000000007</v>
      </c>
      <c r="M88" s="5">
        <f t="shared" si="5"/>
        <v>66.396875000000009</v>
      </c>
    </row>
    <row r="89" spans="1:13" x14ac:dyDescent="0.3">
      <c r="A89" t="s">
        <v>170</v>
      </c>
      <c r="B89" t="s">
        <v>171</v>
      </c>
      <c r="C89">
        <v>408</v>
      </c>
      <c r="D89">
        <f t="shared" si="4"/>
        <v>65.484999999999999</v>
      </c>
      <c r="E89">
        <v>64.37</v>
      </c>
      <c r="F89">
        <v>66.599999999999994</v>
      </c>
      <c r="G89">
        <v>0</v>
      </c>
      <c r="H89" t="s">
        <v>13</v>
      </c>
      <c r="I89">
        <v>2</v>
      </c>
      <c r="J89">
        <v>864</v>
      </c>
      <c r="K89" s="1">
        <v>0.41930000000000001</v>
      </c>
      <c r="L89" s="5">
        <f t="shared" si="6"/>
        <v>65.510000000000005</v>
      </c>
      <c r="M89" s="5">
        <f t="shared" si="5"/>
        <v>65.501562500000006</v>
      </c>
    </row>
    <row r="90" spans="1:13" x14ac:dyDescent="0.3">
      <c r="A90" t="s">
        <v>172</v>
      </c>
      <c r="B90" t="s">
        <v>173</v>
      </c>
      <c r="C90">
        <v>409</v>
      </c>
      <c r="D90">
        <f t="shared" si="4"/>
        <v>64.515000000000001</v>
      </c>
      <c r="E90">
        <v>63.25</v>
      </c>
      <c r="F90">
        <v>65.78</v>
      </c>
      <c r="G90">
        <v>0</v>
      </c>
      <c r="H90" t="s">
        <v>13</v>
      </c>
      <c r="I90">
        <v>60</v>
      </c>
      <c r="J90" s="2">
        <v>1009</v>
      </c>
      <c r="K90" s="1">
        <v>0.42149999999999999</v>
      </c>
      <c r="L90" s="5">
        <f t="shared" si="6"/>
        <v>64.572499999999991</v>
      </c>
      <c r="M90" s="5">
        <f t="shared" si="5"/>
        <v>64.568749999999994</v>
      </c>
    </row>
    <row r="91" spans="1:13" x14ac:dyDescent="0.3">
      <c r="A91" t="s">
        <v>174</v>
      </c>
      <c r="B91" t="s">
        <v>175</v>
      </c>
      <c r="C91">
        <v>410</v>
      </c>
      <c r="D91">
        <f t="shared" si="4"/>
        <v>63.774999999999999</v>
      </c>
      <c r="E91">
        <v>63</v>
      </c>
      <c r="F91">
        <v>64.55</v>
      </c>
      <c r="G91">
        <v>0</v>
      </c>
      <c r="H91" t="s">
        <v>13</v>
      </c>
      <c r="I91">
        <v>91</v>
      </c>
      <c r="J91" s="2">
        <v>15905</v>
      </c>
      <c r="K91" s="1">
        <v>0.40689999999999998</v>
      </c>
      <c r="L91" s="5">
        <f t="shared" si="6"/>
        <v>63.62</v>
      </c>
      <c r="M91" s="5">
        <f t="shared" si="5"/>
        <v>63.574375000000003</v>
      </c>
    </row>
    <row r="92" spans="1:13" x14ac:dyDescent="0.3">
      <c r="A92" t="s">
        <v>176</v>
      </c>
      <c r="B92" t="s">
        <v>177</v>
      </c>
      <c r="C92">
        <v>411</v>
      </c>
      <c r="D92">
        <f t="shared" si="4"/>
        <v>62.414999999999999</v>
      </c>
      <c r="E92">
        <v>61.21</v>
      </c>
      <c r="F92">
        <v>63.62</v>
      </c>
      <c r="G92">
        <v>0</v>
      </c>
      <c r="H92" t="s">
        <v>13</v>
      </c>
      <c r="I92">
        <v>2</v>
      </c>
      <c r="J92" s="2">
        <v>1215</v>
      </c>
      <c r="K92" s="1">
        <v>0.40450000000000003</v>
      </c>
      <c r="L92" s="5">
        <f t="shared" si="6"/>
        <v>62.484999999999999</v>
      </c>
      <c r="M92" s="5">
        <f t="shared" si="5"/>
        <v>62.4996875</v>
      </c>
    </row>
    <row r="93" spans="1:13" x14ac:dyDescent="0.3">
      <c r="A93" t="s">
        <v>178</v>
      </c>
      <c r="B93" t="s">
        <v>179</v>
      </c>
      <c r="C93">
        <v>412</v>
      </c>
      <c r="D93">
        <f t="shared" si="4"/>
        <v>61.335000000000001</v>
      </c>
      <c r="E93">
        <v>60.17</v>
      </c>
      <c r="F93">
        <v>62.5</v>
      </c>
      <c r="G93">
        <v>0</v>
      </c>
      <c r="H93" t="s">
        <v>13</v>
      </c>
      <c r="I93">
        <v>6</v>
      </c>
      <c r="J93">
        <v>887</v>
      </c>
      <c r="K93" s="1">
        <v>0.39450000000000002</v>
      </c>
      <c r="L93" s="5">
        <f t="shared" si="6"/>
        <v>61.408749999999998</v>
      </c>
      <c r="M93" s="5">
        <f t="shared" si="5"/>
        <v>61.449062500000004</v>
      </c>
    </row>
    <row r="94" spans="1:13" x14ac:dyDescent="0.3">
      <c r="A94" t="s">
        <v>180</v>
      </c>
      <c r="B94" t="s">
        <v>181</v>
      </c>
      <c r="C94">
        <v>413</v>
      </c>
      <c r="D94">
        <f t="shared" si="4"/>
        <v>60.55</v>
      </c>
      <c r="E94">
        <v>59.42</v>
      </c>
      <c r="F94">
        <v>61.68</v>
      </c>
      <c r="G94">
        <v>0</v>
      </c>
      <c r="H94" t="s">
        <v>13</v>
      </c>
      <c r="I94">
        <v>3</v>
      </c>
      <c r="J94">
        <v>843</v>
      </c>
      <c r="K94" s="1">
        <v>0.39650000000000002</v>
      </c>
      <c r="L94" s="5">
        <f t="shared" si="6"/>
        <v>60.493749999999999</v>
      </c>
      <c r="M94" s="5">
        <f t="shared" si="5"/>
        <v>60.502187500000005</v>
      </c>
    </row>
    <row r="95" spans="1:13" x14ac:dyDescent="0.3">
      <c r="A95" t="s">
        <v>182</v>
      </c>
      <c r="B95" t="s">
        <v>183</v>
      </c>
      <c r="C95">
        <v>414</v>
      </c>
      <c r="D95">
        <f t="shared" si="4"/>
        <v>59.54</v>
      </c>
      <c r="E95">
        <v>58.43</v>
      </c>
      <c r="F95">
        <v>60.65</v>
      </c>
      <c r="G95">
        <v>0</v>
      </c>
      <c r="H95" t="s">
        <v>13</v>
      </c>
      <c r="I95">
        <v>4</v>
      </c>
      <c r="J95" s="2">
        <v>2077</v>
      </c>
      <c r="K95" s="1">
        <v>0.3901</v>
      </c>
      <c r="L95" s="5">
        <f t="shared" si="6"/>
        <v>59.612499999999997</v>
      </c>
      <c r="M95" s="5">
        <f t="shared" si="5"/>
        <v>59.592812500000001</v>
      </c>
    </row>
    <row r="96" spans="1:13" x14ac:dyDescent="0.3">
      <c r="A96" t="s">
        <v>184</v>
      </c>
      <c r="B96" t="s">
        <v>185</v>
      </c>
      <c r="C96">
        <v>415</v>
      </c>
      <c r="D96">
        <f t="shared" si="4"/>
        <v>58.82</v>
      </c>
      <c r="E96">
        <v>58.03</v>
      </c>
      <c r="F96">
        <v>59.61</v>
      </c>
      <c r="G96">
        <v>0</v>
      </c>
      <c r="H96" t="s">
        <v>13</v>
      </c>
      <c r="I96">
        <v>8</v>
      </c>
      <c r="J96" s="2">
        <v>11490</v>
      </c>
      <c r="K96" s="1">
        <v>0.38329999999999997</v>
      </c>
      <c r="L96" s="5">
        <f t="shared" si="6"/>
        <v>58.652500000000003</v>
      </c>
      <c r="M96" s="5">
        <f t="shared" si="5"/>
        <v>58.595937500000005</v>
      </c>
    </row>
    <row r="97" spans="1:13" x14ac:dyDescent="0.3">
      <c r="A97" t="s">
        <v>186</v>
      </c>
      <c r="B97" t="s">
        <v>187</v>
      </c>
      <c r="C97">
        <v>416</v>
      </c>
      <c r="D97">
        <f t="shared" si="4"/>
        <v>57.43</v>
      </c>
      <c r="E97">
        <v>56.28</v>
      </c>
      <c r="F97">
        <v>58.58</v>
      </c>
      <c r="G97">
        <v>0</v>
      </c>
      <c r="H97" t="s">
        <v>13</v>
      </c>
      <c r="I97">
        <v>2</v>
      </c>
      <c r="J97" s="2">
        <v>1490</v>
      </c>
      <c r="K97" s="1">
        <v>0.377</v>
      </c>
      <c r="L97" s="5">
        <f t="shared" si="6"/>
        <v>57.466250000000002</v>
      </c>
      <c r="M97" s="5">
        <f t="shared" si="5"/>
        <v>57.495312500000004</v>
      </c>
    </row>
    <row r="98" spans="1:13" x14ac:dyDescent="0.3">
      <c r="A98" t="s">
        <v>188</v>
      </c>
      <c r="B98" t="s">
        <v>189</v>
      </c>
      <c r="C98">
        <v>417</v>
      </c>
      <c r="D98">
        <f t="shared" si="4"/>
        <v>56.185000000000002</v>
      </c>
      <c r="E98">
        <v>55.33</v>
      </c>
      <c r="F98">
        <v>57.04</v>
      </c>
      <c r="G98">
        <v>0</v>
      </c>
      <c r="H98" t="s">
        <v>13</v>
      </c>
      <c r="I98">
        <v>20</v>
      </c>
      <c r="J98" s="2">
        <v>2082</v>
      </c>
      <c r="K98" s="1">
        <v>0.35010000000000002</v>
      </c>
      <c r="L98" s="5">
        <f t="shared" si="6"/>
        <v>56.396250000000002</v>
      </c>
      <c r="M98" s="5">
        <f t="shared" si="5"/>
        <v>56.451250000000002</v>
      </c>
    </row>
    <row r="99" spans="1:13" x14ac:dyDescent="0.3">
      <c r="A99" t="s">
        <v>190</v>
      </c>
      <c r="B99" t="s">
        <v>191</v>
      </c>
      <c r="C99">
        <v>418</v>
      </c>
      <c r="D99">
        <f t="shared" si="4"/>
        <v>55.784999999999997</v>
      </c>
      <c r="E99">
        <v>54.63</v>
      </c>
      <c r="F99">
        <v>56.94</v>
      </c>
      <c r="G99">
        <v>0</v>
      </c>
      <c r="H99" t="s">
        <v>13</v>
      </c>
      <c r="I99">
        <v>3</v>
      </c>
      <c r="J99" s="2">
        <v>2800</v>
      </c>
      <c r="K99" s="1">
        <v>0.38</v>
      </c>
      <c r="L99" s="5">
        <f t="shared" si="6"/>
        <v>55.546250000000001</v>
      </c>
      <c r="M99" s="5">
        <f t="shared" si="5"/>
        <v>55.524374999999999</v>
      </c>
    </row>
    <row r="100" spans="1:13" x14ac:dyDescent="0.3">
      <c r="A100" t="s">
        <v>192</v>
      </c>
      <c r="B100" t="s">
        <v>193</v>
      </c>
      <c r="C100">
        <v>419</v>
      </c>
      <c r="D100">
        <f t="shared" si="4"/>
        <v>54.43</v>
      </c>
      <c r="E100">
        <v>53.33</v>
      </c>
      <c r="F100">
        <v>55.53</v>
      </c>
      <c r="G100">
        <v>0</v>
      </c>
      <c r="H100" t="s">
        <v>13</v>
      </c>
      <c r="I100">
        <v>1</v>
      </c>
      <c r="J100">
        <v>837</v>
      </c>
      <c r="K100" s="1">
        <v>0.3594</v>
      </c>
      <c r="L100" s="5">
        <f t="shared" si="6"/>
        <v>54.608749999999993</v>
      </c>
      <c r="M100" s="5">
        <f t="shared" si="5"/>
        <v>54.581562499999997</v>
      </c>
    </row>
    <row r="101" spans="1:13" x14ac:dyDescent="0.3">
      <c r="A101" t="s">
        <v>194</v>
      </c>
      <c r="B101" t="s">
        <v>195</v>
      </c>
      <c r="C101">
        <v>420</v>
      </c>
      <c r="D101">
        <f t="shared" si="4"/>
        <v>53.79</v>
      </c>
      <c r="E101">
        <v>53.03</v>
      </c>
      <c r="F101">
        <v>54.55</v>
      </c>
      <c r="G101">
        <v>3.15</v>
      </c>
      <c r="H101" s="1">
        <v>6.2E-2</v>
      </c>
      <c r="I101">
        <v>2</v>
      </c>
      <c r="J101" s="2">
        <v>33683</v>
      </c>
      <c r="K101" s="1">
        <v>0.35499999999999998</v>
      </c>
      <c r="L101" s="5">
        <f t="shared" si="6"/>
        <v>53.5625</v>
      </c>
      <c r="M101" s="5">
        <f t="shared" si="5"/>
        <v>53.549687499999997</v>
      </c>
    </row>
    <row r="102" spans="1:13" x14ac:dyDescent="0.3">
      <c r="A102" t="s">
        <v>196</v>
      </c>
      <c r="B102" t="s">
        <v>197</v>
      </c>
      <c r="C102">
        <v>421</v>
      </c>
      <c r="D102">
        <f t="shared" si="4"/>
        <v>52.239999999999995</v>
      </c>
      <c r="E102">
        <v>51.41</v>
      </c>
      <c r="F102">
        <v>53.07</v>
      </c>
      <c r="G102">
        <v>0</v>
      </c>
      <c r="H102" t="s">
        <v>13</v>
      </c>
      <c r="I102">
        <v>1</v>
      </c>
      <c r="J102" s="2">
        <v>6020</v>
      </c>
      <c r="K102" s="1">
        <v>0.33119999999999999</v>
      </c>
      <c r="L102" s="5">
        <f t="shared" si="6"/>
        <v>52.464999999999996</v>
      </c>
      <c r="M102" s="5">
        <f t="shared" si="5"/>
        <v>52.502812500000005</v>
      </c>
    </row>
    <row r="103" spans="1:13" x14ac:dyDescent="0.3">
      <c r="A103" t="s">
        <v>198</v>
      </c>
      <c r="B103" t="s">
        <v>199</v>
      </c>
      <c r="C103">
        <v>422</v>
      </c>
      <c r="D103">
        <f t="shared" si="4"/>
        <v>51.59</v>
      </c>
      <c r="E103">
        <v>50.46</v>
      </c>
      <c r="F103">
        <v>52.72</v>
      </c>
      <c r="G103">
        <v>0</v>
      </c>
      <c r="H103" t="s">
        <v>13</v>
      </c>
      <c r="I103">
        <v>4</v>
      </c>
      <c r="J103" s="2">
        <v>9242</v>
      </c>
      <c r="K103" s="1">
        <v>0.3508</v>
      </c>
      <c r="L103" s="5">
        <f t="shared" si="6"/>
        <v>51.518750000000004</v>
      </c>
      <c r="M103" s="5">
        <f t="shared" si="5"/>
        <v>51.526249999999997</v>
      </c>
    </row>
    <row r="104" spans="1:13" x14ac:dyDescent="0.3">
      <c r="A104" t="s">
        <v>200</v>
      </c>
      <c r="B104" t="s">
        <v>201</v>
      </c>
      <c r="C104">
        <v>423</v>
      </c>
      <c r="D104">
        <f t="shared" si="4"/>
        <v>50.655000000000001</v>
      </c>
      <c r="E104">
        <v>49.99</v>
      </c>
      <c r="F104">
        <v>51.32</v>
      </c>
      <c r="G104">
        <v>0</v>
      </c>
      <c r="H104" t="s">
        <v>13</v>
      </c>
      <c r="I104">
        <v>14</v>
      </c>
      <c r="J104" s="2">
        <v>5141</v>
      </c>
      <c r="K104" s="1">
        <v>0.33079999999999998</v>
      </c>
      <c r="L104" s="5">
        <f t="shared" si="6"/>
        <v>50.602499999999999</v>
      </c>
      <c r="M104" s="5">
        <f t="shared" si="5"/>
        <v>50.588749999999997</v>
      </c>
    </row>
    <row r="105" spans="1:13" x14ac:dyDescent="0.3">
      <c r="A105" t="s">
        <v>202</v>
      </c>
      <c r="B105" t="s">
        <v>203</v>
      </c>
      <c r="C105">
        <v>424</v>
      </c>
      <c r="D105">
        <f t="shared" si="4"/>
        <v>49.51</v>
      </c>
      <c r="E105">
        <v>48.91</v>
      </c>
      <c r="F105">
        <v>50.11</v>
      </c>
      <c r="G105">
        <v>0</v>
      </c>
      <c r="H105" t="s">
        <v>13</v>
      </c>
      <c r="I105">
        <v>2</v>
      </c>
      <c r="J105" s="2">
        <v>1672</v>
      </c>
      <c r="K105" s="1">
        <v>0.31769999999999998</v>
      </c>
      <c r="L105" s="5">
        <f t="shared" si="6"/>
        <v>49.631250000000001</v>
      </c>
      <c r="M105" s="5">
        <f t="shared" si="5"/>
        <v>49.650000000000006</v>
      </c>
    </row>
    <row r="106" spans="1:13" x14ac:dyDescent="0.3">
      <c r="A106" t="s">
        <v>204</v>
      </c>
      <c r="B106" t="s">
        <v>44</v>
      </c>
      <c r="C106">
        <v>425</v>
      </c>
      <c r="D106">
        <f t="shared" si="4"/>
        <v>48.85</v>
      </c>
      <c r="E106">
        <v>48.03</v>
      </c>
      <c r="F106">
        <v>49.67</v>
      </c>
      <c r="G106">
        <v>0</v>
      </c>
      <c r="H106" t="s">
        <v>13</v>
      </c>
      <c r="I106">
        <v>96</v>
      </c>
      <c r="J106" s="2">
        <v>15075</v>
      </c>
      <c r="K106" s="1">
        <v>0.33329999999999999</v>
      </c>
      <c r="L106" s="5">
        <f t="shared" si="6"/>
        <v>48.734999999999999</v>
      </c>
      <c r="M106" s="5">
        <f t="shared" si="5"/>
        <v>48.71125</v>
      </c>
    </row>
    <row r="107" spans="1:13" x14ac:dyDescent="0.3">
      <c r="A107" t="s">
        <v>205</v>
      </c>
      <c r="B107" t="s">
        <v>118</v>
      </c>
      <c r="C107">
        <v>426</v>
      </c>
      <c r="D107">
        <f t="shared" si="4"/>
        <v>47.730000000000004</v>
      </c>
      <c r="E107">
        <v>47.13</v>
      </c>
      <c r="F107">
        <v>48.33</v>
      </c>
      <c r="G107">
        <v>0</v>
      </c>
      <c r="H107" t="s">
        <v>13</v>
      </c>
      <c r="I107">
        <v>8</v>
      </c>
      <c r="J107" s="2">
        <v>5549</v>
      </c>
      <c r="K107" s="1">
        <v>0.31580000000000003</v>
      </c>
      <c r="L107" s="5">
        <f t="shared" si="6"/>
        <v>47.743749999999999</v>
      </c>
      <c r="M107" s="5">
        <f t="shared" si="5"/>
        <v>47.734375</v>
      </c>
    </row>
    <row r="108" spans="1:13" x14ac:dyDescent="0.3">
      <c r="A108" t="s">
        <v>206</v>
      </c>
      <c r="B108" t="s">
        <v>207</v>
      </c>
      <c r="C108">
        <v>427</v>
      </c>
      <c r="D108">
        <f t="shared" si="4"/>
        <v>46.664999999999999</v>
      </c>
      <c r="E108">
        <v>45.55</v>
      </c>
      <c r="F108">
        <v>47.78</v>
      </c>
      <c r="G108">
        <v>0</v>
      </c>
      <c r="H108" t="s">
        <v>13</v>
      </c>
      <c r="I108">
        <v>1</v>
      </c>
      <c r="J108" s="2">
        <v>6149</v>
      </c>
      <c r="K108" s="1">
        <v>0.32650000000000001</v>
      </c>
      <c r="L108" s="5">
        <f t="shared" si="6"/>
        <v>46.715000000000003</v>
      </c>
      <c r="M108" s="5">
        <f t="shared" si="5"/>
        <v>46.733125000000001</v>
      </c>
    </row>
    <row r="109" spans="1:13" x14ac:dyDescent="0.3">
      <c r="A109" t="s">
        <v>208</v>
      </c>
      <c r="B109" t="s">
        <v>209</v>
      </c>
      <c r="C109">
        <v>428</v>
      </c>
      <c r="D109">
        <f t="shared" si="4"/>
        <v>45.8</v>
      </c>
      <c r="E109">
        <v>44.63</v>
      </c>
      <c r="F109">
        <v>46.97</v>
      </c>
      <c r="G109">
        <v>-2.19</v>
      </c>
      <c r="H109" s="1">
        <v>-4.6300000000000001E-2</v>
      </c>
      <c r="I109">
        <v>1</v>
      </c>
      <c r="J109" s="2">
        <v>1295</v>
      </c>
      <c r="K109" s="1">
        <v>0.3276</v>
      </c>
      <c r="L109" s="5">
        <f t="shared" si="6"/>
        <v>45.758749999999992</v>
      </c>
      <c r="M109" s="5">
        <f t="shared" si="5"/>
        <v>45.750312499999993</v>
      </c>
    </row>
    <row r="110" spans="1:13" x14ac:dyDescent="0.3">
      <c r="A110" t="s">
        <v>210</v>
      </c>
      <c r="B110" t="s">
        <v>211</v>
      </c>
      <c r="C110">
        <v>429</v>
      </c>
      <c r="D110">
        <f t="shared" si="4"/>
        <v>44.769999999999996</v>
      </c>
      <c r="E110">
        <v>44.16</v>
      </c>
      <c r="F110">
        <v>45.38</v>
      </c>
      <c r="G110">
        <v>0</v>
      </c>
      <c r="H110" t="s">
        <v>13</v>
      </c>
      <c r="I110">
        <v>2</v>
      </c>
      <c r="J110" s="2">
        <v>1353</v>
      </c>
      <c r="K110" s="1">
        <v>0.30209999999999998</v>
      </c>
      <c r="L110" s="5">
        <f t="shared" si="6"/>
        <v>44.768749999999997</v>
      </c>
      <c r="M110" s="5">
        <f t="shared" si="5"/>
        <v>44.767812499999998</v>
      </c>
    </row>
    <row r="111" spans="1:13" x14ac:dyDescent="0.3">
      <c r="A111" t="s">
        <v>212</v>
      </c>
      <c r="B111" t="s">
        <v>101</v>
      </c>
      <c r="C111">
        <v>430</v>
      </c>
      <c r="D111">
        <f t="shared" si="4"/>
        <v>43.734999999999999</v>
      </c>
      <c r="E111">
        <v>42.7</v>
      </c>
      <c r="F111">
        <v>44.77</v>
      </c>
      <c r="G111">
        <v>0.35</v>
      </c>
      <c r="H111" s="1">
        <v>8.2000000000000007E-3</v>
      </c>
      <c r="I111">
        <v>10</v>
      </c>
      <c r="J111" s="2">
        <v>33810</v>
      </c>
      <c r="K111" s="1">
        <v>0.31019999999999998</v>
      </c>
      <c r="L111" s="5">
        <f t="shared" si="6"/>
        <v>43.775000000000006</v>
      </c>
      <c r="M111" s="5">
        <f t="shared" si="5"/>
        <v>43.765625</v>
      </c>
    </row>
    <row r="112" spans="1:13" x14ac:dyDescent="0.3">
      <c r="A112" t="s">
        <v>213</v>
      </c>
      <c r="B112" t="s">
        <v>214</v>
      </c>
      <c r="C112">
        <v>431</v>
      </c>
      <c r="D112">
        <f t="shared" si="4"/>
        <v>42.86</v>
      </c>
      <c r="E112">
        <v>41.71</v>
      </c>
      <c r="F112">
        <v>44.01</v>
      </c>
      <c r="G112">
        <v>0</v>
      </c>
      <c r="H112" t="s">
        <v>13</v>
      </c>
      <c r="I112">
        <v>1</v>
      </c>
      <c r="J112" s="2">
        <v>2838</v>
      </c>
      <c r="K112" s="1">
        <v>0.31269999999999998</v>
      </c>
      <c r="L112" s="5">
        <f t="shared" si="6"/>
        <v>42.743749999999991</v>
      </c>
      <c r="M112" s="5">
        <f t="shared" si="5"/>
        <v>42.73</v>
      </c>
    </row>
    <row r="113" spans="1:13" x14ac:dyDescent="0.3">
      <c r="A113" t="s">
        <v>215</v>
      </c>
      <c r="B113" t="s">
        <v>216</v>
      </c>
      <c r="C113">
        <v>432</v>
      </c>
      <c r="D113">
        <f t="shared" si="4"/>
        <v>41.519999999999996</v>
      </c>
      <c r="E113">
        <v>40.65</v>
      </c>
      <c r="F113">
        <v>42.39</v>
      </c>
      <c r="G113">
        <v>0</v>
      </c>
      <c r="H113" t="s">
        <v>13</v>
      </c>
      <c r="I113">
        <v>24</v>
      </c>
      <c r="J113" s="2">
        <v>2445</v>
      </c>
      <c r="K113" s="1">
        <v>0.2868</v>
      </c>
      <c r="L113" s="5">
        <f t="shared" si="6"/>
        <v>41.657499999999999</v>
      </c>
      <c r="M113" s="5">
        <f t="shared" si="5"/>
        <v>41.705312499999998</v>
      </c>
    </row>
    <row r="114" spans="1:13" x14ac:dyDescent="0.3">
      <c r="A114" t="s">
        <v>217</v>
      </c>
      <c r="B114" t="s">
        <v>218</v>
      </c>
      <c r="C114">
        <v>433</v>
      </c>
      <c r="D114">
        <f t="shared" si="4"/>
        <v>40.730000000000004</v>
      </c>
      <c r="E114">
        <v>40.119999999999997</v>
      </c>
      <c r="F114">
        <v>41.34</v>
      </c>
      <c r="G114">
        <v>0</v>
      </c>
      <c r="H114" t="s">
        <v>13</v>
      </c>
      <c r="I114">
        <v>4</v>
      </c>
      <c r="J114" s="2">
        <v>3387</v>
      </c>
      <c r="K114" s="1">
        <v>0.27989999999999998</v>
      </c>
      <c r="L114" s="5">
        <f t="shared" si="6"/>
        <v>40.762500000000003</v>
      </c>
      <c r="M114" s="5">
        <f t="shared" si="5"/>
        <v>40.805312499999999</v>
      </c>
    </row>
    <row r="115" spans="1:13" x14ac:dyDescent="0.3">
      <c r="A115" t="s">
        <v>219</v>
      </c>
      <c r="B115" t="s">
        <v>201</v>
      </c>
      <c r="C115">
        <v>434</v>
      </c>
      <c r="D115">
        <f t="shared" si="4"/>
        <v>40.07</v>
      </c>
      <c r="E115">
        <v>39.24</v>
      </c>
      <c r="F115">
        <v>40.9</v>
      </c>
      <c r="G115">
        <v>0</v>
      </c>
      <c r="H115" t="s">
        <v>13</v>
      </c>
      <c r="I115">
        <v>6</v>
      </c>
      <c r="J115" s="2">
        <v>2673</v>
      </c>
      <c r="K115" s="1">
        <v>0.29299999999999998</v>
      </c>
      <c r="L115" s="5">
        <f t="shared" si="6"/>
        <v>40.03875</v>
      </c>
      <c r="M115" s="5">
        <f t="shared" si="5"/>
        <v>40.014375000000001</v>
      </c>
    </row>
    <row r="116" spans="1:13" x14ac:dyDescent="0.3">
      <c r="A116" t="s">
        <v>220</v>
      </c>
      <c r="B116" t="s">
        <v>221</v>
      </c>
      <c r="C116">
        <v>435</v>
      </c>
      <c r="D116">
        <f t="shared" si="4"/>
        <v>39.284999999999997</v>
      </c>
      <c r="E116">
        <v>38.520000000000003</v>
      </c>
      <c r="F116">
        <v>40.049999999999997</v>
      </c>
      <c r="G116">
        <v>4.21</v>
      </c>
      <c r="H116" s="1">
        <v>0.11840000000000001</v>
      </c>
      <c r="I116">
        <v>1</v>
      </c>
      <c r="J116" s="2">
        <v>29656</v>
      </c>
      <c r="K116" s="1">
        <v>0.29220000000000002</v>
      </c>
      <c r="L116" s="5">
        <f t="shared" si="6"/>
        <v>39.217500000000001</v>
      </c>
      <c r="M116" s="5">
        <f t="shared" si="5"/>
        <v>39.169687499999995</v>
      </c>
    </row>
    <row r="117" spans="1:13" x14ac:dyDescent="0.3">
      <c r="A117" t="s">
        <v>222</v>
      </c>
      <c r="B117" t="s">
        <v>223</v>
      </c>
      <c r="C117">
        <v>436</v>
      </c>
      <c r="D117">
        <f t="shared" si="4"/>
        <v>38.230000000000004</v>
      </c>
      <c r="E117">
        <v>37.369999999999997</v>
      </c>
      <c r="F117">
        <v>39.090000000000003</v>
      </c>
      <c r="G117">
        <v>1.28</v>
      </c>
      <c r="H117" s="1">
        <v>3.4200000000000001E-2</v>
      </c>
      <c r="I117">
        <v>2</v>
      </c>
      <c r="J117" s="2">
        <v>5512</v>
      </c>
      <c r="K117" s="1">
        <v>0.28789999999999999</v>
      </c>
      <c r="L117" s="5">
        <f t="shared" si="6"/>
        <v>38.204999999999998</v>
      </c>
      <c r="M117" s="5">
        <f t="shared" si="5"/>
        <v>38.181874999999998</v>
      </c>
    </row>
    <row r="118" spans="1:13" x14ac:dyDescent="0.3">
      <c r="A118" t="s">
        <v>224</v>
      </c>
      <c r="B118" t="s">
        <v>225</v>
      </c>
      <c r="C118">
        <v>437</v>
      </c>
      <c r="D118">
        <f t="shared" si="4"/>
        <v>37.075000000000003</v>
      </c>
      <c r="E118">
        <v>36.01</v>
      </c>
      <c r="F118">
        <v>38.14</v>
      </c>
      <c r="G118">
        <v>0</v>
      </c>
      <c r="H118" t="s">
        <v>13</v>
      </c>
      <c r="I118">
        <v>13</v>
      </c>
      <c r="J118" s="2">
        <v>3896</v>
      </c>
      <c r="K118" s="1">
        <v>0.28389999999999999</v>
      </c>
      <c r="L118" s="5">
        <f t="shared" si="6"/>
        <v>37.1</v>
      </c>
      <c r="M118" s="5">
        <f t="shared" si="5"/>
        <v>37.1175</v>
      </c>
    </row>
    <row r="119" spans="1:13" x14ac:dyDescent="0.3">
      <c r="A119" t="s">
        <v>226</v>
      </c>
      <c r="B119" t="s">
        <v>227</v>
      </c>
      <c r="C119">
        <v>438</v>
      </c>
      <c r="D119">
        <f t="shared" si="4"/>
        <v>36.020000000000003</v>
      </c>
      <c r="E119">
        <v>34.840000000000003</v>
      </c>
      <c r="F119">
        <v>37.200000000000003</v>
      </c>
      <c r="G119">
        <v>0</v>
      </c>
      <c r="H119" t="s">
        <v>13</v>
      </c>
      <c r="I119">
        <v>3</v>
      </c>
      <c r="J119" s="2">
        <v>2381</v>
      </c>
      <c r="K119" s="1">
        <v>0.2802</v>
      </c>
      <c r="L119" s="5">
        <f t="shared" si="6"/>
        <v>36.064999999999998</v>
      </c>
      <c r="M119" s="5">
        <f t="shared" si="5"/>
        <v>36.073437499999997</v>
      </c>
    </row>
    <row r="120" spans="1:13" x14ac:dyDescent="0.3">
      <c r="A120" t="s">
        <v>228</v>
      </c>
      <c r="B120" t="s">
        <v>201</v>
      </c>
      <c r="C120">
        <v>439</v>
      </c>
      <c r="D120">
        <f t="shared" si="4"/>
        <v>35.144999999999996</v>
      </c>
      <c r="E120">
        <v>34.1</v>
      </c>
      <c r="F120">
        <v>36.19</v>
      </c>
      <c r="G120">
        <v>0</v>
      </c>
      <c r="H120" t="s">
        <v>13</v>
      </c>
      <c r="I120">
        <v>2</v>
      </c>
      <c r="J120" s="2">
        <v>3146</v>
      </c>
      <c r="K120" s="1">
        <v>0.27429999999999999</v>
      </c>
      <c r="L120" s="5">
        <f t="shared" si="6"/>
        <v>35.063749999999999</v>
      </c>
      <c r="M120" s="5">
        <f t="shared" si="5"/>
        <v>35.056249999999999</v>
      </c>
    </row>
    <row r="121" spans="1:13" x14ac:dyDescent="0.3">
      <c r="A121" t="s">
        <v>229</v>
      </c>
      <c r="B121" t="s">
        <v>230</v>
      </c>
      <c r="C121">
        <v>440</v>
      </c>
      <c r="D121">
        <f t="shared" si="4"/>
        <v>33.945</v>
      </c>
      <c r="E121">
        <v>33.58</v>
      </c>
      <c r="F121">
        <v>34.31</v>
      </c>
      <c r="G121">
        <v>3.6</v>
      </c>
      <c r="H121" s="1">
        <v>0.11609999999999999</v>
      </c>
      <c r="I121">
        <v>12</v>
      </c>
      <c r="J121" s="2">
        <v>58252</v>
      </c>
      <c r="K121" s="1">
        <v>0.2422</v>
      </c>
      <c r="L121" s="5">
        <f t="shared" si="6"/>
        <v>34.032499999999999</v>
      </c>
      <c r="M121" s="5">
        <f t="shared" si="5"/>
        <v>34.041874999999997</v>
      </c>
    </row>
    <row r="122" spans="1:13" x14ac:dyDescent="0.3">
      <c r="A122" t="s">
        <v>231</v>
      </c>
      <c r="B122" t="s">
        <v>232</v>
      </c>
      <c r="C122">
        <v>441</v>
      </c>
      <c r="D122">
        <f t="shared" si="4"/>
        <v>33.094999999999999</v>
      </c>
      <c r="E122">
        <v>32.06</v>
      </c>
      <c r="F122">
        <v>34.130000000000003</v>
      </c>
      <c r="G122">
        <v>-3.1</v>
      </c>
      <c r="H122" s="1">
        <v>-8.4199999999999997E-2</v>
      </c>
      <c r="I122">
        <v>1</v>
      </c>
      <c r="J122" s="2">
        <v>5606</v>
      </c>
      <c r="K122" s="1">
        <v>0.26140000000000002</v>
      </c>
      <c r="L122" s="5">
        <f t="shared" si="6"/>
        <v>33.038749999999993</v>
      </c>
      <c r="M122" s="5">
        <f t="shared" si="5"/>
        <v>33.041874999999997</v>
      </c>
    </row>
    <row r="123" spans="1:13" x14ac:dyDescent="0.3">
      <c r="A123" t="s">
        <v>233</v>
      </c>
      <c r="B123" t="s">
        <v>223</v>
      </c>
      <c r="C123">
        <v>442</v>
      </c>
      <c r="D123">
        <f t="shared" si="4"/>
        <v>32.019999999999996</v>
      </c>
      <c r="E123">
        <v>30.93</v>
      </c>
      <c r="F123">
        <v>33.11</v>
      </c>
      <c r="G123">
        <v>0</v>
      </c>
      <c r="H123" t="s">
        <v>13</v>
      </c>
      <c r="I123">
        <v>4</v>
      </c>
      <c r="J123" s="2">
        <v>4139</v>
      </c>
      <c r="K123" s="1">
        <v>0.25519999999999998</v>
      </c>
      <c r="L123" s="5">
        <f t="shared" si="6"/>
        <v>32.057499999999997</v>
      </c>
      <c r="M123" s="5">
        <f t="shared" si="5"/>
        <v>32.054062500000001</v>
      </c>
    </row>
    <row r="124" spans="1:13" x14ac:dyDescent="0.3">
      <c r="A124" t="s">
        <v>234</v>
      </c>
      <c r="B124" t="s">
        <v>235</v>
      </c>
      <c r="C124">
        <v>443</v>
      </c>
      <c r="D124">
        <f t="shared" si="4"/>
        <v>31.094999999999999</v>
      </c>
      <c r="E124">
        <v>29.99</v>
      </c>
      <c r="F124">
        <v>32.200000000000003</v>
      </c>
      <c r="G124">
        <v>-2.4300000000000002</v>
      </c>
      <c r="H124" s="1">
        <v>-7.0800000000000002E-2</v>
      </c>
      <c r="I124">
        <v>1</v>
      </c>
      <c r="J124" s="2">
        <v>3984</v>
      </c>
      <c r="K124" s="1">
        <v>0.25209999999999999</v>
      </c>
      <c r="L124" s="5">
        <f t="shared" si="6"/>
        <v>31.0625</v>
      </c>
      <c r="M124" s="5">
        <f t="shared" si="5"/>
        <v>31.088125000000002</v>
      </c>
    </row>
    <row r="125" spans="1:13" x14ac:dyDescent="0.3">
      <c r="A125" t="s">
        <v>236</v>
      </c>
      <c r="B125" t="s">
        <v>237</v>
      </c>
      <c r="C125">
        <v>444</v>
      </c>
      <c r="D125">
        <f t="shared" si="4"/>
        <v>30.04</v>
      </c>
      <c r="E125">
        <v>29.15</v>
      </c>
      <c r="F125">
        <v>30.93</v>
      </c>
      <c r="G125">
        <v>2.29</v>
      </c>
      <c r="H125" s="1">
        <v>7.9799999999999996E-2</v>
      </c>
      <c r="I125">
        <v>4</v>
      </c>
      <c r="J125" s="2">
        <v>2555</v>
      </c>
      <c r="K125" s="1">
        <v>0.2389</v>
      </c>
      <c r="L125" s="5">
        <f t="shared" si="6"/>
        <v>30.17</v>
      </c>
      <c r="M125" s="5">
        <f t="shared" si="5"/>
        <v>30.192187500000003</v>
      </c>
    </row>
    <row r="126" spans="1:13" x14ac:dyDescent="0.3">
      <c r="A126" t="s">
        <v>238</v>
      </c>
      <c r="B126" t="s">
        <v>239</v>
      </c>
      <c r="C126">
        <v>445</v>
      </c>
      <c r="D126">
        <f t="shared" si="4"/>
        <v>29.505000000000003</v>
      </c>
      <c r="E126">
        <v>28.6</v>
      </c>
      <c r="F126">
        <v>30.41</v>
      </c>
      <c r="G126">
        <v>3.96</v>
      </c>
      <c r="H126" s="1">
        <v>0.15029999999999999</v>
      </c>
      <c r="I126">
        <v>11</v>
      </c>
      <c r="J126" s="2">
        <v>22784</v>
      </c>
      <c r="K126" s="1">
        <v>0.2465</v>
      </c>
      <c r="L126" s="5">
        <f t="shared" si="6"/>
        <v>29.366250000000001</v>
      </c>
      <c r="M126" s="5">
        <f t="shared" si="5"/>
        <v>29.330937500000001</v>
      </c>
    </row>
    <row r="127" spans="1:13" x14ac:dyDescent="0.3">
      <c r="A127" t="s">
        <v>240</v>
      </c>
      <c r="B127" t="s">
        <v>241</v>
      </c>
      <c r="C127">
        <v>446</v>
      </c>
      <c r="D127">
        <f t="shared" si="4"/>
        <v>28.414999999999999</v>
      </c>
      <c r="E127">
        <v>28.35</v>
      </c>
      <c r="F127">
        <v>28.48</v>
      </c>
      <c r="G127">
        <v>0</v>
      </c>
      <c r="H127" t="s">
        <v>13</v>
      </c>
      <c r="I127">
        <v>4</v>
      </c>
      <c r="J127" s="2">
        <v>13120</v>
      </c>
      <c r="K127" s="1">
        <v>0.215</v>
      </c>
      <c r="L127" s="5">
        <f t="shared" si="6"/>
        <v>28.421250000000001</v>
      </c>
      <c r="M127" s="5">
        <f t="shared" si="5"/>
        <v>28.400000000000002</v>
      </c>
    </row>
    <row r="128" spans="1:13" x14ac:dyDescent="0.3">
      <c r="A128" t="s">
        <v>242</v>
      </c>
      <c r="B128" t="s">
        <v>225</v>
      </c>
      <c r="C128">
        <v>447</v>
      </c>
      <c r="D128">
        <f t="shared" si="4"/>
        <v>27.35</v>
      </c>
      <c r="E128">
        <v>27.29</v>
      </c>
      <c r="F128">
        <v>27.41</v>
      </c>
      <c r="G128">
        <v>0</v>
      </c>
      <c r="H128" t="s">
        <v>13</v>
      </c>
      <c r="I128">
        <v>8</v>
      </c>
      <c r="J128" s="2">
        <v>3288</v>
      </c>
      <c r="K128" s="1">
        <v>0.20749999999999999</v>
      </c>
      <c r="L128" s="5">
        <f t="shared" si="6"/>
        <v>27.391250000000003</v>
      </c>
      <c r="M128" s="5">
        <f t="shared" si="5"/>
        <v>27.422500000000003</v>
      </c>
    </row>
    <row r="129" spans="1:24" x14ac:dyDescent="0.3">
      <c r="A129" t="s">
        <v>243</v>
      </c>
      <c r="B129" t="s">
        <v>223</v>
      </c>
      <c r="C129">
        <v>448</v>
      </c>
      <c r="D129">
        <f t="shared" si="4"/>
        <v>26.450000000000003</v>
      </c>
      <c r="E129">
        <v>26.37</v>
      </c>
      <c r="F129">
        <v>26.53</v>
      </c>
      <c r="G129">
        <v>0.8</v>
      </c>
      <c r="H129" s="1">
        <v>3.0499999999999999E-2</v>
      </c>
      <c r="I129">
        <v>6</v>
      </c>
      <c r="J129" s="2">
        <v>4388</v>
      </c>
      <c r="K129" s="1">
        <v>0.2054</v>
      </c>
      <c r="L129" s="5">
        <f t="shared" si="6"/>
        <v>26.486249999999998</v>
      </c>
      <c r="M129" s="5">
        <f t="shared" si="5"/>
        <v>26.494687499999998</v>
      </c>
    </row>
    <row r="130" spans="1:24" x14ac:dyDescent="0.3">
      <c r="A130" t="s">
        <v>244</v>
      </c>
      <c r="B130" t="s">
        <v>245</v>
      </c>
      <c r="C130">
        <v>449</v>
      </c>
      <c r="D130">
        <f t="shared" si="4"/>
        <v>25.695</v>
      </c>
      <c r="E130">
        <v>25.64</v>
      </c>
      <c r="F130">
        <v>25.75</v>
      </c>
      <c r="G130">
        <v>0</v>
      </c>
      <c r="H130" t="s">
        <v>13</v>
      </c>
      <c r="I130">
        <v>3</v>
      </c>
      <c r="J130" s="2">
        <v>3633</v>
      </c>
      <c r="K130" s="1">
        <v>0.20580000000000001</v>
      </c>
      <c r="L130" s="5">
        <f t="shared" si="6"/>
        <v>25.615000000000002</v>
      </c>
      <c r="M130" s="5">
        <f t="shared" si="5"/>
        <v>25.599687500000002</v>
      </c>
    </row>
    <row r="131" spans="1:24" x14ac:dyDescent="0.3">
      <c r="A131" t="s">
        <v>246</v>
      </c>
      <c r="B131" t="s">
        <v>247</v>
      </c>
      <c r="C131">
        <v>450</v>
      </c>
      <c r="D131">
        <f t="shared" si="4"/>
        <v>24.619999999999997</v>
      </c>
      <c r="E131">
        <v>24.56</v>
      </c>
      <c r="F131">
        <v>24.68</v>
      </c>
      <c r="G131">
        <v>2.82</v>
      </c>
      <c r="H131" s="1">
        <v>0.13100000000000001</v>
      </c>
      <c r="I131">
        <v>9</v>
      </c>
      <c r="J131" s="2">
        <v>36923</v>
      </c>
      <c r="K131" s="1">
        <v>0.1983</v>
      </c>
      <c r="L131" s="5">
        <f t="shared" si="6"/>
        <v>24.682500000000001</v>
      </c>
      <c r="M131" s="5">
        <f t="shared" si="5"/>
        <v>24.678437500000001</v>
      </c>
    </row>
    <row r="132" spans="1:24" x14ac:dyDescent="0.3">
      <c r="A132" t="s">
        <v>248</v>
      </c>
      <c r="B132" t="s">
        <v>101</v>
      </c>
      <c r="C132">
        <v>451</v>
      </c>
      <c r="D132">
        <f t="shared" ref="D132:D195" si="7">AVERAGE(E132:F132)</f>
        <v>23.795000000000002</v>
      </c>
      <c r="E132">
        <v>23.73</v>
      </c>
      <c r="F132">
        <v>23.86</v>
      </c>
      <c r="G132">
        <v>-4.38</v>
      </c>
      <c r="H132" s="1">
        <v>-0.15890000000000001</v>
      </c>
      <c r="I132">
        <v>21</v>
      </c>
      <c r="J132" s="2">
        <v>3746</v>
      </c>
      <c r="K132" s="1">
        <v>0.1973</v>
      </c>
      <c r="L132" s="5">
        <f t="shared" si="6"/>
        <v>23.733750000000001</v>
      </c>
      <c r="M132" s="5">
        <f t="shared" si="5"/>
        <v>23.739375000000003</v>
      </c>
    </row>
    <row r="133" spans="1:24" x14ac:dyDescent="0.3">
      <c r="A133" t="s">
        <v>249</v>
      </c>
      <c r="B133" t="s">
        <v>250</v>
      </c>
      <c r="C133">
        <v>452</v>
      </c>
      <c r="D133">
        <f t="shared" si="7"/>
        <v>22.725000000000001</v>
      </c>
      <c r="E133">
        <v>22.66</v>
      </c>
      <c r="F133">
        <v>22.79</v>
      </c>
      <c r="G133">
        <v>1.26</v>
      </c>
      <c r="H133" s="1">
        <v>5.8500000000000003E-2</v>
      </c>
      <c r="I133">
        <v>23</v>
      </c>
      <c r="J133" s="2">
        <v>4076</v>
      </c>
      <c r="K133" s="1">
        <v>0.18970000000000001</v>
      </c>
      <c r="L133" s="5">
        <f t="shared" si="6"/>
        <v>22.807500000000001</v>
      </c>
      <c r="M133" s="5">
        <f t="shared" ref="M133:M196" si="8">0.25*L132+0.5*L133+0.25*L134</f>
        <v>22.810937499999998</v>
      </c>
    </row>
    <row r="134" spans="1:24" x14ac:dyDescent="0.3">
      <c r="A134" t="s">
        <v>251</v>
      </c>
      <c r="B134" t="s">
        <v>252</v>
      </c>
      <c r="C134">
        <v>453</v>
      </c>
      <c r="D134">
        <f t="shared" si="7"/>
        <v>21.984999999999999</v>
      </c>
      <c r="E134">
        <v>21.93</v>
      </c>
      <c r="F134">
        <v>22.04</v>
      </c>
      <c r="G134">
        <v>2.23</v>
      </c>
      <c r="H134" s="1">
        <v>0.1129</v>
      </c>
      <c r="I134">
        <v>1</v>
      </c>
      <c r="J134" s="2">
        <v>3257</v>
      </c>
      <c r="K134" s="1">
        <v>0.19020000000000001</v>
      </c>
      <c r="L134" s="5">
        <f t="shared" si="6"/>
        <v>21.894999999999996</v>
      </c>
      <c r="M134" s="5">
        <f t="shared" si="8"/>
        <v>21.884062499999999</v>
      </c>
    </row>
    <row r="135" spans="1:24" x14ac:dyDescent="0.3">
      <c r="A135" t="s">
        <v>253</v>
      </c>
      <c r="B135" t="s">
        <v>254</v>
      </c>
      <c r="C135">
        <v>454</v>
      </c>
      <c r="D135">
        <f t="shared" si="7"/>
        <v>20.884999999999998</v>
      </c>
      <c r="E135">
        <v>20.83</v>
      </c>
      <c r="F135">
        <v>20.94</v>
      </c>
      <c r="G135">
        <v>1.9</v>
      </c>
      <c r="H135" s="1">
        <v>9.7299999999999998E-2</v>
      </c>
      <c r="I135">
        <v>1</v>
      </c>
      <c r="J135" s="2">
        <v>2574</v>
      </c>
      <c r="K135" s="1">
        <v>0.18179999999999999</v>
      </c>
      <c r="L135" s="5">
        <f t="shared" si="6"/>
        <v>20.938749999999999</v>
      </c>
      <c r="M135" s="5">
        <f t="shared" si="8"/>
        <v>20.9534375</v>
      </c>
    </row>
    <row r="136" spans="1:24" x14ac:dyDescent="0.3">
      <c r="A136" t="s">
        <v>255</v>
      </c>
      <c r="B136" t="s">
        <v>256</v>
      </c>
      <c r="C136">
        <v>455</v>
      </c>
      <c r="D136">
        <f t="shared" si="7"/>
        <v>20</v>
      </c>
      <c r="E136">
        <v>19.95</v>
      </c>
      <c r="F136">
        <v>20.05</v>
      </c>
      <c r="G136">
        <v>2.82</v>
      </c>
      <c r="H136" s="1">
        <v>0.16239999999999999</v>
      </c>
      <c r="I136">
        <v>7</v>
      </c>
      <c r="J136" s="2">
        <v>37655</v>
      </c>
      <c r="K136" s="1">
        <v>0.17849999999999999</v>
      </c>
      <c r="L136" s="5">
        <f t="shared" si="6"/>
        <v>20.041249999999998</v>
      </c>
      <c r="M136" s="5">
        <f t="shared" si="8"/>
        <v>20.055937499999999</v>
      </c>
      <c r="W136">
        <f>MAX(dCall)</f>
        <v>-8.1249999999999989E-2</v>
      </c>
      <c r="X136">
        <f>MIN(dPut)</f>
        <v>7.3437499999999822E-2</v>
      </c>
    </row>
    <row r="137" spans="1:24" x14ac:dyDescent="0.3">
      <c r="A137" t="s">
        <v>257</v>
      </c>
      <c r="B137" t="s">
        <v>258</v>
      </c>
      <c r="C137">
        <v>456</v>
      </c>
      <c r="D137">
        <f t="shared" si="7"/>
        <v>19.28</v>
      </c>
      <c r="E137">
        <v>19.23</v>
      </c>
      <c r="F137">
        <v>19.329999999999998</v>
      </c>
      <c r="G137">
        <v>1.32</v>
      </c>
      <c r="H137" s="1">
        <v>7.5499999999999998E-2</v>
      </c>
      <c r="I137">
        <v>16</v>
      </c>
      <c r="J137" s="2">
        <v>6054</v>
      </c>
      <c r="K137" s="1">
        <v>0.17910000000000001</v>
      </c>
      <c r="L137" s="5">
        <f t="shared" si="6"/>
        <v>19.202500000000001</v>
      </c>
      <c r="M137" s="5">
        <f t="shared" si="8"/>
        <v>19.18375</v>
      </c>
    </row>
    <row r="138" spans="1:24" x14ac:dyDescent="0.3">
      <c r="A138" t="s">
        <v>259</v>
      </c>
      <c r="B138" t="s">
        <v>260</v>
      </c>
      <c r="C138">
        <v>457</v>
      </c>
      <c r="D138">
        <f t="shared" si="7"/>
        <v>18.25</v>
      </c>
      <c r="E138">
        <v>17.53</v>
      </c>
      <c r="F138">
        <v>18.97</v>
      </c>
      <c r="G138">
        <v>2.59</v>
      </c>
      <c r="H138" s="1">
        <v>0.1666</v>
      </c>
      <c r="I138">
        <v>53</v>
      </c>
      <c r="J138" s="2">
        <v>7054</v>
      </c>
      <c r="K138" s="1">
        <v>0.18740000000000001</v>
      </c>
      <c r="L138" s="5">
        <f t="shared" ref="L138:L201" si="9">0.25*D137+0.5*D138+0.25*D139</f>
        <v>18.28875</v>
      </c>
      <c r="M138" s="5">
        <f t="shared" si="8"/>
        <v>18.2925</v>
      </c>
    </row>
    <row r="139" spans="1:24" x14ac:dyDescent="0.3">
      <c r="A139" t="s">
        <v>261</v>
      </c>
      <c r="B139" t="s">
        <v>250</v>
      </c>
      <c r="C139">
        <v>458</v>
      </c>
      <c r="D139">
        <f t="shared" si="7"/>
        <v>17.375</v>
      </c>
      <c r="E139">
        <v>17.329999999999998</v>
      </c>
      <c r="F139">
        <v>17.420000000000002</v>
      </c>
      <c r="G139">
        <v>1.45</v>
      </c>
      <c r="H139" s="1">
        <v>9.01E-2</v>
      </c>
      <c r="I139">
        <v>13</v>
      </c>
      <c r="J139" s="2">
        <v>6097</v>
      </c>
      <c r="K139" s="1">
        <v>0.1686</v>
      </c>
      <c r="L139" s="5">
        <f t="shared" si="9"/>
        <v>17.39</v>
      </c>
      <c r="M139" s="5">
        <f t="shared" si="8"/>
        <v>17.408750000000001</v>
      </c>
    </row>
    <row r="140" spans="1:24" x14ac:dyDescent="0.3">
      <c r="A140" t="s">
        <v>262</v>
      </c>
      <c r="B140" t="s">
        <v>263</v>
      </c>
      <c r="C140">
        <v>459</v>
      </c>
      <c r="D140">
        <f t="shared" si="7"/>
        <v>16.560000000000002</v>
      </c>
      <c r="E140">
        <v>16.510000000000002</v>
      </c>
      <c r="F140">
        <v>16.61</v>
      </c>
      <c r="G140">
        <v>0.28000000000000003</v>
      </c>
      <c r="H140" s="1">
        <v>1.72E-2</v>
      </c>
      <c r="I140">
        <v>2</v>
      </c>
      <c r="J140" s="2">
        <v>2556</v>
      </c>
      <c r="K140" s="1">
        <v>0.16650000000000001</v>
      </c>
      <c r="L140" s="5">
        <f t="shared" si="9"/>
        <v>16.56625</v>
      </c>
      <c r="M140" s="5">
        <f t="shared" si="8"/>
        <v>16.5746875</v>
      </c>
    </row>
    <row r="141" spans="1:24" x14ac:dyDescent="0.3">
      <c r="A141" t="s">
        <v>264</v>
      </c>
      <c r="B141" t="s">
        <v>265</v>
      </c>
      <c r="C141">
        <v>460</v>
      </c>
      <c r="D141">
        <f t="shared" si="7"/>
        <v>15.77</v>
      </c>
      <c r="E141">
        <v>15.6</v>
      </c>
      <c r="F141">
        <v>15.94</v>
      </c>
      <c r="G141">
        <v>2.87</v>
      </c>
      <c r="H141" s="1">
        <v>0.222</v>
      </c>
      <c r="I141">
        <v>66</v>
      </c>
      <c r="J141" s="2">
        <v>67038</v>
      </c>
      <c r="K141" s="1">
        <v>0.16719999999999999</v>
      </c>
      <c r="L141" s="5">
        <f t="shared" si="9"/>
        <v>15.776250000000001</v>
      </c>
      <c r="M141" s="5">
        <f t="shared" si="8"/>
        <v>15.763437500000002</v>
      </c>
    </row>
    <row r="142" spans="1:24" x14ac:dyDescent="0.3">
      <c r="A142" t="s">
        <v>266</v>
      </c>
      <c r="B142" t="s">
        <v>267</v>
      </c>
      <c r="C142">
        <v>461</v>
      </c>
      <c r="D142">
        <f t="shared" si="7"/>
        <v>15.005000000000001</v>
      </c>
      <c r="E142">
        <v>14.96</v>
      </c>
      <c r="F142">
        <v>15.05</v>
      </c>
      <c r="G142">
        <v>2.06</v>
      </c>
      <c r="H142" s="1">
        <v>0.15490000000000001</v>
      </c>
      <c r="I142">
        <v>15</v>
      </c>
      <c r="J142" s="2">
        <v>3557</v>
      </c>
      <c r="K142" s="1">
        <v>0.1628</v>
      </c>
      <c r="L142" s="5">
        <f t="shared" si="9"/>
        <v>14.935</v>
      </c>
      <c r="M142" s="5">
        <f t="shared" si="8"/>
        <v>14.926875000000001</v>
      </c>
    </row>
    <row r="143" spans="1:24" x14ac:dyDescent="0.3">
      <c r="A143" t="s">
        <v>268</v>
      </c>
      <c r="B143" t="s">
        <v>250</v>
      </c>
      <c r="C143">
        <v>462</v>
      </c>
      <c r="D143">
        <f t="shared" si="7"/>
        <v>13.96</v>
      </c>
      <c r="E143">
        <v>13.92</v>
      </c>
      <c r="F143">
        <v>14</v>
      </c>
      <c r="G143">
        <v>2.5299999999999998</v>
      </c>
      <c r="H143" s="1">
        <v>0.2175</v>
      </c>
      <c r="I143">
        <v>23</v>
      </c>
      <c r="J143" s="2">
        <v>10964</v>
      </c>
      <c r="K143" s="1">
        <v>0.15490000000000001</v>
      </c>
      <c r="L143" s="5">
        <f t="shared" si="9"/>
        <v>14.061250000000001</v>
      </c>
      <c r="M143" s="5">
        <f t="shared" si="8"/>
        <v>14.0815625</v>
      </c>
    </row>
    <row r="144" spans="1:24" x14ac:dyDescent="0.3">
      <c r="A144" t="s">
        <v>269</v>
      </c>
      <c r="B144" t="s">
        <v>239</v>
      </c>
      <c r="C144">
        <v>463</v>
      </c>
      <c r="D144">
        <f t="shared" si="7"/>
        <v>13.32</v>
      </c>
      <c r="E144">
        <v>13.27</v>
      </c>
      <c r="F144">
        <v>13.37</v>
      </c>
      <c r="G144">
        <v>3.35</v>
      </c>
      <c r="H144" s="1">
        <v>0.31130000000000002</v>
      </c>
      <c r="I144">
        <v>60</v>
      </c>
      <c r="J144" s="2">
        <v>20100</v>
      </c>
      <c r="K144" s="1">
        <v>0.15559999999999999</v>
      </c>
      <c r="L144" s="5">
        <f t="shared" si="9"/>
        <v>13.268750000000001</v>
      </c>
      <c r="M144" s="5">
        <f t="shared" si="8"/>
        <v>13.267812500000002</v>
      </c>
    </row>
    <row r="145" spans="1:13" x14ac:dyDescent="0.3">
      <c r="A145" t="s">
        <v>270</v>
      </c>
      <c r="B145" t="s">
        <v>247</v>
      </c>
      <c r="C145">
        <v>464</v>
      </c>
      <c r="D145">
        <f t="shared" si="7"/>
        <v>12.475</v>
      </c>
      <c r="E145">
        <v>12.44</v>
      </c>
      <c r="F145">
        <v>12.51</v>
      </c>
      <c r="G145">
        <v>2.17</v>
      </c>
      <c r="H145" s="1">
        <v>0.21490000000000001</v>
      </c>
      <c r="I145">
        <v>68</v>
      </c>
      <c r="J145" s="2">
        <v>10600</v>
      </c>
      <c r="K145" s="1">
        <v>0.15129999999999999</v>
      </c>
      <c r="L145" s="5">
        <f t="shared" si="9"/>
        <v>12.4725</v>
      </c>
      <c r="M145" s="5">
        <f t="shared" si="8"/>
        <v>12.469687500000001</v>
      </c>
    </row>
    <row r="146" spans="1:13" x14ac:dyDescent="0.3">
      <c r="A146" t="s">
        <v>271</v>
      </c>
      <c r="B146" t="s">
        <v>239</v>
      </c>
      <c r="C146">
        <v>465</v>
      </c>
      <c r="D146">
        <f t="shared" si="7"/>
        <v>11.620000000000001</v>
      </c>
      <c r="E146">
        <v>11.59</v>
      </c>
      <c r="F146">
        <v>11.65</v>
      </c>
      <c r="G146">
        <v>3.34</v>
      </c>
      <c r="H146" s="1">
        <v>0.36299999999999999</v>
      </c>
      <c r="I146">
        <v>353</v>
      </c>
      <c r="J146" s="2">
        <v>25289</v>
      </c>
      <c r="K146" s="1">
        <v>0.1467</v>
      </c>
      <c r="L146" s="5">
        <f t="shared" si="9"/>
        <v>11.665000000000001</v>
      </c>
      <c r="M146" s="5">
        <f t="shared" si="8"/>
        <v>11.684062500000001</v>
      </c>
    </row>
    <row r="147" spans="1:13" x14ac:dyDescent="0.3">
      <c r="A147" t="s">
        <v>272</v>
      </c>
      <c r="B147" t="s">
        <v>273</v>
      </c>
      <c r="C147">
        <v>466</v>
      </c>
      <c r="D147">
        <f t="shared" si="7"/>
        <v>10.945</v>
      </c>
      <c r="E147">
        <v>10.92</v>
      </c>
      <c r="F147">
        <v>10.97</v>
      </c>
      <c r="G147">
        <v>2.36</v>
      </c>
      <c r="H147" s="1">
        <v>0.2596</v>
      </c>
      <c r="I147">
        <v>148</v>
      </c>
      <c r="J147" s="2">
        <v>4850</v>
      </c>
      <c r="K147" s="1">
        <v>0.14549999999999999</v>
      </c>
      <c r="L147" s="5">
        <f t="shared" si="9"/>
        <v>10.933750000000002</v>
      </c>
      <c r="M147" s="5">
        <f t="shared" si="8"/>
        <v>10.944687500000001</v>
      </c>
    </row>
    <row r="148" spans="1:13" x14ac:dyDescent="0.3">
      <c r="A148" t="s">
        <v>274</v>
      </c>
      <c r="B148" t="s">
        <v>275</v>
      </c>
      <c r="C148">
        <v>467</v>
      </c>
      <c r="D148">
        <f t="shared" si="7"/>
        <v>10.225</v>
      </c>
      <c r="E148">
        <v>10.199999999999999</v>
      </c>
      <c r="F148">
        <v>10.25</v>
      </c>
      <c r="G148">
        <v>2.83</v>
      </c>
      <c r="H148" s="1">
        <v>0.35289999999999999</v>
      </c>
      <c r="I148">
        <v>85</v>
      </c>
      <c r="J148" s="2">
        <v>2589</v>
      </c>
      <c r="K148" s="1">
        <v>0.1431</v>
      </c>
      <c r="L148" s="5">
        <f t="shared" si="9"/>
        <v>10.24625</v>
      </c>
      <c r="M148" s="5">
        <f t="shared" si="8"/>
        <v>10.25</v>
      </c>
    </row>
    <row r="149" spans="1:13" x14ac:dyDescent="0.3">
      <c r="A149" t="s">
        <v>276</v>
      </c>
      <c r="B149" t="s">
        <v>221</v>
      </c>
      <c r="C149">
        <v>468</v>
      </c>
      <c r="D149">
        <f t="shared" si="7"/>
        <v>9.59</v>
      </c>
      <c r="E149">
        <v>9.57</v>
      </c>
      <c r="F149">
        <v>9.61</v>
      </c>
      <c r="G149">
        <v>3.05</v>
      </c>
      <c r="H149" s="1">
        <v>0.42070000000000002</v>
      </c>
      <c r="I149">
        <v>212</v>
      </c>
      <c r="J149" s="2">
        <v>24172</v>
      </c>
      <c r="K149" s="1">
        <v>0.1419</v>
      </c>
      <c r="L149" s="5">
        <f t="shared" si="9"/>
        <v>9.5737500000000004</v>
      </c>
      <c r="M149" s="5">
        <f t="shared" si="8"/>
        <v>9.57</v>
      </c>
    </row>
    <row r="150" spans="1:13" x14ac:dyDescent="0.3">
      <c r="A150" t="s">
        <v>277</v>
      </c>
      <c r="B150" t="s">
        <v>278</v>
      </c>
      <c r="C150">
        <v>469</v>
      </c>
      <c r="D150">
        <f t="shared" si="7"/>
        <v>8.89</v>
      </c>
      <c r="E150">
        <v>8.8699999999999992</v>
      </c>
      <c r="F150">
        <v>8.91</v>
      </c>
      <c r="G150">
        <v>2.35</v>
      </c>
      <c r="H150" s="1">
        <v>0.35339999999999999</v>
      </c>
      <c r="I150">
        <v>243</v>
      </c>
      <c r="J150" s="2">
        <v>3423</v>
      </c>
      <c r="K150" s="1">
        <v>0.13930000000000001</v>
      </c>
      <c r="L150" s="5">
        <f t="shared" si="9"/>
        <v>8.8862500000000004</v>
      </c>
      <c r="M150" s="5">
        <f t="shared" si="8"/>
        <v>8.885625000000001</v>
      </c>
    </row>
    <row r="151" spans="1:13" x14ac:dyDescent="0.3">
      <c r="A151" t="s">
        <v>279</v>
      </c>
      <c r="B151" t="s">
        <v>278</v>
      </c>
      <c r="C151">
        <v>470</v>
      </c>
      <c r="D151">
        <f t="shared" si="7"/>
        <v>8.1750000000000007</v>
      </c>
      <c r="E151">
        <v>8.16</v>
      </c>
      <c r="F151">
        <v>8.19</v>
      </c>
      <c r="G151">
        <v>2.1800000000000002</v>
      </c>
      <c r="H151" s="1">
        <v>0.35799999999999998</v>
      </c>
      <c r="I151" s="2">
        <v>2101</v>
      </c>
      <c r="J151" s="2">
        <v>59838</v>
      </c>
      <c r="K151" s="1">
        <v>0.13589999999999999</v>
      </c>
      <c r="L151" s="5">
        <f t="shared" si="9"/>
        <v>8.1962500000000009</v>
      </c>
      <c r="M151" s="5">
        <f t="shared" si="8"/>
        <v>8.2081250000000008</v>
      </c>
    </row>
    <row r="152" spans="1:13" x14ac:dyDescent="0.3">
      <c r="A152" t="s">
        <v>280</v>
      </c>
      <c r="B152" t="s">
        <v>221</v>
      </c>
      <c r="C152">
        <v>471</v>
      </c>
      <c r="D152">
        <f t="shared" si="7"/>
        <v>7.5449999999999999</v>
      </c>
      <c r="E152">
        <v>7.53</v>
      </c>
      <c r="F152">
        <v>7.56</v>
      </c>
      <c r="G152">
        <v>2.68</v>
      </c>
      <c r="H152" s="1">
        <v>0.48199999999999998</v>
      </c>
      <c r="I152">
        <v>787</v>
      </c>
      <c r="J152" s="2">
        <v>5005</v>
      </c>
      <c r="K152" s="1">
        <v>0.1338</v>
      </c>
      <c r="L152" s="5">
        <f t="shared" si="9"/>
        <v>7.55375</v>
      </c>
      <c r="M152" s="5">
        <f t="shared" si="8"/>
        <v>7.5662500000000001</v>
      </c>
    </row>
    <row r="153" spans="1:13" x14ac:dyDescent="0.3">
      <c r="A153" t="s">
        <v>281</v>
      </c>
      <c r="B153" t="s">
        <v>282</v>
      </c>
      <c r="C153">
        <v>472</v>
      </c>
      <c r="D153">
        <f t="shared" si="7"/>
        <v>6.95</v>
      </c>
      <c r="E153">
        <v>6.94</v>
      </c>
      <c r="F153">
        <v>6.96</v>
      </c>
      <c r="G153">
        <v>1.94</v>
      </c>
      <c r="H153" s="1">
        <v>0.38569999999999999</v>
      </c>
      <c r="I153" s="2">
        <v>1997</v>
      </c>
      <c r="J153" s="2">
        <v>13585</v>
      </c>
      <c r="K153" s="1">
        <v>0.13189999999999999</v>
      </c>
      <c r="L153" s="5">
        <f t="shared" si="9"/>
        <v>6.9612499999999997</v>
      </c>
      <c r="M153" s="5">
        <f t="shared" si="8"/>
        <v>6.9718749999999998</v>
      </c>
    </row>
    <row r="154" spans="1:13" x14ac:dyDescent="0.3">
      <c r="A154" t="s">
        <v>283</v>
      </c>
      <c r="B154" t="s">
        <v>265</v>
      </c>
      <c r="C154">
        <v>473</v>
      </c>
      <c r="D154">
        <f t="shared" si="7"/>
        <v>6.4</v>
      </c>
      <c r="E154">
        <v>6.39</v>
      </c>
      <c r="F154">
        <v>6.41</v>
      </c>
      <c r="G154">
        <v>1.82</v>
      </c>
      <c r="H154" s="1">
        <v>0.38890000000000002</v>
      </c>
      <c r="I154" s="2">
        <v>6486</v>
      </c>
      <c r="J154" s="2">
        <v>12222</v>
      </c>
      <c r="K154" s="1">
        <v>0.1305</v>
      </c>
      <c r="L154" s="5">
        <f t="shared" si="9"/>
        <v>6.4112499999999999</v>
      </c>
      <c r="M154" s="5">
        <f t="shared" si="8"/>
        <v>6.4193749999999987</v>
      </c>
    </row>
    <row r="155" spans="1:13" x14ac:dyDescent="0.3">
      <c r="A155" t="s">
        <v>284</v>
      </c>
      <c r="B155" t="s">
        <v>260</v>
      </c>
      <c r="C155">
        <v>474</v>
      </c>
      <c r="D155">
        <f t="shared" si="7"/>
        <v>5.8949999999999996</v>
      </c>
      <c r="E155">
        <v>5.88</v>
      </c>
      <c r="F155">
        <v>5.91</v>
      </c>
      <c r="G155">
        <v>1.66</v>
      </c>
      <c r="H155" s="1">
        <v>0.40289999999999998</v>
      </c>
      <c r="I155" s="2">
        <v>1390</v>
      </c>
      <c r="J155" s="2">
        <v>11838</v>
      </c>
      <c r="K155" s="1">
        <v>0.12959999999999999</v>
      </c>
      <c r="L155" s="5">
        <f t="shared" si="9"/>
        <v>5.8937499999999989</v>
      </c>
      <c r="M155" s="5">
        <f t="shared" si="8"/>
        <v>5.8928124999999989</v>
      </c>
    </row>
    <row r="156" spans="1:13" x14ac:dyDescent="0.3">
      <c r="A156" t="s">
        <v>285</v>
      </c>
      <c r="B156" t="s">
        <v>265</v>
      </c>
      <c r="C156">
        <v>475</v>
      </c>
      <c r="D156">
        <f t="shared" si="7"/>
        <v>5.3849999999999998</v>
      </c>
      <c r="E156">
        <v>5.36</v>
      </c>
      <c r="F156">
        <v>5.41</v>
      </c>
      <c r="G156">
        <v>1.58</v>
      </c>
      <c r="H156" s="1">
        <v>0.42470000000000002</v>
      </c>
      <c r="I156" s="2">
        <v>4665</v>
      </c>
      <c r="J156" s="2">
        <v>35059</v>
      </c>
      <c r="K156" s="1">
        <v>0.12820000000000001</v>
      </c>
      <c r="L156" s="5">
        <f t="shared" si="9"/>
        <v>5.3724999999999996</v>
      </c>
      <c r="M156" s="5">
        <f t="shared" si="8"/>
        <v>5.3468749999999989</v>
      </c>
    </row>
    <row r="157" spans="1:13" x14ac:dyDescent="0.3">
      <c r="A157" t="s">
        <v>286</v>
      </c>
      <c r="B157" t="s">
        <v>265</v>
      </c>
      <c r="C157">
        <v>476</v>
      </c>
      <c r="D157">
        <f t="shared" si="7"/>
        <v>4.8249999999999993</v>
      </c>
      <c r="E157">
        <v>4.8099999999999996</v>
      </c>
      <c r="F157">
        <v>4.84</v>
      </c>
      <c r="G157">
        <v>1.49</v>
      </c>
      <c r="H157" s="1">
        <v>0.44879999999999998</v>
      </c>
      <c r="I157" s="2">
        <v>1560</v>
      </c>
      <c r="J157" s="2">
        <v>11552</v>
      </c>
      <c r="K157" s="1">
        <v>0.12509999999999999</v>
      </c>
      <c r="L157" s="5">
        <f t="shared" si="9"/>
        <v>4.7487499999999994</v>
      </c>
      <c r="M157" s="5">
        <f t="shared" si="8"/>
        <v>4.7171874999999996</v>
      </c>
    </row>
    <row r="158" spans="1:13" x14ac:dyDescent="0.3">
      <c r="A158" t="s">
        <v>287</v>
      </c>
      <c r="B158" t="s">
        <v>265</v>
      </c>
      <c r="C158">
        <v>478</v>
      </c>
      <c r="D158">
        <f t="shared" si="7"/>
        <v>3.96</v>
      </c>
      <c r="E158">
        <v>3.95</v>
      </c>
      <c r="F158">
        <v>3.97</v>
      </c>
      <c r="G158">
        <v>1.29</v>
      </c>
      <c r="H158" s="1">
        <v>0.48680000000000001</v>
      </c>
      <c r="I158" s="2">
        <v>1844</v>
      </c>
      <c r="J158" s="2">
        <v>13423</v>
      </c>
      <c r="K158" s="1">
        <v>0.1226</v>
      </c>
      <c r="L158" s="5">
        <f t="shared" si="9"/>
        <v>3.9987499999999998</v>
      </c>
      <c r="M158" s="5">
        <f t="shared" si="8"/>
        <v>4.0003124999999997</v>
      </c>
    </row>
    <row r="159" spans="1:13" x14ac:dyDescent="0.3">
      <c r="A159" t="s">
        <v>288</v>
      </c>
      <c r="B159" t="s">
        <v>265</v>
      </c>
      <c r="C159">
        <v>480</v>
      </c>
      <c r="D159">
        <f t="shared" si="7"/>
        <v>3.25</v>
      </c>
      <c r="E159">
        <v>3.24</v>
      </c>
      <c r="F159">
        <v>3.26</v>
      </c>
      <c r="G159">
        <v>1.1000000000000001</v>
      </c>
      <c r="H159" s="1">
        <v>0.52380000000000004</v>
      </c>
      <c r="I159" s="2">
        <v>7117</v>
      </c>
      <c r="J159" s="2">
        <v>39441</v>
      </c>
      <c r="K159" s="1">
        <v>0.12130000000000001</v>
      </c>
      <c r="L159" s="5">
        <f t="shared" si="9"/>
        <v>3.2549999999999999</v>
      </c>
      <c r="M159" s="5">
        <f t="shared" si="8"/>
        <v>3.2765624999999998</v>
      </c>
    </row>
    <row r="160" spans="1:13" x14ac:dyDescent="0.3">
      <c r="A160" t="s">
        <v>289</v>
      </c>
      <c r="B160" t="s">
        <v>278</v>
      </c>
      <c r="C160">
        <v>482</v>
      </c>
      <c r="D160">
        <f t="shared" si="7"/>
        <v>2.5599999999999996</v>
      </c>
      <c r="E160">
        <v>2.5499999999999998</v>
      </c>
      <c r="F160">
        <v>2.57</v>
      </c>
      <c r="G160">
        <v>0.98</v>
      </c>
      <c r="H160" s="1">
        <v>0.60489999999999999</v>
      </c>
      <c r="I160">
        <v>935</v>
      </c>
      <c r="J160" s="2">
        <v>15579</v>
      </c>
      <c r="K160" s="1">
        <v>0.11840000000000001</v>
      </c>
      <c r="L160" s="5">
        <f t="shared" si="9"/>
        <v>2.5974999999999997</v>
      </c>
      <c r="M160" s="5">
        <f t="shared" si="8"/>
        <v>2.6371874999999996</v>
      </c>
    </row>
    <row r="161" spans="1:13" x14ac:dyDescent="0.3">
      <c r="A161" t="s">
        <v>290</v>
      </c>
      <c r="B161" t="s">
        <v>278</v>
      </c>
      <c r="C161">
        <v>484</v>
      </c>
      <c r="D161">
        <f t="shared" si="7"/>
        <v>2.0199999999999996</v>
      </c>
      <c r="E161">
        <v>2.0099999999999998</v>
      </c>
      <c r="F161">
        <v>2.0299999999999998</v>
      </c>
      <c r="G161">
        <v>0.77</v>
      </c>
      <c r="H161" s="1">
        <v>0.59689999999999999</v>
      </c>
      <c r="I161" s="2">
        <v>3342</v>
      </c>
      <c r="J161" s="2">
        <v>8330</v>
      </c>
      <c r="K161" s="1">
        <v>0.1169</v>
      </c>
      <c r="L161" s="5">
        <f t="shared" si="9"/>
        <v>2.0987499999999999</v>
      </c>
      <c r="M161" s="5">
        <f t="shared" si="8"/>
        <v>2.1471874999999998</v>
      </c>
    </row>
    <row r="162" spans="1:13" x14ac:dyDescent="0.3">
      <c r="A162" t="s">
        <v>291</v>
      </c>
      <c r="B162" t="s">
        <v>265</v>
      </c>
      <c r="C162">
        <v>485</v>
      </c>
      <c r="D162">
        <f t="shared" si="7"/>
        <v>1.7949999999999999</v>
      </c>
      <c r="E162">
        <v>1.79</v>
      </c>
      <c r="F162">
        <v>1.8</v>
      </c>
      <c r="G162">
        <v>0.65</v>
      </c>
      <c r="H162" s="1">
        <v>0.57020000000000004</v>
      </c>
      <c r="I162" s="2">
        <v>3252</v>
      </c>
      <c r="J162" s="2">
        <v>32144</v>
      </c>
      <c r="K162" s="1">
        <v>0.1163</v>
      </c>
      <c r="L162" s="5">
        <f t="shared" si="9"/>
        <v>1.7937499999999997</v>
      </c>
      <c r="M162" s="5">
        <f t="shared" si="8"/>
        <v>1.8078124999999998</v>
      </c>
    </row>
    <row r="163" spans="1:13" x14ac:dyDescent="0.3">
      <c r="A163" t="s">
        <v>292</v>
      </c>
      <c r="B163" t="s">
        <v>293</v>
      </c>
      <c r="C163">
        <v>486</v>
      </c>
      <c r="D163">
        <f t="shared" si="7"/>
        <v>1.5649999999999999</v>
      </c>
      <c r="E163">
        <v>1.56</v>
      </c>
      <c r="F163">
        <v>1.57</v>
      </c>
      <c r="G163">
        <v>0.64</v>
      </c>
      <c r="H163" s="1">
        <v>0.64</v>
      </c>
      <c r="I163" s="2">
        <v>1146</v>
      </c>
      <c r="J163" s="2">
        <v>9060</v>
      </c>
      <c r="K163" s="1">
        <v>0.11509999999999999</v>
      </c>
      <c r="L163" s="5">
        <f t="shared" si="9"/>
        <v>1.5449999999999999</v>
      </c>
      <c r="M163" s="5">
        <f t="shared" si="8"/>
        <v>1.5346874999999998</v>
      </c>
    </row>
    <row r="164" spans="1:13" x14ac:dyDescent="0.3">
      <c r="A164" t="s">
        <v>294</v>
      </c>
      <c r="B164" t="s">
        <v>260</v>
      </c>
      <c r="C164">
        <v>488</v>
      </c>
      <c r="D164">
        <f t="shared" si="7"/>
        <v>1.2549999999999999</v>
      </c>
      <c r="E164">
        <v>1.25</v>
      </c>
      <c r="F164">
        <v>1.26</v>
      </c>
      <c r="G164">
        <v>0.46</v>
      </c>
      <c r="H164" s="1">
        <v>0.60529999999999995</v>
      </c>
      <c r="I164">
        <v>497</v>
      </c>
      <c r="J164" s="2">
        <v>12069</v>
      </c>
      <c r="K164" s="1">
        <v>0.11559999999999999</v>
      </c>
      <c r="L164" s="5">
        <f t="shared" si="9"/>
        <v>1.2549999999999999</v>
      </c>
      <c r="M164" s="5">
        <f t="shared" si="8"/>
        <v>1.256875</v>
      </c>
    </row>
    <row r="165" spans="1:13" x14ac:dyDescent="0.3">
      <c r="A165" t="s">
        <v>295</v>
      </c>
      <c r="B165" t="s">
        <v>282</v>
      </c>
      <c r="C165">
        <v>490</v>
      </c>
      <c r="D165">
        <f t="shared" si="7"/>
        <v>0.94499999999999995</v>
      </c>
      <c r="E165">
        <v>0.94</v>
      </c>
      <c r="F165">
        <v>0.95</v>
      </c>
      <c r="G165">
        <v>0.36</v>
      </c>
      <c r="H165" s="1">
        <v>0.6</v>
      </c>
      <c r="I165">
        <v>667</v>
      </c>
      <c r="J165" s="2">
        <v>42688</v>
      </c>
      <c r="K165" s="1">
        <v>0.11409999999999999</v>
      </c>
      <c r="L165" s="5">
        <f t="shared" si="9"/>
        <v>0.97249999999999992</v>
      </c>
      <c r="M165" s="5">
        <f t="shared" si="8"/>
        <v>0.98749999999999993</v>
      </c>
    </row>
    <row r="166" spans="1:13" x14ac:dyDescent="0.3">
      <c r="A166" t="s">
        <v>296</v>
      </c>
      <c r="B166" t="s">
        <v>293</v>
      </c>
      <c r="C166">
        <v>492</v>
      </c>
      <c r="D166">
        <f t="shared" si="7"/>
        <v>0.745</v>
      </c>
      <c r="E166">
        <v>0.74</v>
      </c>
      <c r="F166">
        <v>0.75</v>
      </c>
      <c r="G166">
        <v>0.34</v>
      </c>
      <c r="H166" s="1">
        <v>0.77270000000000005</v>
      </c>
      <c r="I166">
        <v>50</v>
      </c>
      <c r="J166" s="2">
        <v>5251</v>
      </c>
      <c r="K166" s="1">
        <v>0.1148</v>
      </c>
      <c r="L166" s="5">
        <f t="shared" si="9"/>
        <v>0.75</v>
      </c>
      <c r="M166" s="5">
        <f t="shared" si="8"/>
        <v>0.76500000000000001</v>
      </c>
    </row>
    <row r="167" spans="1:13" x14ac:dyDescent="0.3">
      <c r="A167" t="s">
        <v>297</v>
      </c>
      <c r="B167" t="s">
        <v>298</v>
      </c>
      <c r="C167">
        <v>494</v>
      </c>
      <c r="D167">
        <f t="shared" si="7"/>
        <v>0.56499999999999995</v>
      </c>
      <c r="E167">
        <v>0.56000000000000005</v>
      </c>
      <c r="F167">
        <v>0.56999999999999995</v>
      </c>
      <c r="G167">
        <v>0.28000000000000003</v>
      </c>
      <c r="H167" s="1">
        <v>0.82350000000000001</v>
      </c>
      <c r="I167">
        <v>492</v>
      </c>
      <c r="J167" s="2">
        <v>2735</v>
      </c>
      <c r="K167" s="1">
        <v>0.1145</v>
      </c>
      <c r="L167" s="5">
        <f t="shared" si="9"/>
        <v>0.58750000000000002</v>
      </c>
      <c r="M167" s="5">
        <f t="shared" si="8"/>
        <v>0.60250000000000004</v>
      </c>
    </row>
    <row r="168" spans="1:13" x14ac:dyDescent="0.3">
      <c r="A168" t="s">
        <v>299</v>
      </c>
      <c r="B168" t="s">
        <v>300</v>
      </c>
      <c r="C168">
        <v>495</v>
      </c>
      <c r="D168">
        <f t="shared" si="7"/>
        <v>0.47499999999999998</v>
      </c>
      <c r="E168">
        <v>0.47</v>
      </c>
      <c r="F168">
        <v>0.48</v>
      </c>
      <c r="G168">
        <v>0.21</v>
      </c>
      <c r="H168" s="1">
        <v>0.7</v>
      </c>
      <c r="I168">
        <v>100</v>
      </c>
      <c r="J168" s="2">
        <v>13060</v>
      </c>
      <c r="K168" s="1">
        <v>0.1135</v>
      </c>
      <c r="L168" s="5">
        <f t="shared" si="9"/>
        <v>0.48499999999999999</v>
      </c>
      <c r="M168" s="5">
        <f t="shared" si="8"/>
        <v>0.48750000000000004</v>
      </c>
    </row>
    <row r="169" spans="1:13" x14ac:dyDescent="0.3">
      <c r="A169" t="s">
        <v>301</v>
      </c>
      <c r="B169" t="s">
        <v>302</v>
      </c>
      <c r="C169">
        <v>496</v>
      </c>
      <c r="D169">
        <f t="shared" si="7"/>
        <v>0.42499999999999999</v>
      </c>
      <c r="E169">
        <v>0.42</v>
      </c>
      <c r="F169">
        <v>0.43</v>
      </c>
      <c r="G169">
        <v>0.1</v>
      </c>
      <c r="H169" s="1">
        <v>0.3448</v>
      </c>
      <c r="I169">
        <v>107</v>
      </c>
      <c r="J169" s="2">
        <v>1735</v>
      </c>
      <c r="K169" s="1">
        <v>0.1143</v>
      </c>
      <c r="L169" s="5">
        <f t="shared" si="9"/>
        <v>0.39249999999999996</v>
      </c>
      <c r="M169" s="5">
        <f t="shared" si="8"/>
        <v>0.38312499999999999</v>
      </c>
    </row>
    <row r="170" spans="1:13" x14ac:dyDescent="0.3">
      <c r="A170" t="s">
        <v>303</v>
      </c>
      <c r="B170" t="s">
        <v>221</v>
      </c>
      <c r="C170">
        <v>500</v>
      </c>
      <c r="D170">
        <f t="shared" si="7"/>
        <v>0.245</v>
      </c>
      <c r="E170">
        <v>0.24</v>
      </c>
      <c r="F170">
        <v>0.25</v>
      </c>
      <c r="G170">
        <v>0.12</v>
      </c>
      <c r="H170" s="1">
        <v>0.75</v>
      </c>
      <c r="I170" s="2">
        <v>2267</v>
      </c>
      <c r="J170" s="2">
        <v>43367</v>
      </c>
      <c r="K170" s="1">
        <v>0.1152</v>
      </c>
      <c r="L170" s="5">
        <f t="shared" si="9"/>
        <v>0.26250000000000001</v>
      </c>
      <c r="M170" s="5">
        <f t="shared" si="8"/>
        <v>0.26687499999999997</v>
      </c>
    </row>
    <row r="171" spans="1:13" x14ac:dyDescent="0.3">
      <c r="A171" t="s">
        <v>304</v>
      </c>
      <c r="B171" t="s">
        <v>293</v>
      </c>
      <c r="C171">
        <v>505</v>
      </c>
      <c r="D171">
        <f t="shared" si="7"/>
        <v>0.13500000000000001</v>
      </c>
      <c r="E171">
        <v>0.13</v>
      </c>
      <c r="F171">
        <v>0.14000000000000001</v>
      </c>
      <c r="G171">
        <v>0.04</v>
      </c>
      <c r="H171" s="1">
        <v>0.4</v>
      </c>
      <c r="I171">
        <v>443</v>
      </c>
      <c r="J171" s="2">
        <v>9769</v>
      </c>
      <c r="K171" s="1">
        <v>0.11890000000000001</v>
      </c>
      <c r="L171" s="5">
        <f t="shared" si="9"/>
        <v>0.15</v>
      </c>
      <c r="M171" s="5">
        <f t="shared" si="8"/>
        <v>0.16312499999999999</v>
      </c>
    </row>
    <row r="172" spans="1:13" x14ac:dyDescent="0.3">
      <c r="A172" t="s">
        <v>305</v>
      </c>
      <c r="B172" t="s">
        <v>273</v>
      </c>
      <c r="C172">
        <v>510</v>
      </c>
      <c r="D172">
        <f t="shared" si="7"/>
        <v>8.4999999999999992E-2</v>
      </c>
      <c r="E172">
        <v>0.08</v>
      </c>
      <c r="F172">
        <v>0.09</v>
      </c>
      <c r="G172">
        <v>0.02</v>
      </c>
      <c r="H172" s="1">
        <v>0.33329999999999999</v>
      </c>
      <c r="I172">
        <v>38</v>
      </c>
      <c r="J172" s="2">
        <v>12524</v>
      </c>
      <c r="K172" s="1">
        <v>0.12479999999999999</v>
      </c>
      <c r="L172" s="5">
        <f t="shared" si="9"/>
        <v>0.09</v>
      </c>
      <c r="M172" s="5">
        <f t="shared" si="8"/>
        <v>9.6874999999999989E-2</v>
      </c>
    </row>
    <row r="173" spans="1:13" x14ac:dyDescent="0.3">
      <c r="A173" t="s">
        <v>306</v>
      </c>
      <c r="B173" t="s">
        <v>307</v>
      </c>
      <c r="C173">
        <v>515</v>
      </c>
      <c r="D173">
        <f t="shared" si="7"/>
        <v>5.5E-2</v>
      </c>
      <c r="E173">
        <v>0.05</v>
      </c>
      <c r="F173">
        <v>0.06</v>
      </c>
      <c r="G173">
        <v>0.01</v>
      </c>
      <c r="H173" s="1">
        <v>0.2</v>
      </c>
      <c r="I173">
        <v>17</v>
      </c>
      <c r="J173" s="2">
        <v>7456</v>
      </c>
      <c r="K173" s="1">
        <v>0.13089999999999999</v>
      </c>
      <c r="L173" s="5">
        <f t="shared" si="9"/>
        <v>5.7500000000000002E-2</v>
      </c>
      <c r="M173" s="5">
        <f t="shared" si="8"/>
        <v>6.0625000000000005E-2</v>
      </c>
    </row>
    <row r="174" spans="1:13" x14ac:dyDescent="0.3">
      <c r="A174" t="s">
        <v>308</v>
      </c>
      <c r="B174" t="s">
        <v>309</v>
      </c>
      <c r="C174">
        <v>520</v>
      </c>
      <c r="D174">
        <f t="shared" si="7"/>
        <v>3.5000000000000003E-2</v>
      </c>
      <c r="E174">
        <v>0.03</v>
      </c>
      <c r="F174">
        <v>0.04</v>
      </c>
      <c r="G174">
        <v>-0.01</v>
      </c>
      <c r="H174" s="1">
        <v>-0.2</v>
      </c>
      <c r="I174">
        <v>5</v>
      </c>
      <c r="J174" s="2">
        <v>15919</v>
      </c>
      <c r="K174" s="1">
        <v>0.13669999999999999</v>
      </c>
      <c r="L174" s="5">
        <f t="shared" si="9"/>
        <v>3.7499999999999999E-2</v>
      </c>
      <c r="M174" s="5">
        <f t="shared" si="8"/>
        <v>3.8437499999999999E-2</v>
      </c>
    </row>
    <row r="175" spans="1:13" x14ac:dyDescent="0.3">
      <c r="A175" t="s">
        <v>310</v>
      </c>
      <c r="B175" t="s">
        <v>67</v>
      </c>
      <c r="C175">
        <v>525</v>
      </c>
      <c r="D175">
        <f t="shared" si="7"/>
        <v>2.5000000000000001E-2</v>
      </c>
      <c r="E175">
        <v>0.02</v>
      </c>
      <c r="F175">
        <v>0.03</v>
      </c>
      <c r="G175">
        <v>0</v>
      </c>
      <c r="H175" t="s">
        <v>13</v>
      </c>
      <c r="I175">
        <v>48</v>
      </c>
      <c r="J175" s="2">
        <v>5663</v>
      </c>
      <c r="K175" s="1">
        <v>0.14360000000000001</v>
      </c>
      <c r="L175" s="5">
        <f t="shared" si="9"/>
        <v>2.1250000000000002E-2</v>
      </c>
      <c r="M175" s="5">
        <f t="shared" si="8"/>
        <v>2.2499999999999999E-2</v>
      </c>
    </row>
    <row r="176" spans="1:13" x14ac:dyDescent="0.3">
      <c r="A176" t="s">
        <v>311</v>
      </c>
      <c r="B176" t="s">
        <v>312</v>
      </c>
      <c r="C176">
        <v>530</v>
      </c>
      <c r="D176">
        <f t="shared" si="7"/>
        <v>0</v>
      </c>
      <c r="E176">
        <v>0</v>
      </c>
      <c r="F176">
        <v>0</v>
      </c>
      <c r="G176">
        <v>0</v>
      </c>
      <c r="H176" t="s">
        <v>13</v>
      </c>
      <c r="I176">
        <v>1</v>
      </c>
      <c r="J176" s="2">
        <v>7043</v>
      </c>
      <c r="K176" s="1">
        <v>6.25E-2</v>
      </c>
      <c r="L176" s="5">
        <f t="shared" si="9"/>
        <v>0.01</v>
      </c>
      <c r="M176" s="5">
        <f t="shared" si="8"/>
        <v>1.21875E-2</v>
      </c>
    </row>
    <row r="177" spans="1:13" x14ac:dyDescent="0.3">
      <c r="A177" t="s">
        <v>313</v>
      </c>
      <c r="B177" t="s">
        <v>314</v>
      </c>
      <c r="C177">
        <v>535</v>
      </c>
      <c r="D177">
        <f t="shared" si="7"/>
        <v>1.4999999999999999E-2</v>
      </c>
      <c r="E177">
        <v>0.01</v>
      </c>
      <c r="F177">
        <v>0.02</v>
      </c>
      <c r="G177">
        <v>0</v>
      </c>
      <c r="H177" t="s">
        <v>13</v>
      </c>
      <c r="I177">
        <v>6</v>
      </c>
      <c r="J177" s="2">
        <v>4043</v>
      </c>
      <c r="K177" s="1">
        <v>0.15920000000000001</v>
      </c>
      <c r="L177" s="5">
        <f t="shared" si="9"/>
        <v>7.4999999999999997E-3</v>
      </c>
      <c r="M177" s="5">
        <f t="shared" si="8"/>
        <v>8.1250000000000003E-3</v>
      </c>
    </row>
    <row r="178" spans="1:13" x14ac:dyDescent="0.3">
      <c r="A178" t="s">
        <v>315</v>
      </c>
      <c r="B178" t="s">
        <v>252</v>
      </c>
      <c r="C178">
        <v>540</v>
      </c>
      <c r="D178">
        <f t="shared" si="7"/>
        <v>0</v>
      </c>
      <c r="E178">
        <v>0</v>
      </c>
      <c r="F178">
        <v>0</v>
      </c>
      <c r="G178">
        <v>0</v>
      </c>
      <c r="H178" t="s">
        <v>13</v>
      </c>
      <c r="I178">
        <v>5</v>
      </c>
      <c r="J178" s="2">
        <v>2255</v>
      </c>
      <c r="K178" s="1">
        <v>0.125</v>
      </c>
      <c r="L178" s="5">
        <f t="shared" si="9"/>
        <v>7.4999999999999997E-3</v>
      </c>
      <c r="M178" s="5">
        <f t="shared" si="8"/>
        <v>8.4375000000000006E-3</v>
      </c>
    </row>
    <row r="179" spans="1:13" x14ac:dyDescent="0.3">
      <c r="A179" t="s">
        <v>316</v>
      </c>
      <c r="B179" t="s">
        <v>252</v>
      </c>
      <c r="C179">
        <v>545</v>
      </c>
      <c r="D179">
        <f t="shared" si="7"/>
        <v>1.4999999999999999E-2</v>
      </c>
      <c r="E179">
        <v>0.01</v>
      </c>
      <c r="F179">
        <v>0.02</v>
      </c>
      <c r="G179">
        <v>-0.01</v>
      </c>
      <c r="H179" s="1">
        <v>-0.5</v>
      </c>
      <c r="I179">
        <v>5</v>
      </c>
      <c r="J179" s="2">
        <v>1670</v>
      </c>
      <c r="K179" s="1">
        <v>0.1797</v>
      </c>
      <c r="L179" s="5">
        <f t="shared" si="9"/>
        <v>1.125E-2</v>
      </c>
      <c r="M179" s="5">
        <f t="shared" si="8"/>
        <v>1.125E-2</v>
      </c>
    </row>
    <row r="180" spans="1:13" x14ac:dyDescent="0.3">
      <c r="A180" t="s">
        <v>317</v>
      </c>
      <c r="B180" t="s">
        <v>318</v>
      </c>
      <c r="C180">
        <v>550</v>
      </c>
      <c r="D180">
        <f t="shared" si="7"/>
        <v>1.4999999999999999E-2</v>
      </c>
      <c r="E180">
        <v>0.01</v>
      </c>
      <c r="F180">
        <v>0.02</v>
      </c>
      <c r="G180">
        <v>0.01</v>
      </c>
      <c r="H180" s="1">
        <v>1</v>
      </c>
      <c r="I180">
        <v>20</v>
      </c>
      <c r="J180" s="2">
        <v>13665</v>
      </c>
      <c r="K180" s="1">
        <v>0.1895</v>
      </c>
      <c r="L180" s="5">
        <f t="shared" si="9"/>
        <v>1.4999999999999999E-2</v>
      </c>
      <c r="M180" s="5">
        <f t="shared" si="8"/>
        <v>1.3437499999999998E-2</v>
      </c>
    </row>
    <row r="181" spans="1:13" x14ac:dyDescent="0.3">
      <c r="A181" t="s">
        <v>319</v>
      </c>
      <c r="B181" t="s">
        <v>211</v>
      </c>
      <c r="C181">
        <v>555</v>
      </c>
      <c r="D181">
        <f t="shared" si="7"/>
        <v>1.4999999999999999E-2</v>
      </c>
      <c r="E181">
        <v>0.01</v>
      </c>
      <c r="F181">
        <v>0.02</v>
      </c>
      <c r="G181">
        <v>0</v>
      </c>
      <c r="H181" t="s">
        <v>13</v>
      </c>
      <c r="I181">
        <v>1</v>
      </c>
      <c r="J181" s="2">
        <v>19750</v>
      </c>
      <c r="K181" s="1">
        <v>0.20119999999999999</v>
      </c>
      <c r="L181" s="5">
        <f t="shared" si="9"/>
        <v>1.2499999999999999E-2</v>
      </c>
      <c r="M181" s="5">
        <f t="shared" si="8"/>
        <v>1.1874999999999998E-2</v>
      </c>
    </row>
    <row r="182" spans="1:13" x14ac:dyDescent="0.3">
      <c r="A182" t="s">
        <v>320</v>
      </c>
      <c r="B182" t="s">
        <v>321</v>
      </c>
      <c r="C182">
        <v>560</v>
      </c>
      <c r="D182">
        <f t="shared" si="7"/>
        <v>5.0000000000000001E-3</v>
      </c>
      <c r="E182">
        <v>0</v>
      </c>
      <c r="F182">
        <v>0.01</v>
      </c>
      <c r="G182">
        <v>0</v>
      </c>
      <c r="H182" t="s">
        <v>13</v>
      </c>
      <c r="I182">
        <v>12</v>
      </c>
      <c r="J182" s="2">
        <v>4438</v>
      </c>
      <c r="K182" s="1">
        <v>0.1973</v>
      </c>
      <c r="L182" s="5">
        <f t="shared" si="9"/>
        <v>7.5000000000000006E-3</v>
      </c>
      <c r="M182" s="5">
        <f t="shared" si="8"/>
        <v>8.1250000000000003E-3</v>
      </c>
    </row>
    <row r="183" spans="1:13" x14ac:dyDescent="0.3">
      <c r="A183" t="s">
        <v>322</v>
      </c>
      <c r="B183" t="s">
        <v>323</v>
      </c>
      <c r="C183">
        <v>565</v>
      </c>
      <c r="D183">
        <f t="shared" si="7"/>
        <v>5.0000000000000001E-3</v>
      </c>
      <c r="E183">
        <v>0</v>
      </c>
      <c r="F183">
        <v>0.01</v>
      </c>
      <c r="G183">
        <v>0</v>
      </c>
      <c r="H183" t="s">
        <v>13</v>
      </c>
      <c r="I183">
        <v>13</v>
      </c>
      <c r="J183" s="2">
        <v>2742</v>
      </c>
      <c r="K183" s="1">
        <v>0.20699999999999999</v>
      </c>
      <c r="L183" s="5">
        <f t="shared" si="9"/>
        <v>5.0000000000000001E-3</v>
      </c>
      <c r="M183" s="5">
        <f t="shared" si="8"/>
        <v>5.6250000000000007E-3</v>
      </c>
    </row>
    <row r="184" spans="1:13" x14ac:dyDescent="0.3">
      <c r="A184" t="s">
        <v>324</v>
      </c>
      <c r="B184" t="s">
        <v>252</v>
      </c>
      <c r="C184">
        <v>570</v>
      </c>
      <c r="D184">
        <f t="shared" si="7"/>
        <v>5.0000000000000001E-3</v>
      </c>
      <c r="E184">
        <v>0</v>
      </c>
      <c r="F184">
        <v>0.01</v>
      </c>
      <c r="G184">
        <v>0</v>
      </c>
      <c r="H184" t="s">
        <v>13</v>
      </c>
      <c r="I184">
        <v>20</v>
      </c>
      <c r="J184" s="2">
        <v>5471</v>
      </c>
      <c r="K184" s="1">
        <v>0.21490000000000001</v>
      </c>
      <c r="L184" s="5">
        <f t="shared" si="9"/>
        <v>5.0000000000000001E-3</v>
      </c>
      <c r="M184" s="5">
        <f t="shared" si="8"/>
        <v>5.0000000000000001E-3</v>
      </c>
    </row>
    <row r="185" spans="1:13" x14ac:dyDescent="0.3">
      <c r="A185" t="s">
        <v>325</v>
      </c>
      <c r="B185" t="s">
        <v>326</v>
      </c>
      <c r="C185">
        <v>575</v>
      </c>
      <c r="D185">
        <f t="shared" si="7"/>
        <v>5.0000000000000001E-3</v>
      </c>
      <c r="E185">
        <v>0</v>
      </c>
      <c r="F185">
        <v>0.01</v>
      </c>
      <c r="G185">
        <v>0</v>
      </c>
      <c r="H185" t="s">
        <v>13</v>
      </c>
      <c r="I185">
        <v>1</v>
      </c>
      <c r="J185" s="2">
        <v>2864</v>
      </c>
      <c r="K185" s="1">
        <v>0.2266</v>
      </c>
      <c r="L185" s="5">
        <f t="shared" si="9"/>
        <v>5.0000000000000001E-3</v>
      </c>
      <c r="M185" s="5">
        <f t="shared" si="8"/>
        <v>5.0000000000000001E-3</v>
      </c>
    </row>
    <row r="186" spans="1:13" x14ac:dyDescent="0.3">
      <c r="A186" t="s">
        <v>327</v>
      </c>
      <c r="B186" t="s">
        <v>328</v>
      </c>
      <c r="C186">
        <v>580</v>
      </c>
      <c r="D186">
        <f t="shared" si="7"/>
        <v>5.0000000000000001E-3</v>
      </c>
      <c r="E186">
        <v>0</v>
      </c>
      <c r="F186">
        <v>0.01</v>
      </c>
      <c r="G186">
        <v>0</v>
      </c>
      <c r="H186" t="s">
        <v>13</v>
      </c>
      <c r="I186">
        <v>1</v>
      </c>
      <c r="J186" s="2">
        <v>38968</v>
      </c>
      <c r="K186" s="1">
        <v>0.2344</v>
      </c>
      <c r="L186" s="5">
        <f t="shared" si="9"/>
        <v>5.0000000000000001E-3</v>
      </c>
      <c r="M186" s="5">
        <f t="shared" si="8"/>
        <v>5.0000000000000001E-3</v>
      </c>
    </row>
    <row r="187" spans="1:13" x14ac:dyDescent="0.3">
      <c r="A187" t="s">
        <v>329</v>
      </c>
      <c r="B187" t="s">
        <v>330</v>
      </c>
      <c r="C187">
        <v>585</v>
      </c>
      <c r="D187">
        <f t="shared" si="7"/>
        <v>5.0000000000000001E-3</v>
      </c>
      <c r="E187">
        <v>0</v>
      </c>
      <c r="F187">
        <v>0.01</v>
      </c>
      <c r="G187">
        <v>0</v>
      </c>
      <c r="H187" t="s">
        <v>13</v>
      </c>
      <c r="I187">
        <v>6</v>
      </c>
      <c r="J187" s="2">
        <v>2055</v>
      </c>
      <c r="K187" s="1">
        <v>0.2422</v>
      </c>
      <c r="L187" s="5">
        <f t="shared" si="9"/>
        <v>5.0000000000000001E-3</v>
      </c>
      <c r="M187" s="5">
        <f t="shared" si="8"/>
        <v>5.0000000000000001E-3</v>
      </c>
    </row>
    <row r="188" spans="1:13" x14ac:dyDescent="0.3">
      <c r="A188" t="s">
        <v>331</v>
      </c>
      <c r="B188" t="s">
        <v>332</v>
      </c>
      <c r="C188">
        <v>590</v>
      </c>
      <c r="D188">
        <f t="shared" si="7"/>
        <v>5.0000000000000001E-3</v>
      </c>
      <c r="E188">
        <v>0</v>
      </c>
      <c r="F188">
        <v>0.01</v>
      </c>
      <c r="G188">
        <v>0</v>
      </c>
      <c r="H188" t="s">
        <v>13</v>
      </c>
      <c r="I188">
        <v>112</v>
      </c>
      <c r="J188" s="2">
        <v>2576</v>
      </c>
      <c r="K188" s="1">
        <v>0.25</v>
      </c>
      <c r="L188" s="5">
        <f t="shared" si="9"/>
        <v>5.0000000000000001E-3</v>
      </c>
      <c r="M188" s="5">
        <f t="shared" si="8"/>
        <v>5.0000000000000001E-3</v>
      </c>
    </row>
    <row r="189" spans="1:13" x14ac:dyDescent="0.3">
      <c r="A189" t="s">
        <v>333</v>
      </c>
      <c r="B189" t="s">
        <v>334</v>
      </c>
      <c r="C189">
        <v>595</v>
      </c>
      <c r="D189">
        <f t="shared" si="7"/>
        <v>5.0000000000000001E-3</v>
      </c>
      <c r="E189">
        <v>0</v>
      </c>
      <c r="F189">
        <v>0.01</v>
      </c>
      <c r="G189">
        <v>0</v>
      </c>
      <c r="H189" t="s">
        <v>13</v>
      </c>
      <c r="I189">
        <v>1</v>
      </c>
      <c r="J189" s="2">
        <v>1143</v>
      </c>
      <c r="K189" s="1">
        <v>0.26169999999999999</v>
      </c>
      <c r="L189" s="5">
        <f t="shared" si="9"/>
        <v>5.0000000000000001E-3</v>
      </c>
      <c r="M189" s="5">
        <f t="shared" si="8"/>
        <v>5.0000000000000001E-3</v>
      </c>
    </row>
    <row r="190" spans="1:13" x14ac:dyDescent="0.3">
      <c r="A190" t="s">
        <v>335</v>
      </c>
      <c r="B190" t="s">
        <v>336</v>
      </c>
      <c r="C190">
        <v>600</v>
      </c>
      <c r="D190">
        <f t="shared" si="7"/>
        <v>5.0000000000000001E-3</v>
      </c>
      <c r="E190">
        <v>0</v>
      </c>
      <c r="F190">
        <v>0.01</v>
      </c>
      <c r="G190">
        <v>0</v>
      </c>
      <c r="H190" t="s">
        <v>13</v>
      </c>
      <c r="I190">
        <v>10</v>
      </c>
      <c r="J190" s="2">
        <v>19520</v>
      </c>
      <c r="K190" s="1">
        <v>0.26950000000000002</v>
      </c>
      <c r="L190" s="5">
        <f t="shared" si="9"/>
        <v>5.0000000000000001E-3</v>
      </c>
      <c r="M190" s="5">
        <f t="shared" si="8"/>
        <v>5.0000000000000001E-3</v>
      </c>
    </row>
    <row r="191" spans="1:13" x14ac:dyDescent="0.3">
      <c r="A191" t="s">
        <v>337</v>
      </c>
      <c r="B191" t="s">
        <v>338</v>
      </c>
      <c r="C191">
        <v>605</v>
      </c>
      <c r="D191">
        <f t="shared" si="7"/>
        <v>5.0000000000000001E-3</v>
      </c>
      <c r="E191">
        <v>0</v>
      </c>
      <c r="F191">
        <v>0.01</v>
      </c>
      <c r="G191">
        <v>0</v>
      </c>
      <c r="H191" t="s">
        <v>13</v>
      </c>
      <c r="I191">
        <v>4</v>
      </c>
      <c r="J191" s="2">
        <v>4329</v>
      </c>
      <c r="K191" s="1">
        <v>0.27739999999999998</v>
      </c>
      <c r="L191" s="5">
        <f t="shared" si="9"/>
        <v>5.0000000000000001E-3</v>
      </c>
      <c r="M191" s="5">
        <f t="shared" si="8"/>
        <v>5.0000000000000001E-3</v>
      </c>
    </row>
    <row r="192" spans="1:13" x14ac:dyDescent="0.3">
      <c r="A192" t="s">
        <v>339</v>
      </c>
      <c r="B192" t="s">
        <v>159</v>
      </c>
      <c r="C192">
        <v>610</v>
      </c>
      <c r="D192">
        <f t="shared" si="7"/>
        <v>5.0000000000000001E-3</v>
      </c>
      <c r="E192">
        <v>0</v>
      </c>
      <c r="F192">
        <v>0.01</v>
      </c>
      <c r="G192">
        <v>0</v>
      </c>
      <c r="H192" t="s">
        <v>13</v>
      </c>
      <c r="I192">
        <v>53</v>
      </c>
      <c r="J192" s="2">
        <v>1516</v>
      </c>
      <c r="K192" s="1">
        <v>0.28520000000000001</v>
      </c>
      <c r="L192" s="5">
        <f t="shared" si="9"/>
        <v>5.0000000000000001E-3</v>
      </c>
      <c r="M192" s="5">
        <f t="shared" si="8"/>
        <v>5.0000000000000001E-3</v>
      </c>
    </row>
    <row r="193" spans="1:13" x14ac:dyDescent="0.3">
      <c r="A193" t="s">
        <v>340</v>
      </c>
      <c r="B193" t="s">
        <v>334</v>
      </c>
      <c r="C193">
        <v>615</v>
      </c>
      <c r="D193">
        <f t="shared" si="7"/>
        <v>5.0000000000000001E-3</v>
      </c>
      <c r="E193">
        <v>0</v>
      </c>
      <c r="F193">
        <v>0.01</v>
      </c>
      <c r="G193">
        <v>0</v>
      </c>
      <c r="H193" t="s">
        <v>13</v>
      </c>
      <c r="I193">
        <v>2</v>
      </c>
      <c r="J193" s="2">
        <v>4933</v>
      </c>
      <c r="K193" s="1">
        <v>0.29299999999999998</v>
      </c>
      <c r="L193" s="5">
        <f t="shared" si="9"/>
        <v>5.0000000000000001E-3</v>
      </c>
      <c r="M193" s="5">
        <f t="shared" si="8"/>
        <v>5.0000000000000001E-3</v>
      </c>
    </row>
    <row r="194" spans="1:13" x14ac:dyDescent="0.3">
      <c r="A194" t="s">
        <v>341</v>
      </c>
      <c r="B194" t="s">
        <v>342</v>
      </c>
      <c r="C194">
        <v>620</v>
      </c>
      <c r="D194">
        <f t="shared" si="7"/>
        <v>5.0000000000000001E-3</v>
      </c>
      <c r="E194">
        <v>0</v>
      </c>
      <c r="F194">
        <v>0.01</v>
      </c>
      <c r="G194">
        <v>0</v>
      </c>
      <c r="H194" t="s">
        <v>13</v>
      </c>
      <c r="I194">
        <v>5</v>
      </c>
      <c r="J194">
        <v>559</v>
      </c>
      <c r="K194" s="1">
        <v>0.30080000000000001</v>
      </c>
      <c r="L194" s="5">
        <f t="shared" si="9"/>
        <v>5.0000000000000001E-3</v>
      </c>
      <c r="M194" s="5">
        <f t="shared" si="8"/>
        <v>5.0000000000000001E-3</v>
      </c>
    </row>
    <row r="195" spans="1:13" x14ac:dyDescent="0.3">
      <c r="A195" t="s">
        <v>343</v>
      </c>
      <c r="B195" t="s">
        <v>344</v>
      </c>
      <c r="C195">
        <v>625</v>
      </c>
      <c r="D195">
        <f t="shared" si="7"/>
        <v>5.0000000000000001E-3</v>
      </c>
      <c r="E195">
        <v>0</v>
      </c>
      <c r="F195">
        <v>0.01</v>
      </c>
      <c r="G195">
        <v>0</v>
      </c>
      <c r="H195" t="s">
        <v>13</v>
      </c>
      <c r="I195">
        <v>25</v>
      </c>
      <c r="J195">
        <v>258</v>
      </c>
      <c r="K195" s="1">
        <v>0.30859999999999999</v>
      </c>
      <c r="L195" s="5">
        <f t="shared" si="9"/>
        <v>5.0000000000000001E-3</v>
      </c>
      <c r="M195" s="5">
        <f t="shared" si="8"/>
        <v>5.3124999999999995E-3</v>
      </c>
    </row>
    <row r="196" spans="1:13" x14ac:dyDescent="0.3">
      <c r="A196" t="s">
        <v>345</v>
      </c>
      <c r="B196" t="s">
        <v>342</v>
      </c>
      <c r="C196">
        <v>630</v>
      </c>
      <c r="D196">
        <f t="shared" ref="D196:D213" si="10">AVERAGE(E196:F196)</f>
        <v>5.0000000000000001E-3</v>
      </c>
      <c r="E196">
        <v>0</v>
      </c>
      <c r="F196">
        <v>0.01</v>
      </c>
      <c r="G196">
        <v>0</v>
      </c>
      <c r="H196" t="s">
        <v>13</v>
      </c>
      <c r="I196">
        <v>1</v>
      </c>
      <c r="J196" s="2">
        <v>3333</v>
      </c>
      <c r="K196" s="1">
        <v>0.31640000000000001</v>
      </c>
      <c r="L196" s="5">
        <f t="shared" si="9"/>
        <v>6.2500000000000003E-3</v>
      </c>
      <c r="M196" s="5">
        <f t="shared" si="8"/>
        <v>6.2500000000000003E-3</v>
      </c>
    </row>
    <row r="197" spans="1:13" x14ac:dyDescent="0.3">
      <c r="A197" t="s">
        <v>346</v>
      </c>
      <c r="B197" t="s">
        <v>347</v>
      </c>
      <c r="C197">
        <v>635</v>
      </c>
      <c r="D197">
        <f t="shared" si="10"/>
        <v>0.01</v>
      </c>
      <c r="E197">
        <v>0</v>
      </c>
      <c r="F197">
        <v>0.02</v>
      </c>
      <c r="G197">
        <v>0</v>
      </c>
      <c r="H197" t="s">
        <v>13</v>
      </c>
      <c r="I197">
        <v>25</v>
      </c>
      <c r="J197" s="2">
        <v>3081</v>
      </c>
      <c r="K197" s="1">
        <v>0.34379999999999999</v>
      </c>
      <c r="L197" s="5">
        <f t="shared" si="9"/>
        <v>7.5000000000000006E-3</v>
      </c>
      <c r="M197" s="5">
        <f t="shared" ref="M197:M260" si="11">0.25*L196+0.5*L197+0.25*L198</f>
        <v>6.8750000000000009E-3</v>
      </c>
    </row>
    <row r="198" spans="1:13" x14ac:dyDescent="0.3">
      <c r="A198" t="s">
        <v>348</v>
      </c>
      <c r="B198" t="s">
        <v>332</v>
      </c>
      <c r="C198">
        <v>640</v>
      </c>
      <c r="D198">
        <f t="shared" si="10"/>
        <v>5.0000000000000001E-3</v>
      </c>
      <c r="E198">
        <v>0</v>
      </c>
      <c r="F198">
        <v>0.01</v>
      </c>
      <c r="G198">
        <v>0</v>
      </c>
      <c r="H198" t="s">
        <v>13</v>
      </c>
      <c r="I198">
        <v>15</v>
      </c>
      <c r="J198">
        <v>571</v>
      </c>
      <c r="K198" s="1">
        <v>0.33589999999999998</v>
      </c>
      <c r="L198" s="5">
        <f t="shared" si="9"/>
        <v>6.2500000000000003E-3</v>
      </c>
      <c r="M198" s="5">
        <f t="shared" si="11"/>
        <v>5.9375000000000001E-3</v>
      </c>
    </row>
    <row r="199" spans="1:13" x14ac:dyDescent="0.3">
      <c r="A199" t="s">
        <v>349</v>
      </c>
      <c r="B199" t="s">
        <v>350</v>
      </c>
      <c r="C199">
        <v>645</v>
      </c>
      <c r="D199">
        <f t="shared" si="10"/>
        <v>5.0000000000000001E-3</v>
      </c>
      <c r="E199">
        <v>0</v>
      </c>
      <c r="F199">
        <v>0.01</v>
      </c>
      <c r="G199">
        <v>0</v>
      </c>
      <c r="H199" t="s">
        <v>13</v>
      </c>
      <c r="I199">
        <v>25</v>
      </c>
      <c r="J199" s="2">
        <v>2067</v>
      </c>
      <c r="K199" s="1">
        <v>0.33989999999999998</v>
      </c>
      <c r="L199" s="5">
        <f t="shared" si="9"/>
        <v>3.7499999999999999E-3</v>
      </c>
      <c r="M199" s="5">
        <f t="shared" si="11"/>
        <v>3.7499999999999999E-3</v>
      </c>
    </row>
    <row r="200" spans="1:13" x14ac:dyDescent="0.3">
      <c r="A200" t="s">
        <v>351</v>
      </c>
      <c r="B200" t="s">
        <v>352</v>
      </c>
      <c r="C200">
        <v>650</v>
      </c>
      <c r="D200">
        <f t="shared" si="10"/>
        <v>0</v>
      </c>
      <c r="E200">
        <v>0</v>
      </c>
      <c r="F200">
        <v>0</v>
      </c>
      <c r="G200">
        <v>0</v>
      </c>
      <c r="H200" t="s">
        <v>13</v>
      </c>
      <c r="I200">
        <v>3</v>
      </c>
      <c r="J200" s="2">
        <v>1554</v>
      </c>
      <c r="K200" s="1">
        <v>0.25</v>
      </c>
      <c r="L200" s="5">
        <f t="shared" si="9"/>
        <v>1.25E-3</v>
      </c>
      <c r="M200" s="5">
        <f t="shared" si="11"/>
        <v>1.8750000000000001E-3</v>
      </c>
    </row>
    <row r="201" spans="1:13" x14ac:dyDescent="0.3">
      <c r="A201" t="s">
        <v>353</v>
      </c>
      <c r="B201" t="s">
        <v>332</v>
      </c>
      <c r="C201">
        <v>655</v>
      </c>
      <c r="D201">
        <f t="shared" si="10"/>
        <v>0</v>
      </c>
      <c r="E201">
        <v>0</v>
      </c>
      <c r="F201">
        <v>0</v>
      </c>
      <c r="G201">
        <v>0</v>
      </c>
      <c r="H201" t="s">
        <v>13</v>
      </c>
      <c r="I201">
        <v>247</v>
      </c>
      <c r="J201" s="2">
        <v>36911</v>
      </c>
      <c r="K201" s="1">
        <v>0.25</v>
      </c>
      <c r="L201" s="5">
        <f t="shared" si="9"/>
        <v>1.25E-3</v>
      </c>
      <c r="M201" s="5">
        <f t="shared" si="11"/>
        <v>1.5625000000000001E-3</v>
      </c>
    </row>
    <row r="202" spans="1:13" x14ac:dyDescent="0.3">
      <c r="A202" t="s">
        <v>354</v>
      </c>
      <c r="B202" t="s">
        <v>355</v>
      </c>
      <c r="C202">
        <v>660</v>
      </c>
      <c r="D202">
        <f t="shared" si="10"/>
        <v>5.0000000000000001E-3</v>
      </c>
      <c r="E202">
        <v>0</v>
      </c>
      <c r="F202">
        <v>0.01</v>
      </c>
      <c r="G202">
        <v>0</v>
      </c>
      <c r="H202" t="s">
        <v>13</v>
      </c>
      <c r="I202">
        <v>1</v>
      </c>
      <c r="J202" s="2">
        <v>30117</v>
      </c>
      <c r="K202" s="1">
        <v>0.36330000000000001</v>
      </c>
      <c r="L202" s="5">
        <f t="shared" ref="L202:L265" si="12">0.25*D201+0.5*D202+0.25*D203</f>
        <v>2.5000000000000001E-3</v>
      </c>
      <c r="M202" s="5">
        <f t="shared" si="11"/>
        <v>2.1875000000000002E-3</v>
      </c>
    </row>
    <row r="203" spans="1:13" x14ac:dyDescent="0.3">
      <c r="A203" t="s">
        <v>356</v>
      </c>
      <c r="B203" t="s">
        <v>357</v>
      </c>
      <c r="C203">
        <v>665</v>
      </c>
      <c r="D203">
        <f t="shared" si="10"/>
        <v>0</v>
      </c>
      <c r="E203">
        <v>0</v>
      </c>
      <c r="F203">
        <v>0</v>
      </c>
      <c r="G203">
        <v>0</v>
      </c>
      <c r="H203" t="s">
        <v>13</v>
      </c>
      <c r="I203">
        <v>185</v>
      </c>
      <c r="J203" s="2">
        <v>12381</v>
      </c>
      <c r="K203" s="1">
        <v>0.25</v>
      </c>
      <c r="L203" s="5">
        <f t="shared" si="12"/>
        <v>2.5000000000000001E-3</v>
      </c>
      <c r="M203" s="5">
        <f t="shared" si="11"/>
        <v>2.8124999999999999E-3</v>
      </c>
    </row>
    <row r="204" spans="1:13" x14ac:dyDescent="0.3">
      <c r="A204" t="s">
        <v>358</v>
      </c>
      <c r="B204" t="s">
        <v>359</v>
      </c>
      <c r="C204">
        <v>670</v>
      </c>
      <c r="D204">
        <f t="shared" si="10"/>
        <v>5.0000000000000001E-3</v>
      </c>
      <c r="E204">
        <v>0</v>
      </c>
      <c r="F204">
        <v>0.01</v>
      </c>
      <c r="G204">
        <v>0</v>
      </c>
      <c r="H204" t="s">
        <v>13</v>
      </c>
      <c r="I204">
        <v>250</v>
      </c>
      <c r="J204" s="2">
        <v>37520</v>
      </c>
      <c r="K204" s="1">
        <v>0.37890000000000001</v>
      </c>
      <c r="L204" s="5">
        <f t="shared" si="12"/>
        <v>3.7499999999999999E-3</v>
      </c>
      <c r="M204" s="5">
        <f t="shared" si="11"/>
        <v>4.0625000000000001E-3</v>
      </c>
    </row>
    <row r="205" spans="1:13" x14ac:dyDescent="0.3">
      <c r="A205" t="s">
        <v>360</v>
      </c>
      <c r="B205" t="s">
        <v>361</v>
      </c>
      <c r="C205">
        <v>675</v>
      </c>
      <c r="D205">
        <f t="shared" si="10"/>
        <v>5.0000000000000001E-3</v>
      </c>
      <c r="E205">
        <v>0</v>
      </c>
      <c r="F205">
        <v>0.01</v>
      </c>
      <c r="G205">
        <v>0</v>
      </c>
      <c r="H205" t="s">
        <v>13</v>
      </c>
      <c r="I205">
        <v>12</v>
      </c>
      <c r="J205" s="2">
        <v>3883</v>
      </c>
      <c r="K205" s="1">
        <v>0.38669999999999999</v>
      </c>
      <c r="L205" s="5">
        <f t="shared" si="12"/>
        <v>6.2500000000000003E-3</v>
      </c>
      <c r="M205" s="5">
        <f t="shared" si="11"/>
        <v>5.9375000000000001E-3</v>
      </c>
    </row>
    <row r="206" spans="1:13" x14ac:dyDescent="0.3">
      <c r="A206" t="s">
        <v>362</v>
      </c>
      <c r="B206" t="s">
        <v>363</v>
      </c>
      <c r="C206">
        <v>680</v>
      </c>
      <c r="D206">
        <f t="shared" si="10"/>
        <v>0.01</v>
      </c>
      <c r="E206">
        <v>0</v>
      </c>
      <c r="F206">
        <v>0.02</v>
      </c>
      <c r="G206">
        <v>0</v>
      </c>
      <c r="H206" t="s">
        <v>13</v>
      </c>
      <c r="I206">
        <v>3</v>
      </c>
      <c r="J206">
        <v>748</v>
      </c>
      <c r="K206" s="1">
        <v>0.41410000000000002</v>
      </c>
      <c r="L206" s="5">
        <f t="shared" si="12"/>
        <v>7.5000000000000006E-3</v>
      </c>
      <c r="M206" s="5">
        <f t="shared" si="11"/>
        <v>7.1875000000000003E-3</v>
      </c>
    </row>
    <row r="207" spans="1:13" x14ac:dyDescent="0.3">
      <c r="A207" t="s">
        <v>364</v>
      </c>
      <c r="B207" t="s">
        <v>332</v>
      </c>
      <c r="C207">
        <v>685</v>
      </c>
      <c r="D207">
        <f t="shared" si="10"/>
        <v>5.0000000000000001E-3</v>
      </c>
      <c r="E207">
        <v>0</v>
      </c>
      <c r="F207">
        <v>0.01</v>
      </c>
      <c r="G207">
        <v>0</v>
      </c>
      <c r="H207" t="s">
        <v>13</v>
      </c>
      <c r="I207">
        <v>6</v>
      </c>
      <c r="J207" s="2">
        <v>2103</v>
      </c>
      <c r="K207" s="1">
        <v>0.39839999999999998</v>
      </c>
      <c r="L207" s="5">
        <f t="shared" si="12"/>
        <v>7.4999999999999997E-3</v>
      </c>
      <c r="M207" s="5">
        <f t="shared" si="11"/>
        <v>7.4999999999999997E-3</v>
      </c>
    </row>
    <row r="208" spans="1:13" x14ac:dyDescent="0.3">
      <c r="A208" t="s">
        <v>365</v>
      </c>
      <c r="B208" t="s">
        <v>366</v>
      </c>
      <c r="C208">
        <v>690</v>
      </c>
      <c r="D208">
        <f t="shared" si="10"/>
        <v>0.01</v>
      </c>
      <c r="E208">
        <v>0</v>
      </c>
      <c r="F208">
        <v>0.02</v>
      </c>
      <c r="G208">
        <v>0</v>
      </c>
      <c r="H208" t="s">
        <v>13</v>
      </c>
      <c r="I208">
        <v>5</v>
      </c>
      <c r="J208">
        <v>666</v>
      </c>
      <c r="K208" s="1">
        <v>0.42970000000000003</v>
      </c>
      <c r="L208" s="5">
        <f t="shared" si="12"/>
        <v>7.5000000000000006E-3</v>
      </c>
      <c r="M208" s="5">
        <f t="shared" si="11"/>
        <v>7.1874999999999994E-3</v>
      </c>
    </row>
    <row r="209" spans="1:13" x14ac:dyDescent="0.3">
      <c r="A209" t="s">
        <v>367</v>
      </c>
      <c r="B209" t="s">
        <v>368</v>
      </c>
      <c r="C209">
        <v>695</v>
      </c>
      <c r="D209">
        <f t="shared" si="10"/>
        <v>5.0000000000000001E-3</v>
      </c>
      <c r="E209">
        <v>0</v>
      </c>
      <c r="F209">
        <v>0.01</v>
      </c>
      <c r="G209">
        <v>0</v>
      </c>
      <c r="H209" t="s">
        <v>13</v>
      </c>
      <c r="I209">
        <v>9</v>
      </c>
      <c r="J209">
        <v>592</v>
      </c>
      <c r="K209" s="1">
        <v>0.41410000000000002</v>
      </c>
      <c r="L209" s="5">
        <f t="shared" si="12"/>
        <v>6.2500000000000003E-3</v>
      </c>
      <c r="M209" s="5">
        <f t="shared" si="11"/>
        <v>8.1250000000000003E-3</v>
      </c>
    </row>
    <row r="210" spans="1:13" x14ac:dyDescent="0.3">
      <c r="A210" t="s">
        <v>369</v>
      </c>
      <c r="B210" t="s">
        <v>370</v>
      </c>
      <c r="C210">
        <v>700</v>
      </c>
      <c r="D210">
        <f t="shared" si="10"/>
        <v>5.0000000000000001E-3</v>
      </c>
      <c r="E210">
        <v>0</v>
      </c>
      <c r="F210">
        <v>0.01</v>
      </c>
      <c r="G210">
        <v>0</v>
      </c>
      <c r="H210" t="s">
        <v>13</v>
      </c>
      <c r="I210">
        <v>6</v>
      </c>
      <c r="J210" s="2">
        <v>4322</v>
      </c>
      <c r="K210" s="1">
        <v>0.4219</v>
      </c>
      <c r="L210" s="5">
        <f t="shared" si="12"/>
        <v>1.2500000000000001E-2</v>
      </c>
      <c r="M210" s="5">
        <f t="shared" si="11"/>
        <v>1.2812500000000001E-2</v>
      </c>
    </row>
    <row r="211" spans="1:13" x14ac:dyDescent="0.3">
      <c r="A211" t="s">
        <v>371</v>
      </c>
      <c r="B211" t="s">
        <v>372</v>
      </c>
      <c r="C211">
        <v>705</v>
      </c>
      <c r="D211">
        <f t="shared" si="10"/>
        <v>3.5000000000000003E-2</v>
      </c>
      <c r="E211">
        <v>0</v>
      </c>
      <c r="F211">
        <v>7.0000000000000007E-2</v>
      </c>
      <c r="G211">
        <v>0</v>
      </c>
      <c r="H211" t="s">
        <v>13</v>
      </c>
      <c r="I211">
        <v>1</v>
      </c>
      <c r="J211">
        <v>275</v>
      </c>
      <c r="K211" s="1">
        <v>0.50590000000000002</v>
      </c>
      <c r="L211" s="5">
        <f t="shared" si="12"/>
        <v>2.0000000000000004E-2</v>
      </c>
      <c r="M211" s="5">
        <f t="shared" si="11"/>
        <v>1.6250000000000001E-2</v>
      </c>
    </row>
    <row r="212" spans="1:13" x14ac:dyDescent="0.3">
      <c r="A212" t="s">
        <v>373</v>
      </c>
      <c r="B212" t="s">
        <v>352</v>
      </c>
      <c r="C212">
        <v>710</v>
      </c>
      <c r="D212">
        <f t="shared" si="10"/>
        <v>5.0000000000000001E-3</v>
      </c>
      <c r="E212">
        <v>0</v>
      </c>
      <c r="F212">
        <v>0.01</v>
      </c>
      <c r="G212">
        <v>0</v>
      </c>
      <c r="H212" t="s">
        <v>13</v>
      </c>
      <c r="I212">
        <v>1</v>
      </c>
      <c r="J212" s="2">
        <v>1126</v>
      </c>
      <c r="K212" s="1">
        <v>0.4375</v>
      </c>
      <c r="L212" s="5">
        <f t="shared" si="12"/>
        <v>1.2500000000000001E-2</v>
      </c>
      <c r="M212" s="5">
        <f t="shared" si="11"/>
        <v>1.2500000000000001E-2</v>
      </c>
    </row>
    <row r="213" spans="1:13" x14ac:dyDescent="0.3">
      <c r="A213" t="s">
        <v>374</v>
      </c>
      <c r="B213" t="s">
        <v>375</v>
      </c>
      <c r="C213">
        <v>720</v>
      </c>
      <c r="D213">
        <f t="shared" si="10"/>
        <v>5.0000000000000001E-3</v>
      </c>
      <c r="E213">
        <v>0</v>
      </c>
      <c r="F213">
        <v>0.01</v>
      </c>
      <c r="G213">
        <v>0</v>
      </c>
      <c r="H213" t="s">
        <v>13</v>
      </c>
      <c r="I213">
        <v>1</v>
      </c>
      <c r="J213" s="2">
        <v>17063</v>
      </c>
      <c r="K213" s="1">
        <v>0.44919999999999999</v>
      </c>
      <c r="L213" s="5">
        <f>D213</f>
        <v>5.0000000000000001E-3</v>
      </c>
      <c r="M213" s="5">
        <f>L213</f>
        <v>5.0000000000000001E-3</v>
      </c>
    </row>
    <row r="214" spans="1:13" x14ac:dyDescent="0.3">
      <c r="A214" t="s">
        <v>376</v>
      </c>
      <c r="L214" s="5"/>
      <c r="M214" s="5"/>
    </row>
    <row r="215" spans="1:13" x14ac:dyDescent="0.3">
      <c r="A215" t="s">
        <v>1</v>
      </c>
      <c r="B215" t="s">
        <v>2</v>
      </c>
      <c r="C215" t="s">
        <v>3</v>
      </c>
      <c r="D215" t="s">
        <v>699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s="5"/>
      <c r="M215" s="5"/>
    </row>
    <row r="216" spans="1:13" x14ac:dyDescent="0.3">
      <c r="A216" t="s">
        <v>377</v>
      </c>
      <c r="B216" t="s">
        <v>378</v>
      </c>
      <c r="C216">
        <v>180</v>
      </c>
      <c r="D216">
        <f>AVERAGE(E216:F216)</f>
        <v>5.0000000000000001E-3</v>
      </c>
      <c r="E216">
        <v>0</v>
      </c>
      <c r="F216">
        <v>0.01</v>
      </c>
      <c r="G216">
        <v>0</v>
      </c>
      <c r="H216" t="s">
        <v>13</v>
      </c>
      <c r="I216">
        <v>3</v>
      </c>
      <c r="J216" s="2">
        <v>15623</v>
      </c>
      <c r="K216" s="1">
        <v>0.96879999999999999</v>
      </c>
      <c r="L216" s="5">
        <f>D216</f>
        <v>5.0000000000000001E-3</v>
      </c>
      <c r="M216" s="5">
        <f>L216</f>
        <v>5.0000000000000001E-3</v>
      </c>
    </row>
    <row r="217" spans="1:13" x14ac:dyDescent="0.3">
      <c r="A217" t="s">
        <v>379</v>
      </c>
      <c r="B217" t="s">
        <v>380</v>
      </c>
      <c r="C217">
        <v>185</v>
      </c>
      <c r="D217">
        <f t="shared" ref="D217:D280" si="13">AVERAGE(E217:F217)</f>
        <v>5.0000000000000001E-3</v>
      </c>
      <c r="E217">
        <v>0</v>
      </c>
      <c r="F217">
        <v>0.01</v>
      </c>
      <c r="G217">
        <v>0</v>
      </c>
      <c r="H217" t="s">
        <v>13</v>
      </c>
      <c r="I217">
        <v>1</v>
      </c>
      <c r="J217" s="2">
        <v>14202</v>
      </c>
      <c r="K217" s="1">
        <v>0.9375</v>
      </c>
      <c r="L217" s="5">
        <f t="shared" si="12"/>
        <v>5.0000000000000001E-3</v>
      </c>
      <c r="M217" s="5">
        <f t="shared" si="11"/>
        <v>5.0000000000000001E-3</v>
      </c>
    </row>
    <row r="218" spans="1:13" x14ac:dyDescent="0.3">
      <c r="A218" t="s">
        <v>381</v>
      </c>
      <c r="B218" t="s">
        <v>382</v>
      </c>
      <c r="C218">
        <v>190</v>
      </c>
      <c r="D218">
        <f t="shared" si="13"/>
        <v>5.0000000000000001E-3</v>
      </c>
      <c r="E218">
        <v>0</v>
      </c>
      <c r="F218">
        <v>0.01</v>
      </c>
      <c r="G218">
        <v>0</v>
      </c>
      <c r="H218" t="s">
        <v>13</v>
      </c>
      <c r="I218">
        <v>41</v>
      </c>
      <c r="J218" s="2">
        <v>7413</v>
      </c>
      <c r="K218" s="1">
        <v>0.90629999999999999</v>
      </c>
      <c r="L218" s="5">
        <f t="shared" si="12"/>
        <v>5.0000000000000001E-3</v>
      </c>
      <c r="M218" s="5">
        <f t="shared" si="11"/>
        <v>5.0000000000000001E-3</v>
      </c>
    </row>
    <row r="219" spans="1:13" x14ac:dyDescent="0.3">
      <c r="A219" t="s">
        <v>383</v>
      </c>
      <c r="B219" t="s">
        <v>384</v>
      </c>
      <c r="C219">
        <v>195</v>
      </c>
      <c r="D219">
        <f t="shared" si="13"/>
        <v>5.0000000000000001E-3</v>
      </c>
      <c r="E219">
        <v>0</v>
      </c>
      <c r="F219">
        <v>0.01</v>
      </c>
      <c r="G219">
        <v>0</v>
      </c>
      <c r="H219" t="s">
        <v>13</v>
      </c>
      <c r="I219">
        <v>2</v>
      </c>
      <c r="J219" s="2">
        <v>6307</v>
      </c>
      <c r="K219" s="1">
        <v>0.875</v>
      </c>
      <c r="L219" s="5">
        <f t="shared" si="12"/>
        <v>5.0000000000000001E-3</v>
      </c>
      <c r="M219" s="5">
        <f t="shared" si="11"/>
        <v>5.0000000000000001E-3</v>
      </c>
    </row>
    <row r="220" spans="1:13" x14ac:dyDescent="0.3">
      <c r="A220" t="s">
        <v>385</v>
      </c>
      <c r="B220" t="s">
        <v>386</v>
      </c>
      <c r="C220">
        <v>200</v>
      </c>
      <c r="D220">
        <f t="shared" si="13"/>
        <v>5.0000000000000001E-3</v>
      </c>
      <c r="E220">
        <v>0</v>
      </c>
      <c r="F220">
        <v>0.01</v>
      </c>
      <c r="G220">
        <v>0</v>
      </c>
      <c r="H220" t="s">
        <v>13</v>
      </c>
      <c r="I220">
        <v>2</v>
      </c>
      <c r="J220" s="2">
        <v>14423</v>
      </c>
      <c r="K220" s="1">
        <v>0.85940000000000005</v>
      </c>
      <c r="L220" s="5">
        <f t="shared" si="12"/>
        <v>5.0000000000000001E-3</v>
      </c>
      <c r="M220" s="5">
        <f t="shared" si="11"/>
        <v>5.0000000000000001E-3</v>
      </c>
    </row>
    <row r="221" spans="1:13" x14ac:dyDescent="0.3">
      <c r="A221" t="s">
        <v>387</v>
      </c>
      <c r="B221" t="s">
        <v>388</v>
      </c>
      <c r="C221">
        <v>205</v>
      </c>
      <c r="D221">
        <f t="shared" si="13"/>
        <v>5.0000000000000001E-3</v>
      </c>
      <c r="E221">
        <v>0</v>
      </c>
      <c r="F221">
        <v>0.01</v>
      </c>
      <c r="G221">
        <v>0</v>
      </c>
      <c r="H221" t="s">
        <v>13</v>
      </c>
      <c r="I221">
        <v>100</v>
      </c>
      <c r="J221" s="2">
        <v>13168</v>
      </c>
      <c r="K221" s="1">
        <v>0.84379999999999999</v>
      </c>
      <c r="L221" s="5">
        <f t="shared" si="12"/>
        <v>5.0000000000000001E-3</v>
      </c>
      <c r="M221" s="5">
        <f t="shared" si="11"/>
        <v>5.0000000000000001E-3</v>
      </c>
    </row>
    <row r="222" spans="1:13" x14ac:dyDescent="0.3">
      <c r="A222" t="s">
        <v>389</v>
      </c>
      <c r="B222" t="s">
        <v>177</v>
      </c>
      <c r="C222">
        <v>210</v>
      </c>
      <c r="D222">
        <f t="shared" si="13"/>
        <v>5.0000000000000001E-3</v>
      </c>
      <c r="E222">
        <v>0</v>
      </c>
      <c r="F222">
        <v>0.01</v>
      </c>
      <c r="G222">
        <v>0</v>
      </c>
      <c r="H222" t="s">
        <v>13</v>
      </c>
      <c r="I222">
        <v>2</v>
      </c>
      <c r="J222" s="2">
        <v>8709</v>
      </c>
      <c r="K222" s="1">
        <v>0.8125</v>
      </c>
      <c r="L222" s="5">
        <f t="shared" si="12"/>
        <v>5.0000000000000001E-3</v>
      </c>
      <c r="M222" s="5">
        <f t="shared" si="11"/>
        <v>5.0000000000000001E-3</v>
      </c>
    </row>
    <row r="223" spans="1:13" x14ac:dyDescent="0.3">
      <c r="A223" t="s">
        <v>390</v>
      </c>
      <c r="B223" t="s">
        <v>391</v>
      </c>
      <c r="C223">
        <v>215</v>
      </c>
      <c r="D223">
        <f t="shared" si="13"/>
        <v>5.0000000000000001E-3</v>
      </c>
      <c r="E223">
        <v>0</v>
      </c>
      <c r="F223">
        <v>0.01</v>
      </c>
      <c r="G223">
        <v>0</v>
      </c>
      <c r="H223" t="s">
        <v>13</v>
      </c>
      <c r="I223">
        <v>2</v>
      </c>
      <c r="J223" s="2">
        <v>7456</v>
      </c>
      <c r="K223" s="1">
        <v>0.78129999999999999</v>
      </c>
      <c r="L223" s="5">
        <f t="shared" si="12"/>
        <v>5.0000000000000001E-3</v>
      </c>
      <c r="M223" s="5">
        <f t="shared" si="11"/>
        <v>5.0000000000000001E-3</v>
      </c>
    </row>
    <row r="224" spans="1:13" x14ac:dyDescent="0.3">
      <c r="A224" t="s">
        <v>392</v>
      </c>
      <c r="B224" t="s">
        <v>393</v>
      </c>
      <c r="C224">
        <v>220</v>
      </c>
      <c r="D224">
        <f t="shared" si="13"/>
        <v>5.0000000000000001E-3</v>
      </c>
      <c r="E224">
        <v>0</v>
      </c>
      <c r="F224">
        <v>0.01</v>
      </c>
      <c r="G224">
        <v>0</v>
      </c>
      <c r="H224" t="s">
        <v>13</v>
      </c>
      <c r="I224">
        <v>10</v>
      </c>
      <c r="J224" s="2">
        <v>6121</v>
      </c>
      <c r="K224" s="1">
        <v>0.76559999999999995</v>
      </c>
      <c r="L224" s="5">
        <f t="shared" si="12"/>
        <v>5.0000000000000001E-3</v>
      </c>
      <c r="M224" s="5">
        <f t="shared" si="11"/>
        <v>5.0000000000000001E-3</v>
      </c>
    </row>
    <row r="225" spans="1:13" x14ac:dyDescent="0.3">
      <c r="A225" t="s">
        <v>394</v>
      </c>
      <c r="B225" t="s">
        <v>395</v>
      </c>
      <c r="C225">
        <v>225</v>
      </c>
      <c r="D225">
        <f t="shared" si="13"/>
        <v>5.0000000000000001E-3</v>
      </c>
      <c r="E225">
        <v>0</v>
      </c>
      <c r="F225">
        <v>0.01</v>
      </c>
      <c r="G225">
        <v>0</v>
      </c>
      <c r="H225" t="s">
        <v>13</v>
      </c>
      <c r="I225">
        <v>1</v>
      </c>
      <c r="J225" s="2">
        <v>5891</v>
      </c>
      <c r="K225" s="1">
        <v>0.75</v>
      </c>
      <c r="L225" s="5">
        <f t="shared" si="12"/>
        <v>5.0000000000000001E-3</v>
      </c>
      <c r="M225" s="5">
        <f t="shared" si="11"/>
        <v>5.0000000000000001E-3</v>
      </c>
    </row>
    <row r="226" spans="1:13" x14ac:dyDescent="0.3">
      <c r="A226" t="s">
        <v>396</v>
      </c>
      <c r="B226" t="s">
        <v>397</v>
      </c>
      <c r="C226">
        <v>230</v>
      </c>
      <c r="D226">
        <f t="shared" si="13"/>
        <v>5.0000000000000001E-3</v>
      </c>
      <c r="E226">
        <v>0</v>
      </c>
      <c r="F226">
        <v>0.01</v>
      </c>
      <c r="G226">
        <v>0</v>
      </c>
      <c r="H226" t="s">
        <v>13</v>
      </c>
      <c r="I226">
        <v>11</v>
      </c>
      <c r="J226" s="2">
        <v>7618</v>
      </c>
      <c r="K226" s="1">
        <v>0.71879999999999999</v>
      </c>
      <c r="L226" s="5">
        <f t="shared" si="12"/>
        <v>5.0000000000000001E-3</v>
      </c>
      <c r="M226" s="5">
        <f t="shared" si="11"/>
        <v>5.0000000000000001E-3</v>
      </c>
    </row>
    <row r="227" spans="1:13" x14ac:dyDescent="0.3">
      <c r="A227" t="s">
        <v>398</v>
      </c>
      <c r="B227" t="s">
        <v>399</v>
      </c>
      <c r="C227">
        <v>235</v>
      </c>
      <c r="D227">
        <f t="shared" si="13"/>
        <v>5.0000000000000001E-3</v>
      </c>
      <c r="E227">
        <v>0</v>
      </c>
      <c r="F227">
        <v>0.01</v>
      </c>
      <c r="G227">
        <v>0</v>
      </c>
      <c r="H227" t="s">
        <v>13</v>
      </c>
      <c r="I227" s="2">
        <v>2001</v>
      </c>
      <c r="J227" s="2">
        <v>7718</v>
      </c>
      <c r="K227" s="1">
        <v>0.70309999999999995</v>
      </c>
      <c r="L227" s="5">
        <f t="shared" si="12"/>
        <v>5.0000000000000001E-3</v>
      </c>
      <c r="M227" s="5">
        <f t="shared" si="11"/>
        <v>5.0000000000000001E-3</v>
      </c>
    </row>
    <row r="228" spans="1:13" x14ac:dyDescent="0.3">
      <c r="A228" t="s">
        <v>400</v>
      </c>
      <c r="B228" t="s">
        <v>145</v>
      </c>
      <c r="C228">
        <v>240</v>
      </c>
      <c r="D228">
        <f t="shared" si="13"/>
        <v>5.0000000000000001E-3</v>
      </c>
      <c r="E228">
        <v>0</v>
      </c>
      <c r="F228">
        <v>0.01</v>
      </c>
      <c r="G228">
        <v>0</v>
      </c>
      <c r="H228" t="s">
        <v>13</v>
      </c>
      <c r="I228">
        <v>4</v>
      </c>
      <c r="J228" s="2">
        <v>8678</v>
      </c>
      <c r="K228" s="1">
        <v>0.6875</v>
      </c>
      <c r="L228" s="5">
        <f t="shared" si="12"/>
        <v>5.0000000000000001E-3</v>
      </c>
      <c r="M228" s="5">
        <f t="shared" si="11"/>
        <v>5.0000000000000001E-3</v>
      </c>
    </row>
    <row r="229" spans="1:13" x14ac:dyDescent="0.3">
      <c r="A229" t="s">
        <v>401</v>
      </c>
      <c r="B229" t="s">
        <v>402</v>
      </c>
      <c r="C229">
        <v>245</v>
      </c>
      <c r="D229">
        <f t="shared" si="13"/>
        <v>5.0000000000000001E-3</v>
      </c>
      <c r="E229">
        <v>0</v>
      </c>
      <c r="F229">
        <v>0.01</v>
      </c>
      <c r="G229">
        <v>0</v>
      </c>
      <c r="H229" t="s">
        <v>13</v>
      </c>
      <c r="I229">
        <v>192</v>
      </c>
      <c r="J229" s="2">
        <v>5334</v>
      </c>
      <c r="K229" s="1">
        <v>0.65629999999999999</v>
      </c>
      <c r="L229" s="5">
        <f t="shared" si="12"/>
        <v>5.0000000000000001E-3</v>
      </c>
      <c r="M229" s="5">
        <f t="shared" si="11"/>
        <v>5.0000000000000001E-3</v>
      </c>
    </row>
    <row r="230" spans="1:13" x14ac:dyDescent="0.3">
      <c r="A230" t="s">
        <v>403</v>
      </c>
      <c r="B230" t="s">
        <v>404</v>
      </c>
      <c r="C230">
        <v>250</v>
      </c>
      <c r="D230">
        <f t="shared" si="13"/>
        <v>5.0000000000000001E-3</v>
      </c>
      <c r="E230">
        <v>0</v>
      </c>
      <c r="F230">
        <v>0.01</v>
      </c>
      <c r="G230">
        <v>0</v>
      </c>
      <c r="H230" t="s">
        <v>13</v>
      </c>
      <c r="I230">
        <v>201</v>
      </c>
      <c r="J230" s="2">
        <v>15367</v>
      </c>
      <c r="K230" s="1">
        <v>0.64059999999999995</v>
      </c>
      <c r="L230" s="5">
        <f t="shared" si="12"/>
        <v>5.0000000000000001E-3</v>
      </c>
      <c r="M230" s="5">
        <f t="shared" si="11"/>
        <v>5.0000000000000001E-3</v>
      </c>
    </row>
    <row r="231" spans="1:13" x14ac:dyDescent="0.3">
      <c r="A231" t="s">
        <v>405</v>
      </c>
      <c r="B231" t="s">
        <v>406</v>
      </c>
      <c r="C231">
        <v>255</v>
      </c>
      <c r="D231">
        <f t="shared" si="13"/>
        <v>5.0000000000000001E-3</v>
      </c>
      <c r="E231">
        <v>0</v>
      </c>
      <c r="F231">
        <v>0.01</v>
      </c>
      <c r="G231">
        <v>0</v>
      </c>
      <c r="H231" t="s">
        <v>13</v>
      </c>
      <c r="I231" s="2">
        <v>2220</v>
      </c>
      <c r="J231" s="2">
        <v>8460</v>
      </c>
      <c r="K231" s="1">
        <v>0.625</v>
      </c>
      <c r="L231" s="5">
        <f t="shared" si="12"/>
        <v>5.0000000000000001E-3</v>
      </c>
      <c r="M231" s="5">
        <f t="shared" si="11"/>
        <v>5.0000000000000001E-3</v>
      </c>
    </row>
    <row r="232" spans="1:13" x14ac:dyDescent="0.3">
      <c r="A232" t="s">
        <v>407</v>
      </c>
      <c r="B232" t="s">
        <v>408</v>
      </c>
      <c r="C232">
        <v>260</v>
      </c>
      <c r="D232">
        <f t="shared" si="13"/>
        <v>5.0000000000000001E-3</v>
      </c>
      <c r="E232">
        <v>0</v>
      </c>
      <c r="F232">
        <v>0.01</v>
      </c>
      <c r="G232">
        <v>0</v>
      </c>
      <c r="H232" t="s">
        <v>13</v>
      </c>
      <c r="I232">
        <v>2</v>
      </c>
      <c r="J232" s="2">
        <v>7287</v>
      </c>
      <c r="K232" s="1">
        <v>0.60940000000000005</v>
      </c>
      <c r="L232" s="5">
        <f t="shared" si="12"/>
        <v>5.0000000000000001E-3</v>
      </c>
      <c r="M232" s="5">
        <f t="shared" si="11"/>
        <v>5.6249999999999998E-3</v>
      </c>
    </row>
    <row r="233" spans="1:13" x14ac:dyDescent="0.3">
      <c r="A233" t="s">
        <v>409</v>
      </c>
      <c r="B233" t="s">
        <v>410</v>
      </c>
      <c r="C233">
        <v>265</v>
      </c>
      <c r="D233">
        <f t="shared" si="13"/>
        <v>5.0000000000000001E-3</v>
      </c>
      <c r="E233">
        <v>0</v>
      </c>
      <c r="F233">
        <v>0.01</v>
      </c>
      <c r="G233">
        <v>0</v>
      </c>
      <c r="H233" t="s">
        <v>13</v>
      </c>
      <c r="I233">
        <v>8</v>
      </c>
      <c r="J233" s="2">
        <v>4272</v>
      </c>
      <c r="K233" s="1">
        <v>0.59379999999999999</v>
      </c>
      <c r="L233" s="5">
        <f t="shared" si="12"/>
        <v>7.4999999999999997E-3</v>
      </c>
      <c r="M233" s="5">
        <f t="shared" si="11"/>
        <v>8.1250000000000003E-3</v>
      </c>
    </row>
    <row r="234" spans="1:13" x14ac:dyDescent="0.3">
      <c r="A234" t="s">
        <v>411</v>
      </c>
      <c r="B234" t="s">
        <v>412</v>
      </c>
      <c r="C234">
        <v>270</v>
      </c>
      <c r="D234">
        <f t="shared" si="13"/>
        <v>1.4999999999999999E-2</v>
      </c>
      <c r="E234">
        <v>0.01</v>
      </c>
      <c r="F234">
        <v>0.02</v>
      </c>
      <c r="G234">
        <v>0</v>
      </c>
      <c r="H234" t="s">
        <v>13</v>
      </c>
      <c r="I234" s="2">
        <v>1004</v>
      </c>
      <c r="J234" s="2">
        <v>5439</v>
      </c>
      <c r="K234" s="1">
        <v>0.62109999999999999</v>
      </c>
      <c r="L234" s="5">
        <f t="shared" si="12"/>
        <v>1.2499999999999999E-2</v>
      </c>
      <c r="M234" s="5">
        <f t="shared" si="11"/>
        <v>1.1875E-2</v>
      </c>
    </row>
    <row r="235" spans="1:13" x14ac:dyDescent="0.3">
      <c r="A235" t="s">
        <v>413</v>
      </c>
      <c r="B235" t="s">
        <v>414</v>
      </c>
      <c r="C235">
        <v>275</v>
      </c>
      <c r="D235">
        <f t="shared" si="13"/>
        <v>1.4999999999999999E-2</v>
      </c>
      <c r="E235">
        <v>0.01</v>
      </c>
      <c r="F235">
        <v>0.02</v>
      </c>
      <c r="G235">
        <v>0</v>
      </c>
      <c r="H235" t="s">
        <v>13</v>
      </c>
      <c r="I235">
        <v>279</v>
      </c>
      <c r="J235" s="2">
        <v>7395</v>
      </c>
      <c r="K235" s="1">
        <v>0.60160000000000002</v>
      </c>
      <c r="L235" s="5">
        <f t="shared" si="12"/>
        <v>1.4999999999999999E-2</v>
      </c>
      <c r="M235" s="5">
        <f t="shared" si="11"/>
        <v>1.4374999999999999E-2</v>
      </c>
    </row>
    <row r="236" spans="1:13" x14ac:dyDescent="0.3">
      <c r="A236" t="s">
        <v>415</v>
      </c>
      <c r="B236" t="s">
        <v>410</v>
      </c>
      <c r="C236">
        <v>280</v>
      </c>
      <c r="D236">
        <f t="shared" si="13"/>
        <v>1.4999999999999999E-2</v>
      </c>
      <c r="E236">
        <v>0.01</v>
      </c>
      <c r="F236">
        <v>0.02</v>
      </c>
      <c r="G236">
        <v>0</v>
      </c>
      <c r="H236" t="s">
        <v>13</v>
      </c>
      <c r="I236" s="2">
        <v>1035</v>
      </c>
      <c r="J236" s="2">
        <v>6496</v>
      </c>
      <c r="K236" s="1">
        <v>0.58589999999999998</v>
      </c>
      <c r="L236" s="5">
        <f t="shared" si="12"/>
        <v>1.4999999999999999E-2</v>
      </c>
      <c r="M236" s="5">
        <f t="shared" si="11"/>
        <v>1.4999999999999999E-2</v>
      </c>
    </row>
    <row r="237" spans="1:13" x14ac:dyDescent="0.3">
      <c r="A237" t="s">
        <v>416</v>
      </c>
      <c r="B237" t="s">
        <v>410</v>
      </c>
      <c r="C237">
        <v>285</v>
      </c>
      <c r="D237">
        <f t="shared" si="13"/>
        <v>1.4999999999999999E-2</v>
      </c>
      <c r="E237">
        <v>0.01</v>
      </c>
      <c r="F237">
        <v>0.02</v>
      </c>
      <c r="G237">
        <v>0</v>
      </c>
      <c r="H237" t="s">
        <v>13</v>
      </c>
      <c r="I237">
        <v>8</v>
      </c>
      <c r="J237" s="2">
        <v>5427</v>
      </c>
      <c r="K237" s="1">
        <v>0.5625</v>
      </c>
      <c r="L237" s="5">
        <f t="shared" si="12"/>
        <v>1.4999999999999999E-2</v>
      </c>
      <c r="M237" s="5">
        <f t="shared" si="11"/>
        <v>1.4999999999999999E-2</v>
      </c>
    </row>
    <row r="238" spans="1:13" x14ac:dyDescent="0.3">
      <c r="A238" t="s">
        <v>417</v>
      </c>
      <c r="B238" t="s">
        <v>418</v>
      </c>
      <c r="C238">
        <v>290</v>
      </c>
      <c r="D238">
        <f t="shared" si="13"/>
        <v>1.4999999999999999E-2</v>
      </c>
      <c r="E238">
        <v>0.01</v>
      </c>
      <c r="F238">
        <v>0.02</v>
      </c>
      <c r="G238">
        <v>0</v>
      </c>
      <c r="H238" t="s">
        <v>13</v>
      </c>
      <c r="I238">
        <v>10</v>
      </c>
      <c r="J238" s="2">
        <v>6484</v>
      </c>
      <c r="K238" s="1">
        <v>0.54690000000000005</v>
      </c>
      <c r="L238" s="5">
        <f t="shared" si="12"/>
        <v>1.4999999999999999E-2</v>
      </c>
      <c r="M238" s="5">
        <f t="shared" si="11"/>
        <v>1.5625E-2</v>
      </c>
    </row>
    <row r="239" spans="1:13" x14ac:dyDescent="0.3">
      <c r="A239" t="s">
        <v>419</v>
      </c>
      <c r="B239" t="s">
        <v>420</v>
      </c>
      <c r="C239">
        <v>295</v>
      </c>
      <c r="D239">
        <f t="shared" si="13"/>
        <v>1.4999999999999999E-2</v>
      </c>
      <c r="E239">
        <v>0.01</v>
      </c>
      <c r="F239">
        <v>0.02</v>
      </c>
      <c r="G239">
        <v>0</v>
      </c>
      <c r="H239" t="s">
        <v>13</v>
      </c>
      <c r="I239">
        <v>430</v>
      </c>
      <c r="J239" s="2">
        <v>15011</v>
      </c>
      <c r="K239" s="1">
        <v>0.52729999999999999</v>
      </c>
      <c r="L239" s="5">
        <f t="shared" si="12"/>
        <v>1.7500000000000002E-2</v>
      </c>
      <c r="M239" s="5">
        <f t="shared" si="11"/>
        <v>1.8125000000000002E-2</v>
      </c>
    </row>
    <row r="240" spans="1:13" x14ac:dyDescent="0.3">
      <c r="A240" t="s">
        <v>421</v>
      </c>
      <c r="B240" t="s">
        <v>422</v>
      </c>
      <c r="C240">
        <v>300</v>
      </c>
      <c r="D240">
        <f t="shared" si="13"/>
        <v>2.5000000000000001E-2</v>
      </c>
      <c r="E240">
        <v>0.02</v>
      </c>
      <c r="F240">
        <v>0.03</v>
      </c>
      <c r="G240">
        <v>0.01</v>
      </c>
      <c r="H240" s="1">
        <v>1</v>
      </c>
      <c r="I240">
        <v>5</v>
      </c>
      <c r="J240" s="2">
        <v>23568</v>
      </c>
      <c r="K240" s="1">
        <v>0.53129999999999999</v>
      </c>
      <c r="L240" s="5">
        <f t="shared" si="12"/>
        <v>2.2499999999999999E-2</v>
      </c>
      <c r="M240" s="5">
        <f t="shared" si="11"/>
        <v>2.1874999999999999E-2</v>
      </c>
    </row>
    <row r="241" spans="1:13" x14ac:dyDescent="0.3">
      <c r="A241" t="s">
        <v>423</v>
      </c>
      <c r="B241" t="s">
        <v>211</v>
      </c>
      <c r="C241">
        <v>305</v>
      </c>
      <c r="D241">
        <f t="shared" si="13"/>
        <v>2.5000000000000001E-2</v>
      </c>
      <c r="E241">
        <v>0.02</v>
      </c>
      <c r="F241">
        <v>0.03</v>
      </c>
      <c r="G241">
        <v>0</v>
      </c>
      <c r="H241" t="s">
        <v>13</v>
      </c>
      <c r="I241">
        <v>150</v>
      </c>
      <c r="J241" s="2">
        <v>8678</v>
      </c>
      <c r="K241" s="1">
        <v>0.51559999999999995</v>
      </c>
      <c r="L241" s="5">
        <f t="shared" si="12"/>
        <v>2.5000000000000001E-2</v>
      </c>
      <c r="M241" s="5">
        <f t="shared" si="11"/>
        <v>2.4375000000000001E-2</v>
      </c>
    </row>
    <row r="242" spans="1:13" x14ac:dyDescent="0.3">
      <c r="A242" t="s">
        <v>424</v>
      </c>
      <c r="B242" t="s">
        <v>312</v>
      </c>
      <c r="C242">
        <v>310</v>
      </c>
      <c r="D242">
        <f t="shared" si="13"/>
        <v>2.5000000000000001E-2</v>
      </c>
      <c r="E242">
        <v>0.02</v>
      </c>
      <c r="F242">
        <v>0.03</v>
      </c>
      <c r="G242">
        <v>0</v>
      </c>
      <c r="H242" t="s">
        <v>13</v>
      </c>
      <c r="I242">
        <v>400</v>
      </c>
      <c r="J242" s="2">
        <v>15533</v>
      </c>
      <c r="K242" s="1">
        <v>0.50390000000000001</v>
      </c>
      <c r="L242" s="5">
        <f t="shared" si="12"/>
        <v>2.5000000000000001E-2</v>
      </c>
      <c r="M242" s="5">
        <f t="shared" si="11"/>
        <v>2.5625000000000002E-2</v>
      </c>
    </row>
    <row r="243" spans="1:13" x14ac:dyDescent="0.3">
      <c r="A243" t="s">
        <v>425</v>
      </c>
      <c r="B243" t="s">
        <v>426</v>
      </c>
      <c r="C243">
        <v>315</v>
      </c>
      <c r="D243">
        <f t="shared" si="13"/>
        <v>2.5000000000000001E-2</v>
      </c>
      <c r="E243">
        <v>0.02</v>
      </c>
      <c r="F243">
        <v>0.03</v>
      </c>
      <c r="G243">
        <v>0</v>
      </c>
      <c r="H243" t="s">
        <v>13</v>
      </c>
      <c r="I243" s="2">
        <v>4281</v>
      </c>
      <c r="J243" s="2">
        <v>17437</v>
      </c>
      <c r="K243" s="1">
        <v>0.48830000000000001</v>
      </c>
      <c r="L243" s="5">
        <f t="shared" si="12"/>
        <v>2.7500000000000004E-2</v>
      </c>
      <c r="M243" s="5">
        <f t="shared" si="11"/>
        <v>2.8125000000000004E-2</v>
      </c>
    </row>
    <row r="244" spans="1:13" x14ac:dyDescent="0.3">
      <c r="A244" t="s">
        <v>427</v>
      </c>
      <c r="B244" t="s">
        <v>428</v>
      </c>
      <c r="C244">
        <v>320</v>
      </c>
      <c r="D244">
        <f t="shared" si="13"/>
        <v>3.5000000000000003E-2</v>
      </c>
      <c r="E244">
        <v>0.03</v>
      </c>
      <c r="F244">
        <v>0.04</v>
      </c>
      <c r="G244">
        <v>0.01</v>
      </c>
      <c r="H244" s="1">
        <v>0.33329999999999999</v>
      </c>
      <c r="I244">
        <v>15</v>
      </c>
      <c r="J244" s="2">
        <v>20712</v>
      </c>
      <c r="K244" s="1">
        <v>0.4824</v>
      </c>
      <c r="L244" s="5">
        <f t="shared" si="12"/>
        <v>3.2500000000000001E-2</v>
      </c>
      <c r="M244" s="5">
        <f t="shared" si="11"/>
        <v>3.2500000000000001E-2</v>
      </c>
    </row>
    <row r="245" spans="1:13" x14ac:dyDescent="0.3">
      <c r="A245" t="s">
        <v>429</v>
      </c>
      <c r="B245" t="s">
        <v>430</v>
      </c>
      <c r="C245">
        <v>325</v>
      </c>
      <c r="D245">
        <f t="shared" si="13"/>
        <v>3.5000000000000003E-2</v>
      </c>
      <c r="E245">
        <v>0.03</v>
      </c>
      <c r="F245">
        <v>0.04</v>
      </c>
      <c r="G245">
        <v>0</v>
      </c>
      <c r="H245" t="s">
        <v>13</v>
      </c>
      <c r="I245">
        <v>140</v>
      </c>
      <c r="J245" s="2">
        <v>11166</v>
      </c>
      <c r="K245" s="1">
        <v>0.46479999999999999</v>
      </c>
      <c r="L245" s="5">
        <f t="shared" si="12"/>
        <v>3.7500000000000006E-2</v>
      </c>
      <c r="M245" s="5">
        <f t="shared" si="11"/>
        <v>3.7500000000000006E-2</v>
      </c>
    </row>
    <row r="246" spans="1:13" x14ac:dyDescent="0.3">
      <c r="A246" t="s">
        <v>431</v>
      </c>
      <c r="B246" t="s">
        <v>223</v>
      </c>
      <c r="C246">
        <v>330</v>
      </c>
      <c r="D246">
        <f t="shared" si="13"/>
        <v>4.4999999999999998E-2</v>
      </c>
      <c r="E246">
        <v>0.04</v>
      </c>
      <c r="F246">
        <v>0.05</v>
      </c>
      <c r="G246">
        <v>0.01</v>
      </c>
      <c r="H246" s="1">
        <v>0.33329999999999999</v>
      </c>
      <c r="I246">
        <v>400</v>
      </c>
      <c r="J246" s="2">
        <v>16315</v>
      </c>
      <c r="K246" s="1">
        <v>0.45700000000000002</v>
      </c>
      <c r="L246" s="5">
        <f t="shared" si="12"/>
        <v>4.2499999999999996E-2</v>
      </c>
      <c r="M246" s="5">
        <f t="shared" si="11"/>
        <v>3.90625E-2</v>
      </c>
    </row>
    <row r="247" spans="1:13" x14ac:dyDescent="0.3">
      <c r="A247" t="s">
        <v>432</v>
      </c>
      <c r="B247" t="s">
        <v>433</v>
      </c>
      <c r="C247">
        <v>335</v>
      </c>
      <c r="D247">
        <f t="shared" si="13"/>
        <v>4.4999999999999998E-2</v>
      </c>
      <c r="E247">
        <v>0.04</v>
      </c>
      <c r="F247">
        <v>0.05</v>
      </c>
      <c r="G247">
        <v>0</v>
      </c>
      <c r="H247" t="s">
        <v>13</v>
      </c>
      <c r="I247">
        <v>13</v>
      </c>
      <c r="J247" s="2">
        <v>11743</v>
      </c>
      <c r="K247" s="1">
        <v>0.4395</v>
      </c>
      <c r="L247" s="5">
        <f t="shared" si="12"/>
        <v>3.3750000000000002E-2</v>
      </c>
      <c r="M247" s="5">
        <f t="shared" si="11"/>
        <v>3.4375000000000003E-2</v>
      </c>
    </row>
    <row r="248" spans="1:13" x14ac:dyDescent="0.3">
      <c r="A248" t="s">
        <v>434</v>
      </c>
      <c r="B248" t="s">
        <v>302</v>
      </c>
      <c r="C248">
        <v>340</v>
      </c>
      <c r="D248">
        <f t="shared" si="13"/>
        <v>0</v>
      </c>
      <c r="E248">
        <v>0</v>
      </c>
      <c r="F248">
        <v>0</v>
      </c>
      <c r="G248">
        <v>0.01</v>
      </c>
      <c r="H248" s="1">
        <v>0.2</v>
      </c>
      <c r="I248">
        <v>2</v>
      </c>
      <c r="J248" s="2">
        <v>22488</v>
      </c>
      <c r="K248" s="1">
        <v>0.25</v>
      </c>
      <c r="L248" s="5">
        <f t="shared" si="12"/>
        <v>2.75E-2</v>
      </c>
      <c r="M248" s="5">
        <f t="shared" si="11"/>
        <v>3.4375000000000003E-2</v>
      </c>
    </row>
    <row r="249" spans="1:13" x14ac:dyDescent="0.3">
      <c r="A249" t="s">
        <v>435</v>
      </c>
      <c r="B249" t="s">
        <v>239</v>
      </c>
      <c r="C249">
        <v>345</v>
      </c>
      <c r="D249">
        <f t="shared" si="13"/>
        <v>6.5000000000000002E-2</v>
      </c>
      <c r="E249">
        <v>0.06</v>
      </c>
      <c r="F249">
        <v>7.0000000000000007E-2</v>
      </c>
      <c r="G249">
        <v>0.01</v>
      </c>
      <c r="H249" s="1">
        <v>0.2</v>
      </c>
      <c r="I249">
        <v>1</v>
      </c>
      <c r="J249" s="2">
        <v>28551</v>
      </c>
      <c r="K249" s="1">
        <v>0.41899999999999998</v>
      </c>
      <c r="L249" s="5">
        <f t="shared" si="12"/>
        <v>4.8750000000000002E-2</v>
      </c>
      <c r="M249" s="5">
        <f t="shared" si="11"/>
        <v>4.8125000000000001E-2</v>
      </c>
    </row>
    <row r="250" spans="1:13" x14ac:dyDescent="0.3">
      <c r="A250" t="s">
        <v>436</v>
      </c>
      <c r="B250" t="s">
        <v>195</v>
      </c>
      <c r="C250">
        <v>350</v>
      </c>
      <c r="D250">
        <f t="shared" si="13"/>
        <v>6.5000000000000002E-2</v>
      </c>
      <c r="E250">
        <v>0.06</v>
      </c>
      <c r="F250">
        <v>7.0000000000000007E-2</v>
      </c>
      <c r="G250">
        <v>0</v>
      </c>
      <c r="H250" t="s">
        <v>13</v>
      </c>
      <c r="I250">
        <v>50</v>
      </c>
      <c r="J250" s="2">
        <v>41359</v>
      </c>
      <c r="K250" s="1">
        <v>0.40139999999999998</v>
      </c>
      <c r="L250" s="5">
        <f t="shared" si="12"/>
        <v>6.7500000000000004E-2</v>
      </c>
      <c r="M250" s="5">
        <f t="shared" si="11"/>
        <v>6.4062500000000008E-2</v>
      </c>
    </row>
    <row r="251" spans="1:13" x14ac:dyDescent="0.3">
      <c r="A251" t="s">
        <v>437</v>
      </c>
      <c r="B251" t="s">
        <v>438</v>
      </c>
      <c r="C251">
        <v>355</v>
      </c>
      <c r="D251">
        <f t="shared" si="13"/>
        <v>7.5000000000000011E-2</v>
      </c>
      <c r="E251">
        <v>7.0000000000000007E-2</v>
      </c>
      <c r="F251">
        <v>0.08</v>
      </c>
      <c r="G251">
        <v>0</v>
      </c>
      <c r="H251" t="s">
        <v>13</v>
      </c>
      <c r="I251">
        <v>50</v>
      </c>
      <c r="J251" s="2">
        <v>14154</v>
      </c>
      <c r="K251" s="1">
        <v>0.38969999999999999</v>
      </c>
      <c r="L251" s="5">
        <f t="shared" si="12"/>
        <v>7.2500000000000009E-2</v>
      </c>
      <c r="M251" s="5">
        <f t="shared" si="11"/>
        <v>7.2500000000000009E-2</v>
      </c>
    </row>
    <row r="252" spans="1:13" x14ac:dyDescent="0.3">
      <c r="A252" t="s">
        <v>439</v>
      </c>
      <c r="B252" t="s">
        <v>440</v>
      </c>
      <c r="C252">
        <v>356</v>
      </c>
      <c r="D252">
        <f t="shared" si="13"/>
        <v>7.5000000000000011E-2</v>
      </c>
      <c r="E252">
        <v>7.0000000000000007E-2</v>
      </c>
      <c r="F252">
        <v>0.08</v>
      </c>
      <c r="G252">
        <v>0</v>
      </c>
      <c r="H252" t="s">
        <v>13</v>
      </c>
      <c r="I252">
        <v>9</v>
      </c>
      <c r="J252">
        <v>859</v>
      </c>
      <c r="K252" s="1">
        <v>0.38669999999999999</v>
      </c>
      <c r="L252" s="5">
        <f t="shared" si="12"/>
        <v>7.7500000000000013E-2</v>
      </c>
      <c r="M252" s="5">
        <f t="shared" si="11"/>
        <v>7.7500000000000013E-2</v>
      </c>
    </row>
    <row r="253" spans="1:13" x14ac:dyDescent="0.3">
      <c r="A253" t="s">
        <v>441</v>
      </c>
      <c r="B253" t="s">
        <v>442</v>
      </c>
      <c r="C253">
        <v>357</v>
      </c>
      <c r="D253">
        <f t="shared" si="13"/>
        <v>8.4999999999999992E-2</v>
      </c>
      <c r="E253">
        <v>0.08</v>
      </c>
      <c r="F253">
        <v>0.09</v>
      </c>
      <c r="G253">
        <v>0</v>
      </c>
      <c r="H253" t="s">
        <v>13</v>
      </c>
      <c r="I253">
        <v>4</v>
      </c>
      <c r="J253">
        <v>847</v>
      </c>
      <c r="K253" s="1">
        <v>0.38769999999999999</v>
      </c>
      <c r="L253" s="5">
        <f t="shared" si="12"/>
        <v>8.249999999999999E-2</v>
      </c>
      <c r="M253" s="5">
        <f t="shared" si="11"/>
        <v>8.1875000000000003E-2</v>
      </c>
    </row>
    <row r="254" spans="1:13" x14ac:dyDescent="0.3">
      <c r="A254" t="s">
        <v>443</v>
      </c>
      <c r="B254" t="s">
        <v>267</v>
      </c>
      <c r="C254">
        <v>358</v>
      </c>
      <c r="D254">
        <f t="shared" si="13"/>
        <v>8.4999999999999992E-2</v>
      </c>
      <c r="E254">
        <v>0.08</v>
      </c>
      <c r="F254">
        <v>0.09</v>
      </c>
      <c r="G254">
        <v>0.01</v>
      </c>
      <c r="H254" s="1">
        <v>0.1429</v>
      </c>
      <c r="I254">
        <v>3</v>
      </c>
      <c r="J254" s="2">
        <v>1608</v>
      </c>
      <c r="K254" s="1">
        <v>0.38479999999999998</v>
      </c>
      <c r="L254" s="5">
        <f t="shared" si="12"/>
        <v>8.4999999999999992E-2</v>
      </c>
      <c r="M254" s="5">
        <f t="shared" si="11"/>
        <v>8.4374999999999978E-2</v>
      </c>
    </row>
    <row r="255" spans="1:13" x14ac:dyDescent="0.3">
      <c r="A255" t="s">
        <v>444</v>
      </c>
      <c r="B255" t="s">
        <v>445</v>
      </c>
      <c r="C255">
        <v>359</v>
      </c>
      <c r="D255">
        <f t="shared" si="13"/>
        <v>8.4999999999999992E-2</v>
      </c>
      <c r="E255">
        <v>0.08</v>
      </c>
      <c r="F255">
        <v>0.09</v>
      </c>
      <c r="G255">
        <v>-0.01</v>
      </c>
      <c r="H255" s="1">
        <v>-0.1111</v>
      </c>
      <c r="I255">
        <v>2</v>
      </c>
      <c r="J255">
        <v>429</v>
      </c>
      <c r="K255" s="1">
        <v>0.38090000000000002</v>
      </c>
      <c r="L255" s="5">
        <f t="shared" si="12"/>
        <v>8.4999999999999992E-2</v>
      </c>
      <c r="M255" s="5">
        <f t="shared" si="11"/>
        <v>8.4999999999999992E-2</v>
      </c>
    </row>
    <row r="256" spans="1:13" x14ac:dyDescent="0.3">
      <c r="A256" t="s">
        <v>446</v>
      </c>
      <c r="B256" t="s">
        <v>44</v>
      </c>
      <c r="C256">
        <v>360</v>
      </c>
      <c r="D256">
        <f t="shared" si="13"/>
        <v>8.4999999999999992E-2</v>
      </c>
      <c r="E256">
        <v>0.08</v>
      </c>
      <c r="F256">
        <v>0.09</v>
      </c>
      <c r="G256">
        <v>-0.02</v>
      </c>
      <c r="H256" s="1">
        <v>-0.2</v>
      </c>
      <c r="I256">
        <v>2</v>
      </c>
      <c r="J256" s="2">
        <v>34561</v>
      </c>
      <c r="K256" s="1">
        <v>0.377</v>
      </c>
      <c r="L256" s="5">
        <f t="shared" si="12"/>
        <v>8.4999999999999992E-2</v>
      </c>
      <c r="M256" s="5">
        <f t="shared" si="11"/>
        <v>8.5625000000000007E-2</v>
      </c>
    </row>
    <row r="257" spans="1:13" x14ac:dyDescent="0.3">
      <c r="A257" t="s">
        <v>447</v>
      </c>
      <c r="B257" t="s">
        <v>448</v>
      </c>
      <c r="C257">
        <v>361</v>
      </c>
      <c r="D257">
        <f t="shared" si="13"/>
        <v>8.4999999999999992E-2</v>
      </c>
      <c r="E257">
        <v>0.08</v>
      </c>
      <c r="F257">
        <v>0.09</v>
      </c>
      <c r="G257">
        <v>0</v>
      </c>
      <c r="H257" t="s">
        <v>13</v>
      </c>
      <c r="I257">
        <v>4</v>
      </c>
      <c r="J257">
        <v>731</v>
      </c>
      <c r="K257" s="1">
        <v>0.374</v>
      </c>
      <c r="L257" s="5">
        <f t="shared" si="12"/>
        <v>8.7499999999999994E-2</v>
      </c>
      <c r="M257" s="5">
        <f t="shared" si="11"/>
        <v>8.8125000000000009E-2</v>
      </c>
    </row>
    <row r="258" spans="1:13" x14ac:dyDescent="0.3">
      <c r="A258" t="s">
        <v>449</v>
      </c>
      <c r="B258" t="s">
        <v>450</v>
      </c>
      <c r="C258">
        <v>362</v>
      </c>
      <c r="D258">
        <f t="shared" si="13"/>
        <v>9.5000000000000001E-2</v>
      </c>
      <c r="E258">
        <v>0.09</v>
      </c>
      <c r="F258">
        <v>0.1</v>
      </c>
      <c r="G258">
        <v>0</v>
      </c>
      <c r="H258" t="s">
        <v>13</v>
      </c>
      <c r="I258">
        <v>3</v>
      </c>
      <c r="J258" s="2">
        <v>1338</v>
      </c>
      <c r="K258" s="1">
        <v>0.375</v>
      </c>
      <c r="L258" s="5">
        <f t="shared" si="12"/>
        <v>9.2499999999999999E-2</v>
      </c>
      <c r="M258" s="5">
        <f t="shared" si="11"/>
        <v>9.1874999999999984E-2</v>
      </c>
    </row>
    <row r="259" spans="1:13" x14ac:dyDescent="0.3">
      <c r="A259" t="s">
        <v>451</v>
      </c>
      <c r="B259" t="s">
        <v>452</v>
      </c>
      <c r="C259">
        <v>363</v>
      </c>
      <c r="D259">
        <f t="shared" si="13"/>
        <v>9.5000000000000001E-2</v>
      </c>
      <c r="E259">
        <v>0.09</v>
      </c>
      <c r="F259">
        <v>0.1</v>
      </c>
      <c r="G259">
        <v>0</v>
      </c>
      <c r="H259" t="s">
        <v>13</v>
      </c>
      <c r="I259">
        <v>1</v>
      </c>
      <c r="J259">
        <v>749</v>
      </c>
      <c r="K259" s="1">
        <v>0.37109999999999999</v>
      </c>
      <c r="L259" s="5">
        <f t="shared" si="12"/>
        <v>9.5000000000000001E-2</v>
      </c>
      <c r="M259" s="5">
        <f t="shared" si="11"/>
        <v>9.4374999999999987E-2</v>
      </c>
    </row>
    <row r="260" spans="1:13" x14ac:dyDescent="0.3">
      <c r="A260" t="s">
        <v>453</v>
      </c>
      <c r="B260" t="s">
        <v>44</v>
      </c>
      <c r="C260">
        <v>364</v>
      </c>
      <c r="D260">
        <f t="shared" si="13"/>
        <v>9.5000000000000001E-2</v>
      </c>
      <c r="E260">
        <v>0.09</v>
      </c>
      <c r="F260">
        <v>0.1</v>
      </c>
      <c r="G260">
        <v>0</v>
      </c>
      <c r="H260" t="s">
        <v>13</v>
      </c>
      <c r="I260">
        <v>4</v>
      </c>
      <c r="J260">
        <v>823</v>
      </c>
      <c r="K260" s="1">
        <v>0.36820000000000003</v>
      </c>
      <c r="L260" s="5">
        <f t="shared" si="12"/>
        <v>9.5000000000000001E-2</v>
      </c>
      <c r="M260" s="5">
        <f t="shared" si="11"/>
        <v>9.5000000000000001E-2</v>
      </c>
    </row>
    <row r="261" spans="1:13" x14ac:dyDescent="0.3">
      <c r="A261" t="s">
        <v>454</v>
      </c>
      <c r="B261" t="s">
        <v>44</v>
      </c>
      <c r="C261">
        <v>365</v>
      </c>
      <c r="D261">
        <f t="shared" si="13"/>
        <v>9.5000000000000001E-2</v>
      </c>
      <c r="E261">
        <v>0.09</v>
      </c>
      <c r="F261">
        <v>0.1</v>
      </c>
      <c r="G261">
        <v>-0.02</v>
      </c>
      <c r="H261" s="1">
        <v>-0.18179999999999999</v>
      </c>
      <c r="I261">
        <v>60</v>
      </c>
      <c r="J261" s="2">
        <v>22559</v>
      </c>
      <c r="K261" s="1">
        <v>0.36430000000000001</v>
      </c>
      <c r="L261" s="5">
        <f t="shared" si="12"/>
        <v>9.5000000000000001E-2</v>
      </c>
      <c r="M261" s="5">
        <f t="shared" ref="M261:M324" si="14">0.25*L260+0.5*L261+0.25*L262</f>
        <v>9.5625000000000016E-2</v>
      </c>
    </row>
    <row r="262" spans="1:13" x14ac:dyDescent="0.3">
      <c r="A262" t="s">
        <v>455</v>
      </c>
      <c r="B262" t="s">
        <v>456</v>
      </c>
      <c r="C262">
        <v>366</v>
      </c>
      <c r="D262">
        <f t="shared" si="13"/>
        <v>9.5000000000000001E-2</v>
      </c>
      <c r="E262">
        <v>0.09</v>
      </c>
      <c r="F262">
        <v>0.1</v>
      </c>
      <c r="G262">
        <v>0</v>
      </c>
      <c r="H262" t="s">
        <v>13</v>
      </c>
      <c r="I262">
        <v>5</v>
      </c>
      <c r="J262">
        <v>970</v>
      </c>
      <c r="K262" s="1">
        <v>0.36130000000000001</v>
      </c>
      <c r="L262" s="5">
        <f t="shared" si="12"/>
        <v>9.7500000000000003E-2</v>
      </c>
      <c r="M262" s="5">
        <f t="shared" si="14"/>
        <v>9.8125000000000018E-2</v>
      </c>
    </row>
    <row r="263" spans="1:13" x14ac:dyDescent="0.3">
      <c r="A263" t="s">
        <v>457</v>
      </c>
      <c r="B263" t="s">
        <v>458</v>
      </c>
      <c r="C263">
        <v>367</v>
      </c>
      <c r="D263">
        <f t="shared" si="13"/>
        <v>0.10500000000000001</v>
      </c>
      <c r="E263">
        <v>0.1</v>
      </c>
      <c r="F263">
        <v>0.11</v>
      </c>
      <c r="G263">
        <v>0</v>
      </c>
      <c r="H263" t="s">
        <v>13</v>
      </c>
      <c r="I263">
        <v>11</v>
      </c>
      <c r="J263" s="2">
        <v>12507</v>
      </c>
      <c r="K263" s="1">
        <v>0.36130000000000001</v>
      </c>
      <c r="L263" s="5">
        <f t="shared" si="12"/>
        <v>0.10250000000000001</v>
      </c>
      <c r="M263" s="5">
        <f t="shared" si="14"/>
        <v>0.10187499999999999</v>
      </c>
    </row>
    <row r="264" spans="1:13" x14ac:dyDescent="0.3">
      <c r="A264" t="s">
        <v>459</v>
      </c>
      <c r="B264" t="s">
        <v>460</v>
      </c>
      <c r="C264">
        <v>368</v>
      </c>
      <c r="D264">
        <f t="shared" si="13"/>
        <v>0.10500000000000001</v>
      </c>
      <c r="E264">
        <v>0.1</v>
      </c>
      <c r="F264">
        <v>0.11</v>
      </c>
      <c r="G264">
        <v>0</v>
      </c>
      <c r="H264" t="s">
        <v>13</v>
      </c>
      <c r="I264">
        <v>13</v>
      </c>
      <c r="J264" s="2">
        <v>1165</v>
      </c>
      <c r="K264" s="1">
        <v>0.3584</v>
      </c>
      <c r="L264" s="5">
        <f t="shared" si="12"/>
        <v>0.10500000000000001</v>
      </c>
      <c r="M264" s="5">
        <f t="shared" si="14"/>
        <v>0.104375</v>
      </c>
    </row>
    <row r="265" spans="1:13" x14ac:dyDescent="0.3">
      <c r="A265" t="s">
        <v>461</v>
      </c>
      <c r="B265" t="s">
        <v>462</v>
      </c>
      <c r="C265">
        <v>369</v>
      </c>
      <c r="D265">
        <f t="shared" si="13"/>
        <v>0.10500000000000001</v>
      </c>
      <c r="E265">
        <v>0.1</v>
      </c>
      <c r="F265">
        <v>0.11</v>
      </c>
      <c r="G265">
        <v>0</v>
      </c>
      <c r="H265" t="s">
        <v>13</v>
      </c>
      <c r="I265">
        <v>1</v>
      </c>
      <c r="J265" s="2">
        <v>1775</v>
      </c>
      <c r="K265" s="1">
        <v>0.35449999999999998</v>
      </c>
      <c r="L265" s="5">
        <f t="shared" si="12"/>
        <v>0.10500000000000001</v>
      </c>
      <c r="M265" s="5">
        <f t="shared" si="14"/>
        <v>0.10562500000000002</v>
      </c>
    </row>
    <row r="266" spans="1:13" x14ac:dyDescent="0.3">
      <c r="A266" t="s">
        <v>463</v>
      </c>
      <c r="B266" t="s">
        <v>464</v>
      </c>
      <c r="C266">
        <v>370</v>
      </c>
      <c r="D266">
        <f t="shared" si="13"/>
        <v>0.10500000000000001</v>
      </c>
      <c r="E266">
        <v>0.1</v>
      </c>
      <c r="F266">
        <v>0.11</v>
      </c>
      <c r="G266">
        <v>0</v>
      </c>
      <c r="H266" t="s">
        <v>13</v>
      </c>
      <c r="I266">
        <v>602</v>
      </c>
      <c r="J266" s="2">
        <v>38166</v>
      </c>
      <c r="K266" s="1">
        <v>0.35110000000000002</v>
      </c>
      <c r="L266" s="5">
        <f t="shared" ref="L266:L329" si="15">0.25*D265+0.5*D266+0.25*D267</f>
        <v>0.10750000000000001</v>
      </c>
      <c r="M266" s="5">
        <f t="shared" si="14"/>
        <v>0.10812500000000001</v>
      </c>
    </row>
    <row r="267" spans="1:13" x14ac:dyDescent="0.3">
      <c r="A267" t="s">
        <v>465</v>
      </c>
      <c r="B267" t="s">
        <v>466</v>
      </c>
      <c r="C267">
        <v>371</v>
      </c>
      <c r="D267">
        <f t="shared" si="13"/>
        <v>0.11499999999999999</v>
      </c>
      <c r="E267">
        <v>0.11</v>
      </c>
      <c r="F267">
        <v>0.12</v>
      </c>
      <c r="G267">
        <v>0</v>
      </c>
      <c r="H267" t="s">
        <v>13</v>
      </c>
      <c r="I267">
        <v>4</v>
      </c>
      <c r="J267" s="2">
        <v>1073</v>
      </c>
      <c r="K267" s="1">
        <v>0.35160000000000002</v>
      </c>
      <c r="L267" s="5">
        <f t="shared" si="15"/>
        <v>0.11249999999999999</v>
      </c>
      <c r="M267" s="5">
        <f t="shared" si="14"/>
        <v>0.111875</v>
      </c>
    </row>
    <row r="268" spans="1:13" x14ac:dyDescent="0.3">
      <c r="A268" t="s">
        <v>467</v>
      </c>
      <c r="B268" t="s">
        <v>232</v>
      </c>
      <c r="C268">
        <v>372</v>
      </c>
      <c r="D268">
        <f t="shared" si="13"/>
        <v>0.11499999999999999</v>
      </c>
      <c r="E268">
        <v>0.11</v>
      </c>
      <c r="F268">
        <v>0.12</v>
      </c>
      <c r="G268">
        <v>-0.01</v>
      </c>
      <c r="H268" s="1">
        <v>-8.3299999999999999E-2</v>
      </c>
      <c r="I268">
        <v>1</v>
      </c>
      <c r="J268" s="2">
        <v>1141</v>
      </c>
      <c r="K268" s="1">
        <v>0.34770000000000001</v>
      </c>
      <c r="L268" s="5">
        <f t="shared" si="15"/>
        <v>0.11499999999999999</v>
      </c>
      <c r="M268" s="5">
        <f t="shared" si="14"/>
        <v>0.11437499999999999</v>
      </c>
    </row>
    <row r="269" spans="1:13" x14ac:dyDescent="0.3">
      <c r="A269" t="s">
        <v>468</v>
      </c>
      <c r="B269" t="s">
        <v>469</v>
      </c>
      <c r="C269">
        <v>373</v>
      </c>
      <c r="D269">
        <f t="shared" si="13"/>
        <v>0.11499999999999999</v>
      </c>
      <c r="E269">
        <v>0.11</v>
      </c>
      <c r="F269">
        <v>0.12</v>
      </c>
      <c r="G269">
        <v>0</v>
      </c>
      <c r="H269" t="s">
        <v>13</v>
      </c>
      <c r="I269">
        <v>7</v>
      </c>
      <c r="J269" s="2">
        <v>14655</v>
      </c>
      <c r="K269" s="1">
        <v>0.34420000000000001</v>
      </c>
      <c r="L269" s="5">
        <f t="shared" si="15"/>
        <v>0.11499999999999999</v>
      </c>
      <c r="M269" s="5">
        <f t="shared" si="14"/>
        <v>0.11562499999999999</v>
      </c>
    </row>
    <row r="270" spans="1:13" x14ac:dyDescent="0.3">
      <c r="A270" t="s">
        <v>470</v>
      </c>
      <c r="B270" t="s">
        <v>471</v>
      </c>
      <c r="C270">
        <v>374</v>
      </c>
      <c r="D270">
        <f t="shared" si="13"/>
        <v>0.11499999999999999</v>
      </c>
      <c r="E270">
        <v>0.11</v>
      </c>
      <c r="F270">
        <v>0.12</v>
      </c>
      <c r="G270">
        <v>0</v>
      </c>
      <c r="H270" t="s">
        <v>13</v>
      </c>
      <c r="I270">
        <v>12</v>
      </c>
      <c r="J270" s="2">
        <v>1541</v>
      </c>
      <c r="K270" s="1">
        <v>0.34079999999999999</v>
      </c>
      <c r="L270" s="5">
        <f t="shared" si="15"/>
        <v>0.11749999999999999</v>
      </c>
      <c r="M270" s="5">
        <f t="shared" si="14"/>
        <v>0.11812499999999999</v>
      </c>
    </row>
    <row r="271" spans="1:13" x14ac:dyDescent="0.3">
      <c r="A271" t="s">
        <v>472</v>
      </c>
      <c r="B271" t="s">
        <v>473</v>
      </c>
      <c r="C271">
        <v>375</v>
      </c>
      <c r="D271">
        <f t="shared" si="13"/>
        <v>0.125</v>
      </c>
      <c r="E271">
        <v>0.12</v>
      </c>
      <c r="F271">
        <v>0.13</v>
      </c>
      <c r="G271">
        <v>-0.01</v>
      </c>
      <c r="H271" s="1">
        <v>-8.3299999999999999E-2</v>
      </c>
      <c r="I271">
        <v>7</v>
      </c>
      <c r="J271" s="2">
        <v>28273</v>
      </c>
      <c r="K271" s="1">
        <v>0.34079999999999999</v>
      </c>
      <c r="L271" s="5">
        <f t="shared" si="15"/>
        <v>0.1225</v>
      </c>
      <c r="M271" s="5">
        <f t="shared" si="14"/>
        <v>0.121875</v>
      </c>
    </row>
    <row r="272" spans="1:13" x14ac:dyDescent="0.3">
      <c r="A272" t="s">
        <v>474</v>
      </c>
      <c r="B272" t="s">
        <v>475</v>
      </c>
      <c r="C272">
        <v>376</v>
      </c>
      <c r="D272">
        <f t="shared" si="13"/>
        <v>0.125</v>
      </c>
      <c r="E272">
        <v>0.12</v>
      </c>
      <c r="F272">
        <v>0.13</v>
      </c>
      <c r="G272">
        <v>0</v>
      </c>
      <c r="H272" t="s">
        <v>13</v>
      </c>
      <c r="I272">
        <v>200</v>
      </c>
      <c r="J272" s="2">
        <v>1985</v>
      </c>
      <c r="K272" s="1">
        <v>0.33689999999999998</v>
      </c>
      <c r="L272" s="5">
        <f t="shared" si="15"/>
        <v>0.125</v>
      </c>
      <c r="M272" s="5">
        <f t="shared" si="14"/>
        <v>0.124375</v>
      </c>
    </row>
    <row r="273" spans="1:13" x14ac:dyDescent="0.3">
      <c r="A273" t="s">
        <v>476</v>
      </c>
      <c r="B273" t="s">
        <v>477</v>
      </c>
      <c r="C273">
        <v>377</v>
      </c>
      <c r="D273">
        <f t="shared" si="13"/>
        <v>0.125</v>
      </c>
      <c r="E273">
        <v>0.12</v>
      </c>
      <c r="F273">
        <v>0.13</v>
      </c>
      <c r="G273">
        <v>0</v>
      </c>
      <c r="H273" t="s">
        <v>13</v>
      </c>
      <c r="I273">
        <v>10</v>
      </c>
      <c r="J273" s="2">
        <v>1353</v>
      </c>
      <c r="K273" s="1">
        <v>0.33350000000000002</v>
      </c>
      <c r="L273" s="5">
        <f t="shared" si="15"/>
        <v>0.125</v>
      </c>
      <c r="M273" s="5">
        <f t="shared" si="14"/>
        <v>0.12562499999999999</v>
      </c>
    </row>
    <row r="274" spans="1:13" x14ac:dyDescent="0.3">
      <c r="A274" t="s">
        <v>478</v>
      </c>
      <c r="B274" t="s">
        <v>225</v>
      </c>
      <c r="C274">
        <v>378</v>
      </c>
      <c r="D274">
        <f t="shared" si="13"/>
        <v>0.125</v>
      </c>
      <c r="E274">
        <v>0.12</v>
      </c>
      <c r="F274">
        <v>0.13</v>
      </c>
      <c r="G274">
        <v>0</v>
      </c>
      <c r="H274" t="s">
        <v>13</v>
      </c>
      <c r="I274">
        <v>13</v>
      </c>
      <c r="J274" s="2">
        <v>3493</v>
      </c>
      <c r="K274" s="1">
        <v>0.3301</v>
      </c>
      <c r="L274" s="5">
        <f t="shared" si="15"/>
        <v>0.1275</v>
      </c>
      <c r="M274" s="5">
        <f t="shared" si="14"/>
        <v>0.12812499999999999</v>
      </c>
    </row>
    <row r="275" spans="1:13" x14ac:dyDescent="0.3">
      <c r="A275" t="s">
        <v>479</v>
      </c>
      <c r="B275" t="s">
        <v>480</v>
      </c>
      <c r="C275">
        <v>379</v>
      </c>
      <c r="D275">
        <f t="shared" si="13"/>
        <v>0.13500000000000001</v>
      </c>
      <c r="E275">
        <v>0.13</v>
      </c>
      <c r="F275">
        <v>0.14000000000000001</v>
      </c>
      <c r="G275">
        <v>0</v>
      </c>
      <c r="H275" t="s">
        <v>13</v>
      </c>
      <c r="I275">
        <v>14</v>
      </c>
      <c r="J275" s="2">
        <v>3071</v>
      </c>
      <c r="K275" s="1">
        <v>0.3296</v>
      </c>
      <c r="L275" s="5">
        <f t="shared" si="15"/>
        <v>0.13250000000000001</v>
      </c>
      <c r="M275" s="5">
        <f t="shared" si="14"/>
        <v>0.13187500000000002</v>
      </c>
    </row>
    <row r="276" spans="1:13" x14ac:dyDescent="0.3">
      <c r="A276" t="s">
        <v>481</v>
      </c>
      <c r="B276" t="s">
        <v>258</v>
      </c>
      <c r="C276">
        <v>380</v>
      </c>
      <c r="D276">
        <f t="shared" si="13"/>
        <v>0.13500000000000001</v>
      </c>
      <c r="E276">
        <v>0.13</v>
      </c>
      <c r="F276">
        <v>0.14000000000000001</v>
      </c>
      <c r="G276">
        <v>-0.01</v>
      </c>
      <c r="H276" s="1">
        <v>-6.6699999999999995E-2</v>
      </c>
      <c r="I276">
        <v>113</v>
      </c>
      <c r="J276" s="2">
        <v>36453</v>
      </c>
      <c r="K276" s="1">
        <v>0.32619999999999999</v>
      </c>
      <c r="L276" s="5">
        <f t="shared" si="15"/>
        <v>0.13500000000000001</v>
      </c>
      <c r="M276" s="5">
        <f t="shared" si="14"/>
        <v>0.13500000000000001</v>
      </c>
    </row>
    <row r="277" spans="1:13" x14ac:dyDescent="0.3">
      <c r="A277" t="s">
        <v>482</v>
      </c>
      <c r="B277" t="s">
        <v>483</v>
      </c>
      <c r="C277">
        <v>381</v>
      </c>
      <c r="D277">
        <f t="shared" si="13"/>
        <v>0.13500000000000001</v>
      </c>
      <c r="E277">
        <v>0.13</v>
      </c>
      <c r="F277">
        <v>0.14000000000000001</v>
      </c>
      <c r="G277">
        <v>-0.01</v>
      </c>
      <c r="H277" s="1">
        <v>-7.1400000000000005E-2</v>
      </c>
      <c r="I277">
        <v>10</v>
      </c>
      <c r="J277" s="2">
        <v>9949</v>
      </c>
      <c r="K277" s="1">
        <v>0.32279999999999998</v>
      </c>
      <c r="L277" s="5">
        <f t="shared" si="15"/>
        <v>0.13750000000000001</v>
      </c>
      <c r="M277" s="5">
        <f t="shared" si="14"/>
        <v>0.138125</v>
      </c>
    </row>
    <row r="278" spans="1:13" x14ac:dyDescent="0.3">
      <c r="A278" t="s">
        <v>484</v>
      </c>
      <c r="B278" t="s">
        <v>480</v>
      </c>
      <c r="C278">
        <v>382</v>
      </c>
      <c r="D278">
        <f t="shared" si="13"/>
        <v>0.14500000000000002</v>
      </c>
      <c r="E278">
        <v>0.14000000000000001</v>
      </c>
      <c r="F278">
        <v>0.15</v>
      </c>
      <c r="G278">
        <v>0</v>
      </c>
      <c r="H278" t="s">
        <v>13</v>
      </c>
      <c r="I278">
        <v>15</v>
      </c>
      <c r="J278" s="2">
        <v>2385</v>
      </c>
      <c r="K278" s="1">
        <v>0.32229999999999998</v>
      </c>
      <c r="L278" s="5">
        <f t="shared" si="15"/>
        <v>0.14250000000000002</v>
      </c>
      <c r="M278" s="5">
        <f t="shared" si="14"/>
        <v>0.14187500000000003</v>
      </c>
    </row>
    <row r="279" spans="1:13" x14ac:dyDescent="0.3">
      <c r="A279" t="s">
        <v>485</v>
      </c>
      <c r="B279" t="s">
        <v>486</v>
      </c>
      <c r="C279">
        <v>383</v>
      </c>
      <c r="D279">
        <f t="shared" si="13"/>
        <v>0.14500000000000002</v>
      </c>
      <c r="E279">
        <v>0.14000000000000001</v>
      </c>
      <c r="F279">
        <v>0.15</v>
      </c>
      <c r="G279">
        <v>0</v>
      </c>
      <c r="H279" t="s">
        <v>13</v>
      </c>
      <c r="I279">
        <v>4</v>
      </c>
      <c r="J279" s="2">
        <v>4135</v>
      </c>
      <c r="K279" s="1">
        <v>0.31840000000000002</v>
      </c>
      <c r="L279" s="5">
        <f t="shared" si="15"/>
        <v>0.14500000000000002</v>
      </c>
      <c r="M279" s="5">
        <f t="shared" si="14"/>
        <v>0.14437500000000003</v>
      </c>
    </row>
    <row r="280" spans="1:13" x14ac:dyDescent="0.3">
      <c r="A280" t="s">
        <v>487</v>
      </c>
      <c r="B280" t="s">
        <v>488</v>
      </c>
      <c r="C280">
        <v>384</v>
      </c>
      <c r="D280">
        <f t="shared" si="13"/>
        <v>0.14500000000000002</v>
      </c>
      <c r="E280">
        <v>0.14000000000000001</v>
      </c>
      <c r="F280">
        <v>0.15</v>
      </c>
      <c r="G280">
        <v>0</v>
      </c>
      <c r="H280" t="s">
        <v>13</v>
      </c>
      <c r="I280">
        <v>8</v>
      </c>
      <c r="J280" s="2">
        <v>1843</v>
      </c>
      <c r="K280" s="1">
        <v>0.31490000000000001</v>
      </c>
      <c r="L280" s="5">
        <f t="shared" si="15"/>
        <v>0.14500000000000002</v>
      </c>
      <c r="M280" s="5">
        <f t="shared" si="14"/>
        <v>0.145625</v>
      </c>
    </row>
    <row r="281" spans="1:13" x14ac:dyDescent="0.3">
      <c r="A281" t="s">
        <v>489</v>
      </c>
      <c r="B281" t="s">
        <v>44</v>
      </c>
      <c r="C281">
        <v>385</v>
      </c>
      <c r="D281">
        <f t="shared" ref="D281:D344" si="16">AVERAGE(E281:F281)</f>
        <v>0.14500000000000002</v>
      </c>
      <c r="E281">
        <v>0.14000000000000001</v>
      </c>
      <c r="F281">
        <v>0.15</v>
      </c>
      <c r="G281">
        <v>0</v>
      </c>
      <c r="H281" t="s">
        <v>13</v>
      </c>
      <c r="I281">
        <v>928</v>
      </c>
      <c r="J281" s="2">
        <v>32844</v>
      </c>
      <c r="K281" s="1">
        <v>0.3115</v>
      </c>
      <c r="L281" s="5">
        <f t="shared" si="15"/>
        <v>0.14750000000000002</v>
      </c>
      <c r="M281" s="5">
        <f t="shared" si="14"/>
        <v>0.14812500000000001</v>
      </c>
    </row>
    <row r="282" spans="1:13" x14ac:dyDescent="0.3">
      <c r="A282" t="s">
        <v>490</v>
      </c>
      <c r="B282" t="s">
        <v>223</v>
      </c>
      <c r="C282">
        <v>386</v>
      </c>
      <c r="D282">
        <f t="shared" si="16"/>
        <v>0.155</v>
      </c>
      <c r="E282">
        <v>0.15</v>
      </c>
      <c r="F282">
        <v>0.16</v>
      </c>
      <c r="G282">
        <v>0</v>
      </c>
      <c r="H282" t="s">
        <v>13</v>
      </c>
      <c r="I282">
        <v>116</v>
      </c>
      <c r="J282" s="2">
        <v>13389</v>
      </c>
      <c r="K282" s="1">
        <v>0.31059999999999999</v>
      </c>
      <c r="L282" s="5">
        <f t="shared" si="15"/>
        <v>0.1525</v>
      </c>
      <c r="M282" s="5">
        <f t="shared" si="14"/>
        <v>0.15187500000000001</v>
      </c>
    </row>
    <row r="283" spans="1:13" x14ac:dyDescent="0.3">
      <c r="A283" t="s">
        <v>491</v>
      </c>
      <c r="B283" t="s">
        <v>492</v>
      </c>
      <c r="C283">
        <v>387</v>
      </c>
      <c r="D283">
        <f t="shared" si="16"/>
        <v>0.155</v>
      </c>
      <c r="E283">
        <v>0.15</v>
      </c>
      <c r="F283">
        <v>0.16</v>
      </c>
      <c r="G283">
        <v>0</v>
      </c>
      <c r="H283" t="s">
        <v>13</v>
      </c>
      <c r="I283">
        <v>19</v>
      </c>
      <c r="J283" s="2">
        <v>1905</v>
      </c>
      <c r="K283" s="1">
        <v>0.30709999999999998</v>
      </c>
      <c r="L283" s="5">
        <f t="shared" si="15"/>
        <v>0.155</v>
      </c>
      <c r="M283" s="5">
        <f t="shared" si="14"/>
        <v>0.155</v>
      </c>
    </row>
    <row r="284" spans="1:13" x14ac:dyDescent="0.3">
      <c r="A284" t="s">
        <v>493</v>
      </c>
      <c r="B284" t="s">
        <v>494</v>
      </c>
      <c r="C284">
        <v>388</v>
      </c>
      <c r="D284">
        <f t="shared" si="16"/>
        <v>0.155</v>
      </c>
      <c r="E284">
        <v>0.15</v>
      </c>
      <c r="F284">
        <v>0.16</v>
      </c>
      <c r="G284">
        <v>0</v>
      </c>
      <c r="H284" t="s">
        <v>13</v>
      </c>
      <c r="I284">
        <v>1</v>
      </c>
      <c r="J284" s="2">
        <v>1669</v>
      </c>
      <c r="K284" s="1">
        <v>0.30370000000000003</v>
      </c>
      <c r="L284" s="5">
        <f t="shared" si="15"/>
        <v>0.1575</v>
      </c>
      <c r="M284" s="5">
        <f t="shared" si="14"/>
        <v>0.15812499999999999</v>
      </c>
    </row>
    <row r="285" spans="1:13" x14ac:dyDescent="0.3">
      <c r="A285" t="s">
        <v>495</v>
      </c>
      <c r="B285" t="s">
        <v>225</v>
      </c>
      <c r="C285">
        <v>389</v>
      </c>
      <c r="D285">
        <f t="shared" si="16"/>
        <v>0.16500000000000001</v>
      </c>
      <c r="E285">
        <v>0.16</v>
      </c>
      <c r="F285">
        <v>0.17</v>
      </c>
      <c r="G285">
        <v>0</v>
      </c>
      <c r="H285" t="s">
        <v>13</v>
      </c>
      <c r="I285">
        <v>401</v>
      </c>
      <c r="J285" s="2">
        <v>2351</v>
      </c>
      <c r="K285" s="1">
        <v>0.30230000000000001</v>
      </c>
      <c r="L285" s="5">
        <f t="shared" si="15"/>
        <v>0.16250000000000001</v>
      </c>
      <c r="M285" s="5">
        <f t="shared" si="14"/>
        <v>0.16187500000000002</v>
      </c>
    </row>
    <row r="286" spans="1:13" x14ac:dyDescent="0.3">
      <c r="A286" t="s">
        <v>496</v>
      </c>
      <c r="B286" t="s">
        <v>250</v>
      </c>
      <c r="C286">
        <v>390</v>
      </c>
      <c r="D286">
        <f t="shared" si="16"/>
        <v>0.16500000000000001</v>
      </c>
      <c r="E286">
        <v>0.16</v>
      </c>
      <c r="F286">
        <v>0.17</v>
      </c>
      <c r="G286">
        <v>-0.02</v>
      </c>
      <c r="H286" s="1">
        <v>-0.1053</v>
      </c>
      <c r="I286">
        <v>4</v>
      </c>
      <c r="J286" s="2">
        <v>40390</v>
      </c>
      <c r="K286" s="1">
        <v>0.29880000000000001</v>
      </c>
      <c r="L286" s="5">
        <f t="shared" si="15"/>
        <v>0.16500000000000001</v>
      </c>
      <c r="M286" s="5">
        <f t="shared" si="14"/>
        <v>0.16500000000000001</v>
      </c>
    </row>
    <row r="287" spans="1:13" x14ac:dyDescent="0.3">
      <c r="A287" t="s">
        <v>497</v>
      </c>
      <c r="B287" t="s">
        <v>498</v>
      </c>
      <c r="C287">
        <v>391</v>
      </c>
      <c r="D287">
        <f t="shared" si="16"/>
        <v>0.16500000000000001</v>
      </c>
      <c r="E287">
        <v>0.16</v>
      </c>
      <c r="F287">
        <v>0.17</v>
      </c>
      <c r="G287">
        <v>0</v>
      </c>
      <c r="H287" t="s">
        <v>13</v>
      </c>
      <c r="I287">
        <v>2</v>
      </c>
      <c r="J287" s="2">
        <v>9723</v>
      </c>
      <c r="K287" s="1">
        <v>0.2954</v>
      </c>
      <c r="L287" s="5">
        <f t="shared" si="15"/>
        <v>0.16749999999999998</v>
      </c>
      <c r="M287" s="5">
        <f t="shared" si="14"/>
        <v>0.168125</v>
      </c>
    </row>
    <row r="288" spans="1:13" x14ac:dyDescent="0.3">
      <c r="A288" t="s">
        <v>499</v>
      </c>
      <c r="B288" t="s">
        <v>500</v>
      </c>
      <c r="C288">
        <v>392</v>
      </c>
      <c r="D288">
        <f t="shared" si="16"/>
        <v>0.17499999999999999</v>
      </c>
      <c r="E288">
        <v>0.17</v>
      </c>
      <c r="F288">
        <v>0.18</v>
      </c>
      <c r="G288">
        <v>0</v>
      </c>
      <c r="H288" t="s">
        <v>13</v>
      </c>
      <c r="I288">
        <v>1</v>
      </c>
      <c r="J288" s="2">
        <v>1877</v>
      </c>
      <c r="K288" s="1">
        <v>0.29399999999999998</v>
      </c>
      <c r="L288" s="5">
        <f t="shared" si="15"/>
        <v>0.17249999999999999</v>
      </c>
      <c r="M288" s="5">
        <f t="shared" si="14"/>
        <v>0.17249999999999999</v>
      </c>
    </row>
    <row r="289" spans="1:13" x14ac:dyDescent="0.3">
      <c r="A289" t="s">
        <v>501</v>
      </c>
      <c r="B289" t="s">
        <v>502</v>
      </c>
      <c r="C289">
        <v>393</v>
      </c>
      <c r="D289">
        <f t="shared" si="16"/>
        <v>0.17499999999999999</v>
      </c>
      <c r="E289">
        <v>0.17</v>
      </c>
      <c r="F289">
        <v>0.18</v>
      </c>
      <c r="G289">
        <v>0</v>
      </c>
      <c r="H289" t="s">
        <v>13</v>
      </c>
      <c r="I289">
        <v>2</v>
      </c>
      <c r="J289" s="2">
        <v>6188</v>
      </c>
      <c r="K289" s="1">
        <v>0.29049999999999998</v>
      </c>
      <c r="L289" s="5">
        <f t="shared" si="15"/>
        <v>0.17749999999999999</v>
      </c>
      <c r="M289" s="5">
        <f t="shared" si="14"/>
        <v>0.17781249999999998</v>
      </c>
    </row>
    <row r="290" spans="1:13" x14ac:dyDescent="0.3">
      <c r="A290" t="s">
        <v>503</v>
      </c>
      <c r="B290" t="s">
        <v>504</v>
      </c>
      <c r="C290">
        <v>394</v>
      </c>
      <c r="D290">
        <f t="shared" si="16"/>
        <v>0.185</v>
      </c>
      <c r="E290">
        <v>0.18</v>
      </c>
      <c r="F290">
        <v>0.19</v>
      </c>
      <c r="G290">
        <v>0</v>
      </c>
      <c r="H290" t="s">
        <v>13</v>
      </c>
      <c r="I290">
        <v>79</v>
      </c>
      <c r="J290" s="2">
        <v>3246</v>
      </c>
      <c r="K290" s="1">
        <v>0.28910000000000002</v>
      </c>
      <c r="L290" s="5">
        <f t="shared" si="15"/>
        <v>0.18374999999999997</v>
      </c>
      <c r="M290" s="5">
        <f t="shared" si="14"/>
        <v>0.18312499999999998</v>
      </c>
    </row>
    <row r="291" spans="1:13" x14ac:dyDescent="0.3">
      <c r="A291" t="s">
        <v>505</v>
      </c>
      <c r="B291" t="s">
        <v>506</v>
      </c>
      <c r="C291">
        <v>395</v>
      </c>
      <c r="D291">
        <f t="shared" si="16"/>
        <v>0.19</v>
      </c>
      <c r="E291">
        <v>0.18</v>
      </c>
      <c r="F291">
        <v>0.2</v>
      </c>
      <c r="G291">
        <v>0</v>
      </c>
      <c r="H291" t="s">
        <v>13</v>
      </c>
      <c r="I291">
        <v>10</v>
      </c>
      <c r="J291" s="2">
        <v>28034</v>
      </c>
      <c r="K291" s="1">
        <v>0.28760000000000002</v>
      </c>
      <c r="L291" s="5">
        <f t="shared" si="15"/>
        <v>0.1875</v>
      </c>
      <c r="M291" s="5">
        <f t="shared" si="14"/>
        <v>0.1875</v>
      </c>
    </row>
    <row r="292" spans="1:13" x14ac:dyDescent="0.3">
      <c r="A292" t="s">
        <v>507</v>
      </c>
      <c r="B292" t="s">
        <v>508</v>
      </c>
      <c r="C292">
        <v>396</v>
      </c>
      <c r="D292">
        <f t="shared" si="16"/>
        <v>0.185</v>
      </c>
      <c r="E292">
        <v>0.18</v>
      </c>
      <c r="F292">
        <v>0.19</v>
      </c>
      <c r="G292">
        <v>0</v>
      </c>
      <c r="H292" t="s">
        <v>13</v>
      </c>
      <c r="I292">
        <v>15</v>
      </c>
      <c r="J292" s="2">
        <v>2874</v>
      </c>
      <c r="K292" s="1">
        <v>0.28220000000000001</v>
      </c>
      <c r="L292" s="5">
        <f t="shared" si="15"/>
        <v>0.19125000000000003</v>
      </c>
      <c r="M292" s="5">
        <f t="shared" si="14"/>
        <v>0.1925</v>
      </c>
    </row>
    <row r="293" spans="1:13" x14ac:dyDescent="0.3">
      <c r="A293" t="s">
        <v>509</v>
      </c>
      <c r="B293" t="s">
        <v>510</v>
      </c>
      <c r="C293">
        <v>397</v>
      </c>
      <c r="D293">
        <f t="shared" si="16"/>
        <v>0.20500000000000002</v>
      </c>
      <c r="E293">
        <v>0.2</v>
      </c>
      <c r="F293">
        <v>0.21</v>
      </c>
      <c r="G293">
        <v>0</v>
      </c>
      <c r="H293" t="s">
        <v>13</v>
      </c>
      <c r="I293" s="2">
        <v>1956</v>
      </c>
      <c r="J293" s="2">
        <v>5771</v>
      </c>
      <c r="K293" s="1">
        <v>0.28270000000000001</v>
      </c>
      <c r="L293" s="5">
        <f t="shared" si="15"/>
        <v>0.2</v>
      </c>
      <c r="M293" s="5">
        <f t="shared" si="14"/>
        <v>0.19906250000000003</v>
      </c>
    </row>
    <row r="294" spans="1:13" x14ac:dyDescent="0.3">
      <c r="A294" t="s">
        <v>511</v>
      </c>
      <c r="B294" t="s">
        <v>127</v>
      </c>
      <c r="C294">
        <v>398</v>
      </c>
      <c r="D294">
        <f t="shared" si="16"/>
        <v>0.20500000000000002</v>
      </c>
      <c r="E294">
        <v>0.2</v>
      </c>
      <c r="F294">
        <v>0.21</v>
      </c>
      <c r="G294">
        <v>0</v>
      </c>
      <c r="H294" t="s">
        <v>13</v>
      </c>
      <c r="I294" s="2">
        <v>1957</v>
      </c>
      <c r="J294" s="2">
        <v>4571</v>
      </c>
      <c r="K294" s="1">
        <v>0.27910000000000001</v>
      </c>
      <c r="L294" s="5">
        <f t="shared" si="15"/>
        <v>0.20500000000000002</v>
      </c>
      <c r="M294" s="5">
        <f t="shared" si="14"/>
        <v>0.20437500000000003</v>
      </c>
    </row>
    <row r="295" spans="1:13" x14ac:dyDescent="0.3">
      <c r="A295" t="s">
        <v>512</v>
      </c>
      <c r="B295" t="s">
        <v>221</v>
      </c>
      <c r="C295">
        <v>399</v>
      </c>
      <c r="D295">
        <f t="shared" si="16"/>
        <v>0.20500000000000002</v>
      </c>
      <c r="E295">
        <v>0.2</v>
      </c>
      <c r="F295">
        <v>0.21</v>
      </c>
      <c r="G295">
        <v>0</v>
      </c>
      <c r="H295" t="s">
        <v>13</v>
      </c>
      <c r="I295">
        <v>1</v>
      </c>
      <c r="J295" s="2">
        <v>12699</v>
      </c>
      <c r="K295" s="1">
        <v>0.27539999999999998</v>
      </c>
      <c r="L295" s="5">
        <f t="shared" si="15"/>
        <v>0.20749999999999999</v>
      </c>
      <c r="M295" s="5">
        <f t="shared" si="14"/>
        <v>0.20781250000000001</v>
      </c>
    </row>
    <row r="296" spans="1:13" x14ac:dyDescent="0.3">
      <c r="A296" t="s">
        <v>513</v>
      </c>
      <c r="B296" t="s">
        <v>273</v>
      </c>
      <c r="C296">
        <v>400</v>
      </c>
      <c r="D296">
        <f t="shared" si="16"/>
        <v>0.215</v>
      </c>
      <c r="E296">
        <v>0.21</v>
      </c>
      <c r="F296">
        <v>0.22</v>
      </c>
      <c r="G296">
        <v>-0.04</v>
      </c>
      <c r="H296" s="1">
        <v>-0.16</v>
      </c>
      <c r="I296" s="2">
        <v>1810</v>
      </c>
      <c r="J296" s="2">
        <v>169102</v>
      </c>
      <c r="K296" s="1">
        <v>0.2737</v>
      </c>
      <c r="L296" s="5">
        <f t="shared" si="15"/>
        <v>0.21124999999999999</v>
      </c>
      <c r="M296" s="5">
        <f t="shared" si="14"/>
        <v>0.21062500000000001</v>
      </c>
    </row>
    <row r="297" spans="1:13" x14ac:dyDescent="0.3">
      <c r="A297" t="s">
        <v>514</v>
      </c>
      <c r="B297" t="s">
        <v>155</v>
      </c>
      <c r="C297">
        <v>401</v>
      </c>
      <c r="D297">
        <f t="shared" si="16"/>
        <v>0.21000000000000002</v>
      </c>
      <c r="E297">
        <v>0.2</v>
      </c>
      <c r="F297">
        <v>0.22</v>
      </c>
      <c r="G297">
        <v>0</v>
      </c>
      <c r="H297" t="s">
        <v>13</v>
      </c>
      <c r="I297">
        <v>635</v>
      </c>
      <c r="J297" s="2">
        <v>3077</v>
      </c>
      <c r="K297" s="1">
        <v>0.27</v>
      </c>
      <c r="L297" s="5">
        <f t="shared" si="15"/>
        <v>0.21249999999999999</v>
      </c>
      <c r="M297" s="5">
        <f t="shared" si="14"/>
        <v>0.21375</v>
      </c>
    </row>
    <row r="298" spans="1:13" x14ac:dyDescent="0.3">
      <c r="A298" t="s">
        <v>515</v>
      </c>
      <c r="B298" t="s">
        <v>442</v>
      </c>
      <c r="C298">
        <v>402</v>
      </c>
      <c r="D298">
        <f t="shared" si="16"/>
        <v>0.215</v>
      </c>
      <c r="E298">
        <v>0.21</v>
      </c>
      <c r="F298">
        <v>0.22</v>
      </c>
      <c r="G298">
        <v>0</v>
      </c>
      <c r="H298" t="s">
        <v>13</v>
      </c>
      <c r="I298">
        <v>198</v>
      </c>
      <c r="J298" s="2">
        <v>4156</v>
      </c>
      <c r="K298" s="1">
        <v>0.2666</v>
      </c>
      <c r="L298" s="5">
        <f t="shared" si="15"/>
        <v>0.21875</v>
      </c>
      <c r="M298" s="5">
        <f t="shared" si="14"/>
        <v>0.22</v>
      </c>
    </row>
    <row r="299" spans="1:13" x14ac:dyDescent="0.3">
      <c r="A299" t="s">
        <v>516</v>
      </c>
      <c r="B299" t="s">
        <v>267</v>
      </c>
      <c r="C299">
        <v>403</v>
      </c>
      <c r="D299">
        <f t="shared" si="16"/>
        <v>0.23499999999999999</v>
      </c>
      <c r="E299">
        <v>0.23</v>
      </c>
      <c r="F299">
        <v>0.24</v>
      </c>
      <c r="G299">
        <v>-0.04</v>
      </c>
      <c r="H299" s="1">
        <v>-0.15379999999999999</v>
      </c>
      <c r="I299">
        <v>7</v>
      </c>
      <c r="J299" s="2">
        <v>3306</v>
      </c>
      <c r="K299" s="1">
        <v>0.26640000000000003</v>
      </c>
      <c r="L299" s="5">
        <f t="shared" si="15"/>
        <v>0.22999999999999998</v>
      </c>
      <c r="M299" s="5">
        <f t="shared" si="14"/>
        <v>0.2290625</v>
      </c>
    </row>
    <row r="300" spans="1:13" x14ac:dyDescent="0.3">
      <c r="A300" t="s">
        <v>517</v>
      </c>
      <c r="B300" t="s">
        <v>518</v>
      </c>
      <c r="C300">
        <v>404</v>
      </c>
      <c r="D300">
        <f t="shared" si="16"/>
        <v>0.23499999999999999</v>
      </c>
      <c r="E300">
        <v>0.23</v>
      </c>
      <c r="F300">
        <v>0.24</v>
      </c>
      <c r="G300">
        <v>0</v>
      </c>
      <c r="H300" t="s">
        <v>13</v>
      </c>
      <c r="I300">
        <v>57</v>
      </c>
      <c r="J300" s="2">
        <v>2567</v>
      </c>
      <c r="K300" s="1">
        <v>0.26269999999999999</v>
      </c>
      <c r="L300" s="5">
        <f t="shared" si="15"/>
        <v>0.23749999999999999</v>
      </c>
      <c r="M300" s="5">
        <f t="shared" si="14"/>
        <v>0.23624999999999999</v>
      </c>
    </row>
    <row r="301" spans="1:13" x14ac:dyDescent="0.3">
      <c r="A301" t="s">
        <v>519</v>
      </c>
      <c r="B301" t="s">
        <v>239</v>
      </c>
      <c r="C301">
        <v>405</v>
      </c>
      <c r="D301">
        <f t="shared" si="16"/>
        <v>0.245</v>
      </c>
      <c r="E301">
        <v>0.24</v>
      </c>
      <c r="F301">
        <v>0.25</v>
      </c>
      <c r="G301">
        <v>-0.04</v>
      </c>
      <c r="H301" s="1">
        <v>-0.14810000000000001</v>
      </c>
      <c r="I301">
        <v>11</v>
      </c>
      <c r="J301" s="2">
        <v>48238</v>
      </c>
      <c r="K301" s="1">
        <v>0.26069999999999999</v>
      </c>
      <c r="L301" s="5">
        <f t="shared" si="15"/>
        <v>0.24</v>
      </c>
      <c r="M301" s="5">
        <f t="shared" si="14"/>
        <v>0.24</v>
      </c>
    </row>
    <row r="302" spans="1:13" x14ac:dyDescent="0.3">
      <c r="A302" t="s">
        <v>520</v>
      </c>
      <c r="B302" t="s">
        <v>247</v>
      </c>
      <c r="C302">
        <v>406</v>
      </c>
      <c r="D302">
        <f t="shared" si="16"/>
        <v>0.23499999999999999</v>
      </c>
      <c r="E302">
        <v>0.23</v>
      </c>
      <c r="F302">
        <v>0.24</v>
      </c>
      <c r="G302">
        <v>-0.03</v>
      </c>
      <c r="H302" s="1">
        <v>-0.1071</v>
      </c>
      <c r="I302">
        <v>256</v>
      </c>
      <c r="J302" s="2">
        <v>3244</v>
      </c>
      <c r="K302" s="1">
        <v>0.25559999999999999</v>
      </c>
      <c r="L302" s="5">
        <f t="shared" si="15"/>
        <v>0.24249999999999999</v>
      </c>
      <c r="M302" s="5">
        <f t="shared" si="14"/>
        <v>0.24312499999999998</v>
      </c>
    </row>
    <row r="303" spans="1:13" x14ac:dyDescent="0.3">
      <c r="A303" t="s">
        <v>521</v>
      </c>
      <c r="B303" t="s">
        <v>433</v>
      </c>
      <c r="C303">
        <v>407</v>
      </c>
      <c r="D303">
        <f t="shared" si="16"/>
        <v>0.255</v>
      </c>
      <c r="E303">
        <v>0.25</v>
      </c>
      <c r="F303">
        <v>0.26</v>
      </c>
      <c r="G303">
        <v>0</v>
      </c>
      <c r="H303" t="s">
        <v>13</v>
      </c>
      <c r="I303">
        <v>22</v>
      </c>
      <c r="J303" s="2">
        <v>3220</v>
      </c>
      <c r="K303" s="1">
        <v>0.25509999999999999</v>
      </c>
      <c r="L303" s="5">
        <f t="shared" si="15"/>
        <v>0.2475</v>
      </c>
      <c r="M303" s="5">
        <f t="shared" si="14"/>
        <v>0.24687500000000001</v>
      </c>
    </row>
    <row r="304" spans="1:13" x14ac:dyDescent="0.3">
      <c r="A304" t="s">
        <v>522</v>
      </c>
      <c r="B304" t="s">
        <v>523</v>
      </c>
      <c r="C304">
        <v>408</v>
      </c>
      <c r="D304">
        <f t="shared" si="16"/>
        <v>0.245</v>
      </c>
      <c r="E304">
        <v>0.24</v>
      </c>
      <c r="F304">
        <v>0.25</v>
      </c>
      <c r="G304">
        <v>0.02</v>
      </c>
      <c r="H304" s="1">
        <v>0.08</v>
      </c>
      <c r="I304">
        <v>3</v>
      </c>
      <c r="J304" s="2">
        <v>4404</v>
      </c>
      <c r="K304" s="1">
        <v>0.25</v>
      </c>
      <c r="L304" s="5">
        <f t="shared" si="15"/>
        <v>0.25</v>
      </c>
      <c r="M304" s="5">
        <f t="shared" si="14"/>
        <v>0.25062499999999999</v>
      </c>
    </row>
    <row r="305" spans="1:13" x14ac:dyDescent="0.3">
      <c r="A305" t="s">
        <v>524</v>
      </c>
      <c r="B305" t="s">
        <v>525</v>
      </c>
      <c r="C305">
        <v>409</v>
      </c>
      <c r="D305">
        <f t="shared" si="16"/>
        <v>0.255</v>
      </c>
      <c r="E305">
        <v>0.25</v>
      </c>
      <c r="F305">
        <v>0.26</v>
      </c>
      <c r="G305">
        <v>0.01</v>
      </c>
      <c r="H305" s="1">
        <v>4.1700000000000001E-2</v>
      </c>
      <c r="I305">
        <v>10</v>
      </c>
      <c r="J305" s="2">
        <v>4991</v>
      </c>
      <c r="K305" s="1">
        <v>0.24779999999999999</v>
      </c>
      <c r="L305" s="5">
        <f t="shared" si="15"/>
        <v>0.255</v>
      </c>
      <c r="M305" s="5">
        <f t="shared" si="14"/>
        <v>0.25687500000000002</v>
      </c>
    </row>
    <row r="306" spans="1:13" x14ac:dyDescent="0.3">
      <c r="A306" t="s">
        <v>526</v>
      </c>
      <c r="B306" t="s">
        <v>221</v>
      </c>
      <c r="C306">
        <v>410</v>
      </c>
      <c r="D306">
        <f t="shared" si="16"/>
        <v>0.26500000000000001</v>
      </c>
      <c r="E306">
        <v>0.26</v>
      </c>
      <c r="F306">
        <v>0.27</v>
      </c>
      <c r="G306">
        <v>-0.03</v>
      </c>
      <c r="H306" s="1">
        <v>-0.10340000000000001</v>
      </c>
      <c r="I306" s="2">
        <v>1864</v>
      </c>
      <c r="J306" s="2">
        <v>53736</v>
      </c>
      <c r="K306" s="1">
        <v>0.24560000000000001</v>
      </c>
      <c r="L306" s="5">
        <f t="shared" si="15"/>
        <v>0.26750000000000002</v>
      </c>
      <c r="M306" s="5">
        <f t="shared" si="14"/>
        <v>0.26687500000000003</v>
      </c>
    </row>
    <row r="307" spans="1:13" x14ac:dyDescent="0.3">
      <c r="A307" t="s">
        <v>527</v>
      </c>
      <c r="B307" t="s">
        <v>334</v>
      </c>
      <c r="C307">
        <v>411</v>
      </c>
      <c r="D307">
        <f t="shared" si="16"/>
        <v>0.28500000000000003</v>
      </c>
      <c r="E307">
        <v>0.28000000000000003</v>
      </c>
      <c r="F307">
        <v>0.28999999999999998</v>
      </c>
      <c r="G307">
        <v>-0.01</v>
      </c>
      <c r="H307" s="1">
        <v>-3.5700000000000003E-2</v>
      </c>
      <c r="I307">
        <v>1</v>
      </c>
      <c r="J307" s="2">
        <v>2590</v>
      </c>
      <c r="K307" s="1">
        <v>0.24490000000000001</v>
      </c>
      <c r="L307" s="5">
        <f t="shared" si="15"/>
        <v>0.27750000000000002</v>
      </c>
      <c r="M307" s="5">
        <f t="shared" si="14"/>
        <v>0.27562500000000001</v>
      </c>
    </row>
    <row r="308" spans="1:13" x14ac:dyDescent="0.3">
      <c r="A308" t="s">
        <v>528</v>
      </c>
      <c r="B308" t="s">
        <v>252</v>
      </c>
      <c r="C308">
        <v>412</v>
      </c>
      <c r="D308">
        <f t="shared" si="16"/>
        <v>0.27500000000000002</v>
      </c>
      <c r="E308">
        <v>0.27</v>
      </c>
      <c r="F308">
        <v>0.28000000000000003</v>
      </c>
      <c r="G308">
        <v>-0.03</v>
      </c>
      <c r="H308" s="1">
        <v>-9.6799999999999997E-2</v>
      </c>
      <c r="I308">
        <v>1</v>
      </c>
      <c r="J308" s="2">
        <v>3562</v>
      </c>
      <c r="K308" s="1">
        <v>0.23980000000000001</v>
      </c>
      <c r="L308" s="5">
        <f t="shared" si="15"/>
        <v>0.28000000000000003</v>
      </c>
      <c r="M308" s="5">
        <f t="shared" si="14"/>
        <v>0.28125000000000006</v>
      </c>
    </row>
    <row r="309" spans="1:13" x14ac:dyDescent="0.3">
      <c r="A309" t="s">
        <v>529</v>
      </c>
      <c r="B309" t="s">
        <v>506</v>
      </c>
      <c r="C309">
        <v>413</v>
      </c>
      <c r="D309">
        <f t="shared" si="16"/>
        <v>0.28500000000000003</v>
      </c>
      <c r="E309">
        <v>0.28000000000000003</v>
      </c>
      <c r="F309">
        <v>0.28999999999999998</v>
      </c>
      <c r="G309">
        <v>-0.04</v>
      </c>
      <c r="H309" s="1">
        <v>-0.1212</v>
      </c>
      <c r="I309">
        <v>11</v>
      </c>
      <c r="J309" s="2">
        <v>32933</v>
      </c>
      <c r="K309" s="1">
        <v>0.23760000000000001</v>
      </c>
      <c r="L309" s="5">
        <f t="shared" si="15"/>
        <v>0.28750000000000003</v>
      </c>
      <c r="M309" s="5">
        <f t="shared" si="14"/>
        <v>0.28875000000000001</v>
      </c>
    </row>
    <row r="310" spans="1:13" x14ac:dyDescent="0.3">
      <c r="A310" t="s">
        <v>530</v>
      </c>
      <c r="B310" t="s">
        <v>250</v>
      </c>
      <c r="C310">
        <v>414</v>
      </c>
      <c r="D310">
        <f t="shared" si="16"/>
        <v>0.30499999999999999</v>
      </c>
      <c r="E310">
        <v>0.3</v>
      </c>
      <c r="F310">
        <v>0.31</v>
      </c>
      <c r="G310">
        <v>-0.01</v>
      </c>
      <c r="H310" s="1">
        <v>-3.1199999999999999E-2</v>
      </c>
      <c r="I310">
        <v>4</v>
      </c>
      <c r="J310" s="2">
        <v>9201</v>
      </c>
      <c r="K310" s="1">
        <v>0.23630000000000001</v>
      </c>
      <c r="L310" s="5">
        <f t="shared" si="15"/>
        <v>0.3</v>
      </c>
      <c r="M310" s="5">
        <f t="shared" si="14"/>
        <v>0.29812499999999997</v>
      </c>
    </row>
    <row r="311" spans="1:13" x14ac:dyDescent="0.3">
      <c r="A311" t="s">
        <v>531</v>
      </c>
      <c r="B311" t="s">
        <v>260</v>
      </c>
      <c r="C311">
        <v>415</v>
      </c>
      <c r="D311">
        <f t="shared" si="16"/>
        <v>0.30499999999999999</v>
      </c>
      <c r="E311">
        <v>0.3</v>
      </c>
      <c r="F311">
        <v>0.31</v>
      </c>
      <c r="G311">
        <v>-0.05</v>
      </c>
      <c r="H311" s="1">
        <v>-0.1389</v>
      </c>
      <c r="I311" s="2">
        <v>2093</v>
      </c>
      <c r="J311" s="2">
        <v>233338</v>
      </c>
      <c r="K311" s="1">
        <v>0.23269999999999999</v>
      </c>
      <c r="L311" s="5">
        <f t="shared" si="15"/>
        <v>0.30499999999999999</v>
      </c>
      <c r="M311" s="5">
        <f t="shared" si="14"/>
        <v>0.30499999999999999</v>
      </c>
    </row>
    <row r="312" spans="1:13" x14ac:dyDescent="0.3">
      <c r="A312" t="s">
        <v>532</v>
      </c>
      <c r="B312" t="s">
        <v>533</v>
      </c>
      <c r="C312">
        <v>416</v>
      </c>
      <c r="D312">
        <f t="shared" si="16"/>
        <v>0.30499999999999999</v>
      </c>
      <c r="E312">
        <v>0.3</v>
      </c>
      <c r="F312">
        <v>0.31</v>
      </c>
      <c r="G312">
        <v>0.06</v>
      </c>
      <c r="H312" s="1">
        <v>0.26090000000000002</v>
      </c>
      <c r="I312">
        <v>10</v>
      </c>
      <c r="J312" s="2">
        <v>42610</v>
      </c>
      <c r="K312" s="1">
        <v>0.22900000000000001</v>
      </c>
      <c r="L312" s="5">
        <f t="shared" si="15"/>
        <v>0.31</v>
      </c>
      <c r="M312" s="5">
        <f t="shared" si="14"/>
        <v>0.31187500000000001</v>
      </c>
    </row>
    <row r="313" spans="1:13" x14ac:dyDescent="0.3">
      <c r="A313" t="s">
        <v>534</v>
      </c>
      <c r="B313" t="s">
        <v>84</v>
      </c>
      <c r="C313">
        <v>417</v>
      </c>
      <c r="D313">
        <f t="shared" si="16"/>
        <v>0.32500000000000001</v>
      </c>
      <c r="E313">
        <v>0.32</v>
      </c>
      <c r="F313">
        <v>0.33</v>
      </c>
      <c r="G313">
        <v>0</v>
      </c>
      <c r="H313" t="s">
        <v>13</v>
      </c>
      <c r="I313">
        <v>7</v>
      </c>
      <c r="J313" s="2">
        <v>8716</v>
      </c>
      <c r="K313" s="1">
        <v>0.22750000000000001</v>
      </c>
      <c r="L313" s="5">
        <f t="shared" si="15"/>
        <v>0.32250000000000001</v>
      </c>
      <c r="M313" s="5">
        <f t="shared" si="14"/>
        <v>0.32250000000000001</v>
      </c>
    </row>
    <row r="314" spans="1:13" x14ac:dyDescent="0.3">
      <c r="A314" t="s">
        <v>535</v>
      </c>
      <c r="B314" t="s">
        <v>536</v>
      </c>
      <c r="C314">
        <v>418</v>
      </c>
      <c r="D314">
        <f t="shared" si="16"/>
        <v>0.33500000000000002</v>
      </c>
      <c r="E314">
        <v>0.33</v>
      </c>
      <c r="F314">
        <v>0.34</v>
      </c>
      <c r="G314">
        <v>-0.01</v>
      </c>
      <c r="H314" s="1">
        <v>-2.9399999999999999E-2</v>
      </c>
      <c r="I314">
        <v>5</v>
      </c>
      <c r="J314" s="2">
        <v>6362</v>
      </c>
      <c r="K314" s="1">
        <v>0.22509999999999999</v>
      </c>
      <c r="L314" s="5">
        <f t="shared" si="15"/>
        <v>0.33500000000000002</v>
      </c>
      <c r="M314" s="5">
        <f t="shared" si="14"/>
        <v>0.33437499999999998</v>
      </c>
    </row>
    <row r="315" spans="1:13" x14ac:dyDescent="0.3">
      <c r="A315" t="s">
        <v>537</v>
      </c>
      <c r="B315" t="s">
        <v>538</v>
      </c>
      <c r="C315">
        <v>419</v>
      </c>
      <c r="D315">
        <f t="shared" si="16"/>
        <v>0.34499999999999997</v>
      </c>
      <c r="E315">
        <v>0.34</v>
      </c>
      <c r="F315">
        <v>0.35</v>
      </c>
      <c r="G315">
        <v>0.09</v>
      </c>
      <c r="H315" s="1">
        <v>0.36</v>
      </c>
      <c r="I315">
        <v>3</v>
      </c>
      <c r="J315" s="2">
        <v>4481</v>
      </c>
      <c r="K315" s="1">
        <v>0.22239999999999999</v>
      </c>
      <c r="L315" s="5">
        <f t="shared" si="15"/>
        <v>0.34499999999999997</v>
      </c>
      <c r="M315" s="5">
        <f t="shared" si="14"/>
        <v>0.34375</v>
      </c>
    </row>
    <row r="316" spans="1:13" x14ac:dyDescent="0.3">
      <c r="A316" t="s">
        <v>539</v>
      </c>
      <c r="B316" t="s">
        <v>221</v>
      </c>
      <c r="C316">
        <v>420</v>
      </c>
      <c r="D316">
        <f t="shared" si="16"/>
        <v>0.35499999999999998</v>
      </c>
      <c r="E316">
        <v>0.35</v>
      </c>
      <c r="F316">
        <v>0.36</v>
      </c>
      <c r="G316">
        <v>-0.08</v>
      </c>
      <c r="H316" s="1">
        <v>-0.1951</v>
      </c>
      <c r="I316" s="2">
        <v>1056</v>
      </c>
      <c r="J316" s="2">
        <v>76992</v>
      </c>
      <c r="K316" s="1">
        <v>0.21970000000000001</v>
      </c>
      <c r="L316" s="5">
        <f t="shared" si="15"/>
        <v>0.35</v>
      </c>
      <c r="M316" s="5">
        <f t="shared" si="14"/>
        <v>0.35</v>
      </c>
    </row>
    <row r="317" spans="1:13" x14ac:dyDescent="0.3">
      <c r="A317" t="s">
        <v>540</v>
      </c>
      <c r="B317" t="s">
        <v>254</v>
      </c>
      <c r="C317">
        <v>421</v>
      </c>
      <c r="D317">
        <f t="shared" si="16"/>
        <v>0.34499999999999997</v>
      </c>
      <c r="E317">
        <v>0.34</v>
      </c>
      <c r="F317">
        <v>0.35</v>
      </c>
      <c r="G317">
        <v>-7.0000000000000007E-2</v>
      </c>
      <c r="H317" s="1">
        <v>-0.16669999999999999</v>
      </c>
      <c r="I317">
        <v>4</v>
      </c>
      <c r="J317" s="2">
        <v>7170</v>
      </c>
      <c r="K317" s="1">
        <v>0.21490000000000001</v>
      </c>
      <c r="L317" s="5">
        <f t="shared" si="15"/>
        <v>0.35499999999999998</v>
      </c>
      <c r="M317" s="5">
        <f t="shared" si="14"/>
        <v>0.35750000000000004</v>
      </c>
    </row>
    <row r="318" spans="1:13" x14ac:dyDescent="0.3">
      <c r="A318" t="s">
        <v>541</v>
      </c>
      <c r="B318" t="s">
        <v>542</v>
      </c>
      <c r="C318">
        <v>422</v>
      </c>
      <c r="D318">
        <f t="shared" si="16"/>
        <v>0.375</v>
      </c>
      <c r="E318">
        <v>0.37</v>
      </c>
      <c r="F318">
        <v>0.38</v>
      </c>
      <c r="G318">
        <v>0</v>
      </c>
      <c r="H318" t="s">
        <v>13</v>
      </c>
      <c r="I318">
        <v>69</v>
      </c>
      <c r="J318" s="2">
        <v>6527</v>
      </c>
      <c r="K318" s="1">
        <v>0.21440000000000001</v>
      </c>
      <c r="L318" s="5">
        <f t="shared" si="15"/>
        <v>0.37</v>
      </c>
      <c r="M318" s="5">
        <f t="shared" si="14"/>
        <v>0.37</v>
      </c>
    </row>
    <row r="319" spans="1:13" x14ac:dyDescent="0.3">
      <c r="A319" t="s">
        <v>543</v>
      </c>
      <c r="B319" t="s">
        <v>275</v>
      </c>
      <c r="C319">
        <v>423</v>
      </c>
      <c r="D319">
        <f t="shared" si="16"/>
        <v>0.38500000000000001</v>
      </c>
      <c r="E319">
        <v>0.38</v>
      </c>
      <c r="F319">
        <v>0.39</v>
      </c>
      <c r="G319">
        <v>-0.03</v>
      </c>
      <c r="H319" s="1">
        <v>-7.3200000000000001E-2</v>
      </c>
      <c r="I319">
        <v>10</v>
      </c>
      <c r="J319" s="2">
        <v>12113</v>
      </c>
      <c r="K319" s="1">
        <v>0.2114</v>
      </c>
      <c r="L319" s="5">
        <f t="shared" si="15"/>
        <v>0.38500000000000001</v>
      </c>
      <c r="M319" s="5">
        <f t="shared" si="14"/>
        <v>0.38312500000000005</v>
      </c>
    </row>
    <row r="320" spans="1:13" x14ac:dyDescent="0.3">
      <c r="A320" t="s">
        <v>544</v>
      </c>
      <c r="B320" t="s">
        <v>545</v>
      </c>
      <c r="C320">
        <v>424</v>
      </c>
      <c r="D320">
        <f t="shared" si="16"/>
        <v>0.39500000000000002</v>
      </c>
      <c r="E320">
        <v>0.39</v>
      </c>
      <c r="F320">
        <v>0.4</v>
      </c>
      <c r="G320">
        <v>0</v>
      </c>
      <c r="H320" t="s">
        <v>13</v>
      </c>
      <c r="I320">
        <v>39</v>
      </c>
      <c r="J320" s="2">
        <v>15934</v>
      </c>
      <c r="K320" s="1">
        <v>0.2087</v>
      </c>
      <c r="L320" s="5">
        <f t="shared" si="15"/>
        <v>0.39250000000000002</v>
      </c>
      <c r="M320" s="5">
        <f t="shared" si="14"/>
        <v>0.39374999999999999</v>
      </c>
    </row>
    <row r="321" spans="1:13" x14ac:dyDescent="0.3">
      <c r="A321" t="s">
        <v>546</v>
      </c>
      <c r="B321" t="s">
        <v>273</v>
      </c>
      <c r="C321">
        <v>425</v>
      </c>
      <c r="D321">
        <f t="shared" si="16"/>
        <v>0.39500000000000002</v>
      </c>
      <c r="E321">
        <v>0.39</v>
      </c>
      <c r="F321">
        <v>0.4</v>
      </c>
      <c r="G321">
        <v>-7.0000000000000007E-2</v>
      </c>
      <c r="H321" s="1">
        <v>-0.14580000000000001</v>
      </c>
      <c r="I321">
        <v>318</v>
      </c>
      <c r="J321" s="2">
        <v>39748</v>
      </c>
      <c r="K321" s="1">
        <v>0.20480000000000001</v>
      </c>
      <c r="L321" s="5">
        <f t="shared" si="15"/>
        <v>0.40500000000000003</v>
      </c>
      <c r="M321" s="5">
        <f t="shared" si="14"/>
        <v>0.40687500000000004</v>
      </c>
    </row>
    <row r="322" spans="1:13" x14ac:dyDescent="0.3">
      <c r="A322" t="s">
        <v>547</v>
      </c>
      <c r="B322" t="s">
        <v>239</v>
      </c>
      <c r="C322">
        <v>426</v>
      </c>
      <c r="D322">
        <f t="shared" si="16"/>
        <v>0.435</v>
      </c>
      <c r="E322">
        <v>0.43</v>
      </c>
      <c r="F322">
        <v>0.44</v>
      </c>
      <c r="G322">
        <v>-0.04</v>
      </c>
      <c r="H322" s="1">
        <v>-9.0899999999999995E-2</v>
      </c>
      <c r="I322">
        <v>2</v>
      </c>
      <c r="J322" s="2">
        <v>5958</v>
      </c>
      <c r="K322" s="1">
        <v>0.2046</v>
      </c>
      <c r="L322" s="5">
        <f t="shared" si="15"/>
        <v>0.42500000000000004</v>
      </c>
      <c r="M322" s="5">
        <f t="shared" si="14"/>
        <v>0.42375000000000002</v>
      </c>
    </row>
    <row r="323" spans="1:13" x14ac:dyDescent="0.3">
      <c r="A323" t="s">
        <v>548</v>
      </c>
      <c r="B323" t="s">
        <v>101</v>
      </c>
      <c r="C323">
        <v>427</v>
      </c>
      <c r="D323">
        <f t="shared" si="16"/>
        <v>0.435</v>
      </c>
      <c r="E323">
        <v>0.43</v>
      </c>
      <c r="F323">
        <v>0.44</v>
      </c>
      <c r="G323">
        <v>0.02</v>
      </c>
      <c r="H323" s="1">
        <v>4.4400000000000002E-2</v>
      </c>
      <c r="I323">
        <v>7</v>
      </c>
      <c r="J323" s="2">
        <v>8873</v>
      </c>
      <c r="K323" s="1">
        <v>0.20080000000000001</v>
      </c>
      <c r="L323" s="5">
        <f t="shared" si="15"/>
        <v>0.44</v>
      </c>
      <c r="M323" s="5">
        <f t="shared" si="14"/>
        <v>0.44000000000000006</v>
      </c>
    </row>
    <row r="324" spans="1:13" x14ac:dyDescent="0.3">
      <c r="A324" t="s">
        <v>549</v>
      </c>
      <c r="B324" t="s">
        <v>235</v>
      </c>
      <c r="C324">
        <v>428</v>
      </c>
      <c r="D324">
        <f t="shared" si="16"/>
        <v>0.45500000000000002</v>
      </c>
      <c r="E324">
        <v>0.45</v>
      </c>
      <c r="F324">
        <v>0.46</v>
      </c>
      <c r="G324">
        <v>-0.08</v>
      </c>
      <c r="H324" s="1">
        <v>-0.15379999999999999</v>
      </c>
      <c r="I324">
        <v>23</v>
      </c>
      <c r="J324" s="2">
        <v>15571</v>
      </c>
      <c r="K324" s="1">
        <v>0.1986</v>
      </c>
      <c r="L324" s="5">
        <f t="shared" si="15"/>
        <v>0.45499999999999996</v>
      </c>
      <c r="M324" s="5">
        <f t="shared" si="14"/>
        <v>0.45499999999999996</v>
      </c>
    </row>
    <row r="325" spans="1:13" x14ac:dyDescent="0.3">
      <c r="A325" t="s">
        <v>550</v>
      </c>
      <c r="B325" t="s">
        <v>422</v>
      </c>
      <c r="C325">
        <v>429</v>
      </c>
      <c r="D325">
        <f t="shared" si="16"/>
        <v>0.47499999999999998</v>
      </c>
      <c r="E325">
        <v>0.47</v>
      </c>
      <c r="F325">
        <v>0.48</v>
      </c>
      <c r="G325">
        <v>-0.06</v>
      </c>
      <c r="H325" s="1">
        <v>-0.1111</v>
      </c>
      <c r="I325">
        <v>106</v>
      </c>
      <c r="J325" s="2">
        <v>7593</v>
      </c>
      <c r="K325" s="1">
        <v>0.1963</v>
      </c>
      <c r="L325" s="5">
        <f t="shared" si="15"/>
        <v>0.47</v>
      </c>
      <c r="M325" s="5">
        <f t="shared" ref="M325:M388" si="17">0.25*L324+0.5*L325+0.25*L326</f>
        <v>0.47</v>
      </c>
    </row>
    <row r="326" spans="1:13" x14ac:dyDescent="0.3">
      <c r="A326" t="s">
        <v>551</v>
      </c>
      <c r="B326" t="s">
        <v>239</v>
      </c>
      <c r="C326">
        <v>430</v>
      </c>
      <c r="D326">
        <f t="shared" si="16"/>
        <v>0.47499999999999998</v>
      </c>
      <c r="E326">
        <v>0.47</v>
      </c>
      <c r="F326">
        <v>0.48</v>
      </c>
      <c r="G326">
        <v>-0.1</v>
      </c>
      <c r="H326" s="1">
        <v>-0.1754</v>
      </c>
      <c r="I326" s="2">
        <v>1134</v>
      </c>
      <c r="J326" s="2">
        <v>171469</v>
      </c>
      <c r="K326" s="1">
        <v>0.19239999999999999</v>
      </c>
      <c r="L326" s="5">
        <f t="shared" si="15"/>
        <v>0.48499999999999999</v>
      </c>
      <c r="M326" s="5">
        <f t="shared" si="17"/>
        <v>0.48749999999999999</v>
      </c>
    </row>
    <row r="327" spans="1:13" x14ac:dyDescent="0.3">
      <c r="A327" t="s">
        <v>552</v>
      </c>
      <c r="B327" t="s">
        <v>553</v>
      </c>
      <c r="C327">
        <v>431</v>
      </c>
      <c r="D327">
        <f t="shared" si="16"/>
        <v>0.51500000000000001</v>
      </c>
      <c r="E327">
        <v>0.51</v>
      </c>
      <c r="F327">
        <v>0.52</v>
      </c>
      <c r="G327">
        <v>-0.04</v>
      </c>
      <c r="H327" s="1">
        <v>-6.9000000000000006E-2</v>
      </c>
      <c r="I327">
        <v>2</v>
      </c>
      <c r="J327" s="2">
        <v>6589</v>
      </c>
      <c r="K327" s="1">
        <v>0.1915</v>
      </c>
      <c r="L327" s="5">
        <f t="shared" si="15"/>
        <v>0.51</v>
      </c>
      <c r="M327" s="5">
        <f t="shared" si="17"/>
        <v>0.50937499999999991</v>
      </c>
    </row>
    <row r="328" spans="1:13" x14ac:dyDescent="0.3">
      <c r="A328" t="s">
        <v>554</v>
      </c>
      <c r="B328" t="s">
        <v>555</v>
      </c>
      <c r="C328">
        <v>432</v>
      </c>
      <c r="D328">
        <f t="shared" si="16"/>
        <v>0.53500000000000003</v>
      </c>
      <c r="E328">
        <v>0.53</v>
      </c>
      <c r="F328">
        <v>0.54</v>
      </c>
      <c r="G328">
        <v>-7.0000000000000007E-2</v>
      </c>
      <c r="H328" s="1">
        <v>-0.125</v>
      </c>
      <c r="I328">
        <v>1</v>
      </c>
      <c r="J328" s="2">
        <v>31868</v>
      </c>
      <c r="K328" s="1">
        <v>0.189</v>
      </c>
      <c r="L328" s="5">
        <f t="shared" si="15"/>
        <v>0.53249999999999997</v>
      </c>
      <c r="M328" s="5">
        <f t="shared" si="17"/>
        <v>0.53125</v>
      </c>
    </row>
    <row r="329" spans="1:13" x14ac:dyDescent="0.3">
      <c r="A329" t="s">
        <v>556</v>
      </c>
      <c r="B329" t="s">
        <v>203</v>
      </c>
      <c r="C329">
        <v>433</v>
      </c>
      <c r="D329">
        <f t="shared" si="16"/>
        <v>0.54500000000000004</v>
      </c>
      <c r="E329">
        <v>0.54</v>
      </c>
      <c r="F329">
        <v>0.55000000000000004</v>
      </c>
      <c r="G329">
        <v>0</v>
      </c>
      <c r="H329" t="s">
        <v>13</v>
      </c>
      <c r="I329">
        <v>391</v>
      </c>
      <c r="J329" s="2">
        <v>27084</v>
      </c>
      <c r="K329" s="1">
        <v>0.18579999999999999</v>
      </c>
      <c r="L329" s="5">
        <f t="shared" si="15"/>
        <v>0.55000000000000004</v>
      </c>
      <c r="M329" s="5">
        <f t="shared" si="17"/>
        <v>0.55125000000000002</v>
      </c>
    </row>
    <row r="330" spans="1:13" x14ac:dyDescent="0.3">
      <c r="A330" t="s">
        <v>557</v>
      </c>
      <c r="B330" t="s">
        <v>293</v>
      </c>
      <c r="C330">
        <v>434</v>
      </c>
      <c r="D330">
        <f t="shared" si="16"/>
        <v>0.57499999999999996</v>
      </c>
      <c r="E330">
        <v>0.56999999999999995</v>
      </c>
      <c r="F330">
        <v>0.57999999999999996</v>
      </c>
      <c r="G330">
        <v>-0.08</v>
      </c>
      <c r="H330" s="1">
        <v>-0.1231</v>
      </c>
      <c r="I330">
        <v>51</v>
      </c>
      <c r="J330" s="2">
        <v>11407</v>
      </c>
      <c r="K330" s="1">
        <v>0.1837</v>
      </c>
      <c r="L330" s="5">
        <f t="shared" ref="L330:L393" si="18">0.25*D329+0.5*D330+0.25*D331</f>
        <v>0.57250000000000001</v>
      </c>
      <c r="M330" s="5">
        <f t="shared" si="17"/>
        <v>0.57125000000000004</v>
      </c>
    </row>
    <row r="331" spans="1:13" x14ac:dyDescent="0.3">
      <c r="A331" t="s">
        <v>558</v>
      </c>
      <c r="B331" t="s">
        <v>260</v>
      </c>
      <c r="C331">
        <v>435</v>
      </c>
      <c r="D331">
        <f t="shared" si="16"/>
        <v>0.59499999999999997</v>
      </c>
      <c r="E331">
        <v>0.59</v>
      </c>
      <c r="F331">
        <v>0.6</v>
      </c>
      <c r="G331">
        <v>-0.11</v>
      </c>
      <c r="H331" s="1">
        <v>-0.15490000000000001</v>
      </c>
      <c r="I331">
        <v>898</v>
      </c>
      <c r="J331" s="2">
        <v>47723</v>
      </c>
      <c r="K331" s="1">
        <v>0.18099999999999999</v>
      </c>
      <c r="L331" s="5">
        <f t="shared" si="18"/>
        <v>0.59</v>
      </c>
      <c r="M331" s="5">
        <f t="shared" si="17"/>
        <v>0.59062499999999996</v>
      </c>
    </row>
    <row r="332" spans="1:13" x14ac:dyDescent="0.3">
      <c r="A332" t="s">
        <v>559</v>
      </c>
      <c r="B332" t="s">
        <v>560</v>
      </c>
      <c r="C332">
        <v>436</v>
      </c>
      <c r="D332">
        <f t="shared" si="16"/>
        <v>0.59499999999999997</v>
      </c>
      <c r="E332">
        <v>0.59</v>
      </c>
      <c r="F332">
        <v>0.6</v>
      </c>
      <c r="G332">
        <v>-0.12</v>
      </c>
      <c r="H332" s="1">
        <v>-0.16900000000000001</v>
      </c>
      <c r="I332">
        <v>135</v>
      </c>
      <c r="J332" s="2">
        <v>10536</v>
      </c>
      <c r="K332" s="1">
        <v>0.17699999999999999</v>
      </c>
      <c r="L332" s="5">
        <f t="shared" si="18"/>
        <v>0.61</v>
      </c>
      <c r="M332" s="5">
        <f t="shared" si="17"/>
        <v>0.614375</v>
      </c>
    </row>
    <row r="333" spans="1:13" x14ac:dyDescent="0.3">
      <c r="A333" t="s">
        <v>561</v>
      </c>
      <c r="B333" t="s">
        <v>448</v>
      </c>
      <c r="C333">
        <v>437</v>
      </c>
      <c r="D333">
        <f t="shared" si="16"/>
        <v>0.65500000000000003</v>
      </c>
      <c r="E333">
        <v>0.65</v>
      </c>
      <c r="F333">
        <v>0.66</v>
      </c>
      <c r="G333">
        <v>-0.08</v>
      </c>
      <c r="H333" s="1">
        <v>-0.1081</v>
      </c>
      <c r="I333">
        <v>43</v>
      </c>
      <c r="J333" s="2">
        <v>20329</v>
      </c>
      <c r="K333" s="1">
        <v>0.17649999999999999</v>
      </c>
      <c r="L333" s="5">
        <f t="shared" si="18"/>
        <v>0.64749999999999996</v>
      </c>
      <c r="M333" s="5">
        <f t="shared" si="17"/>
        <v>0.64812499999999995</v>
      </c>
    </row>
    <row r="334" spans="1:13" x14ac:dyDescent="0.3">
      <c r="A334" t="s">
        <v>562</v>
      </c>
      <c r="B334" t="s">
        <v>235</v>
      </c>
      <c r="C334">
        <v>438</v>
      </c>
      <c r="D334">
        <f t="shared" si="16"/>
        <v>0.68500000000000005</v>
      </c>
      <c r="E334">
        <v>0.68</v>
      </c>
      <c r="F334">
        <v>0.69</v>
      </c>
      <c r="G334">
        <v>-0.14000000000000001</v>
      </c>
      <c r="H334" s="1">
        <v>-0.17949999999999999</v>
      </c>
      <c r="I334">
        <v>438</v>
      </c>
      <c r="J334" s="2">
        <v>12297</v>
      </c>
      <c r="K334" s="1">
        <v>0.17419999999999999</v>
      </c>
      <c r="L334" s="5">
        <f t="shared" si="18"/>
        <v>0.68750000000000011</v>
      </c>
      <c r="M334" s="5">
        <f t="shared" si="17"/>
        <v>0.68499999999999994</v>
      </c>
    </row>
    <row r="335" spans="1:13" x14ac:dyDescent="0.3">
      <c r="A335" t="s">
        <v>563</v>
      </c>
      <c r="B335" t="s">
        <v>564</v>
      </c>
      <c r="C335">
        <v>439</v>
      </c>
      <c r="D335">
        <f t="shared" si="16"/>
        <v>0.72499999999999998</v>
      </c>
      <c r="E335">
        <v>0.72</v>
      </c>
      <c r="F335">
        <v>0.73</v>
      </c>
      <c r="G335">
        <v>-0.11</v>
      </c>
      <c r="H335" s="1">
        <v>-0.1358</v>
      </c>
      <c r="I335">
        <v>20</v>
      </c>
      <c r="J335" s="2">
        <v>11563</v>
      </c>
      <c r="K335" s="1">
        <v>0.17219999999999999</v>
      </c>
      <c r="L335" s="5">
        <f t="shared" si="18"/>
        <v>0.71749999999999992</v>
      </c>
      <c r="M335" s="5">
        <f t="shared" si="17"/>
        <v>0.71625000000000005</v>
      </c>
    </row>
    <row r="336" spans="1:13" x14ac:dyDescent="0.3">
      <c r="A336" t="s">
        <v>565</v>
      </c>
      <c r="B336" t="s">
        <v>239</v>
      </c>
      <c r="C336">
        <v>440</v>
      </c>
      <c r="D336">
        <f t="shared" si="16"/>
        <v>0.73499999999999999</v>
      </c>
      <c r="E336">
        <v>0.73</v>
      </c>
      <c r="F336">
        <v>0.74</v>
      </c>
      <c r="G336">
        <v>-0.18</v>
      </c>
      <c r="H336" s="1">
        <v>-0.20449999999999999</v>
      </c>
      <c r="I336">
        <v>732</v>
      </c>
      <c r="J336" s="2">
        <v>104211</v>
      </c>
      <c r="K336" s="1">
        <v>0.1686</v>
      </c>
      <c r="L336" s="5">
        <f t="shared" si="18"/>
        <v>0.74249999999999994</v>
      </c>
      <c r="M336" s="5">
        <f t="shared" si="17"/>
        <v>0.74562499999999998</v>
      </c>
    </row>
    <row r="337" spans="1:13" x14ac:dyDescent="0.3">
      <c r="A337" t="s">
        <v>566</v>
      </c>
      <c r="B337" t="s">
        <v>422</v>
      </c>
      <c r="C337">
        <v>441</v>
      </c>
      <c r="D337">
        <f t="shared" si="16"/>
        <v>0.77500000000000002</v>
      </c>
      <c r="E337">
        <v>0.77</v>
      </c>
      <c r="F337">
        <v>0.78</v>
      </c>
      <c r="G337">
        <v>-0.12</v>
      </c>
      <c r="H337" s="1">
        <v>-0.129</v>
      </c>
      <c r="I337">
        <v>118</v>
      </c>
      <c r="J337" s="2">
        <v>9167</v>
      </c>
      <c r="K337" s="1">
        <v>0.16639999999999999</v>
      </c>
      <c r="L337" s="5">
        <f t="shared" si="18"/>
        <v>0.78</v>
      </c>
      <c r="M337" s="5">
        <f t="shared" si="17"/>
        <v>0.7818750000000001</v>
      </c>
    </row>
    <row r="338" spans="1:13" x14ac:dyDescent="0.3">
      <c r="A338" t="s">
        <v>567</v>
      </c>
      <c r="B338" t="s">
        <v>267</v>
      </c>
      <c r="C338">
        <v>442</v>
      </c>
      <c r="D338">
        <f t="shared" si="16"/>
        <v>0.83499999999999996</v>
      </c>
      <c r="E338">
        <v>0.83</v>
      </c>
      <c r="F338">
        <v>0.84</v>
      </c>
      <c r="G338">
        <v>-0.13</v>
      </c>
      <c r="H338" s="1">
        <v>-0.13400000000000001</v>
      </c>
      <c r="I338">
        <v>161</v>
      </c>
      <c r="J338" s="2">
        <v>7657</v>
      </c>
      <c r="K338" s="1">
        <v>0.16500000000000001</v>
      </c>
      <c r="L338" s="5">
        <f t="shared" si="18"/>
        <v>0.82499999999999996</v>
      </c>
      <c r="M338" s="5">
        <f t="shared" si="17"/>
        <v>0.82312499999999988</v>
      </c>
    </row>
    <row r="339" spans="1:13" x14ac:dyDescent="0.3">
      <c r="A339" t="s">
        <v>568</v>
      </c>
      <c r="B339" t="s">
        <v>298</v>
      </c>
      <c r="C339">
        <v>443</v>
      </c>
      <c r="D339">
        <f t="shared" si="16"/>
        <v>0.85499999999999998</v>
      </c>
      <c r="E339">
        <v>0.85</v>
      </c>
      <c r="F339">
        <v>0.86</v>
      </c>
      <c r="G339">
        <v>-0.22</v>
      </c>
      <c r="H339" s="1">
        <v>-0.21360000000000001</v>
      </c>
      <c r="I339">
        <v>30</v>
      </c>
      <c r="J339" s="2">
        <v>6834</v>
      </c>
      <c r="K339" s="1">
        <v>0.16170000000000001</v>
      </c>
      <c r="L339" s="5">
        <f t="shared" si="18"/>
        <v>0.86250000000000004</v>
      </c>
      <c r="M339" s="5">
        <f t="shared" si="17"/>
        <v>0.86437499999999989</v>
      </c>
    </row>
    <row r="340" spans="1:13" x14ac:dyDescent="0.3">
      <c r="A340" t="s">
        <v>569</v>
      </c>
      <c r="B340" t="s">
        <v>466</v>
      </c>
      <c r="C340">
        <v>444</v>
      </c>
      <c r="D340">
        <f t="shared" si="16"/>
        <v>0.90500000000000003</v>
      </c>
      <c r="E340">
        <v>0.9</v>
      </c>
      <c r="F340">
        <v>0.91</v>
      </c>
      <c r="G340">
        <v>-0.22</v>
      </c>
      <c r="H340" s="1">
        <v>-0.2</v>
      </c>
      <c r="I340">
        <v>24</v>
      </c>
      <c r="J340" s="2">
        <v>19935</v>
      </c>
      <c r="K340" s="1">
        <v>0.15959999999999999</v>
      </c>
      <c r="L340" s="5">
        <f t="shared" si="18"/>
        <v>0.90749999999999997</v>
      </c>
      <c r="M340" s="5">
        <f t="shared" si="17"/>
        <v>0.90906250000000011</v>
      </c>
    </row>
    <row r="341" spans="1:13" x14ac:dyDescent="0.3">
      <c r="A341" t="s">
        <v>570</v>
      </c>
      <c r="B341" t="s">
        <v>273</v>
      </c>
      <c r="C341">
        <v>445</v>
      </c>
      <c r="D341">
        <f t="shared" si="16"/>
        <v>0.96499999999999997</v>
      </c>
      <c r="E341">
        <v>0.96</v>
      </c>
      <c r="F341">
        <v>0.97</v>
      </c>
      <c r="G341">
        <v>-0.24</v>
      </c>
      <c r="H341" s="1">
        <v>-0.2087</v>
      </c>
      <c r="I341" s="2">
        <v>2422</v>
      </c>
      <c r="J341" s="2">
        <v>53120</v>
      </c>
      <c r="K341" s="1">
        <v>0.1578</v>
      </c>
      <c r="L341" s="5">
        <f t="shared" si="18"/>
        <v>0.95874999999999999</v>
      </c>
      <c r="M341" s="5">
        <f t="shared" si="17"/>
        <v>0.95874999999999999</v>
      </c>
    </row>
    <row r="342" spans="1:13" x14ac:dyDescent="0.3">
      <c r="A342" t="s">
        <v>571</v>
      </c>
      <c r="B342" t="s">
        <v>282</v>
      </c>
      <c r="C342">
        <v>446</v>
      </c>
      <c r="D342">
        <f t="shared" si="16"/>
        <v>1</v>
      </c>
      <c r="E342">
        <v>0.99</v>
      </c>
      <c r="F342">
        <v>1.01</v>
      </c>
      <c r="G342">
        <v>-0.19</v>
      </c>
      <c r="H342" s="1">
        <v>-0.1583</v>
      </c>
      <c r="I342">
        <v>54</v>
      </c>
      <c r="J342" s="2">
        <v>24112</v>
      </c>
      <c r="K342" s="1">
        <v>0.155</v>
      </c>
      <c r="L342" s="5">
        <f t="shared" si="18"/>
        <v>1.01</v>
      </c>
      <c r="M342" s="5">
        <f t="shared" si="17"/>
        <v>1.0125</v>
      </c>
    </row>
    <row r="343" spans="1:13" x14ac:dyDescent="0.3">
      <c r="A343" t="s">
        <v>572</v>
      </c>
      <c r="B343" t="s">
        <v>239</v>
      </c>
      <c r="C343">
        <v>447</v>
      </c>
      <c r="D343">
        <f t="shared" si="16"/>
        <v>1.0750000000000002</v>
      </c>
      <c r="E343">
        <v>1.07</v>
      </c>
      <c r="F343">
        <v>1.08</v>
      </c>
      <c r="G343">
        <v>-0.28000000000000003</v>
      </c>
      <c r="H343" s="1">
        <v>-0.22220000000000001</v>
      </c>
      <c r="I343">
        <v>33</v>
      </c>
      <c r="J343" s="2">
        <v>5298</v>
      </c>
      <c r="K343" s="1">
        <v>0.15329999999999999</v>
      </c>
      <c r="L343" s="5">
        <f t="shared" si="18"/>
        <v>1.07125</v>
      </c>
      <c r="M343" s="5">
        <f t="shared" si="17"/>
        <v>1.0718749999999999</v>
      </c>
    </row>
    <row r="344" spans="1:13" x14ac:dyDescent="0.3">
      <c r="A344" t="s">
        <v>573</v>
      </c>
      <c r="B344" t="s">
        <v>275</v>
      </c>
      <c r="C344">
        <v>448</v>
      </c>
      <c r="D344">
        <f t="shared" si="16"/>
        <v>1.1349999999999998</v>
      </c>
      <c r="E344">
        <v>1.1299999999999999</v>
      </c>
      <c r="F344">
        <v>1.1399999999999999</v>
      </c>
      <c r="G344">
        <v>-0.33</v>
      </c>
      <c r="H344" s="1">
        <v>-0.2409</v>
      </c>
      <c r="I344">
        <v>70</v>
      </c>
      <c r="J344" s="2">
        <v>7613</v>
      </c>
      <c r="K344" s="1">
        <v>0.151</v>
      </c>
      <c r="L344" s="5">
        <f t="shared" si="18"/>
        <v>1.1349999999999998</v>
      </c>
      <c r="M344" s="5">
        <f t="shared" si="17"/>
        <v>1.1346874999999998</v>
      </c>
    </row>
    <row r="345" spans="1:13" x14ac:dyDescent="0.3">
      <c r="A345" t="s">
        <v>574</v>
      </c>
      <c r="B345" t="s">
        <v>239</v>
      </c>
      <c r="C345">
        <v>449</v>
      </c>
      <c r="D345">
        <f t="shared" ref="D345:D408" si="19">AVERAGE(E345:F345)</f>
        <v>1.1949999999999998</v>
      </c>
      <c r="E345">
        <v>1.19</v>
      </c>
      <c r="F345">
        <v>1.2</v>
      </c>
      <c r="G345">
        <v>-0.34</v>
      </c>
      <c r="H345" s="1">
        <v>-0.23780000000000001</v>
      </c>
      <c r="I345">
        <v>57</v>
      </c>
      <c r="J345" s="2">
        <v>6725</v>
      </c>
      <c r="K345" s="1">
        <v>0.14860000000000001</v>
      </c>
      <c r="L345" s="5">
        <f t="shared" si="18"/>
        <v>1.1974999999999998</v>
      </c>
      <c r="M345" s="5">
        <f t="shared" si="17"/>
        <v>1.1984374999999998</v>
      </c>
    </row>
    <row r="346" spans="1:13" x14ac:dyDescent="0.3">
      <c r="A346" t="s">
        <v>575</v>
      </c>
      <c r="B346" t="s">
        <v>265</v>
      </c>
      <c r="C346">
        <v>450</v>
      </c>
      <c r="D346">
        <f t="shared" si="19"/>
        <v>1.2650000000000001</v>
      </c>
      <c r="E346">
        <v>1.26</v>
      </c>
      <c r="F346">
        <v>1.27</v>
      </c>
      <c r="G346">
        <v>-0.28999999999999998</v>
      </c>
      <c r="H346" s="1">
        <v>-0.18709999999999999</v>
      </c>
      <c r="I346" s="2">
        <v>3184</v>
      </c>
      <c r="J346" s="2">
        <v>59294</v>
      </c>
      <c r="K346" s="1">
        <v>0.14630000000000001</v>
      </c>
      <c r="L346" s="5">
        <f t="shared" si="18"/>
        <v>1.2637499999999999</v>
      </c>
      <c r="M346" s="5">
        <f t="shared" si="17"/>
        <v>1.265625</v>
      </c>
    </row>
    <row r="347" spans="1:13" x14ac:dyDescent="0.3">
      <c r="A347" t="s">
        <v>576</v>
      </c>
      <c r="B347" t="s">
        <v>577</v>
      </c>
      <c r="C347">
        <v>451</v>
      </c>
      <c r="D347">
        <f t="shared" si="19"/>
        <v>1.33</v>
      </c>
      <c r="E347">
        <v>1.32</v>
      </c>
      <c r="F347">
        <v>1.34</v>
      </c>
      <c r="G347">
        <v>-0.22</v>
      </c>
      <c r="H347" s="1">
        <v>-0.1358</v>
      </c>
      <c r="I347">
        <v>112</v>
      </c>
      <c r="J347" s="2">
        <v>19179</v>
      </c>
      <c r="K347" s="1">
        <v>0.1439</v>
      </c>
      <c r="L347" s="5">
        <f t="shared" si="18"/>
        <v>1.3374999999999999</v>
      </c>
      <c r="M347" s="5">
        <f t="shared" si="17"/>
        <v>1.3390624999999998</v>
      </c>
    </row>
    <row r="348" spans="1:13" x14ac:dyDescent="0.3">
      <c r="A348" t="s">
        <v>578</v>
      </c>
      <c r="B348" t="s">
        <v>230</v>
      </c>
      <c r="C348">
        <v>452</v>
      </c>
      <c r="D348">
        <f t="shared" si="19"/>
        <v>1.4249999999999998</v>
      </c>
      <c r="E348">
        <v>1.42</v>
      </c>
      <c r="F348">
        <v>1.43</v>
      </c>
      <c r="G348">
        <v>-0.38</v>
      </c>
      <c r="H348" s="1">
        <v>-0.21709999999999999</v>
      </c>
      <c r="I348">
        <v>111</v>
      </c>
      <c r="J348" s="2">
        <v>6532</v>
      </c>
      <c r="K348" s="1">
        <v>0.14199999999999999</v>
      </c>
      <c r="L348" s="5">
        <f t="shared" si="18"/>
        <v>1.4175</v>
      </c>
      <c r="M348" s="5">
        <f t="shared" si="17"/>
        <v>1.4168749999999999</v>
      </c>
    </row>
    <row r="349" spans="1:13" x14ac:dyDescent="0.3">
      <c r="A349" t="s">
        <v>579</v>
      </c>
      <c r="B349" t="s">
        <v>221</v>
      </c>
      <c r="C349">
        <v>453</v>
      </c>
      <c r="D349">
        <f t="shared" si="19"/>
        <v>1.49</v>
      </c>
      <c r="E349">
        <v>1.48</v>
      </c>
      <c r="F349">
        <v>1.5</v>
      </c>
      <c r="G349">
        <v>-0.46</v>
      </c>
      <c r="H349" s="1">
        <v>-0.25</v>
      </c>
      <c r="I349">
        <v>806</v>
      </c>
      <c r="J349" s="2">
        <v>3907</v>
      </c>
      <c r="K349" s="1">
        <v>0.13919999999999999</v>
      </c>
      <c r="L349" s="5">
        <f t="shared" si="18"/>
        <v>1.4949999999999999</v>
      </c>
      <c r="M349" s="5">
        <f t="shared" si="17"/>
        <v>1.4984375000000001</v>
      </c>
    </row>
    <row r="350" spans="1:13" x14ac:dyDescent="0.3">
      <c r="A350" t="s">
        <v>580</v>
      </c>
      <c r="B350" t="s">
        <v>298</v>
      </c>
      <c r="C350">
        <v>454</v>
      </c>
      <c r="D350">
        <f t="shared" si="19"/>
        <v>1.5750000000000002</v>
      </c>
      <c r="E350">
        <v>1.57</v>
      </c>
      <c r="F350">
        <v>1.58</v>
      </c>
      <c r="G350">
        <v>-0.49</v>
      </c>
      <c r="H350" s="1">
        <v>-0.2475</v>
      </c>
      <c r="I350">
        <v>466</v>
      </c>
      <c r="J350" s="2">
        <v>8963</v>
      </c>
      <c r="K350" s="1">
        <v>0.1366</v>
      </c>
      <c r="L350" s="5">
        <f t="shared" si="18"/>
        <v>1.5862500000000002</v>
      </c>
      <c r="M350" s="5">
        <f t="shared" si="17"/>
        <v>1.5946875</v>
      </c>
    </row>
    <row r="351" spans="1:13" x14ac:dyDescent="0.3">
      <c r="A351" t="s">
        <v>581</v>
      </c>
      <c r="B351" t="s">
        <v>239</v>
      </c>
      <c r="C351">
        <v>455</v>
      </c>
      <c r="D351">
        <f t="shared" si="19"/>
        <v>1.7050000000000001</v>
      </c>
      <c r="E351">
        <v>1.69</v>
      </c>
      <c r="F351">
        <v>1.72</v>
      </c>
      <c r="G351">
        <v>-0.56000000000000005</v>
      </c>
      <c r="H351" s="1">
        <v>-0.26290000000000002</v>
      </c>
      <c r="I351">
        <v>920</v>
      </c>
      <c r="J351" s="2">
        <v>51654</v>
      </c>
      <c r="K351" s="1">
        <v>0.13550000000000001</v>
      </c>
      <c r="L351" s="5">
        <f t="shared" si="18"/>
        <v>1.7112500000000002</v>
      </c>
      <c r="M351" s="5">
        <f t="shared" si="17"/>
        <v>1.7115625000000003</v>
      </c>
    </row>
    <row r="352" spans="1:13" x14ac:dyDescent="0.3">
      <c r="A352" t="s">
        <v>582</v>
      </c>
      <c r="B352" t="s">
        <v>273</v>
      </c>
      <c r="C352">
        <v>456</v>
      </c>
      <c r="D352">
        <f t="shared" si="19"/>
        <v>1.86</v>
      </c>
      <c r="E352">
        <v>1.85</v>
      </c>
      <c r="F352">
        <v>1.87</v>
      </c>
      <c r="G352">
        <v>-0.6</v>
      </c>
      <c r="H352" s="1">
        <v>-0.26550000000000001</v>
      </c>
      <c r="I352">
        <v>881</v>
      </c>
      <c r="J352" s="2">
        <v>10197</v>
      </c>
      <c r="K352" s="1">
        <v>0.13439999999999999</v>
      </c>
      <c r="L352" s="5">
        <f t="shared" si="18"/>
        <v>1.8375000000000001</v>
      </c>
      <c r="M352" s="5">
        <f t="shared" si="17"/>
        <v>1.8334375000000001</v>
      </c>
    </row>
    <row r="353" spans="1:13" x14ac:dyDescent="0.3">
      <c r="A353" t="s">
        <v>583</v>
      </c>
      <c r="B353" t="s">
        <v>275</v>
      </c>
      <c r="C353">
        <v>457</v>
      </c>
      <c r="D353">
        <f t="shared" si="19"/>
        <v>1.9249999999999998</v>
      </c>
      <c r="E353">
        <v>1.92</v>
      </c>
      <c r="F353">
        <v>1.93</v>
      </c>
      <c r="G353">
        <v>-0.62</v>
      </c>
      <c r="H353" s="1">
        <v>-0.25729999999999997</v>
      </c>
      <c r="I353">
        <v>552</v>
      </c>
      <c r="J353" s="2">
        <v>17006</v>
      </c>
      <c r="K353" s="1">
        <v>0.13059999999999999</v>
      </c>
      <c r="L353" s="5">
        <f t="shared" si="18"/>
        <v>1.9475</v>
      </c>
      <c r="M353" s="5">
        <f t="shared" si="17"/>
        <v>1.954375</v>
      </c>
    </row>
    <row r="354" spans="1:13" x14ac:dyDescent="0.3">
      <c r="A354" t="s">
        <v>584</v>
      </c>
      <c r="B354" t="s">
        <v>536</v>
      </c>
      <c r="C354">
        <v>458</v>
      </c>
      <c r="D354">
        <f t="shared" si="19"/>
        <v>2.08</v>
      </c>
      <c r="E354">
        <v>2.0699999999999998</v>
      </c>
      <c r="F354">
        <v>2.09</v>
      </c>
      <c r="G354">
        <v>-0.54</v>
      </c>
      <c r="H354" s="1">
        <v>-0.20849999999999999</v>
      </c>
      <c r="I354">
        <v>331</v>
      </c>
      <c r="J354" s="2">
        <v>8810</v>
      </c>
      <c r="K354" s="1">
        <v>0.12920000000000001</v>
      </c>
      <c r="L354" s="5">
        <f t="shared" si="18"/>
        <v>2.085</v>
      </c>
      <c r="M354" s="5">
        <f t="shared" si="17"/>
        <v>2.0906250000000002</v>
      </c>
    </row>
    <row r="355" spans="1:13" x14ac:dyDescent="0.3">
      <c r="A355" t="s">
        <v>585</v>
      </c>
      <c r="B355" t="s">
        <v>275</v>
      </c>
      <c r="C355">
        <v>459</v>
      </c>
      <c r="D355">
        <f t="shared" si="19"/>
        <v>2.2549999999999999</v>
      </c>
      <c r="E355">
        <v>2.25</v>
      </c>
      <c r="F355">
        <v>2.2599999999999998</v>
      </c>
      <c r="G355">
        <v>-0.68</v>
      </c>
      <c r="H355" s="1">
        <v>-0.2455</v>
      </c>
      <c r="I355">
        <v>164</v>
      </c>
      <c r="J355" s="2">
        <v>10324</v>
      </c>
      <c r="K355" s="1">
        <v>0.1278</v>
      </c>
      <c r="L355" s="5">
        <f t="shared" si="18"/>
        <v>2.2450000000000001</v>
      </c>
      <c r="M355" s="5">
        <f t="shared" si="17"/>
        <v>2.245625</v>
      </c>
    </row>
    <row r="356" spans="1:13" x14ac:dyDescent="0.3">
      <c r="A356" t="s">
        <v>586</v>
      </c>
      <c r="B356" t="s">
        <v>260</v>
      </c>
      <c r="C356">
        <v>460</v>
      </c>
      <c r="D356">
        <f t="shared" si="19"/>
        <v>2.3899999999999997</v>
      </c>
      <c r="E356">
        <v>2.38</v>
      </c>
      <c r="F356">
        <v>2.4</v>
      </c>
      <c r="G356">
        <v>-0.55000000000000004</v>
      </c>
      <c r="H356" s="1">
        <v>-0.1852</v>
      </c>
      <c r="I356" s="2">
        <v>1886</v>
      </c>
      <c r="J356" s="2">
        <v>90992</v>
      </c>
      <c r="K356" s="1">
        <v>0.12540000000000001</v>
      </c>
      <c r="L356" s="5">
        <f t="shared" si="18"/>
        <v>2.4074999999999998</v>
      </c>
      <c r="M356" s="5">
        <f t="shared" si="17"/>
        <v>2.4103124999999999</v>
      </c>
    </row>
    <row r="357" spans="1:13" x14ac:dyDescent="0.3">
      <c r="A357" t="s">
        <v>587</v>
      </c>
      <c r="B357" t="s">
        <v>195</v>
      </c>
      <c r="C357">
        <v>461</v>
      </c>
      <c r="D357">
        <f t="shared" si="19"/>
        <v>2.5949999999999998</v>
      </c>
      <c r="E357">
        <v>2.59</v>
      </c>
      <c r="F357">
        <v>2.6</v>
      </c>
      <c r="G357">
        <v>-0.7</v>
      </c>
      <c r="H357" s="1">
        <v>-0.2208</v>
      </c>
      <c r="I357">
        <v>636</v>
      </c>
      <c r="J357" s="2">
        <v>4728</v>
      </c>
      <c r="K357" s="1">
        <v>0.124</v>
      </c>
      <c r="L357" s="5">
        <f t="shared" si="18"/>
        <v>2.5812499999999998</v>
      </c>
      <c r="M357" s="5">
        <f t="shared" si="17"/>
        <v>2.5840624999999999</v>
      </c>
    </row>
    <row r="358" spans="1:13" x14ac:dyDescent="0.3">
      <c r="A358" t="s">
        <v>588</v>
      </c>
      <c r="B358" t="s">
        <v>293</v>
      </c>
      <c r="C358">
        <v>462</v>
      </c>
      <c r="D358">
        <f t="shared" si="19"/>
        <v>2.7450000000000001</v>
      </c>
      <c r="E358">
        <v>2.73</v>
      </c>
      <c r="F358">
        <v>2.76</v>
      </c>
      <c r="G358">
        <v>-0.79</v>
      </c>
      <c r="H358" s="1">
        <v>-0.22900000000000001</v>
      </c>
      <c r="I358">
        <v>783</v>
      </c>
      <c r="J358" s="2">
        <v>3715</v>
      </c>
      <c r="K358" s="1">
        <v>0.12139999999999999</v>
      </c>
      <c r="L358" s="5">
        <f t="shared" si="18"/>
        <v>2.7662500000000003</v>
      </c>
      <c r="M358" s="5">
        <f t="shared" si="17"/>
        <v>2.7668749999999998</v>
      </c>
    </row>
    <row r="359" spans="1:13" x14ac:dyDescent="0.3">
      <c r="A359" t="s">
        <v>589</v>
      </c>
      <c r="B359" t="s">
        <v>278</v>
      </c>
      <c r="C359">
        <v>463</v>
      </c>
      <c r="D359">
        <f t="shared" si="19"/>
        <v>2.9800000000000004</v>
      </c>
      <c r="E359">
        <v>2.97</v>
      </c>
      <c r="F359">
        <v>2.99</v>
      </c>
      <c r="G359">
        <v>-0.77</v>
      </c>
      <c r="H359" s="1">
        <v>-0.2092</v>
      </c>
      <c r="I359">
        <v>548</v>
      </c>
      <c r="J359" s="2">
        <v>5502</v>
      </c>
      <c r="K359" s="1">
        <v>0.1201</v>
      </c>
      <c r="L359" s="5">
        <f t="shared" si="18"/>
        <v>2.9537500000000003</v>
      </c>
      <c r="M359" s="5">
        <f t="shared" si="17"/>
        <v>2.9525000000000006</v>
      </c>
    </row>
    <row r="360" spans="1:13" x14ac:dyDescent="0.3">
      <c r="A360" t="s">
        <v>590</v>
      </c>
      <c r="B360" t="s">
        <v>265</v>
      </c>
      <c r="C360">
        <v>464</v>
      </c>
      <c r="D360">
        <f t="shared" si="19"/>
        <v>3.1100000000000003</v>
      </c>
      <c r="E360">
        <v>3.1</v>
      </c>
      <c r="F360">
        <v>3.12</v>
      </c>
      <c r="G360">
        <v>-0.82</v>
      </c>
      <c r="H360" s="1">
        <v>-0.20499999999999999</v>
      </c>
      <c r="I360">
        <v>820</v>
      </c>
      <c r="J360" s="2">
        <v>5990</v>
      </c>
      <c r="K360" s="1">
        <v>0.1163</v>
      </c>
      <c r="L360" s="5">
        <f t="shared" si="18"/>
        <v>3.1362500000000004</v>
      </c>
      <c r="M360" s="5">
        <f t="shared" si="17"/>
        <v>3.1475</v>
      </c>
    </row>
    <row r="361" spans="1:13" x14ac:dyDescent="0.3">
      <c r="A361" t="s">
        <v>591</v>
      </c>
      <c r="B361" t="s">
        <v>265</v>
      </c>
      <c r="C361">
        <v>465</v>
      </c>
      <c r="D361">
        <f t="shared" si="19"/>
        <v>3.3449999999999998</v>
      </c>
      <c r="E361">
        <v>3.34</v>
      </c>
      <c r="F361">
        <v>3.35</v>
      </c>
      <c r="G361">
        <v>-0.86</v>
      </c>
      <c r="H361" s="1">
        <v>-0.2009</v>
      </c>
      <c r="I361" s="2">
        <v>4263</v>
      </c>
      <c r="J361" s="2">
        <v>32217</v>
      </c>
      <c r="K361" s="1">
        <v>0.1143</v>
      </c>
      <c r="L361" s="5">
        <f t="shared" si="18"/>
        <v>3.3637500000000005</v>
      </c>
      <c r="M361" s="5">
        <f t="shared" si="17"/>
        <v>3.3750000000000004</v>
      </c>
    </row>
    <row r="362" spans="1:13" x14ac:dyDescent="0.3">
      <c r="A362" t="s">
        <v>592</v>
      </c>
      <c r="B362" t="s">
        <v>265</v>
      </c>
      <c r="C362">
        <v>466</v>
      </c>
      <c r="D362">
        <f t="shared" si="19"/>
        <v>3.6550000000000002</v>
      </c>
      <c r="E362">
        <v>3.63</v>
      </c>
      <c r="F362">
        <v>3.68</v>
      </c>
      <c r="G362">
        <v>-0.93</v>
      </c>
      <c r="H362" s="1">
        <v>-0.20169999999999999</v>
      </c>
      <c r="I362">
        <v>785</v>
      </c>
      <c r="J362" s="2">
        <v>8419</v>
      </c>
      <c r="K362" s="1">
        <v>0.1139</v>
      </c>
      <c r="L362" s="5">
        <f t="shared" si="18"/>
        <v>3.6362500000000004</v>
      </c>
      <c r="M362" s="5">
        <f t="shared" si="17"/>
        <v>3.6387499999999999</v>
      </c>
    </row>
    <row r="363" spans="1:13" x14ac:dyDescent="0.3">
      <c r="A363" t="s">
        <v>593</v>
      </c>
      <c r="B363" t="s">
        <v>278</v>
      </c>
      <c r="C363">
        <v>467</v>
      </c>
      <c r="D363">
        <f t="shared" si="19"/>
        <v>3.8899999999999997</v>
      </c>
      <c r="E363">
        <v>3.88</v>
      </c>
      <c r="F363">
        <v>3.9</v>
      </c>
      <c r="G363">
        <v>-1.08</v>
      </c>
      <c r="H363" s="1">
        <v>-0.21640000000000001</v>
      </c>
      <c r="I363">
        <v>728</v>
      </c>
      <c r="J363" s="2">
        <v>6720</v>
      </c>
      <c r="K363" s="1">
        <v>0.1108</v>
      </c>
      <c r="L363" s="5">
        <f t="shared" si="18"/>
        <v>3.9187499999999997</v>
      </c>
      <c r="M363" s="5">
        <f t="shared" si="17"/>
        <v>3.9231249999999998</v>
      </c>
    </row>
    <row r="364" spans="1:13" x14ac:dyDescent="0.3">
      <c r="A364" t="s">
        <v>594</v>
      </c>
      <c r="B364" t="s">
        <v>221</v>
      </c>
      <c r="C364">
        <v>468</v>
      </c>
      <c r="D364">
        <f t="shared" si="19"/>
        <v>4.24</v>
      </c>
      <c r="E364">
        <v>4.2300000000000004</v>
      </c>
      <c r="F364">
        <v>4.25</v>
      </c>
      <c r="G364">
        <v>-1.51</v>
      </c>
      <c r="H364" s="1">
        <v>-0.28220000000000001</v>
      </c>
      <c r="I364" s="2">
        <v>1547</v>
      </c>
      <c r="J364" s="2">
        <v>8035</v>
      </c>
      <c r="K364" s="1">
        <v>0.11</v>
      </c>
      <c r="L364" s="5">
        <f t="shared" si="18"/>
        <v>4.21875</v>
      </c>
      <c r="M364" s="5">
        <f t="shared" si="17"/>
        <v>4.2243750000000002</v>
      </c>
    </row>
    <row r="365" spans="1:13" x14ac:dyDescent="0.3">
      <c r="A365" t="s">
        <v>595</v>
      </c>
      <c r="B365" t="s">
        <v>282</v>
      </c>
      <c r="C365">
        <v>469</v>
      </c>
      <c r="D365">
        <f t="shared" si="19"/>
        <v>4.5049999999999999</v>
      </c>
      <c r="E365">
        <v>4.5</v>
      </c>
      <c r="F365">
        <v>4.51</v>
      </c>
      <c r="G365">
        <v>-1.27</v>
      </c>
      <c r="H365" s="1">
        <v>-0.21820000000000001</v>
      </c>
      <c r="I365" s="2">
        <v>1242</v>
      </c>
      <c r="J365" s="2">
        <v>5447</v>
      </c>
      <c r="K365" s="1">
        <v>0.1069</v>
      </c>
      <c r="L365" s="5">
        <f t="shared" si="18"/>
        <v>4.5412499999999998</v>
      </c>
      <c r="M365" s="5">
        <f t="shared" si="17"/>
        <v>4.5493749999999995</v>
      </c>
    </row>
    <row r="366" spans="1:13" x14ac:dyDescent="0.3">
      <c r="A366" t="s">
        <v>596</v>
      </c>
      <c r="B366" t="s">
        <v>265</v>
      </c>
      <c r="C366">
        <v>470</v>
      </c>
      <c r="D366">
        <f t="shared" si="19"/>
        <v>4.915</v>
      </c>
      <c r="E366">
        <v>4.91</v>
      </c>
      <c r="F366">
        <v>4.92</v>
      </c>
      <c r="G366">
        <v>-1.26</v>
      </c>
      <c r="H366" s="1">
        <v>-0.2029</v>
      </c>
      <c r="I366" s="2">
        <v>4874</v>
      </c>
      <c r="J366" s="2">
        <v>39829</v>
      </c>
      <c r="K366" s="1">
        <v>0.10630000000000001</v>
      </c>
      <c r="L366" s="5">
        <f t="shared" si="18"/>
        <v>4.8962500000000002</v>
      </c>
      <c r="M366" s="5">
        <f t="shared" si="17"/>
        <v>4.9059375000000003</v>
      </c>
    </row>
    <row r="367" spans="1:13" x14ac:dyDescent="0.3">
      <c r="A367" t="s">
        <v>597</v>
      </c>
      <c r="B367" t="s">
        <v>265</v>
      </c>
      <c r="C367">
        <v>471</v>
      </c>
      <c r="D367">
        <f t="shared" si="19"/>
        <v>5.25</v>
      </c>
      <c r="E367">
        <v>5.24</v>
      </c>
      <c r="F367">
        <v>5.26</v>
      </c>
      <c r="G367">
        <v>-1.4</v>
      </c>
      <c r="H367" s="1">
        <v>-0.20899999999999999</v>
      </c>
      <c r="I367" s="2">
        <v>2595</v>
      </c>
      <c r="J367" s="2">
        <v>5380</v>
      </c>
      <c r="K367" s="1">
        <v>0.1038</v>
      </c>
      <c r="L367" s="5">
        <f t="shared" si="18"/>
        <v>5.29</v>
      </c>
      <c r="M367" s="5">
        <f t="shared" si="17"/>
        <v>5.3021875000000005</v>
      </c>
    </row>
    <row r="368" spans="1:13" x14ac:dyDescent="0.3">
      <c r="A368" t="s">
        <v>598</v>
      </c>
      <c r="B368" t="s">
        <v>278</v>
      </c>
      <c r="C368">
        <v>472</v>
      </c>
      <c r="D368">
        <f t="shared" si="19"/>
        <v>5.7450000000000001</v>
      </c>
      <c r="E368">
        <v>5.73</v>
      </c>
      <c r="F368">
        <v>5.76</v>
      </c>
      <c r="G368">
        <v>-1.55</v>
      </c>
      <c r="H368" s="1">
        <v>-0.215</v>
      </c>
      <c r="I368" s="2">
        <v>2256</v>
      </c>
      <c r="J368" s="2">
        <v>4001</v>
      </c>
      <c r="K368" s="1">
        <v>0.1038</v>
      </c>
      <c r="L368" s="5">
        <f t="shared" si="18"/>
        <v>5.7324999999999999</v>
      </c>
      <c r="M368" s="5">
        <f t="shared" si="17"/>
        <v>5.7315624999999999</v>
      </c>
    </row>
    <row r="369" spans="1:13" x14ac:dyDescent="0.3">
      <c r="A369" t="s">
        <v>599</v>
      </c>
      <c r="B369" t="s">
        <v>260</v>
      </c>
      <c r="C369">
        <v>473</v>
      </c>
      <c r="D369">
        <f t="shared" si="19"/>
        <v>6.1899999999999995</v>
      </c>
      <c r="E369">
        <v>6.18</v>
      </c>
      <c r="F369">
        <v>6.2</v>
      </c>
      <c r="G369">
        <v>-1.67</v>
      </c>
      <c r="H369" s="1">
        <v>-0.21379999999999999</v>
      </c>
      <c r="I369">
        <v>311</v>
      </c>
      <c r="J369" s="2">
        <v>8237</v>
      </c>
      <c r="K369" s="1">
        <v>0.1021</v>
      </c>
      <c r="L369" s="5">
        <f t="shared" si="18"/>
        <v>6.1712500000000006</v>
      </c>
      <c r="M369" s="5">
        <f t="shared" si="17"/>
        <v>6.1721875000000006</v>
      </c>
    </row>
    <row r="370" spans="1:13" x14ac:dyDescent="0.3">
      <c r="A370" t="s">
        <v>600</v>
      </c>
      <c r="B370" t="s">
        <v>265</v>
      </c>
      <c r="C370">
        <v>474</v>
      </c>
      <c r="D370">
        <f t="shared" si="19"/>
        <v>6.5600000000000005</v>
      </c>
      <c r="E370">
        <v>6.55</v>
      </c>
      <c r="F370">
        <v>6.57</v>
      </c>
      <c r="G370">
        <v>-1.62</v>
      </c>
      <c r="H370" s="1">
        <v>-0.19539999999999999</v>
      </c>
      <c r="I370" s="2">
        <v>1305</v>
      </c>
      <c r="J370" s="2">
        <v>4976</v>
      </c>
      <c r="K370" s="1">
        <v>9.8599999999999993E-2</v>
      </c>
      <c r="L370" s="5">
        <f t="shared" si="18"/>
        <v>6.6137500000000005</v>
      </c>
      <c r="M370" s="5">
        <f t="shared" si="17"/>
        <v>6.6340624999999998</v>
      </c>
    </row>
    <row r="371" spans="1:13" x14ac:dyDescent="0.3">
      <c r="A371" t="s">
        <v>601</v>
      </c>
      <c r="B371" t="s">
        <v>278</v>
      </c>
      <c r="C371">
        <v>475</v>
      </c>
      <c r="D371">
        <f t="shared" si="19"/>
        <v>7.1449999999999996</v>
      </c>
      <c r="E371">
        <v>7.13</v>
      </c>
      <c r="F371">
        <v>7.16</v>
      </c>
      <c r="G371">
        <v>-1.76</v>
      </c>
      <c r="H371" s="1">
        <v>-0.1993</v>
      </c>
      <c r="I371">
        <v>703</v>
      </c>
      <c r="J371" s="2">
        <v>8851</v>
      </c>
      <c r="K371" s="1">
        <v>9.8599999999999993E-2</v>
      </c>
      <c r="L371" s="5">
        <f t="shared" si="18"/>
        <v>7.1375000000000002</v>
      </c>
      <c r="M371" s="5">
        <f t="shared" si="17"/>
        <v>7.1790625000000006</v>
      </c>
    </row>
    <row r="372" spans="1:13" x14ac:dyDescent="0.3">
      <c r="A372" t="s">
        <v>602</v>
      </c>
      <c r="B372" t="s">
        <v>302</v>
      </c>
      <c r="C372">
        <v>476</v>
      </c>
      <c r="D372">
        <f t="shared" si="19"/>
        <v>7.7</v>
      </c>
      <c r="E372">
        <v>7.65</v>
      </c>
      <c r="F372">
        <v>7.75</v>
      </c>
      <c r="G372">
        <v>-1.49</v>
      </c>
      <c r="H372" s="1">
        <v>-0.1595</v>
      </c>
      <c r="I372">
        <v>25</v>
      </c>
      <c r="J372" s="2">
        <v>5475</v>
      </c>
      <c r="K372" s="1">
        <v>9.8100000000000007E-2</v>
      </c>
      <c r="L372" s="5">
        <f t="shared" si="18"/>
        <v>7.8275000000000006</v>
      </c>
      <c r="M372" s="5">
        <f t="shared" si="17"/>
        <v>7.9156250000000004</v>
      </c>
    </row>
    <row r="373" spans="1:13" x14ac:dyDescent="0.3">
      <c r="A373" t="s">
        <v>603</v>
      </c>
      <c r="B373" t="s">
        <v>318</v>
      </c>
      <c r="C373">
        <v>478</v>
      </c>
      <c r="D373">
        <f t="shared" si="19"/>
        <v>8.7650000000000006</v>
      </c>
      <c r="E373">
        <v>8.7200000000000006</v>
      </c>
      <c r="F373">
        <v>8.81</v>
      </c>
      <c r="G373">
        <v>-2.5499999999999998</v>
      </c>
      <c r="H373" s="1">
        <v>-0.2339</v>
      </c>
      <c r="I373">
        <v>160</v>
      </c>
      <c r="J373" s="2">
        <v>16515</v>
      </c>
      <c r="K373" s="1">
        <v>9.2700000000000005E-2</v>
      </c>
      <c r="L373" s="5">
        <f t="shared" si="18"/>
        <v>8.870000000000001</v>
      </c>
      <c r="M373" s="5">
        <f t="shared" si="17"/>
        <v>8.9537500000000012</v>
      </c>
    </row>
    <row r="374" spans="1:13" x14ac:dyDescent="0.3">
      <c r="A374" t="s">
        <v>604</v>
      </c>
      <c r="B374" t="s">
        <v>282</v>
      </c>
      <c r="C374">
        <v>480</v>
      </c>
      <c r="D374">
        <f t="shared" si="19"/>
        <v>10.25</v>
      </c>
      <c r="E374">
        <v>10.01</v>
      </c>
      <c r="F374">
        <v>10.49</v>
      </c>
      <c r="G374">
        <v>-2.57</v>
      </c>
      <c r="H374" s="1">
        <v>-0.20080000000000001</v>
      </c>
      <c r="I374">
        <v>256</v>
      </c>
      <c r="J374" s="2">
        <v>1223</v>
      </c>
      <c r="K374" s="1">
        <v>9.8000000000000004E-2</v>
      </c>
      <c r="L374" s="5">
        <f t="shared" si="18"/>
        <v>10.2475</v>
      </c>
      <c r="M374" s="5">
        <f t="shared" si="17"/>
        <v>10.290625</v>
      </c>
    </row>
    <row r="375" spans="1:13" x14ac:dyDescent="0.3">
      <c r="A375" t="s">
        <v>605</v>
      </c>
      <c r="B375" t="s">
        <v>536</v>
      </c>
      <c r="C375">
        <v>482</v>
      </c>
      <c r="D375">
        <f t="shared" si="19"/>
        <v>11.725000000000001</v>
      </c>
      <c r="E375">
        <v>11.48</v>
      </c>
      <c r="F375">
        <v>11.97</v>
      </c>
      <c r="G375">
        <v>-2.79</v>
      </c>
      <c r="H375" s="1">
        <v>-0.19520000000000001</v>
      </c>
      <c r="I375">
        <v>129</v>
      </c>
      <c r="J375">
        <v>232</v>
      </c>
      <c r="K375" s="1">
        <v>9.69E-2</v>
      </c>
      <c r="L375" s="5">
        <f t="shared" si="18"/>
        <v>11.797500000000001</v>
      </c>
      <c r="M375" s="5">
        <f t="shared" si="17"/>
        <v>11.7734375</v>
      </c>
    </row>
    <row r="376" spans="1:13" x14ac:dyDescent="0.3">
      <c r="A376" t="s">
        <v>606</v>
      </c>
      <c r="B376" t="s">
        <v>185</v>
      </c>
      <c r="C376">
        <v>484</v>
      </c>
      <c r="D376">
        <f t="shared" si="19"/>
        <v>13.49</v>
      </c>
      <c r="E376">
        <v>12.71</v>
      </c>
      <c r="F376">
        <v>14.27</v>
      </c>
      <c r="G376">
        <v>0</v>
      </c>
      <c r="H376" t="s">
        <v>13</v>
      </c>
      <c r="I376">
        <v>25</v>
      </c>
      <c r="J376">
        <v>6</v>
      </c>
      <c r="K376" s="1">
        <v>0.115</v>
      </c>
      <c r="L376" s="5">
        <f t="shared" si="18"/>
        <v>13.251249999999999</v>
      </c>
      <c r="M376" s="5">
        <f t="shared" si="17"/>
        <v>13.138124999999999</v>
      </c>
    </row>
    <row r="377" spans="1:13" x14ac:dyDescent="0.3">
      <c r="A377" t="s">
        <v>607</v>
      </c>
      <c r="B377" t="s">
        <v>466</v>
      </c>
      <c r="C377">
        <v>485</v>
      </c>
      <c r="D377">
        <f t="shared" si="19"/>
        <v>14.3</v>
      </c>
      <c r="E377">
        <v>13.7</v>
      </c>
      <c r="F377">
        <v>14.9</v>
      </c>
      <c r="G377">
        <v>-3.17</v>
      </c>
      <c r="H377" s="1">
        <v>-0.18379999999999999</v>
      </c>
      <c r="I377">
        <v>8</v>
      </c>
      <c r="J377">
        <v>60</v>
      </c>
      <c r="K377" s="1">
        <v>0.1105</v>
      </c>
      <c r="L377" s="5">
        <f t="shared" si="18"/>
        <v>14.252500000000001</v>
      </c>
      <c r="M377" s="5">
        <f t="shared" si="17"/>
        <v>14.2515625</v>
      </c>
    </row>
    <row r="378" spans="1:13" x14ac:dyDescent="0.3">
      <c r="A378" t="s">
        <v>608</v>
      </c>
      <c r="B378" t="s">
        <v>609</v>
      </c>
      <c r="C378">
        <v>486</v>
      </c>
      <c r="D378">
        <f t="shared" si="19"/>
        <v>14.92</v>
      </c>
      <c r="E378">
        <v>14.08</v>
      </c>
      <c r="F378">
        <v>15.76</v>
      </c>
      <c r="G378">
        <v>0</v>
      </c>
      <c r="H378" t="s">
        <v>13</v>
      </c>
      <c r="I378">
        <v>3</v>
      </c>
      <c r="J378">
        <v>8</v>
      </c>
      <c r="K378" s="1">
        <v>0.1116</v>
      </c>
      <c r="L378" s="5">
        <f t="shared" si="18"/>
        <v>15.25</v>
      </c>
      <c r="M378" s="5">
        <f t="shared" si="17"/>
        <v>15.420937499999999</v>
      </c>
    </row>
    <row r="379" spans="1:13" x14ac:dyDescent="0.3">
      <c r="A379" t="s">
        <v>610</v>
      </c>
      <c r="B379" t="s">
        <v>193</v>
      </c>
      <c r="C379">
        <v>488</v>
      </c>
      <c r="D379">
        <f t="shared" si="19"/>
        <v>16.86</v>
      </c>
      <c r="E379">
        <v>16.350000000000001</v>
      </c>
      <c r="F379">
        <v>17.37</v>
      </c>
      <c r="G379">
        <v>3.18</v>
      </c>
      <c r="H379" s="1">
        <v>0.24179999999999999</v>
      </c>
      <c r="I379">
        <v>20</v>
      </c>
      <c r="J379">
        <v>0</v>
      </c>
      <c r="K379" s="1">
        <v>0.109</v>
      </c>
      <c r="L379" s="5">
        <f t="shared" si="18"/>
        <v>16.931249999999999</v>
      </c>
      <c r="M379" s="5">
        <f t="shared" si="17"/>
        <v>17.026562499999997</v>
      </c>
    </row>
    <row r="380" spans="1:13" x14ac:dyDescent="0.3">
      <c r="A380" t="s">
        <v>611</v>
      </c>
      <c r="B380" t="s">
        <v>199</v>
      </c>
      <c r="C380">
        <v>490</v>
      </c>
      <c r="D380">
        <f t="shared" si="19"/>
        <v>19.085000000000001</v>
      </c>
      <c r="E380">
        <v>18.2</v>
      </c>
      <c r="F380">
        <v>19.97</v>
      </c>
      <c r="G380">
        <v>0</v>
      </c>
      <c r="H380" t="s">
        <v>13</v>
      </c>
      <c r="I380">
        <v>442</v>
      </c>
      <c r="J380">
        <v>53</v>
      </c>
      <c r="K380" s="1">
        <v>0.13669999999999999</v>
      </c>
      <c r="L380" s="5">
        <f t="shared" si="18"/>
        <v>18.993749999999999</v>
      </c>
      <c r="M380" s="5">
        <f t="shared" si="17"/>
        <v>18.956562499999997</v>
      </c>
    </row>
    <row r="381" spans="1:13" x14ac:dyDescent="0.3">
      <c r="A381" t="s">
        <v>612</v>
      </c>
      <c r="B381" t="s">
        <v>613</v>
      </c>
      <c r="C381">
        <v>492</v>
      </c>
      <c r="D381">
        <f t="shared" si="19"/>
        <v>20.945</v>
      </c>
      <c r="E381">
        <v>20.09</v>
      </c>
      <c r="F381">
        <v>21.8</v>
      </c>
      <c r="G381">
        <v>0</v>
      </c>
      <c r="H381" t="s">
        <v>13</v>
      </c>
      <c r="I381">
        <v>20</v>
      </c>
      <c r="J381">
        <v>0</v>
      </c>
      <c r="K381" s="1">
        <v>0.14069999999999999</v>
      </c>
      <c r="L381" s="5">
        <f t="shared" si="18"/>
        <v>20.907499999999999</v>
      </c>
      <c r="M381" s="5">
        <f t="shared" si="17"/>
        <v>20.818749999999998</v>
      </c>
    </row>
    <row r="382" spans="1:13" x14ac:dyDescent="0.3">
      <c r="A382" t="s">
        <v>614</v>
      </c>
      <c r="B382" t="s">
        <v>615</v>
      </c>
      <c r="C382">
        <v>494</v>
      </c>
      <c r="D382">
        <f t="shared" si="19"/>
        <v>22.655000000000001</v>
      </c>
      <c r="E382">
        <v>22.07</v>
      </c>
      <c r="F382">
        <v>23.24</v>
      </c>
      <c r="G382">
        <v>0</v>
      </c>
      <c r="H382" t="s">
        <v>13</v>
      </c>
      <c r="I382">
        <v>200</v>
      </c>
      <c r="J382">
        <v>0</v>
      </c>
      <c r="K382" s="1">
        <v>0.1298</v>
      </c>
      <c r="L382" s="5">
        <f t="shared" si="18"/>
        <v>22.466249999999999</v>
      </c>
      <c r="M382" s="5">
        <f t="shared" si="17"/>
        <v>22.3946875</v>
      </c>
    </row>
    <row r="383" spans="1:13" x14ac:dyDescent="0.3">
      <c r="A383" t="s">
        <v>616</v>
      </c>
      <c r="B383" t="s">
        <v>617</v>
      </c>
      <c r="C383">
        <v>495</v>
      </c>
      <c r="D383">
        <f t="shared" si="19"/>
        <v>23.61</v>
      </c>
      <c r="E383">
        <v>23.01</v>
      </c>
      <c r="F383">
        <v>24.21</v>
      </c>
      <c r="G383">
        <v>0</v>
      </c>
      <c r="H383" t="s">
        <v>13</v>
      </c>
      <c r="I383">
        <v>5</v>
      </c>
      <c r="J383">
        <v>1</v>
      </c>
      <c r="K383" s="1">
        <v>0.13270000000000001</v>
      </c>
      <c r="L383" s="5">
        <f t="shared" si="18"/>
        <v>23.73875</v>
      </c>
      <c r="M383" s="5">
        <f t="shared" si="17"/>
        <v>23.894374999999997</v>
      </c>
    </row>
    <row r="384" spans="1:13" x14ac:dyDescent="0.3">
      <c r="A384" t="s">
        <v>618</v>
      </c>
      <c r="B384" t="s">
        <v>615</v>
      </c>
      <c r="C384">
        <v>496</v>
      </c>
      <c r="D384">
        <f t="shared" si="19"/>
        <v>25.08</v>
      </c>
      <c r="E384">
        <v>24.19</v>
      </c>
      <c r="F384">
        <v>25.97</v>
      </c>
      <c r="G384">
        <v>0</v>
      </c>
      <c r="H384" t="s">
        <v>13</v>
      </c>
      <c r="I384">
        <v>200</v>
      </c>
      <c r="J384">
        <v>0</v>
      </c>
      <c r="K384" s="1">
        <v>0.16389999999999999</v>
      </c>
      <c r="L384" s="5">
        <f t="shared" si="18"/>
        <v>25.633749999999999</v>
      </c>
      <c r="M384" s="5">
        <f t="shared" si="17"/>
        <v>26.026874999999997</v>
      </c>
    </row>
    <row r="385" spans="1:13" x14ac:dyDescent="0.3">
      <c r="A385" t="s">
        <v>619</v>
      </c>
      <c r="B385" t="s">
        <v>267</v>
      </c>
      <c r="C385">
        <v>500</v>
      </c>
      <c r="D385">
        <f t="shared" si="19"/>
        <v>28.765000000000001</v>
      </c>
      <c r="E385">
        <v>27.65</v>
      </c>
      <c r="F385">
        <v>29.88</v>
      </c>
      <c r="G385">
        <v>-2.56</v>
      </c>
      <c r="H385" s="1">
        <v>-8.43E-2</v>
      </c>
      <c r="I385">
        <v>20</v>
      </c>
      <c r="J385">
        <v>32</v>
      </c>
      <c r="K385" s="1">
        <v>0.17799999999999999</v>
      </c>
      <c r="L385" s="5">
        <f t="shared" si="18"/>
        <v>29.10125</v>
      </c>
      <c r="M385" s="5">
        <f t="shared" si="17"/>
        <v>29.421875</v>
      </c>
    </row>
    <row r="386" spans="1:13" x14ac:dyDescent="0.3">
      <c r="A386" t="s">
        <v>620</v>
      </c>
      <c r="B386" t="s">
        <v>621</v>
      </c>
      <c r="C386">
        <v>505</v>
      </c>
      <c r="D386">
        <f t="shared" si="19"/>
        <v>33.795000000000002</v>
      </c>
      <c r="E386">
        <v>32.93</v>
      </c>
      <c r="F386">
        <v>34.659999999999997</v>
      </c>
      <c r="G386">
        <v>0</v>
      </c>
      <c r="H386" t="s">
        <v>13</v>
      </c>
      <c r="I386">
        <v>10</v>
      </c>
      <c r="J386">
        <v>0</v>
      </c>
      <c r="K386" s="1">
        <v>0.1903</v>
      </c>
      <c r="L386" s="5">
        <f t="shared" si="18"/>
        <v>33.85125</v>
      </c>
      <c r="M386" s="5">
        <f t="shared" si="17"/>
        <v>33.924999999999997</v>
      </c>
    </row>
    <row r="387" spans="1:13" x14ac:dyDescent="0.3">
      <c r="A387" t="s">
        <v>622</v>
      </c>
      <c r="B387" t="s">
        <v>615</v>
      </c>
      <c r="C387">
        <v>510</v>
      </c>
      <c r="D387">
        <f t="shared" si="19"/>
        <v>39.049999999999997</v>
      </c>
      <c r="E387">
        <v>38.15</v>
      </c>
      <c r="F387">
        <v>39.950000000000003</v>
      </c>
      <c r="G387">
        <v>0</v>
      </c>
      <c r="H387" t="s">
        <v>13</v>
      </c>
      <c r="I387">
        <v>350</v>
      </c>
      <c r="J387">
        <v>0</v>
      </c>
      <c r="K387" s="1">
        <v>0.22120000000000001</v>
      </c>
      <c r="L387" s="5">
        <f t="shared" si="18"/>
        <v>38.896249999999995</v>
      </c>
      <c r="M387" s="5">
        <f t="shared" si="17"/>
        <v>38.865624999999994</v>
      </c>
    </row>
    <row r="388" spans="1:13" x14ac:dyDescent="0.3">
      <c r="A388" t="s">
        <v>623</v>
      </c>
      <c r="B388" t="s">
        <v>235</v>
      </c>
      <c r="C388">
        <v>515</v>
      </c>
      <c r="D388">
        <f t="shared" si="19"/>
        <v>43.69</v>
      </c>
      <c r="E388">
        <v>43.03</v>
      </c>
      <c r="F388">
        <v>44.35</v>
      </c>
      <c r="G388">
        <v>-1.32</v>
      </c>
      <c r="H388" s="1">
        <v>-2.9600000000000001E-2</v>
      </c>
      <c r="I388">
        <v>2</v>
      </c>
      <c r="J388">
        <v>1</v>
      </c>
      <c r="K388" s="1">
        <v>0.21410000000000001</v>
      </c>
      <c r="L388" s="5">
        <f t="shared" si="18"/>
        <v>43.818749999999994</v>
      </c>
      <c r="M388" s="5">
        <f t="shared" si="17"/>
        <v>43.848749999999995</v>
      </c>
    </row>
    <row r="389" spans="1:13" x14ac:dyDescent="0.3">
      <c r="A389" t="s">
        <v>624</v>
      </c>
      <c r="B389" t="s">
        <v>542</v>
      </c>
      <c r="C389">
        <v>520</v>
      </c>
      <c r="D389">
        <f t="shared" si="19"/>
        <v>48.844999999999999</v>
      </c>
      <c r="E389">
        <v>47.83</v>
      </c>
      <c r="F389">
        <v>49.86</v>
      </c>
      <c r="G389">
        <v>0</v>
      </c>
      <c r="H389" t="s">
        <v>13</v>
      </c>
      <c r="I389">
        <v>6</v>
      </c>
      <c r="J389">
        <v>1</v>
      </c>
      <c r="K389" s="1">
        <v>0.2555</v>
      </c>
      <c r="L389" s="5">
        <f t="shared" si="18"/>
        <v>48.861249999999998</v>
      </c>
      <c r="M389" s="5">
        <f t="shared" ref="M389:M426" si="20">0.25*L388+0.5*L389+0.25*L390</f>
        <v>48.883749999999999</v>
      </c>
    </row>
    <row r="390" spans="1:13" x14ac:dyDescent="0.3">
      <c r="A390" t="s">
        <v>625</v>
      </c>
      <c r="B390" t="s">
        <v>626</v>
      </c>
      <c r="C390">
        <v>525</v>
      </c>
      <c r="D390">
        <f t="shared" si="19"/>
        <v>54.064999999999998</v>
      </c>
      <c r="E390">
        <v>53.19</v>
      </c>
      <c r="F390">
        <v>54.94</v>
      </c>
      <c r="G390">
        <v>0</v>
      </c>
      <c r="H390" t="s">
        <v>13</v>
      </c>
      <c r="I390">
        <v>6</v>
      </c>
      <c r="J390">
        <v>1</v>
      </c>
      <c r="K390" s="1">
        <v>0.2772</v>
      </c>
      <c r="L390" s="5">
        <f t="shared" si="18"/>
        <v>53.993749999999999</v>
      </c>
      <c r="M390" s="5">
        <f t="shared" si="20"/>
        <v>53.96125</v>
      </c>
    </row>
    <row r="391" spans="1:13" x14ac:dyDescent="0.3">
      <c r="A391" t="s">
        <v>627</v>
      </c>
      <c r="B391" t="s">
        <v>628</v>
      </c>
      <c r="C391">
        <v>530</v>
      </c>
      <c r="D391">
        <f t="shared" si="19"/>
        <v>59</v>
      </c>
      <c r="E391">
        <v>58.08</v>
      </c>
      <c r="F391">
        <v>59.92</v>
      </c>
      <c r="G391">
        <v>2.2200000000000002</v>
      </c>
      <c r="H391" s="1">
        <v>3.9399999999999998E-2</v>
      </c>
      <c r="I391">
        <v>5</v>
      </c>
      <c r="J391">
        <v>1</v>
      </c>
      <c r="K391" s="1">
        <v>0.29409999999999997</v>
      </c>
      <c r="L391" s="5">
        <f t="shared" si="18"/>
        <v>58.996250000000003</v>
      </c>
      <c r="M391" s="5">
        <f t="shared" si="20"/>
        <v>58.950937500000002</v>
      </c>
    </row>
    <row r="392" spans="1:13" x14ac:dyDescent="0.3">
      <c r="A392" t="s">
        <v>629</v>
      </c>
      <c r="B392" t="s">
        <v>630</v>
      </c>
      <c r="C392">
        <v>535</v>
      </c>
      <c r="D392">
        <f t="shared" si="19"/>
        <v>63.92</v>
      </c>
      <c r="E392">
        <v>63.03</v>
      </c>
      <c r="F392">
        <v>64.81</v>
      </c>
      <c r="G392">
        <v>0</v>
      </c>
      <c r="H392" t="s">
        <v>13</v>
      </c>
      <c r="I392">
        <v>1</v>
      </c>
      <c r="J392">
        <v>0</v>
      </c>
      <c r="K392" s="1">
        <v>0.30620000000000003</v>
      </c>
      <c r="L392" s="5">
        <f t="shared" si="18"/>
        <v>63.817500000000003</v>
      </c>
      <c r="M392" s="5">
        <f t="shared" si="20"/>
        <v>63.821562500000006</v>
      </c>
    </row>
    <row r="393" spans="1:13" x14ac:dyDescent="0.3">
      <c r="A393" t="s">
        <v>631</v>
      </c>
      <c r="B393" t="s">
        <v>632</v>
      </c>
      <c r="C393">
        <v>540</v>
      </c>
      <c r="D393">
        <f t="shared" si="19"/>
        <v>68.430000000000007</v>
      </c>
      <c r="E393">
        <v>67.55</v>
      </c>
      <c r="F393">
        <v>69.31</v>
      </c>
      <c r="G393">
        <v>0</v>
      </c>
      <c r="H393" t="s">
        <v>13</v>
      </c>
      <c r="I393">
        <v>2</v>
      </c>
      <c r="J393">
        <v>0</v>
      </c>
      <c r="K393" s="1">
        <v>0.29509999999999997</v>
      </c>
      <c r="L393" s="5">
        <f t="shared" si="18"/>
        <v>68.655000000000001</v>
      </c>
      <c r="M393" s="5">
        <f t="shared" si="20"/>
        <v>68.707499999999996</v>
      </c>
    </row>
    <row r="394" spans="1:13" x14ac:dyDescent="0.3">
      <c r="A394" t="s">
        <v>633</v>
      </c>
      <c r="B394" t="s">
        <v>634</v>
      </c>
      <c r="C394">
        <v>545</v>
      </c>
      <c r="D394">
        <f t="shared" si="19"/>
        <v>73.84</v>
      </c>
      <c r="E394">
        <v>72.900000000000006</v>
      </c>
      <c r="F394">
        <v>74.78</v>
      </c>
      <c r="G394">
        <v>0</v>
      </c>
      <c r="H394" t="s">
        <v>13</v>
      </c>
      <c r="I394">
        <v>2</v>
      </c>
      <c r="J394">
        <v>0</v>
      </c>
      <c r="K394" s="1">
        <v>0.33779999999999999</v>
      </c>
      <c r="L394" s="5">
        <f t="shared" ref="L394:L426" si="21">0.25*D393+0.5*D394+0.25*D395</f>
        <v>73.702500000000001</v>
      </c>
      <c r="M394" s="5">
        <f t="shared" si="20"/>
        <v>73.696875000000006</v>
      </c>
    </row>
    <row r="395" spans="1:13" x14ac:dyDescent="0.3">
      <c r="A395" t="s">
        <v>635</v>
      </c>
      <c r="B395" t="s">
        <v>636</v>
      </c>
      <c r="C395">
        <v>550</v>
      </c>
      <c r="D395">
        <f t="shared" si="19"/>
        <v>78.699999999999989</v>
      </c>
      <c r="E395">
        <v>77.8</v>
      </c>
      <c r="F395">
        <v>79.599999999999994</v>
      </c>
      <c r="G395">
        <v>0</v>
      </c>
      <c r="H395" t="s">
        <v>13</v>
      </c>
      <c r="I395">
        <v>1</v>
      </c>
      <c r="J395">
        <v>0</v>
      </c>
      <c r="K395" s="1">
        <v>0.34379999999999999</v>
      </c>
      <c r="L395" s="5">
        <f t="shared" si="21"/>
        <v>78.727499999999992</v>
      </c>
      <c r="M395" s="5">
        <f t="shared" si="20"/>
        <v>79.752187499999991</v>
      </c>
    </row>
    <row r="396" spans="1:13" x14ac:dyDescent="0.3">
      <c r="A396" t="s">
        <v>637</v>
      </c>
      <c r="B396" t="s">
        <v>638</v>
      </c>
      <c r="C396">
        <v>555</v>
      </c>
      <c r="D396">
        <f t="shared" si="19"/>
        <v>83.67</v>
      </c>
      <c r="E396">
        <v>82.55</v>
      </c>
      <c r="F396">
        <v>84.79</v>
      </c>
      <c r="G396">
        <v>0</v>
      </c>
      <c r="H396" t="s">
        <v>13</v>
      </c>
      <c r="I396">
        <v>2</v>
      </c>
      <c r="J396">
        <v>0</v>
      </c>
      <c r="K396" s="1">
        <v>0.37009999999999998</v>
      </c>
      <c r="L396" s="5">
        <f t="shared" si="21"/>
        <v>87.851249999999993</v>
      </c>
      <c r="M396" s="5">
        <f t="shared" si="20"/>
        <v>88.872812499999995</v>
      </c>
    </row>
    <row r="397" spans="1:13" x14ac:dyDescent="0.3">
      <c r="A397" t="s">
        <v>639</v>
      </c>
      <c r="B397" t="s">
        <v>640</v>
      </c>
      <c r="C397">
        <v>560</v>
      </c>
      <c r="D397">
        <f t="shared" si="19"/>
        <v>105.36500000000001</v>
      </c>
      <c r="E397">
        <v>104.26</v>
      </c>
      <c r="F397">
        <v>106.47</v>
      </c>
      <c r="G397">
        <v>0</v>
      </c>
      <c r="H397" t="s">
        <v>13</v>
      </c>
      <c r="I397">
        <v>40</v>
      </c>
      <c r="J397">
        <v>0</v>
      </c>
      <c r="K397" s="1">
        <v>0.83589999999999998</v>
      </c>
      <c r="L397" s="5">
        <f t="shared" si="21"/>
        <v>101.06125</v>
      </c>
      <c r="M397" s="5">
        <f t="shared" si="20"/>
        <v>98.970312500000006</v>
      </c>
    </row>
    <row r="398" spans="1:13" x14ac:dyDescent="0.3">
      <c r="A398" t="s">
        <v>641</v>
      </c>
      <c r="B398" t="s">
        <v>640</v>
      </c>
      <c r="C398">
        <v>565</v>
      </c>
      <c r="D398">
        <f t="shared" si="19"/>
        <v>109.845</v>
      </c>
      <c r="E398">
        <v>109.24</v>
      </c>
      <c r="F398">
        <v>110.45</v>
      </c>
      <c r="G398">
        <v>0</v>
      </c>
      <c r="H398" t="s">
        <v>13</v>
      </c>
      <c r="I398">
        <v>188</v>
      </c>
      <c r="J398">
        <v>0</v>
      </c>
      <c r="K398" s="1">
        <v>0.84630000000000005</v>
      </c>
      <c r="L398" s="5">
        <f t="shared" si="21"/>
        <v>105.9075</v>
      </c>
      <c r="M398" s="5">
        <f t="shared" si="20"/>
        <v>103.8875</v>
      </c>
    </row>
    <row r="399" spans="1:13" x14ac:dyDescent="0.3">
      <c r="A399" t="s">
        <v>642</v>
      </c>
      <c r="B399" t="s">
        <v>643</v>
      </c>
      <c r="C399">
        <v>570</v>
      </c>
      <c r="D399">
        <f t="shared" si="19"/>
        <v>98.574999999999989</v>
      </c>
      <c r="E399">
        <v>97.96</v>
      </c>
      <c r="F399">
        <v>99.19</v>
      </c>
      <c r="G399">
        <v>0</v>
      </c>
      <c r="H399" t="s">
        <v>13</v>
      </c>
      <c r="I399">
        <v>2</v>
      </c>
      <c r="J399">
        <v>0</v>
      </c>
      <c r="K399" s="1">
        <v>0.37490000000000001</v>
      </c>
      <c r="L399" s="5">
        <f t="shared" si="21"/>
        <v>102.67375</v>
      </c>
      <c r="M399" s="5">
        <f t="shared" si="20"/>
        <v>103.816875</v>
      </c>
    </row>
    <row r="400" spans="1:13" x14ac:dyDescent="0.3">
      <c r="A400" t="s">
        <v>644</v>
      </c>
      <c r="B400" t="s">
        <v>645</v>
      </c>
      <c r="C400">
        <v>575</v>
      </c>
      <c r="D400">
        <f t="shared" si="19"/>
        <v>103.7</v>
      </c>
      <c r="E400">
        <v>102.53</v>
      </c>
      <c r="F400">
        <v>104.87</v>
      </c>
      <c r="G400">
        <v>0</v>
      </c>
      <c r="H400" t="s">
        <v>13</v>
      </c>
      <c r="I400">
        <v>67</v>
      </c>
      <c r="J400">
        <v>10</v>
      </c>
      <c r="K400" s="1">
        <v>0.43530000000000002</v>
      </c>
      <c r="L400" s="5">
        <f t="shared" si="21"/>
        <v>104.0125</v>
      </c>
      <c r="M400" s="5">
        <f t="shared" si="20"/>
        <v>105.8034375</v>
      </c>
    </row>
    <row r="401" spans="1:13" x14ac:dyDescent="0.3">
      <c r="A401" t="s">
        <v>646</v>
      </c>
      <c r="B401" t="s">
        <v>647</v>
      </c>
      <c r="C401">
        <v>580</v>
      </c>
      <c r="D401">
        <f t="shared" si="19"/>
        <v>110.07499999999999</v>
      </c>
      <c r="E401">
        <v>108.96</v>
      </c>
      <c r="F401">
        <v>111.19</v>
      </c>
      <c r="G401">
        <v>0</v>
      </c>
      <c r="H401" t="s">
        <v>13</v>
      </c>
      <c r="I401">
        <v>16</v>
      </c>
      <c r="J401">
        <v>0</v>
      </c>
      <c r="K401" s="1">
        <v>0.51719999999999999</v>
      </c>
      <c r="L401" s="5">
        <f t="shared" si="21"/>
        <v>112.51499999999999</v>
      </c>
      <c r="M401" s="5">
        <f t="shared" si="20"/>
        <v>113.31562499999998</v>
      </c>
    </row>
    <row r="402" spans="1:13" x14ac:dyDescent="0.3">
      <c r="A402" t="s">
        <v>648</v>
      </c>
      <c r="B402" t="s">
        <v>649</v>
      </c>
      <c r="C402">
        <v>585</v>
      </c>
      <c r="D402">
        <f t="shared" si="19"/>
        <v>126.21</v>
      </c>
      <c r="E402">
        <v>125.6</v>
      </c>
      <c r="F402">
        <v>126.82</v>
      </c>
      <c r="G402">
        <v>0</v>
      </c>
      <c r="H402" t="s">
        <v>13</v>
      </c>
      <c r="I402">
        <v>7</v>
      </c>
      <c r="J402">
        <v>0</v>
      </c>
      <c r="K402" s="1">
        <v>0.8427</v>
      </c>
      <c r="L402" s="5">
        <f t="shared" si="21"/>
        <v>124.22</v>
      </c>
      <c r="M402" s="5">
        <f t="shared" si="20"/>
        <v>123.69468749999999</v>
      </c>
    </row>
    <row r="403" spans="1:13" x14ac:dyDescent="0.3">
      <c r="A403" t="s">
        <v>650</v>
      </c>
      <c r="B403" t="s">
        <v>651</v>
      </c>
      <c r="C403">
        <v>590</v>
      </c>
      <c r="D403">
        <f t="shared" si="19"/>
        <v>134.38499999999999</v>
      </c>
      <c r="E403">
        <v>133.4</v>
      </c>
      <c r="F403">
        <v>135.37</v>
      </c>
      <c r="G403">
        <v>0</v>
      </c>
      <c r="H403" t="s">
        <v>13</v>
      </c>
      <c r="I403">
        <v>21</v>
      </c>
      <c r="J403">
        <v>0</v>
      </c>
      <c r="K403" s="1">
        <v>0.93920000000000003</v>
      </c>
      <c r="L403" s="5">
        <f t="shared" si="21"/>
        <v>133.82374999999999</v>
      </c>
      <c r="M403" s="5">
        <f t="shared" si="20"/>
        <v>131.9428125</v>
      </c>
    </row>
    <row r="404" spans="1:13" x14ac:dyDescent="0.3">
      <c r="A404" t="s">
        <v>652</v>
      </c>
      <c r="B404" t="s">
        <v>651</v>
      </c>
      <c r="C404">
        <v>595</v>
      </c>
      <c r="D404">
        <f t="shared" si="19"/>
        <v>140.315</v>
      </c>
      <c r="E404">
        <v>139.13999999999999</v>
      </c>
      <c r="F404">
        <v>141.49</v>
      </c>
      <c r="G404">
        <v>0</v>
      </c>
      <c r="H404" t="s">
        <v>13</v>
      </c>
      <c r="I404">
        <v>24</v>
      </c>
      <c r="J404">
        <v>0</v>
      </c>
      <c r="K404" s="1">
        <v>0.98080000000000001</v>
      </c>
      <c r="L404" s="5">
        <f t="shared" si="21"/>
        <v>135.90375</v>
      </c>
      <c r="M404" s="5">
        <f t="shared" si="20"/>
        <v>134.61625000000001</v>
      </c>
    </row>
    <row r="405" spans="1:13" x14ac:dyDescent="0.3">
      <c r="A405" t="s">
        <v>653</v>
      </c>
      <c r="B405" t="s">
        <v>654</v>
      </c>
      <c r="C405">
        <v>600</v>
      </c>
      <c r="D405">
        <f t="shared" si="19"/>
        <v>128.6</v>
      </c>
      <c r="E405">
        <v>127.46</v>
      </c>
      <c r="F405">
        <v>129.74</v>
      </c>
      <c r="G405">
        <v>0</v>
      </c>
      <c r="H405" t="s">
        <v>13</v>
      </c>
      <c r="I405">
        <v>2</v>
      </c>
      <c r="J405">
        <v>0</v>
      </c>
      <c r="K405" s="1">
        <v>0.49719999999999998</v>
      </c>
      <c r="L405" s="5">
        <f t="shared" si="21"/>
        <v>132.83375000000001</v>
      </c>
      <c r="M405" s="5">
        <f t="shared" si="20"/>
        <v>138.25125</v>
      </c>
    </row>
    <row r="406" spans="1:13" x14ac:dyDescent="0.3">
      <c r="A406" t="s">
        <v>655</v>
      </c>
      <c r="B406" t="s">
        <v>656</v>
      </c>
      <c r="C406">
        <v>605</v>
      </c>
      <c r="D406">
        <f t="shared" si="19"/>
        <v>133.82</v>
      </c>
      <c r="E406">
        <v>132.69999999999999</v>
      </c>
      <c r="F406">
        <v>134.94</v>
      </c>
      <c r="G406">
        <v>0</v>
      </c>
      <c r="H406" t="s">
        <v>13</v>
      </c>
      <c r="I406">
        <v>2</v>
      </c>
      <c r="J406">
        <v>0</v>
      </c>
      <c r="K406" s="1">
        <v>0.52390000000000003</v>
      </c>
      <c r="L406" s="5">
        <f t="shared" si="21"/>
        <v>151.43375</v>
      </c>
      <c r="M406" s="5">
        <f t="shared" si="20"/>
        <v>156.88187500000001</v>
      </c>
    </row>
    <row r="407" spans="1:13" x14ac:dyDescent="0.3">
      <c r="A407" t="s">
        <v>657</v>
      </c>
      <c r="B407" t="s">
        <v>658</v>
      </c>
      <c r="C407">
        <v>610</v>
      </c>
      <c r="D407">
        <f t="shared" si="19"/>
        <v>209.495</v>
      </c>
      <c r="E407">
        <v>207</v>
      </c>
      <c r="F407">
        <v>211.99</v>
      </c>
      <c r="G407">
        <v>0</v>
      </c>
      <c r="H407" t="s">
        <v>13</v>
      </c>
      <c r="I407">
        <v>1</v>
      </c>
      <c r="J407">
        <v>1</v>
      </c>
      <c r="K407" s="1">
        <v>2.1242000000000001</v>
      </c>
      <c r="L407" s="5">
        <f t="shared" si="21"/>
        <v>191.82624999999999</v>
      </c>
      <c r="M407" s="5">
        <f t="shared" si="20"/>
        <v>182.98999999999998</v>
      </c>
    </row>
    <row r="408" spans="1:13" x14ac:dyDescent="0.3">
      <c r="A408" t="s">
        <v>659</v>
      </c>
      <c r="B408" t="s">
        <v>658</v>
      </c>
      <c r="C408">
        <v>615</v>
      </c>
      <c r="D408">
        <f t="shared" si="19"/>
        <v>214.495</v>
      </c>
      <c r="E408">
        <v>212</v>
      </c>
      <c r="F408">
        <v>216.99</v>
      </c>
      <c r="G408">
        <v>0</v>
      </c>
      <c r="H408" t="s">
        <v>13</v>
      </c>
      <c r="I408">
        <v>1</v>
      </c>
      <c r="J408">
        <v>1</v>
      </c>
      <c r="K408" s="1">
        <v>2.1457999999999999</v>
      </c>
      <c r="L408" s="5">
        <f t="shared" si="21"/>
        <v>196.87375</v>
      </c>
      <c r="M408" s="5">
        <f t="shared" si="20"/>
        <v>193.703125</v>
      </c>
    </row>
    <row r="409" spans="1:13" x14ac:dyDescent="0.3">
      <c r="A409" t="s">
        <v>660</v>
      </c>
      <c r="B409" t="s">
        <v>661</v>
      </c>
      <c r="C409">
        <v>620</v>
      </c>
      <c r="D409">
        <f t="shared" ref="D409:D426" si="22">AVERAGE(E409:F409)</f>
        <v>149.01</v>
      </c>
      <c r="E409">
        <v>148.15</v>
      </c>
      <c r="F409">
        <v>149.87</v>
      </c>
      <c r="G409">
        <v>0</v>
      </c>
      <c r="H409" t="s">
        <v>13</v>
      </c>
      <c r="I409">
        <v>2</v>
      </c>
      <c r="J409">
        <v>0</v>
      </c>
      <c r="K409" s="1">
        <v>0.55879999999999996</v>
      </c>
      <c r="L409" s="5">
        <f t="shared" si="21"/>
        <v>189.23874999999998</v>
      </c>
      <c r="M409" s="5">
        <f t="shared" si="20"/>
        <v>196.01843749999998</v>
      </c>
    </row>
    <row r="410" spans="1:13" x14ac:dyDescent="0.3">
      <c r="A410" t="s">
        <v>662</v>
      </c>
      <c r="B410" t="s">
        <v>663</v>
      </c>
      <c r="C410">
        <v>625</v>
      </c>
      <c r="D410">
        <f t="shared" si="22"/>
        <v>244.44</v>
      </c>
      <c r="E410">
        <v>242.1</v>
      </c>
      <c r="F410">
        <v>246.78</v>
      </c>
      <c r="G410">
        <v>0</v>
      </c>
      <c r="H410" t="s">
        <v>13</v>
      </c>
      <c r="I410">
        <v>2</v>
      </c>
      <c r="J410">
        <v>0</v>
      </c>
      <c r="K410" s="1">
        <v>2.5590999999999999</v>
      </c>
      <c r="L410" s="5">
        <f t="shared" si="21"/>
        <v>208.7225</v>
      </c>
      <c r="M410" s="5">
        <f t="shared" si="20"/>
        <v>202.09499999999997</v>
      </c>
    </row>
    <row r="411" spans="1:13" x14ac:dyDescent="0.3">
      <c r="A411" t="s">
        <v>664</v>
      </c>
      <c r="B411" t="s">
        <v>665</v>
      </c>
      <c r="C411">
        <v>630</v>
      </c>
      <c r="D411">
        <f t="shared" si="22"/>
        <v>197</v>
      </c>
      <c r="E411">
        <v>194.5</v>
      </c>
      <c r="F411">
        <v>199.5</v>
      </c>
      <c r="G411">
        <v>0</v>
      </c>
      <c r="H411" t="s">
        <v>13</v>
      </c>
      <c r="I411">
        <v>12</v>
      </c>
      <c r="J411">
        <v>6</v>
      </c>
      <c r="K411" s="1">
        <v>1.5831</v>
      </c>
      <c r="L411" s="5">
        <f t="shared" si="21"/>
        <v>201.69625000000002</v>
      </c>
      <c r="M411" s="5">
        <f t="shared" si="20"/>
        <v>198.89093750000001</v>
      </c>
    </row>
    <row r="412" spans="1:13" x14ac:dyDescent="0.3">
      <c r="A412" t="s">
        <v>666</v>
      </c>
      <c r="B412" t="s">
        <v>667</v>
      </c>
      <c r="C412">
        <v>640</v>
      </c>
      <c r="D412">
        <f t="shared" si="22"/>
        <v>168.345</v>
      </c>
      <c r="E412">
        <v>167.41</v>
      </c>
      <c r="F412">
        <v>169.28</v>
      </c>
      <c r="G412">
        <v>0</v>
      </c>
      <c r="H412" t="s">
        <v>13</v>
      </c>
      <c r="I412">
        <v>1</v>
      </c>
      <c r="J412">
        <v>0</v>
      </c>
      <c r="K412" s="1">
        <v>0.5595</v>
      </c>
      <c r="L412" s="5">
        <f t="shared" si="21"/>
        <v>183.44875000000002</v>
      </c>
      <c r="M412" s="5">
        <f t="shared" si="20"/>
        <v>188.8515625</v>
      </c>
    </row>
    <row r="413" spans="1:13" x14ac:dyDescent="0.3">
      <c r="A413" t="s">
        <v>668</v>
      </c>
      <c r="B413" t="s">
        <v>669</v>
      </c>
      <c r="C413">
        <v>645</v>
      </c>
      <c r="D413">
        <f t="shared" si="22"/>
        <v>200.10500000000002</v>
      </c>
      <c r="E413">
        <v>199.56</v>
      </c>
      <c r="F413">
        <v>200.65</v>
      </c>
      <c r="G413">
        <v>0</v>
      </c>
      <c r="H413" t="s">
        <v>13</v>
      </c>
      <c r="I413">
        <v>1</v>
      </c>
      <c r="J413">
        <v>0</v>
      </c>
      <c r="K413" s="1">
        <v>1.3897999999999999</v>
      </c>
      <c r="L413" s="5">
        <f t="shared" si="21"/>
        <v>186.8125</v>
      </c>
      <c r="M413" s="5">
        <f t="shared" si="20"/>
        <v>190.3084375</v>
      </c>
    </row>
    <row r="414" spans="1:13" x14ac:dyDescent="0.3">
      <c r="A414" t="s">
        <v>670</v>
      </c>
      <c r="B414" t="s">
        <v>671</v>
      </c>
      <c r="C414">
        <v>650</v>
      </c>
      <c r="D414">
        <f t="shared" si="22"/>
        <v>178.69499999999999</v>
      </c>
      <c r="E414">
        <v>177.56</v>
      </c>
      <c r="F414">
        <v>179.83</v>
      </c>
      <c r="G414">
        <v>-78.36</v>
      </c>
      <c r="H414" s="1">
        <v>-0.3054</v>
      </c>
      <c r="I414">
        <v>2</v>
      </c>
      <c r="J414">
        <v>0</v>
      </c>
      <c r="K414" s="1">
        <v>0.50590000000000002</v>
      </c>
      <c r="L414" s="5">
        <f t="shared" si="21"/>
        <v>204.16</v>
      </c>
      <c r="M414" s="5">
        <f t="shared" si="20"/>
        <v>208.15187499999996</v>
      </c>
    </row>
    <row r="415" spans="1:13" x14ac:dyDescent="0.3">
      <c r="A415" t="s">
        <v>672</v>
      </c>
      <c r="B415" t="s">
        <v>673</v>
      </c>
      <c r="C415">
        <v>655</v>
      </c>
      <c r="D415">
        <f t="shared" si="22"/>
        <v>259.14499999999998</v>
      </c>
      <c r="E415">
        <v>257.22000000000003</v>
      </c>
      <c r="F415">
        <v>261.07</v>
      </c>
      <c r="G415">
        <v>0</v>
      </c>
      <c r="H415" t="s">
        <v>13</v>
      </c>
      <c r="I415">
        <v>1</v>
      </c>
      <c r="J415">
        <v>0</v>
      </c>
      <c r="K415" s="1">
        <v>2.3952</v>
      </c>
      <c r="L415" s="5">
        <f t="shared" si="21"/>
        <v>237.47499999999997</v>
      </c>
      <c r="M415" s="5">
        <f t="shared" si="20"/>
        <v>229.69093749999996</v>
      </c>
    </row>
    <row r="416" spans="1:13" x14ac:dyDescent="0.3">
      <c r="A416" t="s">
        <v>674</v>
      </c>
      <c r="B416" t="s">
        <v>675</v>
      </c>
      <c r="C416">
        <v>660</v>
      </c>
      <c r="D416">
        <f t="shared" si="22"/>
        <v>252.91500000000002</v>
      </c>
      <c r="E416">
        <v>251.46</v>
      </c>
      <c r="F416">
        <v>254.37</v>
      </c>
      <c r="G416">
        <v>0</v>
      </c>
      <c r="H416" t="s">
        <v>13</v>
      </c>
      <c r="I416">
        <v>2</v>
      </c>
      <c r="J416">
        <v>0</v>
      </c>
      <c r="K416" s="1">
        <v>2.2029000000000001</v>
      </c>
      <c r="L416" s="5">
        <f t="shared" si="21"/>
        <v>239.65375</v>
      </c>
      <c r="M416" s="5">
        <f t="shared" si="20"/>
        <v>237.576875</v>
      </c>
    </row>
    <row r="417" spans="1:13" x14ac:dyDescent="0.3">
      <c r="A417" t="s">
        <v>676</v>
      </c>
      <c r="B417" t="s">
        <v>232</v>
      </c>
      <c r="C417">
        <v>665</v>
      </c>
      <c r="D417">
        <f t="shared" si="22"/>
        <v>193.64</v>
      </c>
      <c r="E417">
        <v>192.49</v>
      </c>
      <c r="F417">
        <v>194.79</v>
      </c>
      <c r="G417">
        <v>-70.08</v>
      </c>
      <c r="H417" s="1">
        <v>-0.26640000000000003</v>
      </c>
      <c r="I417">
        <v>2</v>
      </c>
      <c r="J417">
        <v>0</v>
      </c>
      <c r="K417" s="1">
        <v>0.52539999999999998</v>
      </c>
      <c r="L417" s="5">
        <f t="shared" si="21"/>
        <v>233.52499999999998</v>
      </c>
      <c r="M417" s="5">
        <f t="shared" si="20"/>
        <v>238.26906249999996</v>
      </c>
    </row>
    <row r="418" spans="1:13" x14ac:dyDescent="0.3">
      <c r="A418" t="s">
        <v>677</v>
      </c>
      <c r="B418" t="s">
        <v>678</v>
      </c>
      <c r="C418">
        <v>670</v>
      </c>
      <c r="D418">
        <f t="shared" si="22"/>
        <v>293.90499999999997</v>
      </c>
      <c r="E418">
        <v>291.52</v>
      </c>
      <c r="F418">
        <v>296.29000000000002</v>
      </c>
      <c r="G418">
        <v>0</v>
      </c>
      <c r="H418" t="s">
        <v>13</v>
      </c>
      <c r="I418">
        <v>1</v>
      </c>
      <c r="J418">
        <v>0</v>
      </c>
      <c r="K418" s="1">
        <v>2.8197000000000001</v>
      </c>
      <c r="L418" s="5">
        <f t="shared" si="21"/>
        <v>246.37249999999997</v>
      </c>
      <c r="M418" s="5">
        <f t="shared" si="20"/>
        <v>238.48624999999998</v>
      </c>
    </row>
    <row r="419" spans="1:13" x14ac:dyDescent="0.3">
      <c r="A419" t="s">
        <v>679</v>
      </c>
      <c r="B419" t="s">
        <v>680</v>
      </c>
      <c r="C419">
        <v>675</v>
      </c>
      <c r="D419">
        <f t="shared" si="22"/>
        <v>204.04</v>
      </c>
      <c r="E419">
        <v>203.16</v>
      </c>
      <c r="F419">
        <v>204.92</v>
      </c>
      <c r="G419">
        <v>0</v>
      </c>
      <c r="H419" t="s">
        <v>13</v>
      </c>
      <c r="I419">
        <v>65</v>
      </c>
      <c r="J419">
        <v>0</v>
      </c>
      <c r="K419" s="1">
        <v>0.60940000000000005</v>
      </c>
      <c r="L419" s="5">
        <f t="shared" si="21"/>
        <v>227.67499999999998</v>
      </c>
      <c r="M419" s="5">
        <f t="shared" si="20"/>
        <v>227.62625</v>
      </c>
    </row>
    <row r="420" spans="1:13" x14ac:dyDescent="0.3">
      <c r="A420" t="s">
        <v>681</v>
      </c>
      <c r="B420" t="s">
        <v>232</v>
      </c>
      <c r="C420">
        <v>680</v>
      </c>
      <c r="D420">
        <f t="shared" si="22"/>
        <v>208.715</v>
      </c>
      <c r="E420">
        <v>207.52</v>
      </c>
      <c r="F420">
        <v>209.91</v>
      </c>
      <c r="G420">
        <v>-74.41</v>
      </c>
      <c r="H420" s="1">
        <v>-0.26340000000000002</v>
      </c>
      <c r="I420">
        <v>4</v>
      </c>
      <c r="J420">
        <v>0</v>
      </c>
      <c r="K420" s="1">
        <v>0.56930000000000003</v>
      </c>
      <c r="L420" s="5">
        <f t="shared" si="21"/>
        <v>208.7825</v>
      </c>
      <c r="M420" s="5">
        <f t="shared" si="20"/>
        <v>214.70906250000002</v>
      </c>
    </row>
    <row r="421" spans="1:13" x14ac:dyDescent="0.3">
      <c r="A421" t="s">
        <v>682</v>
      </c>
      <c r="B421" t="s">
        <v>232</v>
      </c>
      <c r="C421">
        <v>685</v>
      </c>
      <c r="D421">
        <f t="shared" si="22"/>
        <v>213.66</v>
      </c>
      <c r="E421">
        <v>212.45</v>
      </c>
      <c r="F421">
        <v>214.87</v>
      </c>
      <c r="G421">
        <v>-15.2</v>
      </c>
      <c r="H421" s="1">
        <v>-6.6600000000000006E-2</v>
      </c>
      <c r="I421">
        <v>6</v>
      </c>
      <c r="J421">
        <v>0</v>
      </c>
      <c r="K421" s="1">
        <v>0.56789999999999996</v>
      </c>
      <c r="L421" s="5">
        <f t="shared" si="21"/>
        <v>213.59625</v>
      </c>
      <c r="M421" s="5">
        <f t="shared" si="20"/>
        <v>213.92656249999999</v>
      </c>
    </row>
    <row r="422" spans="1:13" x14ac:dyDescent="0.3">
      <c r="A422" t="s">
        <v>683</v>
      </c>
      <c r="B422" t="s">
        <v>684</v>
      </c>
      <c r="C422">
        <v>690</v>
      </c>
      <c r="D422">
        <f t="shared" si="22"/>
        <v>218.35000000000002</v>
      </c>
      <c r="E422">
        <v>217.15</v>
      </c>
      <c r="F422">
        <v>219.55</v>
      </c>
      <c r="G422">
        <v>-59.07</v>
      </c>
      <c r="H422" s="1">
        <v>-0.21310000000000001</v>
      </c>
      <c r="I422">
        <v>6</v>
      </c>
      <c r="J422">
        <v>0</v>
      </c>
      <c r="K422" s="1">
        <v>0.69630000000000003</v>
      </c>
      <c r="L422" s="5">
        <f t="shared" si="21"/>
        <v>219.73124999999999</v>
      </c>
      <c r="M422" s="5">
        <f t="shared" si="20"/>
        <v>220.09249999999997</v>
      </c>
    </row>
    <row r="423" spans="1:13" x14ac:dyDescent="0.3">
      <c r="A423" t="s">
        <v>685</v>
      </c>
      <c r="B423" t="s">
        <v>254</v>
      </c>
      <c r="C423">
        <v>700</v>
      </c>
      <c r="D423">
        <f t="shared" si="22"/>
        <v>228.565</v>
      </c>
      <c r="E423">
        <v>227.4</v>
      </c>
      <c r="F423">
        <v>229.73</v>
      </c>
      <c r="G423">
        <v>-44.31</v>
      </c>
      <c r="H423" s="1">
        <v>-0.16270000000000001</v>
      </c>
      <c r="I423">
        <v>172</v>
      </c>
      <c r="J423">
        <v>0</v>
      </c>
      <c r="K423" s="1">
        <v>0.57230000000000003</v>
      </c>
      <c r="L423" s="5">
        <f t="shared" si="21"/>
        <v>227.31125</v>
      </c>
      <c r="M423" s="5">
        <f t="shared" si="20"/>
        <v>227.01499999999999</v>
      </c>
    </row>
    <row r="424" spans="1:13" x14ac:dyDescent="0.3">
      <c r="A424" t="s">
        <v>686</v>
      </c>
      <c r="B424" t="s">
        <v>687</v>
      </c>
      <c r="C424">
        <v>705</v>
      </c>
      <c r="D424">
        <f t="shared" si="22"/>
        <v>233.76499999999999</v>
      </c>
      <c r="E424">
        <v>232.61</v>
      </c>
      <c r="F424">
        <v>234.92</v>
      </c>
      <c r="G424">
        <v>-16.649999999999999</v>
      </c>
      <c r="H424" s="1">
        <v>-6.6699999999999995E-2</v>
      </c>
      <c r="I424">
        <v>6</v>
      </c>
      <c r="J424">
        <v>9</v>
      </c>
      <c r="K424" s="1">
        <v>0.626</v>
      </c>
      <c r="L424" s="5">
        <f t="shared" si="21"/>
        <v>233.70625000000001</v>
      </c>
      <c r="M424" s="5">
        <f t="shared" si="20"/>
        <v>233.68156249999998</v>
      </c>
    </row>
    <row r="425" spans="1:13" x14ac:dyDescent="0.3">
      <c r="A425" t="s">
        <v>688</v>
      </c>
      <c r="B425" t="s">
        <v>687</v>
      </c>
      <c r="C425">
        <v>710</v>
      </c>
      <c r="D425">
        <f t="shared" si="22"/>
        <v>238.73000000000002</v>
      </c>
      <c r="E425">
        <v>237.63</v>
      </c>
      <c r="F425">
        <v>239.83</v>
      </c>
      <c r="G425">
        <v>-19.420000000000002</v>
      </c>
      <c r="H425" s="1">
        <v>-7.5399999999999995E-2</v>
      </c>
      <c r="I425">
        <v>12</v>
      </c>
      <c r="J425">
        <v>24</v>
      </c>
      <c r="K425" s="1">
        <v>0.62839999999999996</v>
      </c>
      <c r="L425" s="5">
        <f t="shared" si="21"/>
        <v>240.0025</v>
      </c>
      <c r="M425" s="5">
        <f t="shared" si="20"/>
        <v>224.44656250000003</v>
      </c>
    </row>
    <row r="426" spans="1:13" x14ac:dyDescent="0.3">
      <c r="A426" t="s">
        <v>689</v>
      </c>
      <c r="B426" t="s">
        <v>199</v>
      </c>
      <c r="C426">
        <v>720</v>
      </c>
      <c r="D426">
        <f t="shared" si="22"/>
        <v>248.785</v>
      </c>
      <c r="E426">
        <v>247.65</v>
      </c>
      <c r="F426">
        <v>249.92</v>
      </c>
      <c r="G426">
        <v>-3.95</v>
      </c>
      <c r="H426" s="1">
        <v>-1.5699999999999999E-2</v>
      </c>
      <c r="I426">
        <v>12</v>
      </c>
      <c r="J426">
        <v>0</v>
      </c>
      <c r="K426" s="1">
        <v>0.65720000000000001</v>
      </c>
      <c r="L426" s="5">
        <f t="shared" si="21"/>
        <v>184.07499999999999</v>
      </c>
      <c r="M426" s="5">
        <f>L426</f>
        <v>184.07499999999999</v>
      </c>
    </row>
  </sheetData>
  <pageMargins left="0.7" right="0.7" top="0.75" bottom="0.75" header="0.3" footer="0.3"/>
  <ignoredErrors>
    <ignoredError sqref="D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2023-12-21T15:46:50Z</dcterms:created>
  <dcterms:modified xsi:type="dcterms:W3CDTF">2023-12-21T18:14:10Z</dcterms:modified>
</cp:coreProperties>
</file>