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hw\hw6\code\"/>
    </mc:Choice>
  </mc:AlternateContent>
  <xr:revisionPtr revIDLastSave="0" documentId="13_ncr:1_{EB3E2B51-3994-4149-A921-4318B2A93B28}" xr6:coauthVersionLast="47" xr6:coauthVersionMax="47" xr10:uidLastSave="{00000000-0000-0000-0000-000000000000}"/>
  <bookViews>
    <workbookView xWindow="-120" yWindow="-120" windowWidth="19440" windowHeight="10320" xr2:uid="{8CC4085B-7663-41B8-AEEE-9E126C32647D}"/>
  </bookViews>
  <sheets>
    <sheet name="Sheet1" sheetId="1" r:id="rId1"/>
  </sheets>
  <definedNames>
    <definedName name="_dNS_R">_xlfn.DROP(_xlfn.DROP(-dN*S/_R,1),-1)</definedName>
    <definedName name="_M">_xlfn.ANCHORARRAY(Sheet1!$F$16)</definedName>
    <definedName name="_R">_xlfn.ANCHORARRAY(Sheet1!$D$16)</definedName>
    <definedName name="A">_xlfn.ANCHORARRAY(Sheet1!$K$16)</definedName>
    <definedName name="B_t">_xlfn.ANCHORARRAY(Sheet1!$C$16)</definedName>
    <definedName name="dM">_xlfn.ANCHORARRAY(Sheet1!$H$16)</definedName>
    <definedName name="dN">_xlfn.ANCHORARRAY(Sheet1!$I$16)</definedName>
    <definedName name="dt">Sheet1!$C$9</definedName>
    <definedName name="k">Sheet1!$C$7</definedName>
    <definedName name="M0">Sheet1!$F$12</definedName>
    <definedName name="N">_xlfn.ANCHORARRAY(Sheet1!$G$16)</definedName>
    <definedName name="plus">_xlfn.LAMBDA(_xlpm.x,_xlpm.y,_xlpm.x+_xlpm.y)</definedName>
    <definedName name="r_">Sheet1!$C$4</definedName>
    <definedName name="S">_xlfn.ANCHORARRAY(Sheet1!$E$16)</definedName>
    <definedName name="S_t">Sheet1!$C$11</definedName>
    <definedName name="s0">Sheet1!$C$5</definedName>
    <definedName name="sigma">Sheet1!$C$6</definedName>
    <definedName name="t">Sheet1!$C$8</definedName>
    <definedName name="t_">_xlfn.ANCHORARRAY(Sheet1!$B$16)</definedName>
    <definedName name="V">_xlfn.ANCHORARRAY(Sheet1!$J$16)</definedName>
    <definedName name="V_">_xlfn.ANCHORARRAY(Sheet1!$L$16)</definedName>
    <definedName name="value">Sheet1!$C$10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B16" i="1" s="1" a="1"/>
  <c r="B16" i="1" s="1"/>
  <c r="C10" i="1" a="1"/>
  <c r="C16" i="1" a="1"/>
  <c r="C10" i="1" l="1"/>
  <c r="D16" i="1" a="1"/>
  <c r="D16" i="1" s="1"/>
  <c r="C16" i="1"/>
  <c r="E16" i="1" s="1" a="1"/>
  <c r="E16" i="1" l="1"/>
  <c r="G16" i="1" s="1" a="1"/>
  <c r="G16" i="1" s="1"/>
  <c r="L16" i="1" a="1"/>
  <c r="L16" i="1" l="1"/>
  <c r="C11" i="1" a="1"/>
  <c r="C11" i="1" s="1"/>
  <c r="C12" i="1" s="1"/>
  <c r="D12" i="1" a="1"/>
  <c r="I16" i="1" l="1" a="1"/>
  <c r="F12" i="1"/>
  <c r="D12" i="1"/>
  <c r="I16" i="1" l="1"/>
  <c r="H16" i="1" l="1" a="1"/>
  <c r="H16" i="1" s="1"/>
  <c r="K16" i="1" s="1" a="1"/>
  <c r="K16" i="1" s="1"/>
  <c r="C13" i="1" s="1" a="1"/>
  <c r="C13" i="1" s="1"/>
  <c r="D13" i="1" a="1"/>
  <c r="E13" i="1" l="1"/>
  <c r="D13" i="1"/>
  <c r="F16" i="1" a="1"/>
  <c r="F16" i="1" s="1"/>
  <c r="J16" i="1" s="1" a="1"/>
  <c r="J16" i="1" s="1"/>
  <c r="M16" i="1" s="1" a="1"/>
  <c r="M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kal</author>
  </authors>
  <commentList>
    <comment ref="J15" authorId="0" shapeId="0" xr:uid="{594277C6-0220-4D58-BFFA-31FD0F1A491F}">
      <text>
        <r>
          <rPr>
            <b/>
            <sz val="9"/>
            <color indexed="81"/>
            <rFont val="Tahoma"/>
            <charset val="1"/>
          </rPr>
          <t>V = Delta.X</t>
        </r>
      </text>
    </comment>
    <comment ref="K15" authorId="0" shapeId="0" xr:uid="{7875D678-C2D3-4E0F-BF3B-C684E93AE4BA}">
      <text>
        <r>
          <rPr>
            <b/>
            <sz val="9"/>
            <color indexed="81"/>
            <rFont val="Tahoma"/>
            <charset val="1"/>
          </rPr>
          <t xml:space="preserve">A = (Delta - Gamma).C - Gamma.X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<sst xmlns="http://schemas.openxmlformats.org/spreadsheetml/2006/main" count="28" uniqueCount="27">
  <si>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R</t>
  </si>
  <si>
    <t>S</t>
  </si>
  <si>
    <t>t</t>
  </si>
  <si>
    <t>dM</t>
  </si>
  <si>
    <t>M</t>
  </si>
  <si>
    <t>N</t>
  </si>
  <si>
    <t>price (X)</t>
  </si>
  <si>
    <t>trades (Gamma)</t>
  </si>
  <si>
    <t>position (Delta)</t>
  </si>
  <si>
    <t>V</t>
  </si>
  <si>
    <t>A</t>
  </si>
  <si>
    <t>account</t>
  </si>
  <si>
    <t>value</t>
  </si>
  <si>
    <t>payoff</t>
  </si>
  <si>
    <t>r</t>
  </si>
  <si>
    <t>s0</t>
  </si>
  <si>
    <t>sigma</t>
  </si>
  <si>
    <t>k</t>
  </si>
  <si>
    <t>dt</t>
  </si>
  <si>
    <t>B_t</t>
  </si>
  <si>
    <t>Daily delta hedging</t>
  </si>
  <si>
    <t>t_</t>
  </si>
  <si>
    <t>dN</t>
  </si>
  <si>
    <t>S_t</t>
  </si>
  <si>
    <t>0 = A = -Gamma.X = -dM*R - dN*S, dM = -dN*S/R</t>
  </si>
  <si>
    <t>M0</t>
  </si>
  <si>
    <t>V_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</si>
</sst>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2" borderId="2" applyNumberFormat="0" applyAlignment="0" applyProtection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164" fontId="0" fillId="0" borderId="0" xfId="0" applyNumberFormat="1"/>
    <xf numFmtId="9" fontId="4" fillId="2" borderId="2" xfId="2" applyNumberFormat="1"/>
    <xf numFmtId="0" fontId="4" fillId="2" borderId="2" xfId="2"/>
    <xf numFmtId="0" fontId="0" fillId="0" borderId="0" xfId="1" applyNumberFormat="1" applyFont="1"/>
    <xf numFmtId="0" fontId="0" fillId="0" borderId="1" xfId="0" applyBorder="1" applyAlignment="1">
      <alignment horizontal="center"/>
    </xf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1872-3DE0-4CE0-9097-CD8665302C19}">
  <dimension ref="B2:N160"/>
  <sheetViews>
    <sheetView tabSelected="1" topLeftCell="B1" workbookViewId="0">
      <pane ySplit="15" topLeftCell="A19" activePane="bottomLeft" state="frozen"/>
      <selection pane="bottomLeft" activeCell="G21" sqref="G21"/>
    </sheetView>
  </sheetViews>
  <sheetFormatPr defaultRowHeight="15" x14ac:dyDescent="0.25"/>
  <cols>
    <col min="1" max="1" width="3.7109375" customWidth="1"/>
    <col min="3" max="3" width="9.140625" customWidth="1"/>
    <col min="9" max="11" width="9.140625" customWidth="1"/>
  </cols>
  <sheetData>
    <row r="2" spans="2:14" ht="18.75" x14ac:dyDescent="0.3">
      <c r="B2" s="5" t="s">
        <v>20</v>
      </c>
      <c r="C2" s="5"/>
    </row>
    <row r="4" spans="2:14" x14ac:dyDescent="0.25">
      <c r="B4" s="4" t="s">
        <v>14</v>
      </c>
      <c r="C4" s="7">
        <v>0</v>
      </c>
    </row>
    <row r="5" spans="2:14" x14ac:dyDescent="0.25">
      <c r="B5" s="4" t="s">
        <v>15</v>
      </c>
      <c r="C5" s="8">
        <v>100</v>
      </c>
    </row>
    <row r="6" spans="2:14" x14ac:dyDescent="0.25">
      <c r="B6" s="4" t="s">
        <v>16</v>
      </c>
      <c r="C6" s="7">
        <v>0.2</v>
      </c>
      <c r="E6" s="9"/>
    </row>
    <row r="7" spans="2:14" x14ac:dyDescent="0.25">
      <c r="B7" s="4" t="s">
        <v>17</v>
      </c>
      <c r="C7" s="8">
        <v>100</v>
      </c>
    </row>
    <row r="8" spans="2:14" x14ac:dyDescent="0.25">
      <c r="B8" s="4" t="s">
        <v>2</v>
      </c>
      <c r="C8" s="8">
        <v>0.25</v>
      </c>
    </row>
    <row r="9" spans="2:14" x14ac:dyDescent="0.25">
      <c r="B9" s="4" t="s">
        <v>18</v>
      </c>
      <c r="C9" s="8">
        <f>1/250</f>
        <v>4.0000000000000001E-3</v>
      </c>
    </row>
    <row r="10" spans="2:14" x14ac:dyDescent="0.25">
      <c r="B10" s="4" t="s">
        <v>12</v>
      </c>
      <c r="C10" s="6" cm="1">
        <f t="array" ref="C10">_xll.BSM.CALL.VALUE(r_, s0, sigma, k, _xlfn.TAKE(t_, -1))</f>
        <v>3.9717913275518981</v>
      </c>
    </row>
    <row r="11" spans="2:14" x14ac:dyDescent="0.25">
      <c r="B11" s="4" t="s">
        <v>23</v>
      </c>
      <c r="C11" s="1" cm="1">
        <f t="array" aca="1" ref="C11" ca="1">_xlfn.TAKE(S,-1)</f>
        <v>101.13556659593716</v>
      </c>
      <c r="F11" t="s">
        <v>25</v>
      </c>
    </row>
    <row r="12" spans="2:14" x14ac:dyDescent="0.25">
      <c r="B12" s="4" t="s">
        <v>13</v>
      </c>
      <c r="C12" s="6">
        <f ca="1">MAX(S_t - k, 0)</f>
        <v>1.1355665959371635</v>
      </c>
      <c r="D12" s="6" cm="1">
        <f t="array" aca="1" ref="D12" ca="1">EXP(-r_*t)*_xll.MONTE.MEAN(C12)</f>
        <v>0</v>
      </c>
      <c r="F12">
        <f ca="1">value-G16*E16</f>
        <v>3.9717913275518981</v>
      </c>
    </row>
    <row r="13" spans="2:14" x14ac:dyDescent="0.25">
      <c r="B13" s="4"/>
      <c r="C13" s="6" cm="1">
        <f t="array" aca="1" ref="C13" ca="1">_xlfn.TAKE(A,-1)</f>
        <v>-104.94482495401294</v>
      </c>
      <c r="D13" s="6">
        <f t="array" aca="1" ref="D13:E13" ca="1">_xll.MONTE.STDEV(C13-C12)</f>
        <v>0</v>
      </c>
      <c r="E13">
        <f ca="1"/>
        <v>0</v>
      </c>
      <c r="H13" s="6"/>
    </row>
    <row r="14" spans="2:14" x14ac:dyDescent="0.25">
      <c r="D14" s="10" t="s">
        <v>6</v>
      </c>
      <c r="E14" s="10"/>
      <c r="F14" s="10" t="s">
        <v>8</v>
      </c>
      <c r="G14" s="10"/>
      <c r="H14" s="10" t="s">
        <v>7</v>
      </c>
      <c r="I14" s="10"/>
      <c r="J14" s="3" t="s">
        <v>12</v>
      </c>
      <c r="K14" s="3" t="s">
        <v>11</v>
      </c>
      <c r="L14" t="s">
        <v>24</v>
      </c>
    </row>
    <row r="15" spans="2:14" x14ac:dyDescent="0.25">
      <c r="B15" s="2" t="s">
        <v>21</v>
      </c>
      <c r="C15" s="2" t="s">
        <v>19</v>
      </c>
      <c r="D15" s="2" t="s">
        <v>0</v>
      </c>
      <c r="E15" s="2" t="s">
        <v>1</v>
      </c>
      <c r="F15" s="2" t="s">
        <v>4</v>
      </c>
      <c r="G15" s="2" t="s">
        <v>5</v>
      </c>
      <c r="H15" s="2" t="s">
        <v>3</v>
      </c>
      <c r="I15" s="2" t="s">
        <v>22</v>
      </c>
      <c r="J15" s="2" t="s">
        <v>9</v>
      </c>
      <c r="K15" s="2" t="s">
        <v>10</v>
      </c>
      <c r="L15" s="2" t="s">
        <v>26</v>
      </c>
    </row>
    <row r="16" spans="2:14" x14ac:dyDescent="0.25">
      <c r="B16" cm="1">
        <f t="array" ref="B16:B78">_xlfn.SEQUENCE(1+t/dt, 1, 0, dt)</f>
        <v>0</v>
      </c>
      <c r="C16" s="6" cm="1">
        <f t="array" aca="1" ref="C16:C78" ca="1">_xll.RANDOM.BROWNIAN(t_)</f>
        <v>0</v>
      </c>
      <c r="D16" cm="1">
        <f t="array" ref="D16:D78">EXP(r_*t_)</f>
        <v>1</v>
      </c>
      <c r="E16" s="1" cm="1">
        <f t="array" aca="1" ref="E16:E78" ca="1">s0*EXP((r_-sigma^2/2)*t_ + sigma*B_t)</f>
        <v>100</v>
      </c>
      <c r="F16" s="6" cm="1">
        <f t="array" aca="1" ref="F16:F78" ca="1">_xlfn.SCAN(0,dM,plus)</f>
        <v>3.9717913275518981</v>
      </c>
      <c r="G16" s="6" cm="1">
        <f t="array" aca="1" ref="G16:G78" ca="1">1*(S&gt;k)</f>
        <v>0</v>
      </c>
      <c r="H16" s="6" cm="1">
        <f t="array" aca="1" ref="H16:H78" ca="1">_xlfn.VSTACK(M0,_dNS_R,-M0-SUM(_dNS_R))</f>
        <v>3.9717913275518981</v>
      </c>
      <c r="I16" cm="1">
        <f t="array" aca="1" ref="I16:I78" ca="1">N-_xlfn.DROP(_xlfn.VSTACK(0,N),-1)</f>
        <v>0</v>
      </c>
      <c r="J16" s="6" cm="1">
        <f t="array" aca="1" ref="J16:J78" ca="1">_M*_R+N*S</f>
        <v>3.9717913275518981</v>
      </c>
      <c r="K16" s="6" cm="1">
        <f t="array" aca="1" ref="K16:K78" ca="1">-dM*_R-dN*S</f>
        <v>-3.9717913275518981</v>
      </c>
      <c r="L16" s="6" cm="1">
        <f t="array" aca="1" ref="L16:L78" ca="1">_xll.BSM.CALL.VALUE(r_, S, sigma, k, t - t_)</f>
        <v>3.987761167674492</v>
      </c>
      <c r="M16" cm="1">
        <f t="array" aca="1" ref="M16:M78" ca="1">V_ - V</f>
        <v>1.5969840122593837E-2</v>
      </c>
      <c r="N16" s="6"/>
    </row>
    <row r="17" spans="2:14" x14ac:dyDescent="0.25">
      <c r="B17">
        <v>4.0000000000000001E-3</v>
      </c>
      <c r="C17" s="6">
        <f ca="1"/>
        <v>-4.5097035121906812E-2</v>
      </c>
      <c r="D17">
        <v>1</v>
      </c>
      <c r="E17" s="1">
        <f ca="1"/>
        <v>99.094186729423569</v>
      </c>
      <c r="F17" s="6">
        <f ca="1"/>
        <v>3.9717913275518981</v>
      </c>
      <c r="G17" s="6">
        <f ca="1"/>
        <v>0</v>
      </c>
      <c r="H17" s="6">
        <f ca="1"/>
        <v>0</v>
      </c>
      <c r="I17" s="6">
        <f ca="1"/>
        <v>0</v>
      </c>
      <c r="J17" s="6">
        <f ca="1"/>
        <v>3.9717913275518981</v>
      </c>
      <c r="K17" s="6">
        <f ca="1"/>
        <v>0</v>
      </c>
      <c r="L17" s="6">
        <f ca="1"/>
        <v>3.5014765465053728</v>
      </c>
      <c r="M17">
        <f ca="1"/>
        <v>-0.47031478104652535</v>
      </c>
      <c r="N17" s="6"/>
    </row>
    <row r="18" spans="2:14" x14ac:dyDescent="0.25">
      <c r="B18">
        <v>8.0000000000000002E-3</v>
      </c>
      <c r="C18" s="6">
        <f ca="1"/>
        <v>-9.6465096100103287E-2</v>
      </c>
      <c r="D18">
        <v>1</v>
      </c>
      <c r="E18" s="1">
        <f ca="1"/>
        <v>98.073496980018135</v>
      </c>
      <c r="F18" s="6">
        <f ca="1"/>
        <v>3.9717913275518981</v>
      </c>
      <c r="G18" s="6">
        <f ca="1"/>
        <v>0</v>
      </c>
      <c r="H18" s="6">
        <f ca="1"/>
        <v>0</v>
      </c>
      <c r="I18" s="6">
        <f ca="1"/>
        <v>0</v>
      </c>
      <c r="J18" s="6">
        <f ca="1"/>
        <v>3.9717913275518981</v>
      </c>
      <c r="K18" s="6">
        <f ca="1"/>
        <v>0</v>
      </c>
      <c r="L18" s="6">
        <f ca="1"/>
        <v>2.9980871563093956</v>
      </c>
      <c r="M18">
        <f ca="1"/>
        <v>-0.97370417124250253</v>
      </c>
      <c r="N18" s="6"/>
    </row>
    <row r="19" spans="2:14" x14ac:dyDescent="0.25">
      <c r="B19">
        <v>1.2E-2</v>
      </c>
      <c r="C19" s="6">
        <f ca="1"/>
        <v>-6.8396167039936839E-2</v>
      </c>
      <c r="D19">
        <v>1</v>
      </c>
      <c r="E19" s="1">
        <f ca="1"/>
        <v>98.617719121726736</v>
      </c>
      <c r="F19" s="6">
        <f ca="1"/>
        <v>3.9717913275518981</v>
      </c>
      <c r="G19" s="6">
        <f ca="1"/>
        <v>0</v>
      </c>
      <c r="H19" s="6">
        <f ca="1"/>
        <v>0</v>
      </c>
      <c r="I19" s="6">
        <f ca="1"/>
        <v>0</v>
      </c>
      <c r="J19" s="6">
        <f ca="1"/>
        <v>3.9717913275518981</v>
      </c>
      <c r="K19" s="6">
        <f ca="1"/>
        <v>0</v>
      </c>
      <c r="L19" s="6">
        <f ca="1"/>
        <v>3.2121444193162887</v>
      </c>
      <c r="M19">
        <f ca="1"/>
        <v>-0.75964690823560943</v>
      </c>
      <c r="N19" s="6"/>
    </row>
    <row r="20" spans="2:14" x14ac:dyDescent="0.25">
      <c r="B20">
        <v>1.6E-2</v>
      </c>
      <c r="C20" s="6">
        <f ca="1"/>
        <v>-4.2641323260229846E-2</v>
      </c>
      <c r="D20">
        <v>1</v>
      </c>
      <c r="E20" s="1">
        <f ca="1"/>
        <v>99.119076603883684</v>
      </c>
      <c r="F20" s="6">
        <f ca="1"/>
        <v>3.9717913275518981</v>
      </c>
      <c r="G20" s="6">
        <f ca="1"/>
        <v>0</v>
      </c>
      <c r="H20" s="6">
        <f ca="1"/>
        <v>0</v>
      </c>
      <c r="I20" s="6">
        <f ca="1"/>
        <v>0</v>
      </c>
      <c r="J20" s="6">
        <f ca="1"/>
        <v>3.9717913275518981</v>
      </c>
      <c r="K20" s="6">
        <f ca="1"/>
        <v>0</v>
      </c>
      <c r="L20" s="6">
        <f ca="1"/>
        <v>3.4167313368078851</v>
      </c>
      <c r="M20">
        <f ca="1"/>
        <v>-0.55505999074401302</v>
      </c>
      <c r="N20" s="6"/>
    </row>
    <row r="21" spans="2:14" x14ac:dyDescent="0.25">
      <c r="B21">
        <v>0.02</v>
      </c>
      <c r="C21" s="6">
        <f ca="1"/>
        <v>7.7254177880065042E-2</v>
      </c>
      <c r="D21">
        <v>1</v>
      </c>
      <c r="E21" s="1">
        <f ca="1"/>
        <v>101.51646697847552</v>
      </c>
      <c r="F21" s="6">
        <f ca="1"/>
        <v>-97.544675650923622</v>
      </c>
      <c r="G21" s="6">
        <f ca="1"/>
        <v>1</v>
      </c>
      <c r="H21" s="6">
        <f ca="1"/>
        <v>-101.51646697847552</v>
      </c>
      <c r="I21" s="6">
        <f ca="1"/>
        <v>1</v>
      </c>
      <c r="J21" s="6">
        <f ca="1"/>
        <v>3.9717913275518981</v>
      </c>
      <c r="K21" s="6">
        <f ca="1"/>
        <v>0</v>
      </c>
      <c r="L21" s="6">
        <f ca="1"/>
        <v>4.6596037904510723</v>
      </c>
      <c r="M21">
        <f ca="1"/>
        <v>0.68781246289917419</v>
      </c>
      <c r="N21" s="6"/>
    </row>
    <row r="22" spans="2:14" x14ac:dyDescent="0.25">
      <c r="B22">
        <v>2.4E-2</v>
      </c>
      <c r="C22" s="6">
        <f ca="1"/>
        <v>-6.2569307279667682E-2</v>
      </c>
      <c r="D22">
        <v>1</v>
      </c>
      <c r="E22" s="1">
        <f ca="1"/>
        <v>98.709019429834527</v>
      </c>
      <c r="F22" s="6">
        <f ca="1"/>
        <v>1.1643437789109043</v>
      </c>
      <c r="G22" s="6">
        <f ca="1"/>
        <v>0</v>
      </c>
      <c r="H22" s="6">
        <f ca="1"/>
        <v>98.709019429834527</v>
      </c>
      <c r="I22" s="6">
        <f ca="1"/>
        <v>-1</v>
      </c>
      <c r="J22" s="6">
        <f ca="1"/>
        <v>1.1643437789109043</v>
      </c>
      <c r="K22" s="6">
        <f ca="1"/>
        <v>0</v>
      </c>
      <c r="L22" s="6">
        <f ca="1"/>
        <v>3.1568048112713143</v>
      </c>
      <c r="M22">
        <f ca="1"/>
        <v>1.9924610323604099</v>
      </c>
      <c r="N22" s="6"/>
    </row>
    <row r="23" spans="2:14" x14ac:dyDescent="0.25">
      <c r="B23">
        <v>2.8000000000000001E-2</v>
      </c>
      <c r="C23" s="6">
        <f ca="1"/>
        <v>-8.7238578238379272E-2</v>
      </c>
      <c r="D23">
        <v>1</v>
      </c>
      <c r="E23" s="1">
        <f ca="1"/>
        <v>98.215345437904872</v>
      </c>
      <c r="F23" s="6">
        <f ca="1"/>
        <v>1.1643437789109043</v>
      </c>
      <c r="G23" s="6">
        <f ca="1"/>
        <v>0</v>
      </c>
      <c r="H23" s="6">
        <f ca="1"/>
        <v>0</v>
      </c>
      <c r="I23" s="6">
        <f ca="1"/>
        <v>0</v>
      </c>
      <c r="J23" s="6">
        <f ca="1"/>
        <v>1.1643437789109043</v>
      </c>
      <c r="K23" s="6">
        <f ca="1"/>
        <v>0</v>
      </c>
      <c r="L23" s="6">
        <f ca="1"/>
        <v>2.8998772384317135</v>
      </c>
      <c r="M23">
        <f ca="1"/>
        <v>1.7355334595208092</v>
      </c>
      <c r="N23" s="6"/>
    </row>
    <row r="24" spans="2:14" x14ac:dyDescent="0.25">
      <c r="B24">
        <v>3.2000000000000001E-2</v>
      </c>
      <c r="C24" s="6">
        <f ca="1"/>
        <v>-0.10060159809252832</v>
      </c>
      <c r="D24">
        <v>1</v>
      </c>
      <c r="E24" s="1">
        <f ca="1"/>
        <v>97.945369227314316</v>
      </c>
      <c r="F24" s="6">
        <f ca="1"/>
        <v>1.1643437789109043</v>
      </c>
      <c r="G24" s="6">
        <f ca="1"/>
        <v>0</v>
      </c>
      <c r="H24" s="6">
        <f ca="1"/>
        <v>0</v>
      </c>
      <c r="I24" s="6">
        <f ca="1"/>
        <v>0</v>
      </c>
      <c r="J24" s="6">
        <f ca="1"/>
        <v>1.1643437789109043</v>
      </c>
      <c r="K24" s="6">
        <f ca="1"/>
        <v>0</v>
      </c>
      <c r="L24" s="6">
        <f ca="1"/>
        <v>2.7490765804987944</v>
      </c>
      <c r="M24">
        <f ca="1"/>
        <v>1.5847328015878901</v>
      </c>
      <c r="N24" s="6"/>
    </row>
    <row r="25" spans="2:14" x14ac:dyDescent="0.25">
      <c r="B25">
        <v>3.6000000000000004E-2</v>
      </c>
      <c r="C25" s="6">
        <f ca="1"/>
        <v>-0.12326637592914577</v>
      </c>
      <c r="D25">
        <v>1</v>
      </c>
      <c r="E25" s="1">
        <f ca="1"/>
        <v>97.494592097831912</v>
      </c>
      <c r="F25" s="6">
        <f ca="1"/>
        <v>1.1643437789109043</v>
      </c>
      <c r="G25" s="6">
        <f ca="1"/>
        <v>0</v>
      </c>
      <c r="H25" s="6">
        <f ca="1"/>
        <v>0</v>
      </c>
      <c r="I25" s="6">
        <f ca="1"/>
        <v>0</v>
      </c>
      <c r="J25" s="6">
        <f ca="1"/>
        <v>1.1643437789109043</v>
      </c>
      <c r="K25" s="6">
        <f ca="1"/>
        <v>0</v>
      </c>
      <c r="L25" s="6">
        <f ca="1"/>
        <v>2.5268395197436746</v>
      </c>
      <c r="M25">
        <f ca="1"/>
        <v>1.3624957408327703</v>
      </c>
      <c r="N25" s="6"/>
    </row>
    <row r="26" spans="2:14" x14ac:dyDescent="0.25">
      <c r="B26">
        <v>4.0000000000000008E-2</v>
      </c>
      <c r="C26" s="6">
        <f ca="1"/>
        <v>-3.4591744477478995E-2</v>
      </c>
      <c r="D26">
        <v>1</v>
      </c>
      <c r="E26" s="1">
        <f ca="1"/>
        <v>99.231136107290112</v>
      </c>
      <c r="F26" s="6">
        <f ca="1"/>
        <v>1.1643437789109043</v>
      </c>
      <c r="G26" s="6">
        <f ca="1"/>
        <v>0</v>
      </c>
      <c r="H26" s="6">
        <f ca="1"/>
        <v>0</v>
      </c>
      <c r="I26" s="6">
        <f ca="1"/>
        <v>0</v>
      </c>
      <c r="J26" s="6">
        <f ca="1"/>
        <v>1.1643437789109043</v>
      </c>
      <c r="K26" s="6">
        <f ca="1"/>
        <v>0</v>
      </c>
      <c r="L26" s="6">
        <f ca="1"/>
        <v>3.2694982032743951</v>
      </c>
      <c r="M26">
        <f ca="1"/>
        <v>2.1051544243634908</v>
      </c>
      <c r="N26" s="6"/>
    </row>
    <row r="27" spans="2:14" x14ac:dyDescent="0.25">
      <c r="B27">
        <v>4.4000000000000011E-2</v>
      </c>
      <c r="C27" s="6">
        <f ca="1"/>
        <v>-1.4459171374809395E-2</v>
      </c>
      <c r="D27">
        <v>1</v>
      </c>
      <c r="E27" s="1">
        <f ca="1"/>
        <v>99.623527015688367</v>
      </c>
      <c r="F27" s="6">
        <f ca="1"/>
        <v>1.1643437789109043</v>
      </c>
      <c r="G27" s="6">
        <f ca="1"/>
        <v>0</v>
      </c>
      <c r="H27" s="6">
        <f ca="1"/>
        <v>0</v>
      </c>
      <c r="I27" s="6">
        <f ca="1"/>
        <v>0</v>
      </c>
      <c r="J27" s="6">
        <f ca="1"/>
        <v>1.1643437789109043</v>
      </c>
      <c r="K27" s="6">
        <f ca="1"/>
        <v>0</v>
      </c>
      <c r="L27" s="6">
        <f ca="1"/>
        <v>3.4281992644139336</v>
      </c>
      <c r="M27">
        <f ca="1"/>
        <v>2.2638554855030293</v>
      </c>
      <c r="N27" s="6"/>
    </row>
    <row r="28" spans="2:14" x14ac:dyDescent="0.25">
      <c r="B28">
        <v>4.8000000000000015E-2</v>
      </c>
      <c r="C28" s="6">
        <f ca="1"/>
        <v>3.5331325862464361E-2</v>
      </c>
      <c r="D28">
        <v>1</v>
      </c>
      <c r="E28" s="1">
        <f ca="1"/>
        <v>100.61249464145203</v>
      </c>
      <c r="F28" s="6">
        <f ca="1"/>
        <v>-99.448150862541127</v>
      </c>
      <c r="G28" s="6">
        <f ca="1"/>
        <v>1</v>
      </c>
      <c r="H28" s="6">
        <f ca="1"/>
        <v>-100.61249464145203</v>
      </c>
      <c r="I28" s="6">
        <f ca="1"/>
        <v>1</v>
      </c>
      <c r="J28" s="6">
        <f ca="1"/>
        <v>1.1643437789109043</v>
      </c>
      <c r="K28" s="6">
        <f ca="1"/>
        <v>0</v>
      </c>
      <c r="L28" s="6">
        <f ca="1"/>
        <v>3.9103518836843563</v>
      </c>
      <c r="M28">
        <f ca="1"/>
        <v>2.7460081047734519</v>
      </c>
      <c r="N28" s="6"/>
    </row>
    <row r="29" spans="2:14" x14ac:dyDescent="0.25">
      <c r="B29">
        <v>5.2000000000000018E-2</v>
      </c>
      <c r="C29" s="6">
        <f ca="1"/>
        <v>1.0818193186198467E-2</v>
      </c>
      <c r="D29">
        <v>1</v>
      </c>
      <c r="E29" s="1">
        <f ca="1"/>
        <v>100.11242701556439</v>
      </c>
      <c r="F29" s="6">
        <f ca="1"/>
        <v>-99.448150862541127</v>
      </c>
      <c r="G29" s="6">
        <f ca="1"/>
        <v>1</v>
      </c>
      <c r="H29" s="6">
        <f ca="1"/>
        <v>0</v>
      </c>
      <c r="I29" s="6">
        <f ca="1"/>
        <v>0</v>
      </c>
      <c r="J29" s="6">
        <f ca="1"/>
        <v>0.66427615302326615</v>
      </c>
      <c r="K29" s="6">
        <f ca="1"/>
        <v>0</v>
      </c>
      <c r="L29" s="6">
        <f ca="1"/>
        <v>3.6076823893991161</v>
      </c>
      <c r="M29">
        <f ca="1"/>
        <v>2.94340623637585</v>
      </c>
    </row>
    <row r="30" spans="2:14" x14ac:dyDescent="0.25">
      <c r="B30">
        <v>5.6000000000000022E-2</v>
      </c>
      <c r="C30" s="6">
        <f ca="1"/>
        <v>-3.308029925363587E-2</v>
      </c>
      <c r="D30">
        <v>1</v>
      </c>
      <c r="E30" s="1">
        <f ca="1"/>
        <v>99.229378644644171</v>
      </c>
      <c r="F30" s="6">
        <f ca="1"/>
        <v>-0.21877221789695511</v>
      </c>
      <c r="G30" s="6">
        <f ca="1"/>
        <v>0</v>
      </c>
      <c r="H30" s="6">
        <f ca="1"/>
        <v>99.229378644644171</v>
      </c>
      <c r="I30" s="6">
        <f ca="1"/>
        <v>-1</v>
      </c>
      <c r="J30" s="6">
        <f ca="1"/>
        <v>-0.21877221789695511</v>
      </c>
      <c r="K30" s="6">
        <f ca="1"/>
        <v>0</v>
      </c>
      <c r="L30" s="6">
        <f ca="1"/>
        <v>3.1278111377906583</v>
      </c>
      <c r="M30">
        <f ca="1"/>
        <v>3.3465833556876134</v>
      </c>
    </row>
    <row r="31" spans="2:14" x14ac:dyDescent="0.25">
      <c r="B31">
        <v>6.0000000000000026E-2</v>
      </c>
      <c r="C31" s="6">
        <f ca="1"/>
        <v>-0.13648725733756967</v>
      </c>
      <c r="D31">
        <v>1</v>
      </c>
      <c r="E31" s="1">
        <f ca="1"/>
        <v>97.190477107386272</v>
      </c>
      <c r="F31" s="6">
        <f ca="1"/>
        <v>-0.21877221789695511</v>
      </c>
      <c r="G31" s="6">
        <f ca="1"/>
        <v>0</v>
      </c>
      <c r="H31" s="6">
        <f ca="1"/>
        <v>0</v>
      </c>
      <c r="I31" s="6">
        <f ca="1"/>
        <v>0</v>
      </c>
      <c r="J31" s="6">
        <f ca="1"/>
        <v>-0.21877221789695511</v>
      </c>
      <c r="K31" s="6">
        <f ca="1"/>
        <v>0</v>
      </c>
      <c r="L31" s="6">
        <f ca="1"/>
        <v>2.204599772545464</v>
      </c>
      <c r="M31">
        <f ca="1"/>
        <v>2.4233719904424191</v>
      </c>
    </row>
    <row r="32" spans="2:14" x14ac:dyDescent="0.25">
      <c r="B32">
        <v>6.4000000000000029E-2</v>
      </c>
      <c r="C32" s="6">
        <f ca="1"/>
        <v>-0.15737011365699916</v>
      </c>
      <c r="D32">
        <v>1</v>
      </c>
      <c r="E32" s="1">
        <f ca="1"/>
        <v>96.777658135395669</v>
      </c>
      <c r="F32" s="6">
        <f ca="1"/>
        <v>-0.21877221789695511</v>
      </c>
      <c r="G32" s="6">
        <f ca="1"/>
        <v>0</v>
      </c>
      <c r="H32" s="6">
        <f ca="1"/>
        <v>0</v>
      </c>
      <c r="I32" s="6">
        <f ca="1"/>
        <v>0</v>
      </c>
      <c r="J32" s="6">
        <f ca="1"/>
        <v>-0.21877221789695511</v>
      </c>
      <c r="K32" s="6">
        <f ca="1"/>
        <v>0</v>
      </c>
      <c r="L32" s="6">
        <f ca="1"/>
        <v>2.014389824275014</v>
      </c>
      <c r="M32">
        <f ca="1"/>
        <v>2.2331620421719691</v>
      </c>
    </row>
    <row r="33" spans="2:13" x14ac:dyDescent="0.25">
      <c r="B33">
        <v>6.8000000000000033E-2</v>
      </c>
      <c r="C33" s="6">
        <f ca="1"/>
        <v>-0.12046920178357509</v>
      </c>
      <c r="D33">
        <v>1</v>
      </c>
      <c r="E33" s="1">
        <f ca="1"/>
        <v>97.486737745756955</v>
      </c>
      <c r="F33" s="6">
        <f ca="1"/>
        <v>-0.21877221789695511</v>
      </c>
      <c r="G33" s="6">
        <f ca="1"/>
        <v>0</v>
      </c>
      <c r="H33" s="6">
        <f ca="1"/>
        <v>0</v>
      </c>
      <c r="I33" s="6">
        <f ca="1"/>
        <v>0</v>
      </c>
      <c r="J33" s="6">
        <f ca="1"/>
        <v>-0.21877221789695511</v>
      </c>
      <c r="K33" s="6">
        <f ca="1"/>
        <v>0</v>
      </c>
      <c r="L33" s="6">
        <f ca="1"/>
        <v>2.2517872817904703</v>
      </c>
      <c r="M33">
        <f ca="1"/>
        <v>2.4705594996874254</v>
      </c>
    </row>
    <row r="34" spans="2:13" x14ac:dyDescent="0.25">
      <c r="B34">
        <v>7.2000000000000036E-2</v>
      </c>
      <c r="C34" s="6">
        <f ca="1"/>
        <v>-0.14980973759785565</v>
      </c>
      <c r="D34">
        <v>1</v>
      </c>
      <c r="E34" s="1">
        <f ca="1"/>
        <v>96.908597307876491</v>
      </c>
      <c r="F34" s="6">
        <f ca="1"/>
        <v>-0.21877221789695511</v>
      </c>
      <c r="G34" s="6">
        <f ca="1"/>
        <v>0</v>
      </c>
      <c r="H34" s="6">
        <f ca="1"/>
        <v>0</v>
      </c>
      <c r="I34" s="6">
        <f ca="1"/>
        <v>0</v>
      </c>
      <c r="J34" s="6">
        <f ca="1"/>
        <v>-0.21877221789695511</v>
      </c>
      <c r="K34" s="6">
        <f ca="1"/>
        <v>0</v>
      </c>
      <c r="L34" s="6">
        <f ca="1"/>
        <v>1.9942268898108466</v>
      </c>
      <c r="M34">
        <f ca="1"/>
        <v>2.2129991077078017</v>
      </c>
    </row>
    <row r="35" spans="2:13" x14ac:dyDescent="0.25">
      <c r="B35">
        <v>7.600000000000004E-2</v>
      </c>
      <c r="C35" s="6">
        <f ca="1"/>
        <v>-4.2937240942206564E-2</v>
      </c>
      <c r="D35">
        <v>1</v>
      </c>
      <c r="E35" s="1">
        <f ca="1"/>
        <v>98.994346040297913</v>
      </c>
      <c r="F35" s="6">
        <f ca="1"/>
        <v>-0.21877221789695511</v>
      </c>
      <c r="G35" s="6">
        <f ca="1"/>
        <v>0</v>
      </c>
      <c r="H35" s="6">
        <f ca="1"/>
        <v>0</v>
      </c>
      <c r="I35" s="6">
        <f ca="1"/>
        <v>0</v>
      </c>
      <c r="J35" s="6">
        <f ca="1"/>
        <v>-0.21877221789695511</v>
      </c>
      <c r="K35" s="6">
        <f ca="1"/>
        <v>0</v>
      </c>
      <c r="L35" s="6">
        <f ca="1"/>
        <v>2.8319704976030238</v>
      </c>
      <c r="M35">
        <f ca="1"/>
        <v>3.0507427154999789</v>
      </c>
    </row>
    <row r="36" spans="2:13" x14ac:dyDescent="0.25">
      <c r="B36">
        <v>8.0000000000000043E-2</v>
      </c>
      <c r="C36" s="6">
        <f ca="1"/>
        <v>-5.2665369145168381E-2</v>
      </c>
      <c r="D36">
        <v>1</v>
      </c>
      <c r="E36" s="1">
        <f ca="1"/>
        <v>98.794023512405715</v>
      </c>
      <c r="F36" s="6">
        <f ca="1"/>
        <v>-0.21877221789695511</v>
      </c>
      <c r="G36" s="6">
        <f ca="1"/>
        <v>0</v>
      </c>
      <c r="H36" s="6">
        <f ca="1"/>
        <v>0</v>
      </c>
      <c r="I36" s="6">
        <f ca="1"/>
        <v>0</v>
      </c>
      <c r="J36" s="6">
        <f ca="1"/>
        <v>-0.21877221789695511</v>
      </c>
      <c r="K36" s="6">
        <f ca="1"/>
        <v>0</v>
      </c>
      <c r="L36" s="6">
        <f ca="1"/>
        <v>2.7013115726788897</v>
      </c>
      <c r="M36">
        <f ca="1"/>
        <v>2.9200837905758448</v>
      </c>
    </row>
    <row r="37" spans="2:13" x14ac:dyDescent="0.25">
      <c r="B37">
        <v>8.4000000000000047E-2</v>
      </c>
      <c r="C37" s="6">
        <f ca="1"/>
        <v>1.7595742723829841E-2</v>
      </c>
      <c r="D37">
        <v>1</v>
      </c>
      <c r="E37" s="1">
        <f ca="1"/>
        <v>100.18408408157377</v>
      </c>
      <c r="F37" s="6">
        <f ca="1"/>
        <v>-100.40285629947073</v>
      </c>
      <c r="G37" s="6">
        <f ca="1"/>
        <v>1</v>
      </c>
      <c r="H37" s="6">
        <f ca="1"/>
        <v>-100.18408408157377</v>
      </c>
      <c r="I37" s="6">
        <f ca="1"/>
        <v>1</v>
      </c>
      <c r="J37" s="6">
        <f ca="1"/>
        <v>-0.21877221789695511</v>
      </c>
      <c r="K37" s="6">
        <f ca="1"/>
        <v>0</v>
      </c>
      <c r="L37" s="6">
        <f ca="1"/>
        <v>3.3457910595048332</v>
      </c>
      <c r="M37">
        <f ca="1"/>
        <v>3.5645632774017884</v>
      </c>
    </row>
    <row r="38" spans="2:13" x14ac:dyDescent="0.25">
      <c r="B38">
        <v>8.800000000000005E-2</v>
      </c>
      <c r="C38" s="6">
        <f ca="1"/>
        <v>-3.130488956290408E-2</v>
      </c>
      <c r="D38">
        <v>1</v>
      </c>
      <c r="E38" s="1">
        <f ca="1"/>
        <v>99.201110429655543</v>
      </c>
      <c r="F38">
        <f ca="1"/>
        <v>-1.2017458698151842</v>
      </c>
      <c r="G38" s="6">
        <f ca="1"/>
        <v>0</v>
      </c>
      <c r="H38">
        <f ca="1"/>
        <v>99.201110429655543</v>
      </c>
      <c r="I38" s="6">
        <f ca="1"/>
        <v>-1</v>
      </c>
      <c r="J38">
        <f ca="1"/>
        <v>-1.2017458698151842</v>
      </c>
      <c r="K38">
        <f ca="1"/>
        <v>0</v>
      </c>
      <c r="L38" s="6">
        <f ca="1"/>
        <v>2.8141397548204452</v>
      </c>
      <c r="M38">
        <f ca="1"/>
        <v>4.0158856246356294</v>
      </c>
    </row>
    <row r="39" spans="2:13" x14ac:dyDescent="0.25">
      <c r="B39">
        <v>9.2000000000000054E-2</v>
      </c>
      <c r="C39" s="6">
        <f ca="1"/>
        <v>4.6449933397807945E-2</v>
      </c>
      <c r="D39">
        <v>1</v>
      </c>
      <c r="E39" s="1">
        <f ca="1"/>
        <v>100.74778068741048</v>
      </c>
      <c r="F39">
        <f ca="1"/>
        <v>-101.94952655722567</v>
      </c>
      <c r="G39" s="6">
        <f ca="1"/>
        <v>1</v>
      </c>
      <c r="H39">
        <f ca="1"/>
        <v>-100.74778068741048</v>
      </c>
      <c r="I39" s="6">
        <f ca="1"/>
        <v>1</v>
      </c>
      <c r="J39">
        <f ca="1"/>
        <v>-1.2017458698151842</v>
      </c>
      <c r="K39">
        <f ca="1"/>
        <v>0</v>
      </c>
      <c r="L39" s="6">
        <f ca="1"/>
        <v>3.5703956242968644</v>
      </c>
      <c r="M39">
        <f ca="1"/>
        <v>4.7721414941120486</v>
      </c>
    </row>
    <row r="40" spans="2:13" x14ac:dyDescent="0.25">
      <c r="B40">
        <v>9.6000000000000058E-2</v>
      </c>
      <c r="C40" s="6">
        <f ca="1"/>
        <v>9.3367257925056485E-3</v>
      </c>
      <c r="D40">
        <v>1</v>
      </c>
      <c r="E40" s="1">
        <f ca="1"/>
        <v>99.9947346544743</v>
      </c>
      <c r="F40">
        <f ca="1"/>
        <v>-1.9547919027513672</v>
      </c>
      <c r="G40" s="6">
        <f ca="1"/>
        <v>0</v>
      </c>
      <c r="H40">
        <f ca="1"/>
        <v>99.9947346544743</v>
      </c>
      <c r="I40" s="6">
        <f ca="1"/>
        <v>-1</v>
      </c>
      <c r="J40">
        <f ca="1"/>
        <v>-1.9547919027513672</v>
      </c>
      <c r="K40">
        <f ca="1"/>
        <v>0</v>
      </c>
      <c r="L40" s="6">
        <f ca="1"/>
        <v>3.1276072667387211</v>
      </c>
      <c r="M40">
        <f ca="1"/>
        <v>5.0823991694900883</v>
      </c>
    </row>
    <row r="41" spans="2:13" x14ac:dyDescent="0.25">
      <c r="B41">
        <v>0.10000000000000006</v>
      </c>
      <c r="C41" s="6">
        <f ca="1"/>
        <v>1.6368552978983684E-2</v>
      </c>
      <c r="D41">
        <v>1</v>
      </c>
      <c r="E41" s="1">
        <f ca="1"/>
        <v>100.12745221096458</v>
      </c>
      <c r="F41">
        <f ca="1"/>
        <v>-102.08224411371594</v>
      </c>
      <c r="G41" s="6">
        <f ca="1"/>
        <v>1</v>
      </c>
      <c r="H41">
        <f ca="1"/>
        <v>-100.12745221096458</v>
      </c>
      <c r="I41" s="6">
        <f ca="1"/>
        <v>1</v>
      </c>
      <c r="J41">
        <f ca="1"/>
        <v>-1.9547919027513672</v>
      </c>
      <c r="K41">
        <f ca="1"/>
        <v>0</v>
      </c>
      <c r="L41" s="6">
        <f ca="1"/>
        <v>3.1555338366169252</v>
      </c>
      <c r="M41">
        <f ca="1"/>
        <v>5.1103257393682924</v>
      </c>
    </row>
    <row r="42" spans="2:13" x14ac:dyDescent="0.25">
      <c r="B42">
        <v>0.10400000000000006</v>
      </c>
      <c r="C42" s="6">
        <f ca="1"/>
        <v>3.5940251031142456E-2</v>
      </c>
      <c r="D42">
        <v>1</v>
      </c>
      <c r="E42" s="1">
        <f ca="1"/>
        <v>100.51211185364373</v>
      </c>
      <c r="F42">
        <f ca="1"/>
        <v>-102.08224411371594</v>
      </c>
      <c r="G42" s="6">
        <f ca="1"/>
        <v>1</v>
      </c>
      <c r="H42">
        <f ca="1"/>
        <v>0</v>
      </c>
      <c r="I42" s="6">
        <f ca="1"/>
        <v>0</v>
      </c>
      <c r="J42">
        <f ca="1"/>
        <v>-1.5701322600722136</v>
      </c>
      <c r="K42">
        <f ca="1"/>
        <v>0</v>
      </c>
      <c r="L42" s="6">
        <f ca="1"/>
        <v>3.3186518485278924</v>
      </c>
      <c r="M42">
        <f ca="1"/>
        <v>4.888784108600106</v>
      </c>
    </row>
    <row r="43" spans="2:13" x14ac:dyDescent="0.25">
      <c r="B43">
        <v>0.10800000000000007</v>
      </c>
      <c r="C43" s="6">
        <f ca="1"/>
        <v>6.9794386748658899E-2</v>
      </c>
      <c r="D43">
        <v>1</v>
      </c>
      <c r="E43" s="1">
        <f ca="1"/>
        <v>101.186875867303</v>
      </c>
      <c r="F43">
        <f ca="1"/>
        <v>-102.08224411371594</v>
      </c>
      <c r="G43">
        <f ca="1"/>
        <v>1</v>
      </c>
      <c r="H43">
        <f ca="1"/>
        <v>0</v>
      </c>
      <c r="I43" s="6">
        <f ca="1"/>
        <v>0</v>
      </c>
      <c r="J43">
        <f ca="1"/>
        <v>-0.89536824641294288</v>
      </c>
      <c r="K43">
        <f ca="1"/>
        <v>0</v>
      </c>
      <c r="L43" s="6">
        <f ca="1"/>
        <v>3.6541864382225953</v>
      </c>
      <c r="M43">
        <f ca="1"/>
        <v>4.5495546846355381</v>
      </c>
    </row>
    <row r="44" spans="2:13" x14ac:dyDescent="0.25">
      <c r="B44">
        <v>0.11200000000000007</v>
      </c>
      <c r="C44" s="6">
        <f ca="1"/>
        <v>7.3642061244814414E-2</v>
      </c>
      <c r="D44">
        <v>1</v>
      </c>
      <c r="E44" s="1">
        <f ca="1"/>
        <v>101.25667181016146</v>
      </c>
      <c r="F44">
        <f ca="1"/>
        <v>-102.08224411371594</v>
      </c>
      <c r="G44">
        <f ca="1"/>
        <v>1</v>
      </c>
      <c r="H44">
        <f ca="1"/>
        <v>0</v>
      </c>
      <c r="I44" s="6">
        <f ca="1"/>
        <v>0</v>
      </c>
      <c r="J44">
        <f ca="1"/>
        <v>-0.82557230355448041</v>
      </c>
      <c r="K44">
        <f ca="1"/>
        <v>0</v>
      </c>
      <c r="L44" s="6">
        <f ca="1"/>
        <v>3.6522901862579715</v>
      </c>
      <c r="M44">
        <f ca="1"/>
        <v>4.4778624898124519</v>
      </c>
    </row>
    <row r="45" spans="2:13" x14ac:dyDescent="0.25">
      <c r="B45">
        <v>0.11600000000000008</v>
      </c>
      <c r="C45" s="6">
        <f ca="1"/>
        <v>6.391177991436868E-2</v>
      </c>
      <c r="D45">
        <v>1</v>
      </c>
      <c r="E45" s="1">
        <f ca="1"/>
        <v>101.05172777993177</v>
      </c>
      <c r="F45">
        <f ca="1"/>
        <v>-102.08224411371594</v>
      </c>
      <c r="G45">
        <f ca="1"/>
        <v>1</v>
      </c>
      <c r="H45">
        <f ca="1"/>
        <v>0</v>
      </c>
      <c r="I45" s="6">
        <f ca="1"/>
        <v>0</v>
      </c>
      <c r="J45">
        <f ca="1"/>
        <v>-1.0305163337841776</v>
      </c>
      <c r="K45">
        <f ca="1"/>
        <v>0</v>
      </c>
      <c r="L45" s="6">
        <f ca="1"/>
        <v>3.4912133438321007</v>
      </c>
      <c r="M45">
        <f ca="1"/>
        <v>4.5217296776162783</v>
      </c>
    </row>
    <row r="46" spans="2:13" x14ac:dyDescent="0.25">
      <c r="B46">
        <v>0.12000000000000008</v>
      </c>
      <c r="C46" s="6">
        <f ca="1"/>
        <v>-2.1432422741771734E-2</v>
      </c>
      <c r="D46">
        <v>1</v>
      </c>
      <c r="E46" s="1">
        <f ca="1"/>
        <v>99.333582024820572</v>
      </c>
      <c r="F46">
        <f ca="1"/>
        <v>-2.7486620888953723</v>
      </c>
      <c r="G46">
        <f ca="1"/>
        <v>0</v>
      </c>
      <c r="H46">
        <f ca="1"/>
        <v>99.333582024820572</v>
      </c>
      <c r="I46" s="6">
        <f ca="1"/>
        <v>-1</v>
      </c>
      <c r="J46">
        <f ca="1"/>
        <v>-2.7486620888953723</v>
      </c>
      <c r="K46">
        <f ca="1"/>
        <v>0</v>
      </c>
      <c r="L46" s="6">
        <f ca="1"/>
        <v>2.5457069781874679</v>
      </c>
      <c r="M46">
        <f ca="1"/>
        <v>5.2943690670828403</v>
      </c>
    </row>
    <row r="47" spans="2:13" x14ac:dyDescent="0.25">
      <c r="B47">
        <v>0.12400000000000008</v>
      </c>
      <c r="C47" s="6">
        <f ca="1"/>
        <v>-5.7478197865208129E-2</v>
      </c>
      <c r="D47">
        <v>1</v>
      </c>
      <c r="E47" s="1">
        <f ca="1"/>
        <v>98.61215663126552</v>
      </c>
      <c r="F47">
        <f ca="1"/>
        <v>-2.7486620888953723</v>
      </c>
      <c r="G47">
        <f ca="1"/>
        <v>0</v>
      </c>
      <c r="H47">
        <f ca="1"/>
        <v>0</v>
      </c>
      <c r="I47" s="6">
        <f ca="1"/>
        <v>0</v>
      </c>
      <c r="J47">
        <f ca="1"/>
        <v>-2.7486620888953723</v>
      </c>
      <c r="K47">
        <f ca="1"/>
        <v>0</v>
      </c>
      <c r="L47" s="6">
        <f ca="1"/>
        <v>2.1723315030386203</v>
      </c>
      <c r="M47">
        <f ca="1"/>
        <v>4.9209935919339927</v>
      </c>
    </row>
    <row r="48" spans="2:13" x14ac:dyDescent="0.25">
      <c r="B48">
        <v>0.12800000000000009</v>
      </c>
      <c r="C48" s="6">
        <f ca="1"/>
        <v>-7.192242037169301E-2</v>
      </c>
      <c r="D48">
        <v>1</v>
      </c>
      <c r="E48" s="1">
        <f ca="1"/>
        <v>98.319826628168158</v>
      </c>
      <c r="F48">
        <f ca="1"/>
        <v>-2.7486620888953723</v>
      </c>
      <c r="G48">
        <f ca="1"/>
        <v>0</v>
      </c>
      <c r="H48">
        <f ca="1"/>
        <v>0</v>
      </c>
      <c r="I48" s="6">
        <f ca="1"/>
        <v>0</v>
      </c>
      <c r="J48">
        <f ca="1"/>
        <v>-2.7486620888953723</v>
      </c>
      <c r="K48">
        <f ca="1"/>
        <v>0</v>
      </c>
      <c r="L48" s="6">
        <f ca="1"/>
        <v>2.0036770131227115</v>
      </c>
      <c r="M48">
        <f ca="1"/>
        <v>4.7523391020180838</v>
      </c>
    </row>
    <row r="49" spans="2:13" x14ac:dyDescent="0.25">
      <c r="B49">
        <v>0.13200000000000009</v>
      </c>
      <c r="C49" s="6">
        <f ca="1"/>
        <v>-0.12919403166546883</v>
      </c>
      <c r="D49">
        <v>1</v>
      </c>
      <c r="E49" s="1">
        <f ca="1"/>
        <v>97.192289253790108</v>
      </c>
      <c r="F49">
        <f ca="1"/>
        <v>-2.7486620888953723</v>
      </c>
      <c r="G49">
        <f ca="1"/>
        <v>0</v>
      </c>
      <c r="H49">
        <f ca="1"/>
        <v>0</v>
      </c>
      <c r="I49" s="6">
        <f ca="1"/>
        <v>0</v>
      </c>
      <c r="J49">
        <f ca="1"/>
        <v>-2.7486620888953723</v>
      </c>
      <c r="K49">
        <f ca="1"/>
        <v>0</v>
      </c>
      <c r="L49" s="6">
        <f ca="1"/>
        <v>1.5267103969699463</v>
      </c>
      <c r="M49">
        <f ca="1"/>
        <v>4.2753724858653186</v>
      </c>
    </row>
    <row r="50" spans="2:13" x14ac:dyDescent="0.25">
      <c r="B50">
        <v>0.13600000000000009</v>
      </c>
      <c r="C50" s="6">
        <f ca="1"/>
        <v>-6.1665642865169928E-2</v>
      </c>
      <c r="D50">
        <v>1</v>
      </c>
      <c r="E50" s="1">
        <f ca="1"/>
        <v>98.505960340171896</v>
      </c>
      <c r="F50">
        <f ca="1"/>
        <v>-2.7486620888953723</v>
      </c>
      <c r="G50">
        <f ca="1"/>
        <v>0</v>
      </c>
      <c r="H50">
        <f ca="1"/>
        <v>0</v>
      </c>
      <c r="I50" s="6">
        <f ca="1"/>
        <v>0</v>
      </c>
      <c r="J50">
        <f ca="1"/>
        <v>-2.7486620888953723</v>
      </c>
      <c r="K50">
        <f ca="1"/>
        <v>0</v>
      </c>
      <c r="L50" s="6">
        <f ca="1"/>
        <v>1.9924377440441532</v>
      </c>
      <c r="M50">
        <f ca="1"/>
        <v>4.7410998329395255</v>
      </c>
    </row>
    <row r="51" spans="2:13" x14ac:dyDescent="0.25">
      <c r="B51">
        <v>0.1400000000000001</v>
      </c>
      <c r="C51" s="6">
        <f ca="1"/>
        <v>-3.80477582153326E-2</v>
      </c>
      <c r="D51">
        <v>1</v>
      </c>
      <c r="E51" s="1">
        <f ca="1"/>
        <v>98.9644440233495</v>
      </c>
      <c r="F51">
        <f ca="1"/>
        <v>-2.7486620888953723</v>
      </c>
      <c r="G51">
        <f ca="1"/>
        <v>0</v>
      </c>
      <c r="H51">
        <f ca="1"/>
        <v>0</v>
      </c>
      <c r="I51" s="6">
        <f ca="1"/>
        <v>0</v>
      </c>
      <c r="J51">
        <f ca="1"/>
        <v>-2.7486620888953723</v>
      </c>
      <c r="K51">
        <f ca="1"/>
        <v>0</v>
      </c>
      <c r="L51" s="6">
        <f ca="1"/>
        <v>2.1466530618059494</v>
      </c>
      <c r="M51">
        <f ca="1"/>
        <v>4.8953151507013217</v>
      </c>
    </row>
    <row r="52" spans="2:13" x14ac:dyDescent="0.25">
      <c r="B52">
        <v>0.1440000000000001</v>
      </c>
      <c r="C52" s="6">
        <f ca="1"/>
        <v>-0.12682748616068124</v>
      </c>
      <c r="D52">
        <v>1</v>
      </c>
      <c r="E52" s="1">
        <f ca="1"/>
        <v>97.214967744862221</v>
      </c>
      <c r="F52">
        <f ca="1"/>
        <v>-2.7486620888953723</v>
      </c>
      <c r="G52">
        <f ca="1"/>
        <v>0</v>
      </c>
      <c r="H52">
        <f ca="1"/>
        <v>0</v>
      </c>
      <c r="I52" s="6">
        <f ca="1"/>
        <v>0</v>
      </c>
      <c r="J52">
        <f ca="1"/>
        <v>-2.7486620888953723</v>
      </c>
      <c r="K52">
        <f ca="1"/>
        <v>0</v>
      </c>
      <c r="L52" s="6">
        <f ca="1"/>
        <v>1.4057208829975991</v>
      </c>
      <c r="M52">
        <f ca="1"/>
        <v>4.1543829718929715</v>
      </c>
    </row>
    <row r="53" spans="2:13" x14ac:dyDescent="0.25">
      <c r="B53">
        <v>0.1480000000000001</v>
      </c>
      <c r="C53" s="6">
        <f ca="1"/>
        <v>-6.6426785499807489E-2</v>
      </c>
      <c r="D53">
        <v>1</v>
      </c>
      <c r="E53" s="1">
        <f ca="1"/>
        <v>98.388588704990568</v>
      </c>
      <c r="F53">
        <f ca="1"/>
        <v>-2.7486620888953723</v>
      </c>
      <c r="G53">
        <f ca="1"/>
        <v>0</v>
      </c>
      <c r="H53">
        <f ca="1"/>
        <v>0</v>
      </c>
      <c r="I53" s="6">
        <f ca="1"/>
        <v>0</v>
      </c>
      <c r="J53">
        <f ca="1"/>
        <v>-2.7486620888953723</v>
      </c>
      <c r="K53">
        <f ca="1"/>
        <v>0</v>
      </c>
      <c r="L53" s="6">
        <f ca="1"/>
        <v>1.8028422139690576</v>
      </c>
      <c r="M53">
        <f ca="1"/>
        <v>4.55150430286443</v>
      </c>
    </row>
    <row r="54" spans="2:13" x14ac:dyDescent="0.25">
      <c r="B54">
        <v>0.15200000000000011</v>
      </c>
      <c r="C54" s="6">
        <f ca="1"/>
        <v>1.2163318000632153E-2</v>
      </c>
      <c r="D54">
        <v>1</v>
      </c>
      <c r="E54" s="1">
        <f ca="1"/>
        <v>99.939284799154663</v>
      </c>
      <c r="F54">
        <f ca="1"/>
        <v>-2.7486620888953723</v>
      </c>
      <c r="G54">
        <f ca="1"/>
        <v>0</v>
      </c>
      <c r="H54">
        <f ca="1"/>
        <v>0</v>
      </c>
      <c r="I54" s="6">
        <f ca="1"/>
        <v>0</v>
      </c>
      <c r="J54">
        <f ca="1"/>
        <v>-2.7486620888953723</v>
      </c>
      <c r="K54">
        <f ca="1"/>
        <v>0</v>
      </c>
      <c r="L54" s="6">
        <f ca="1"/>
        <v>2.4663675335799837</v>
      </c>
      <c r="M54">
        <f ca="1"/>
        <v>5.2150296224753561</v>
      </c>
    </row>
    <row r="55" spans="2:13" x14ac:dyDescent="0.25">
      <c r="B55">
        <v>0.15600000000000011</v>
      </c>
      <c r="C55" s="6">
        <f ca="1"/>
        <v>0.12421972862784128</v>
      </c>
      <c r="D55">
        <v>1</v>
      </c>
      <c r="E55" s="1">
        <f ca="1"/>
        <v>102.19616286511757</v>
      </c>
      <c r="F55">
        <f ca="1"/>
        <v>-104.94482495401294</v>
      </c>
      <c r="G55">
        <f ca="1"/>
        <v>1</v>
      </c>
      <c r="H55">
        <f ca="1"/>
        <v>-102.19616286511757</v>
      </c>
      <c r="I55" s="6">
        <f ca="1"/>
        <v>1</v>
      </c>
      <c r="J55">
        <f ca="1"/>
        <v>-2.7486620888953723</v>
      </c>
      <c r="K55">
        <f ca="1"/>
        <v>0</v>
      </c>
      <c r="L55" s="6">
        <f ca="1"/>
        <v>3.7243461343932154</v>
      </c>
      <c r="M55">
        <f ca="1"/>
        <v>6.4730082232885877</v>
      </c>
    </row>
    <row r="56" spans="2:13" x14ac:dyDescent="0.25">
      <c r="B56">
        <v>0.16000000000000011</v>
      </c>
      <c r="C56" s="6">
        <f ca="1"/>
        <v>0.26840517103550432</v>
      </c>
      <c r="D56">
        <v>1</v>
      </c>
      <c r="E56" s="1">
        <f ca="1"/>
        <v>105.17769153826862</v>
      </c>
      <c r="F56">
        <f ca="1"/>
        <v>-104.94482495401294</v>
      </c>
      <c r="G56">
        <f ca="1"/>
        <v>1</v>
      </c>
      <c r="H56">
        <f ca="1"/>
        <v>0</v>
      </c>
      <c r="I56" s="6">
        <f ca="1"/>
        <v>0</v>
      </c>
      <c r="J56">
        <f ca="1"/>
        <v>0.23286658425567452</v>
      </c>
      <c r="K56">
        <f ca="1"/>
        <v>0</v>
      </c>
      <c r="L56" s="6">
        <f ca="1"/>
        <v>5.8647872115359974</v>
      </c>
      <c r="M56">
        <f ca="1"/>
        <v>5.6319206272803228</v>
      </c>
    </row>
    <row r="57" spans="2:13" x14ac:dyDescent="0.25">
      <c r="B57">
        <v>0.16400000000000012</v>
      </c>
      <c r="C57" s="6">
        <f ca="1"/>
        <v>0.41308546647596817</v>
      </c>
      <c r="D57">
        <v>1</v>
      </c>
      <c r="E57" s="1">
        <f ca="1"/>
        <v>108.25691873846847</v>
      </c>
      <c r="F57">
        <f ca="1"/>
        <v>-104.94482495401294</v>
      </c>
      <c r="G57">
        <f ca="1"/>
        <v>1</v>
      </c>
      <c r="H57">
        <f ca="1"/>
        <v>0</v>
      </c>
      <c r="I57" s="6">
        <f ca="1"/>
        <v>0</v>
      </c>
      <c r="J57">
        <f ca="1"/>
        <v>3.3120937844555272</v>
      </c>
      <c r="K57">
        <f ca="1"/>
        <v>0</v>
      </c>
      <c r="L57" s="6">
        <f ca="1"/>
        <v>8.5049735089876322</v>
      </c>
      <c r="M57">
        <f ca="1"/>
        <v>5.192879724532105</v>
      </c>
    </row>
    <row r="58" spans="2:13" x14ac:dyDescent="0.25">
      <c r="B58">
        <v>0.16800000000000012</v>
      </c>
      <c r="C58" s="6">
        <f ca="1"/>
        <v>0.38866355271664194</v>
      </c>
      <c r="D58">
        <v>1</v>
      </c>
      <c r="E58" s="1">
        <f ca="1"/>
        <v>107.72082175463609</v>
      </c>
      <c r="F58">
        <f ca="1"/>
        <v>-104.94482495401294</v>
      </c>
      <c r="G58">
        <f ca="1"/>
        <v>1</v>
      </c>
      <c r="H58">
        <f ca="1"/>
        <v>0</v>
      </c>
      <c r="I58" s="6">
        <f ca="1"/>
        <v>0</v>
      </c>
      <c r="J58">
        <f ca="1"/>
        <v>2.7759968006231475</v>
      </c>
      <c r="K58">
        <f ca="1"/>
        <v>0</v>
      </c>
      <c r="L58" s="6">
        <f ca="1"/>
        <v>7.9921723416520933</v>
      </c>
      <c r="M58">
        <f ca="1"/>
        <v>5.2161755410289459</v>
      </c>
    </row>
    <row r="59" spans="2:13" x14ac:dyDescent="0.25">
      <c r="B59">
        <v>0.17200000000000013</v>
      </c>
      <c r="C59" s="6">
        <f ca="1"/>
        <v>0.4007381583826321</v>
      </c>
      <c r="D59">
        <v>1</v>
      </c>
      <c r="E59" s="1">
        <f ca="1"/>
        <v>107.97263524575322</v>
      </c>
      <c r="F59">
        <f ca="1"/>
        <v>-104.94482495401294</v>
      </c>
      <c r="G59">
        <f ca="1"/>
        <v>1</v>
      </c>
      <c r="H59">
        <f ca="1"/>
        <v>0</v>
      </c>
      <c r="I59" s="6">
        <f ca="1"/>
        <v>0</v>
      </c>
      <c r="J59">
        <f ca="1"/>
        <v>3.0278102917402805</v>
      </c>
      <c r="K59">
        <f ca="1"/>
        <v>0</v>
      </c>
      <c r="L59" s="6">
        <f ca="1"/>
        <v>8.1982334321173056</v>
      </c>
      <c r="M59">
        <f ca="1"/>
        <v>5.1704231403770251</v>
      </c>
    </row>
    <row r="60" spans="2:13" x14ac:dyDescent="0.25">
      <c r="B60">
        <v>0.17600000000000013</v>
      </c>
      <c r="C60" s="6">
        <f ca="1"/>
        <v>0.42722289693126791</v>
      </c>
      <c r="D60">
        <v>1</v>
      </c>
      <c r="E60" s="1">
        <f ca="1"/>
        <v>108.53739471732817</v>
      </c>
      <c r="F60">
        <f ca="1"/>
        <v>-104.94482495401294</v>
      </c>
      <c r="G60">
        <f ca="1"/>
        <v>1</v>
      </c>
      <c r="H60">
        <f ca="1"/>
        <v>0</v>
      </c>
      <c r="I60" s="6">
        <f ca="1"/>
        <v>0</v>
      </c>
      <c r="J60">
        <f ca="1"/>
        <v>3.5925697633152254</v>
      </c>
      <c r="K60">
        <f ca="1"/>
        <v>0</v>
      </c>
      <c r="L60" s="6">
        <f ca="1"/>
        <v>8.7012785476600385</v>
      </c>
      <c r="M60">
        <f ca="1"/>
        <v>5.1087087843448131</v>
      </c>
    </row>
    <row r="61" spans="2:13" x14ac:dyDescent="0.25">
      <c r="B61">
        <v>0.18000000000000013</v>
      </c>
      <c r="C61" s="6">
        <f ca="1"/>
        <v>0.45755595722318365</v>
      </c>
      <c r="D61">
        <v>1</v>
      </c>
      <c r="E61" s="1">
        <f ca="1"/>
        <v>109.18911484467118</v>
      </c>
      <c r="F61">
        <f ca="1"/>
        <v>-104.94482495401294</v>
      </c>
      <c r="G61">
        <f ca="1"/>
        <v>1</v>
      </c>
      <c r="H61">
        <f ca="1"/>
        <v>0</v>
      </c>
      <c r="I61" s="6">
        <f ca="1"/>
        <v>0</v>
      </c>
      <c r="J61">
        <f ca="1"/>
        <v>4.2442898906582371</v>
      </c>
      <c r="K61">
        <f ca="1"/>
        <v>0</v>
      </c>
      <c r="L61" s="6">
        <f ca="1"/>
        <v>9.3001210496797881</v>
      </c>
      <c r="M61">
        <f ca="1"/>
        <v>5.055831159021551</v>
      </c>
    </row>
    <row r="62" spans="2:13" x14ac:dyDescent="0.25">
      <c r="B62">
        <v>0.18400000000000014</v>
      </c>
      <c r="C62" s="6">
        <f ca="1"/>
        <v>0.3341033130977053</v>
      </c>
      <c r="D62">
        <v>1</v>
      </c>
      <c r="E62" s="1">
        <f ca="1"/>
        <v>106.51766592331833</v>
      </c>
      <c r="F62">
        <f ca="1"/>
        <v>-104.94482495401294</v>
      </c>
      <c r="G62">
        <f ca="1"/>
        <v>1</v>
      </c>
      <c r="H62">
        <f ca="1"/>
        <v>0</v>
      </c>
      <c r="I62" s="6">
        <f ca="1"/>
        <v>0</v>
      </c>
      <c r="J62">
        <f ca="1"/>
        <v>1.5728409693053891</v>
      </c>
      <c r="K62">
        <f ca="1"/>
        <v>0</v>
      </c>
      <c r="L62" s="6">
        <f ca="1"/>
        <v>6.7979140027019156</v>
      </c>
      <c r="M62">
        <f ca="1"/>
        <v>5.2250730333965265</v>
      </c>
    </row>
    <row r="63" spans="2:13" x14ac:dyDescent="0.25">
      <c r="B63">
        <v>0.18800000000000014</v>
      </c>
      <c r="C63" s="6">
        <f ca="1"/>
        <v>0.39862713939028865</v>
      </c>
      <c r="D63">
        <v>1</v>
      </c>
      <c r="E63" s="1">
        <f ca="1"/>
        <v>107.89252727763967</v>
      </c>
      <c r="F63">
        <f ca="1"/>
        <v>-104.94482495401294</v>
      </c>
      <c r="G63">
        <f ca="1"/>
        <v>1</v>
      </c>
      <c r="H63">
        <f ca="1"/>
        <v>0</v>
      </c>
      <c r="I63" s="6">
        <f ca="1"/>
        <v>0</v>
      </c>
      <c r="J63">
        <f ca="1"/>
        <v>2.9477023236267286</v>
      </c>
      <c r="K63">
        <f ca="1"/>
        <v>0</v>
      </c>
      <c r="L63" s="6">
        <f ca="1"/>
        <v>8.0355201146945205</v>
      </c>
      <c r="M63">
        <f ca="1"/>
        <v>5.087817791067792</v>
      </c>
    </row>
    <row r="64" spans="2:13" x14ac:dyDescent="0.25">
      <c r="B64">
        <v>0.19200000000000014</v>
      </c>
      <c r="C64" s="6">
        <f ca="1"/>
        <v>0.3380610739611537</v>
      </c>
      <c r="D64">
        <v>1</v>
      </c>
      <c r="E64" s="1">
        <f ca="1"/>
        <v>106.58495863385411</v>
      </c>
      <c r="F64">
        <f ca="1"/>
        <v>-104.94482495401294</v>
      </c>
      <c r="G64">
        <f ca="1"/>
        <v>1</v>
      </c>
      <c r="H64">
        <f ca="1"/>
        <v>0</v>
      </c>
      <c r="I64" s="6">
        <f ca="1"/>
        <v>0</v>
      </c>
      <c r="J64">
        <f ca="1"/>
        <v>1.6401336798411705</v>
      </c>
      <c r="K64">
        <f ca="1"/>
        <v>0</v>
      </c>
      <c r="L64" s="6">
        <f ca="1"/>
        <v>6.8000029248031666</v>
      </c>
      <c r="M64">
        <f ca="1"/>
        <v>5.1598692449619961</v>
      </c>
    </row>
    <row r="65" spans="2:13" x14ac:dyDescent="0.25">
      <c r="B65">
        <v>0.19600000000000015</v>
      </c>
      <c r="C65" s="6">
        <f ca="1"/>
        <v>0.38286597043137593</v>
      </c>
      <c r="D65">
        <v>1</v>
      </c>
      <c r="E65" s="1">
        <f ca="1"/>
        <v>107.53575318868404</v>
      </c>
      <c r="F65">
        <f ca="1"/>
        <v>-104.94482495401294</v>
      </c>
      <c r="G65">
        <f ca="1"/>
        <v>1</v>
      </c>
      <c r="H65">
        <f ca="1"/>
        <v>0</v>
      </c>
      <c r="I65" s="6">
        <f ca="1"/>
        <v>0</v>
      </c>
      <c r="J65">
        <f ca="1"/>
        <v>2.5909282346710967</v>
      </c>
      <c r="K65">
        <f ca="1"/>
        <v>0</v>
      </c>
      <c r="L65" s="6">
        <f ca="1"/>
        <v>7.6578187029578828</v>
      </c>
      <c r="M65">
        <f ca="1"/>
        <v>5.0668904682867861</v>
      </c>
    </row>
    <row r="66" spans="2:13" x14ac:dyDescent="0.25">
      <c r="B66">
        <v>0.20000000000000015</v>
      </c>
      <c r="C66" s="6">
        <f ca="1"/>
        <v>0.40708811936811656</v>
      </c>
      <c r="D66">
        <v>1</v>
      </c>
      <c r="E66" s="1">
        <f ca="1"/>
        <v>108.04932219462393</v>
      </c>
      <c r="F66">
        <f ca="1"/>
        <v>-104.94482495401294</v>
      </c>
      <c r="G66">
        <f ca="1"/>
        <v>1</v>
      </c>
      <c r="H66">
        <f ca="1"/>
        <v>0</v>
      </c>
      <c r="I66" s="6">
        <f ca="1"/>
        <v>0</v>
      </c>
      <c r="J66">
        <f ca="1"/>
        <v>3.1044972406109821</v>
      </c>
      <c r="K66">
        <f ca="1"/>
        <v>0</v>
      </c>
      <c r="L66" s="6">
        <f ca="1"/>
        <v>8.1280834181156081</v>
      </c>
      <c r="M66">
        <f ca="1"/>
        <v>5.023586177504626</v>
      </c>
    </row>
    <row r="67" spans="2:13" x14ac:dyDescent="0.25">
      <c r="B67">
        <v>0.20400000000000015</v>
      </c>
      <c r="C67" s="6">
        <f ca="1"/>
        <v>0.33192223274444793</v>
      </c>
      <c r="D67">
        <v>1</v>
      </c>
      <c r="E67" s="1">
        <f ca="1"/>
        <v>106.42863137051508</v>
      </c>
      <c r="F67">
        <f ca="1"/>
        <v>-104.94482495401294</v>
      </c>
      <c r="G67">
        <f ca="1"/>
        <v>1</v>
      </c>
      <c r="H67">
        <f ca="1"/>
        <v>0</v>
      </c>
      <c r="I67" s="6">
        <f ca="1"/>
        <v>0</v>
      </c>
      <c r="J67">
        <f ca="1"/>
        <v>1.4838064165021336</v>
      </c>
      <c r="K67">
        <f ca="1"/>
        <v>0</v>
      </c>
      <c r="L67" s="6">
        <f ca="1"/>
        <v>6.5730090267319952</v>
      </c>
      <c r="M67">
        <f ca="1"/>
        <v>5.0892026102298615</v>
      </c>
    </row>
    <row r="68" spans="2:13" x14ac:dyDescent="0.25">
      <c r="B68">
        <v>0.20800000000000016</v>
      </c>
      <c r="C68" s="6">
        <f ca="1"/>
        <v>0.37741974900396325</v>
      </c>
      <c r="D68">
        <v>1</v>
      </c>
      <c r="E68" s="1">
        <f ca="1"/>
        <v>107.39290686313672</v>
      </c>
      <c r="F68">
        <f ca="1"/>
        <v>-104.94482495401294</v>
      </c>
      <c r="G68">
        <f ca="1"/>
        <v>1</v>
      </c>
      <c r="H68">
        <f ca="1"/>
        <v>0</v>
      </c>
      <c r="I68" s="6">
        <f ca="1"/>
        <v>0</v>
      </c>
      <c r="J68">
        <f ca="1"/>
        <v>2.448081909123772</v>
      </c>
      <c r="K68">
        <f ca="1"/>
        <v>0</v>
      </c>
      <c r="L68" s="6">
        <f ca="1"/>
        <v>7.4632933528307461</v>
      </c>
      <c r="M68">
        <f ca="1"/>
        <v>5.0152114437069741</v>
      </c>
    </row>
    <row r="69" spans="2:13" x14ac:dyDescent="0.25">
      <c r="B69">
        <v>0.21200000000000016</v>
      </c>
      <c r="C69" s="6">
        <f ca="1"/>
        <v>0.33667680483597345</v>
      </c>
      <c r="D69">
        <v>1</v>
      </c>
      <c r="E69" s="1">
        <f ca="1"/>
        <v>106.51284060634616</v>
      </c>
      <c r="F69">
        <f ca="1"/>
        <v>-104.94482495401294</v>
      </c>
      <c r="G69">
        <f ca="1"/>
        <v>1</v>
      </c>
      <c r="H69">
        <f ca="1"/>
        <v>0</v>
      </c>
      <c r="I69" s="6">
        <f ca="1"/>
        <v>0</v>
      </c>
      <c r="J69">
        <f ca="1"/>
        <v>1.5680156523332158</v>
      </c>
      <c r="K69">
        <f ca="1"/>
        <v>0</v>
      </c>
      <c r="L69" s="6">
        <f ca="1"/>
        <v>6.6023719330998603</v>
      </c>
      <c r="M69">
        <f ca="1"/>
        <v>5.0343562807666444</v>
      </c>
    </row>
    <row r="70" spans="2:13" x14ac:dyDescent="0.25">
      <c r="B70">
        <v>0.21600000000000016</v>
      </c>
      <c r="C70" s="6">
        <f ca="1"/>
        <v>0.30975017976567215</v>
      </c>
      <c r="D70">
        <v>1</v>
      </c>
      <c r="E70" s="1">
        <f ca="1"/>
        <v>105.93230117764027</v>
      </c>
      <c r="F70">
        <f ca="1"/>
        <v>-104.94482495401294</v>
      </c>
      <c r="G70">
        <f ca="1"/>
        <v>1</v>
      </c>
      <c r="H70">
        <f ca="1"/>
        <v>0</v>
      </c>
      <c r="I70" s="6">
        <f ca="1"/>
        <v>0</v>
      </c>
      <c r="J70">
        <f ca="1"/>
        <v>0.98747622362732557</v>
      </c>
      <c r="K70">
        <f ca="1"/>
        <v>0</v>
      </c>
      <c r="L70" s="6">
        <f ca="1"/>
        <v>6.0285610482989682</v>
      </c>
      <c r="M70">
        <f ca="1"/>
        <v>5.0410848246716427</v>
      </c>
    </row>
    <row r="71" spans="2:13" x14ac:dyDescent="0.25">
      <c r="B71">
        <v>0.22000000000000017</v>
      </c>
      <c r="C71" s="6">
        <f ca="1"/>
        <v>0.27399938918097694</v>
      </c>
      <c r="D71">
        <v>1</v>
      </c>
      <c r="E71" s="1">
        <f ca="1"/>
        <v>105.16915604488266</v>
      </c>
      <c r="F71">
        <f ca="1"/>
        <v>-104.94482495401294</v>
      </c>
      <c r="G71">
        <f ca="1"/>
        <v>1</v>
      </c>
      <c r="H71">
        <f ca="1"/>
        <v>0</v>
      </c>
      <c r="I71" s="6">
        <f ca="1"/>
        <v>0</v>
      </c>
      <c r="J71">
        <f ca="1"/>
        <v>0.22433109086971115</v>
      </c>
      <c r="K71">
        <f ca="1"/>
        <v>0</v>
      </c>
      <c r="L71" s="6">
        <f ca="1"/>
        <v>5.284433565493913</v>
      </c>
      <c r="M71">
        <f ca="1"/>
        <v>5.0601024746242018</v>
      </c>
    </row>
    <row r="72" spans="2:13" x14ac:dyDescent="0.25">
      <c r="B72">
        <v>0.22400000000000017</v>
      </c>
      <c r="C72" s="6">
        <f ca="1"/>
        <v>0.24519660324915254</v>
      </c>
      <c r="D72">
        <v>1</v>
      </c>
      <c r="E72" s="1">
        <f ca="1"/>
        <v>104.55669985846458</v>
      </c>
      <c r="F72">
        <f ca="1"/>
        <v>-104.94482495401294</v>
      </c>
      <c r="G72">
        <f ca="1"/>
        <v>1</v>
      </c>
      <c r="H72">
        <f ca="1"/>
        <v>0</v>
      </c>
      <c r="I72" s="6">
        <f ca="1"/>
        <v>0</v>
      </c>
      <c r="J72">
        <f ca="1"/>
        <v>-0.38812509554836083</v>
      </c>
      <c r="K72">
        <f ca="1"/>
        <v>0</v>
      </c>
      <c r="L72" s="6">
        <f ca="1"/>
        <v>4.6825532393075093</v>
      </c>
      <c r="M72">
        <f ca="1"/>
        <v>5.0706783348558702</v>
      </c>
    </row>
    <row r="73" spans="2:13" x14ac:dyDescent="0.25">
      <c r="B73">
        <v>0.22800000000000017</v>
      </c>
      <c r="C73" s="6">
        <f ca="1"/>
        <v>0.2454363934306982</v>
      </c>
      <c r="D73">
        <v>1</v>
      </c>
      <c r="E73" s="1">
        <f ca="1"/>
        <v>104.55334971015704</v>
      </c>
      <c r="F73">
        <f ca="1"/>
        <v>-104.94482495401294</v>
      </c>
      <c r="G73">
        <f ca="1"/>
        <v>1</v>
      </c>
      <c r="H73">
        <f ca="1"/>
        <v>0</v>
      </c>
      <c r="I73" s="6">
        <f ca="1"/>
        <v>0</v>
      </c>
      <c r="J73">
        <f ca="1"/>
        <v>-0.39147524385590771</v>
      </c>
      <c r="K73">
        <f ca="1"/>
        <v>0</v>
      </c>
      <c r="L73" s="6">
        <f ca="1"/>
        <v>4.6420325861128617</v>
      </c>
      <c r="M73">
        <f ca="1"/>
        <v>5.0335078299687694</v>
      </c>
    </row>
    <row r="74" spans="2:13" x14ac:dyDescent="0.25">
      <c r="B74">
        <v>0.23200000000000018</v>
      </c>
      <c r="C74" s="6">
        <f ca="1"/>
        <v>0.17321426581953758</v>
      </c>
      <c r="D74">
        <v>1</v>
      </c>
      <c r="E74" s="1">
        <f ca="1"/>
        <v>103.04574740133955</v>
      </c>
      <c r="F74">
        <f ca="1"/>
        <v>-104.94482495401294</v>
      </c>
      <c r="G74">
        <f ca="1"/>
        <v>1</v>
      </c>
      <c r="H74">
        <f ca="1"/>
        <v>0</v>
      </c>
      <c r="I74" s="6">
        <f ca="1"/>
        <v>0</v>
      </c>
      <c r="J74">
        <f ca="1"/>
        <v>-1.8990775526733898</v>
      </c>
      <c r="K74">
        <f ca="1"/>
        <v>0</v>
      </c>
      <c r="L74" s="6">
        <f ca="1"/>
        <v>3.2260387004925235</v>
      </c>
      <c r="M74">
        <f ca="1"/>
        <v>5.1251162531659133</v>
      </c>
    </row>
    <row r="75" spans="2:13" x14ac:dyDescent="0.25">
      <c r="B75">
        <v>0.23600000000000018</v>
      </c>
      <c r="C75" s="6">
        <f ca="1"/>
        <v>0.12004789089399587</v>
      </c>
      <c r="D75">
        <v>1</v>
      </c>
      <c r="E75" s="1">
        <f ca="1"/>
        <v>101.94768241192097</v>
      </c>
      <c r="F75">
        <f ca="1"/>
        <v>-104.94482495401294</v>
      </c>
      <c r="G75">
        <f ca="1"/>
        <v>1</v>
      </c>
      <c r="H75">
        <f ca="1"/>
        <v>0</v>
      </c>
      <c r="I75" s="6">
        <f ca="1"/>
        <v>0</v>
      </c>
      <c r="J75">
        <f ca="1"/>
        <v>-2.9971425420919786</v>
      </c>
      <c r="K75">
        <f ca="1"/>
        <v>0</v>
      </c>
      <c r="L75" s="6">
        <f ca="1"/>
        <v>2.2273082647803051</v>
      </c>
      <c r="M75">
        <f ca="1"/>
        <v>5.2244508068722837</v>
      </c>
    </row>
    <row r="76" spans="2:13" x14ac:dyDescent="0.25">
      <c r="B76">
        <v>0.24000000000000019</v>
      </c>
      <c r="C76" s="6">
        <f ca="1"/>
        <v>0.10742951790698325</v>
      </c>
      <c r="D76">
        <v>1</v>
      </c>
      <c r="E76" s="1">
        <f ca="1"/>
        <v>101.68258907910759</v>
      </c>
      <c r="F76">
        <f ca="1"/>
        <v>-104.94482495401294</v>
      </c>
      <c r="G76">
        <f ca="1"/>
        <v>1</v>
      </c>
      <c r="H76">
        <f ca="1"/>
        <v>0</v>
      </c>
      <c r="I76" s="6">
        <f ca="1"/>
        <v>0</v>
      </c>
      <c r="J76">
        <f ca="1"/>
        <v>-3.2622358749053575</v>
      </c>
      <c r="K76">
        <f ca="1"/>
        <v>0</v>
      </c>
      <c r="L76" s="6">
        <f ca="1"/>
        <v>1.9106983276880811</v>
      </c>
      <c r="M76">
        <f ca="1"/>
        <v>5.1729342025934386</v>
      </c>
    </row>
    <row r="77" spans="2:13" x14ac:dyDescent="0.25">
      <c r="B77">
        <v>0.24400000000000019</v>
      </c>
      <c r="C77" s="6">
        <f ca="1"/>
        <v>6.7704397593271404E-2</v>
      </c>
      <c r="D77">
        <v>1</v>
      </c>
      <c r="E77" s="1">
        <f ca="1"/>
        <v>100.86984934471548</v>
      </c>
      <c r="F77">
        <f ca="1"/>
        <v>-104.94482495401294</v>
      </c>
      <c r="G77">
        <f ca="1"/>
        <v>1</v>
      </c>
      <c r="H77">
        <f ca="1"/>
        <v>0</v>
      </c>
      <c r="I77" s="6">
        <f ca="1"/>
        <v>0</v>
      </c>
      <c r="J77">
        <f ca="1"/>
        <v>-4.0749756092974678</v>
      </c>
      <c r="K77">
        <f ca="1"/>
        <v>0</v>
      </c>
      <c r="L77" s="6">
        <f ca="1"/>
        <v>1.1501945188773846</v>
      </c>
      <c r="M77">
        <f ca="1"/>
        <v>5.2251701281748524</v>
      </c>
    </row>
    <row r="78" spans="2:13" x14ac:dyDescent="0.25">
      <c r="B78">
        <v>0.24800000000000019</v>
      </c>
      <c r="C78" s="6">
        <f ca="1"/>
        <v>8.1258371868593693E-2</v>
      </c>
      <c r="D78">
        <v>1</v>
      </c>
      <c r="E78" s="1">
        <f ca="1"/>
        <v>101.13556659593716</v>
      </c>
      <c r="F78">
        <f ca="1"/>
        <v>0</v>
      </c>
      <c r="G78">
        <f ca="1"/>
        <v>1</v>
      </c>
      <c r="H78">
        <f ca="1"/>
        <v>104.94482495401294</v>
      </c>
      <c r="I78" s="6">
        <f ca="1"/>
        <v>0</v>
      </c>
      <c r="J78">
        <f ca="1"/>
        <v>101.13556659593716</v>
      </c>
      <c r="K78">
        <f ca="1"/>
        <v>-104.94482495401294</v>
      </c>
      <c r="L78" s="6">
        <f ca="1"/>
        <v>1.1798984942868884</v>
      </c>
      <c r="M78">
        <f ca="1"/>
        <v>-99.955668101650275</v>
      </c>
    </row>
    <row r="79" spans="2:13" x14ac:dyDescent="0.25">
      <c r="C79" s="6"/>
      <c r="E79" s="1"/>
      <c r="I79" s="6"/>
    </row>
    <row r="80" spans="2:13" x14ac:dyDescent="0.25">
      <c r="C80" s="6"/>
      <c r="E80" s="1"/>
      <c r="I80" s="6"/>
    </row>
    <row r="81" spans="3:9" x14ac:dyDescent="0.25">
      <c r="C81" s="6"/>
      <c r="E81" s="1"/>
      <c r="I81" s="6"/>
    </row>
    <row r="82" spans="3:9" x14ac:dyDescent="0.25">
      <c r="C82" s="6"/>
      <c r="E82" s="1"/>
      <c r="I82" s="6"/>
    </row>
    <row r="83" spans="3:9" x14ac:dyDescent="0.25">
      <c r="C83" s="6"/>
      <c r="E83" s="1"/>
      <c r="I83" s="6"/>
    </row>
    <row r="84" spans="3:9" x14ac:dyDescent="0.25">
      <c r="C84" s="6"/>
      <c r="E84" s="1"/>
      <c r="I84" s="6"/>
    </row>
    <row r="85" spans="3:9" x14ac:dyDescent="0.25">
      <c r="C85" s="6"/>
      <c r="E85" s="1"/>
      <c r="I85" s="6"/>
    </row>
    <row r="86" spans="3:9" x14ac:dyDescent="0.25">
      <c r="C86" s="6"/>
      <c r="E86" s="1"/>
      <c r="I86" s="6"/>
    </row>
    <row r="87" spans="3:9" x14ac:dyDescent="0.25">
      <c r="C87" s="6"/>
      <c r="E87" s="1"/>
      <c r="I87" s="6"/>
    </row>
    <row r="88" spans="3:9" x14ac:dyDescent="0.25">
      <c r="C88" s="6"/>
      <c r="E88" s="1"/>
      <c r="I88" s="6"/>
    </row>
    <row r="89" spans="3:9" x14ac:dyDescent="0.25">
      <c r="C89" s="6"/>
      <c r="E89" s="1"/>
      <c r="I89" s="6"/>
    </row>
    <row r="90" spans="3:9" x14ac:dyDescent="0.25">
      <c r="C90" s="6"/>
      <c r="E90" s="1"/>
      <c r="I90" s="6"/>
    </row>
    <row r="91" spans="3:9" x14ac:dyDescent="0.25">
      <c r="C91" s="6"/>
      <c r="E91" s="1"/>
      <c r="I91" s="6"/>
    </row>
    <row r="92" spans="3:9" x14ac:dyDescent="0.25">
      <c r="C92" s="6"/>
      <c r="E92" s="1"/>
      <c r="I92" s="6"/>
    </row>
    <row r="93" spans="3:9" x14ac:dyDescent="0.25">
      <c r="C93" s="6"/>
      <c r="E93" s="1"/>
      <c r="I93" s="6"/>
    </row>
    <row r="94" spans="3:9" x14ac:dyDescent="0.25">
      <c r="C94" s="6"/>
      <c r="E94" s="1"/>
      <c r="I94" s="6"/>
    </row>
    <row r="95" spans="3:9" x14ac:dyDescent="0.25">
      <c r="C95" s="6"/>
      <c r="E95" s="1"/>
      <c r="I95" s="6"/>
    </row>
    <row r="96" spans="3:9" x14ac:dyDescent="0.25">
      <c r="C96" s="6"/>
      <c r="E96" s="1"/>
      <c r="I96" s="6"/>
    </row>
    <row r="97" spans="3:9" x14ac:dyDescent="0.25">
      <c r="C97" s="6"/>
      <c r="E97" s="1"/>
      <c r="I97" s="6"/>
    </row>
    <row r="98" spans="3:9" x14ac:dyDescent="0.25">
      <c r="C98" s="6"/>
      <c r="E98" s="1"/>
      <c r="I98" s="6"/>
    </row>
    <row r="99" spans="3:9" x14ac:dyDescent="0.25">
      <c r="C99" s="6"/>
      <c r="E99" s="1"/>
      <c r="I99" s="6"/>
    </row>
    <row r="100" spans="3:9" x14ac:dyDescent="0.25">
      <c r="C100" s="6"/>
      <c r="E100" s="1"/>
      <c r="I100" s="6"/>
    </row>
    <row r="101" spans="3:9" x14ac:dyDescent="0.25">
      <c r="C101" s="6"/>
      <c r="E101" s="1"/>
      <c r="I101" s="6"/>
    </row>
    <row r="102" spans="3:9" x14ac:dyDescent="0.25">
      <c r="C102" s="6"/>
      <c r="E102" s="1"/>
      <c r="I102" s="6"/>
    </row>
    <row r="103" spans="3:9" x14ac:dyDescent="0.25">
      <c r="C103" s="6"/>
      <c r="E103" s="1"/>
      <c r="I103" s="6"/>
    </row>
    <row r="104" spans="3:9" x14ac:dyDescent="0.25">
      <c r="C104" s="6"/>
      <c r="E104" s="1"/>
      <c r="I104" s="6"/>
    </row>
    <row r="105" spans="3:9" x14ac:dyDescent="0.25">
      <c r="C105" s="6"/>
      <c r="E105" s="1"/>
      <c r="I105" s="6"/>
    </row>
    <row r="106" spans="3:9" x14ac:dyDescent="0.25">
      <c r="C106" s="6"/>
      <c r="E106" s="1"/>
      <c r="I106" s="6"/>
    </row>
    <row r="107" spans="3:9" x14ac:dyDescent="0.25">
      <c r="C107" s="6"/>
      <c r="E107" s="1"/>
      <c r="I107" s="6"/>
    </row>
    <row r="108" spans="3:9" x14ac:dyDescent="0.25">
      <c r="C108" s="6"/>
      <c r="E108" s="1"/>
      <c r="I108" s="6"/>
    </row>
    <row r="109" spans="3:9" x14ac:dyDescent="0.25">
      <c r="C109" s="6"/>
      <c r="E109" s="1"/>
      <c r="I109" s="6"/>
    </row>
    <row r="110" spans="3:9" x14ac:dyDescent="0.25">
      <c r="C110" s="6"/>
      <c r="E110" s="1"/>
      <c r="I110" s="6"/>
    </row>
    <row r="111" spans="3:9" x14ac:dyDescent="0.25">
      <c r="C111" s="6"/>
      <c r="E111" s="1"/>
      <c r="I111" s="6"/>
    </row>
    <row r="112" spans="3:9" x14ac:dyDescent="0.25">
      <c r="C112" s="6"/>
      <c r="E112" s="1"/>
      <c r="I112" s="6"/>
    </row>
    <row r="113" spans="3:9" x14ac:dyDescent="0.25">
      <c r="C113" s="6"/>
      <c r="E113" s="1"/>
      <c r="I113" s="6"/>
    </row>
    <row r="114" spans="3:9" x14ac:dyDescent="0.25">
      <c r="C114" s="6"/>
      <c r="E114" s="1"/>
      <c r="I114" s="6"/>
    </row>
    <row r="115" spans="3:9" x14ac:dyDescent="0.25">
      <c r="C115" s="6"/>
      <c r="E115" s="1"/>
      <c r="I115" s="6"/>
    </row>
    <row r="116" spans="3:9" x14ac:dyDescent="0.25">
      <c r="C116" s="6"/>
      <c r="E116" s="1"/>
      <c r="I116" s="6"/>
    </row>
    <row r="117" spans="3:9" x14ac:dyDescent="0.25">
      <c r="C117" s="6"/>
      <c r="E117" s="1"/>
      <c r="I117" s="6"/>
    </row>
    <row r="118" spans="3:9" x14ac:dyDescent="0.25">
      <c r="C118" s="6"/>
      <c r="E118" s="1"/>
      <c r="I118" s="6"/>
    </row>
    <row r="119" spans="3:9" x14ac:dyDescent="0.25">
      <c r="C119" s="6"/>
      <c r="E119" s="1"/>
      <c r="I119" s="6"/>
    </row>
    <row r="120" spans="3:9" x14ac:dyDescent="0.25">
      <c r="C120" s="6"/>
      <c r="E120" s="1"/>
      <c r="I120" s="6"/>
    </row>
    <row r="121" spans="3:9" x14ac:dyDescent="0.25">
      <c r="C121" s="6"/>
      <c r="E121" s="1"/>
      <c r="I121" s="6"/>
    </row>
    <row r="122" spans="3:9" x14ac:dyDescent="0.25">
      <c r="C122" s="6"/>
      <c r="E122" s="1"/>
      <c r="I122" s="6"/>
    </row>
    <row r="123" spans="3:9" x14ac:dyDescent="0.25">
      <c r="C123" s="6"/>
      <c r="E123" s="1"/>
      <c r="I123" s="6"/>
    </row>
    <row r="124" spans="3:9" x14ac:dyDescent="0.25">
      <c r="C124" s="6"/>
      <c r="E124" s="1"/>
      <c r="I124" s="6"/>
    </row>
    <row r="125" spans="3:9" x14ac:dyDescent="0.25">
      <c r="C125" s="6"/>
      <c r="E125" s="1"/>
      <c r="I125" s="6"/>
    </row>
    <row r="126" spans="3:9" x14ac:dyDescent="0.25">
      <c r="C126" s="6"/>
      <c r="E126" s="1"/>
      <c r="I126" s="6"/>
    </row>
    <row r="127" spans="3:9" x14ac:dyDescent="0.25">
      <c r="C127" s="6"/>
      <c r="E127" s="1"/>
      <c r="I127" s="6"/>
    </row>
    <row r="128" spans="3:9" x14ac:dyDescent="0.25">
      <c r="C128" s="6"/>
      <c r="E128" s="1"/>
      <c r="I128" s="6"/>
    </row>
    <row r="129" spans="3:9" x14ac:dyDescent="0.25">
      <c r="C129" s="6"/>
      <c r="E129" s="1"/>
      <c r="I129" s="6"/>
    </row>
    <row r="130" spans="3:9" x14ac:dyDescent="0.25">
      <c r="C130" s="6"/>
      <c r="E130" s="1"/>
      <c r="I130" s="6"/>
    </row>
    <row r="131" spans="3:9" x14ac:dyDescent="0.25">
      <c r="C131" s="6"/>
      <c r="E131" s="1"/>
      <c r="I131" s="6"/>
    </row>
    <row r="132" spans="3:9" x14ac:dyDescent="0.25">
      <c r="C132" s="6"/>
      <c r="E132" s="1"/>
      <c r="I132" s="6"/>
    </row>
    <row r="133" spans="3:9" x14ac:dyDescent="0.25">
      <c r="C133" s="6"/>
      <c r="E133" s="1"/>
      <c r="I133" s="6"/>
    </row>
    <row r="134" spans="3:9" x14ac:dyDescent="0.25">
      <c r="C134" s="6"/>
      <c r="E134" s="1"/>
      <c r="I134" s="6"/>
    </row>
    <row r="135" spans="3:9" x14ac:dyDescent="0.25">
      <c r="C135" s="6"/>
      <c r="E135" s="1"/>
      <c r="I135" s="6"/>
    </row>
    <row r="136" spans="3:9" x14ac:dyDescent="0.25">
      <c r="C136" s="6"/>
      <c r="E136" s="1"/>
      <c r="I136" s="6"/>
    </row>
    <row r="137" spans="3:9" x14ac:dyDescent="0.25">
      <c r="C137" s="6"/>
      <c r="E137" s="1"/>
      <c r="I137" s="6"/>
    </row>
    <row r="138" spans="3:9" x14ac:dyDescent="0.25">
      <c r="C138" s="6"/>
      <c r="E138" s="1"/>
      <c r="I138" s="6"/>
    </row>
    <row r="139" spans="3:9" x14ac:dyDescent="0.25">
      <c r="C139" s="6"/>
      <c r="E139" s="1"/>
      <c r="I139" s="6"/>
    </row>
    <row r="140" spans="3:9" x14ac:dyDescent="0.25">
      <c r="C140" s="6"/>
      <c r="E140" s="1"/>
      <c r="I140" s="6"/>
    </row>
    <row r="141" spans="3:9" x14ac:dyDescent="0.25">
      <c r="C141" s="6"/>
      <c r="E141" s="1"/>
      <c r="I141" s="6"/>
    </row>
    <row r="142" spans="3:9" x14ac:dyDescent="0.25">
      <c r="C142" s="6"/>
      <c r="E142" s="1"/>
      <c r="I142" s="6"/>
    </row>
    <row r="143" spans="3:9" x14ac:dyDescent="0.25">
      <c r="C143" s="6"/>
      <c r="E143" s="1"/>
      <c r="I143" s="6"/>
    </row>
    <row r="144" spans="3:9" x14ac:dyDescent="0.25">
      <c r="C144" s="6"/>
      <c r="E144" s="1"/>
      <c r="I144" s="6"/>
    </row>
    <row r="145" spans="3:9" x14ac:dyDescent="0.25">
      <c r="C145" s="6"/>
      <c r="E145" s="1"/>
      <c r="I145" s="6"/>
    </row>
    <row r="146" spans="3:9" x14ac:dyDescent="0.25">
      <c r="C146" s="6"/>
      <c r="E146" s="1"/>
      <c r="I146" s="6"/>
    </row>
    <row r="147" spans="3:9" x14ac:dyDescent="0.25">
      <c r="C147" s="6"/>
      <c r="E147" s="1"/>
      <c r="I147" s="6"/>
    </row>
    <row r="148" spans="3:9" x14ac:dyDescent="0.25">
      <c r="C148" s="6"/>
      <c r="E148" s="1"/>
      <c r="I148" s="6"/>
    </row>
    <row r="149" spans="3:9" x14ac:dyDescent="0.25">
      <c r="C149" s="6"/>
      <c r="E149" s="1"/>
      <c r="I149" s="6"/>
    </row>
    <row r="150" spans="3:9" x14ac:dyDescent="0.25">
      <c r="C150" s="6"/>
      <c r="E150" s="1"/>
      <c r="I150" s="6"/>
    </row>
    <row r="151" spans="3:9" x14ac:dyDescent="0.25">
      <c r="C151" s="6"/>
      <c r="E151" s="1"/>
      <c r="I151" s="6"/>
    </row>
    <row r="152" spans="3:9" x14ac:dyDescent="0.25">
      <c r="C152" s="6"/>
      <c r="E152" s="1"/>
      <c r="I152" s="6"/>
    </row>
    <row r="153" spans="3:9" x14ac:dyDescent="0.25">
      <c r="C153" s="6"/>
      <c r="E153" s="1"/>
    </row>
    <row r="154" spans="3:9" x14ac:dyDescent="0.25">
      <c r="C154" s="6"/>
      <c r="E154" s="1"/>
    </row>
    <row r="155" spans="3:9" x14ac:dyDescent="0.25">
      <c r="C155" s="6"/>
      <c r="E155" s="1"/>
    </row>
    <row r="156" spans="3:9" x14ac:dyDescent="0.25">
      <c r="C156" s="6"/>
      <c r="E156" s="1"/>
    </row>
    <row r="157" spans="3:9" x14ac:dyDescent="0.25">
      <c r="C157" s="6"/>
      <c r="E157" s="1"/>
    </row>
    <row r="158" spans="3:9" x14ac:dyDescent="0.25">
      <c r="C158" s="6"/>
      <c r="E158" s="1"/>
    </row>
    <row r="159" spans="3:9" x14ac:dyDescent="0.25">
      <c r="C159" s="6"/>
    </row>
    <row r="160" spans="3:9" x14ac:dyDescent="0.25">
      <c r="C160" s="6"/>
    </row>
  </sheetData>
  <mergeCells count="3">
    <mergeCell ref="D14:E14"/>
    <mergeCell ref="H14:I14"/>
    <mergeCell ref="F14:G1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Sheet1</vt:lpstr>
      <vt:lpstr>dt</vt:lpstr>
      <vt:lpstr>k</vt:lpstr>
      <vt:lpstr>M0</vt:lpstr>
      <vt:lpstr>r_</vt:lpstr>
      <vt:lpstr>S_t</vt:lpstr>
      <vt:lpstr>s0</vt:lpstr>
      <vt:lpstr>sigma</vt:lpstr>
      <vt:lpstr>t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2022-10-06T19:43:55Z</dcterms:created>
  <dcterms:modified xsi:type="dcterms:W3CDTF">2022-10-13T20:27:36Z</dcterms:modified>
</cp:coreProperties>
</file>