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hw\hw6\code\"/>
    </mc:Choice>
  </mc:AlternateContent>
  <xr:revisionPtr revIDLastSave="0" documentId="13_ncr:1_{3C2C7A03-DB85-4DDF-B4C9-303760AF35FE}" xr6:coauthVersionLast="47" xr6:coauthVersionMax="47" xr10:uidLastSave="{00000000-0000-0000-0000-000000000000}"/>
  <bookViews>
    <workbookView xWindow="-108" yWindow="-108" windowWidth="23256" windowHeight="13176" xr2:uid="{330222DD-8FC1-4FA6-88DF-0116CB0E5408}"/>
  </bookViews>
  <sheets>
    <sheet name="Sheet1" sheetId="1" r:id="rId1"/>
  </sheets>
  <definedNames>
    <definedName name="k">Sheet1!$C$5</definedName>
    <definedName name="m">Sheet1!$C$7</definedName>
    <definedName name="r_">Sheet1!$C$2</definedName>
    <definedName name="s0">Sheet1!$C$3</definedName>
    <definedName name="sigma">Sheet1!$C$4</definedName>
    <definedName name="t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 a="1"/>
  <c r="C7" i="1"/>
  <c r="B10" i="1" a="1"/>
  <c r="B10" i="1" s="1"/>
  <c r="A1" i="1" a="1"/>
  <c r="A1" i="1" l="1"/>
  <c r="C22" i="1" a="1"/>
  <c r="C43" i="1" a="1"/>
  <c r="C44" i="1" a="1"/>
  <c r="C36" i="1" a="1"/>
  <c r="C19" i="1" a="1"/>
  <c r="C45" i="1" a="1"/>
  <c r="C18" i="1" a="1"/>
  <c r="C49" i="1" a="1"/>
  <c r="C32" i="1" a="1"/>
  <c r="C28" i="1" a="1"/>
  <c r="C15" i="1" a="1"/>
  <c r="C39" i="1" a="1"/>
  <c r="C10" i="1" a="1"/>
  <c r="C14" i="1" a="1"/>
  <c r="C41" i="1" a="1"/>
  <c r="C24" i="1" a="1"/>
  <c r="C20" i="1" a="1"/>
  <c r="C11" i="1" a="1"/>
  <c r="C25" i="1" a="1"/>
  <c r="C42" i="1" a="1"/>
  <c r="C38" i="1" a="1"/>
  <c r="C34" i="1" a="1"/>
  <c r="C37" i="1" a="1"/>
  <c r="C21" i="1" a="1"/>
  <c r="C46" i="1" a="1"/>
  <c r="C31" i="1" a="1"/>
  <c r="C33" i="1" a="1"/>
  <c r="C30" i="1" a="1"/>
  <c r="C29" i="1" a="1"/>
  <c r="C13" i="1" a="1"/>
  <c r="C48" i="1" a="1"/>
  <c r="C27" i="1" a="1"/>
  <c r="C16" i="1" a="1"/>
  <c r="C35" i="1" a="1"/>
  <c r="C26" i="1" a="1"/>
  <c r="C17" i="1" a="1"/>
  <c r="C50" i="1" a="1"/>
  <c r="C40" i="1" a="1"/>
  <c r="C23" i="1" a="1"/>
  <c r="C12" i="1" a="1"/>
  <c r="C47" i="1" a="1"/>
  <c r="C11" i="1" l="1"/>
  <c r="C15" i="1"/>
  <c r="C19" i="1"/>
  <c r="C23" i="1"/>
  <c r="C27" i="1"/>
  <c r="C31" i="1"/>
  <c r="C35" i="1"/>
  <c r="C16" i="1"/>
  <c r="C20" i="1"/>
  <c r="C28" i="1"/>
  <c r="C36" i="1"/>
  <c r="C40" i="1"/>
  <c r="C48" i="1"/>
  <c r="C46" i="1"/>
  <c r="C47" i="1"/>
  <c r="C12" i="1"/>
  <c r="C24" i="1"/>
  <c r="C32" i="1"/>
  <c r="C44" i="1"/>
  <c r="C50" i="1"/>
  <c r="C13" i="1"/>
  <c r="C21" i="1"/>
  <c r="C25" i="1"/>
  <c r="C33" i="1"/>
  <c r="C41" i="1"/>
  <c r="C49" i="1"/>
  <c r="C43" i="1"/>
  <c r="C17" i="1"/>
  <c r="C29" i="1"/>
  <c r="C37" i="1"/>
  <c r="C45" i="1"/>
  <c r="C39" i="1"/>
  <c r="C14" i="1"/>
  <c r="C18" i="1"/>
  <c r="C22" i="1"/>
  <c r="C26" i="1"/>
  <c r="C30" i="1"/>
  <c r="C34" i="1"/>
  <c r="C38" i="1"/>
  <c r="C42" i="1"/>
  <c r="C10" i="1"/>
  <c r="D44" i="1" a="1"/>
  <c r="D27" i="1" a="1"/>
  <c r="D37" i="1" a="1"/>
  <c r="D12" i="1" a="1"/>
  <c r="D10" i="1" a="1"/>
  <c r="D41" i="1" a="1"/>
  <c r="D43" i="1" a="1"/>
  <c r="D48" i="1" a="1"/>
  <c r="D34" i="1" a="1"/>
  <c r="D33" i="1" a="1"/>
  <c r="D18" i="1" a="1"/>
  <c r="D15" i="1" a="1"/>
  <c r="D22" i="1" a="1"/>
  <c r="D13" i="1" a="1"/>
  <c r="D35" i="1" a="1"/>
  <c r="D39" i="1" a="1"/>
  <c r="D14" i="1" a="1"/>
  <c r="D28" i="1" a="1"/>
  <c r="D23" i="1" a="1"/>
  <c r="D29" i="1" a="1"/>
  <c r="D47" i="1" a="1"/>
  <c r="D42" i="1" a="1"/>
  <c r="D16" i="1" a="1"/>
  <c r="D32" i="1" a="1"/>
  <c r="D40" i="1" a="1"/>
  <c r="D30" i="1" a="1"/>
  <c r="D25" i="1" a="1"/>
  <c r="D11" i="1" a="1"/>
  <c r="D38" i="1" a="1"/>
  <c r="D36" i="1" a="1"/>
  <c r="D49" i="1" a="1"/>
  <c r="D50" i="1" a="1"/>
  <c r="D31" i="1" a="1"/>
  <c r="D45" i="1" a="1"/>
  <c r="D20" i="1" a="1"/>
  <c r="D21" i="1" a="1"/>
  <c r="D19" i="1" a="1"/>
  <c r="D17" i="1" a="1"/>
  <c r="D46" i="1" a="1"/>
  <c r="D24" i="1" a="1"/>
  <c r="D26" i="1" a="1"/>
  <c r="D18" i="1" l="1"/>
  <c r="D10" i="1"/>
  <c r="D14" i="1"/>
  <c r="D24" i="1"/>
  <c r="D20" i="1"/>
  <c r="D11" i="1"/>
  <c r="D42" i="1"/>
  <c r="D39" i="1"/>
  <c r="D33" i="1"/>
  <c r="D12" i="1"/>
  <c r="D16" i="1"/>
  <c r="D38" i="1"/>
  <c r="D45" i="1"/>
  <c r="D25" i="1"/>
  <c r="D47" i="1"/>
  <c r="D35" i="1"/>
  <c r="D34" i="1"/>
  <c r="D37" i="1"/>
  <c r="D21" i="1"/>
  <c r="D46" i="1"/>
  <c r="D31" i="1"/>
  <c r="D30" i="1"/>
  <c r="D29" i="1"/>
  <c r="D13" i="1"/>
  <c r="D48" i="1"/>
  <c r="D27" i="1"/>
  <c r="D26" i="1"/>
  <c r="D17" i="1"/>
  <c r="D50" i="1"/>
  <c r="D40" i="1"/>
  <c r="D23" i="1"/>
  <c r="D22" i="1"/>
  <c r="D43" i="1"/>
  <c r="D44" i="1"/>
  <c r="D36" i="1"/>
  <c r="D19" i="1"/>
  <c r="D49" i="1"/>
  <c r="D32" i="1"/>
  <c r="D28" i="1"/>
  <c r="D15" i="1"/>
  <c r="D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<sst xmlns="http://schemas.openxmlformats.org/spreadsheetml/2006/main" count="10" uniqueCount="10">
  <si>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k</t>
  </si>
  <si>
    <t>sigma</t>
  </si>
  <si>
    <t>t</t>
  </si>
  <si>
    <t>implied</t>
  </si>
  <si>
    <t>strike</t>
  </si>
  <si>
    <t>Plot implied volatilty as a function of strike for the double exponential distribution</t>
  </si>
  <si>
    <t>put</t>
  </si>
  <si>
    <t>r</t>
  </si>
  <si>
    <t>s0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</si>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</sst>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1" xfId="1" applyFont="1"/>
    <xf numFmtId="0" fontId="5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Sheet1!$D$9</c:f>
              <c:strCache>
                <c:ptCount val="1"/>
                <c:pt idx="0">
                  <c:v>implied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Sheet1!$B$10:$B$50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Sheet1!$D$10:$D$50</c:f>
              <c:numCache>
                <c:formatCode>General</c:formatCode>
                <c:ptCount val="41"/>
                <c:pt idx="0">
                  <c:v>0.11041895386427644</c:v>
                </c:pt>
                <c:pt idx="1">
                  <c:v>0.10915732193536341</c:v>
                </c:pt>
                <c:pt idx="2">
                  <c:v>0.10792621944663856</c:v>
                </c:pt>
                <c:pt idx="3">
                  <c:v>0.10672887639094109</c:v>
                </c:pt>
                <c:pt idx="4">
                  <c:v>0.10556888484477046</c:v>
                </c:pt>
                <c:pt idx="5">
                  <c:v>0.10445020702359331</c:v>
                </c:pt>
                <c:pt idx="6">
                  <c:v>0.10337717269320643</c:v>
                </c:pt>
                <c:pt idx="7">
                  <c:v>0.10235446194295586</c:v>
                </c:pt>
                <c:pt idx="8">
                  <c:v>0.10138706977475222</c:v>
                </c:pt>
                <c:pt idx="9">
                  <c:v>0.10048024662989133</c:v>
                </c:pt>
                <c:pt idx="10">
                  <c:v>9.9639412567634228E-2</c:v>
                </c:pt>
                <c:pt idx="11">
                  <c:v>9.8870039113722108E-2</c:v>
                </c:pt>
                <c:pt idx="12">
                  <c:v>9.8177507606034276E-2</c:v>
                </c:pt>
                <c:pt idx="13">
                  <c:v>9.7566924969222438E-2</c:v>
                </c:pt>
                <c:pt idx="14">
                  <c:v>9.7042937006020041E-2</c:v>
                </c:pt>
                <c:pt idx="15">
                  <c:v>9.6609514657165774E-2</c:v>
                </c:pt>
                <c:pt idx="16">
                  <c:v>9.6269757487198376E-2</c:v>
                </c:pt>
                <c:pt idx="17">
                  <c:v>9.6025702547750724E-2</c:v>
                </c:pt>
                <c:pt idx="18">
                  <c:v>9.5878199397825895E-2</c:v>
                </c:pt>
                <c:pt idx="19">
                  <c:v>9.5826843039077195E-2</c:v>
                </c:pt>
                <c:pt idx="20">
                  <c:v>9.5869926895534682E-2</c:v>
                </c:pt>
                <c:pt idx="21">
                  <c:v>9.6004542431117959E-2</c:v>
                </c:pt>
                <c:pt idx="22">
                  <c:v>9.6226681112338258E-2</c:v>
                </c:pt>
                <c:pt idx="23">
                  <c:v>9.653141677754612E-2</c:v>
                </c:pt>
                <c:pt idx="24">
                  <c:v>9.6913097394566688E-2</c:v>
                </c:pt>
                <c:pt idx="25">
                  <c:v>9.7365605700251615E-2</c:v>
                </c:pt>
                <c:pt idx="26">
                  <c:v>9.7882541310075122E-2</c:v>
                </c:pt>
                <c:pt idx="27">
                  <c:v>9.8457399550077748E-2</c:v>
                </c:pt>
                <c:pt idx="28">
                  <c:v>9.9083780351266401E-2</c:v>
                </c:pt>
                <c:pt idx="29">
                  <c:v>9.9755538919487574E-2</c:v>
                </c:pt>
                <c:pt idx="30">
                  <c:v>0.10046679323297722</c:v>
                </c:pt>
                <c:pt idx="31">
                  <c:v>0.10121211731795907</c:v>
                </c:pt>
                <c:pt idx="32">
                  <c:v>0.10198639116209712</c:v>
                </c:pt>
                <c:pt idx="33">
                  <c:v>0.10278511164962179</c:v>
                </c:pt>
                <c:pt idx="34">
                  <c:v>0.10360409009462264</c:v>
                </c:pt>
                <c:pt idx="35">
                  <c:v>0.10443961330114299</c:v>
                </c:pt>
                <c:pt idx="36">
                  <c:v>0.10528838137061759</c:v>
                </c:pt>
                <c:pt idx="37">
                  <c:v>0.10614739289195438</c:v>
                </c:pt>
                <c:pt idx="38">
                  <c:v>0.10701416031841678</c:v>
                </c:pt>
                <c:pt idx="39">
                  <c:v>0.10788645373273907</c:v>
                </c:pt>
                <c:pt idx="40">
                  <c:v>0.10876222339075163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96-40C6-9736-326FF17FB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130527"/>
        <c:axId val="1043850351"/>
      </c:scatterChart>
      <c:valAx>
        <c:axId val="952130527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50351"/>
        <c:crosses val="autoZero"/>
        <c:crossBetween val="midCat"/>
      </c:valAx>
      <c:valAx>
        <c:axId val="104385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130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12</xdr:col>
      <xdr:colOff>304800</xdr:colOff>
      <xdr:row>20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D03E2D-5FC3-49F3-8577-804CE6D937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7DC4-ACDF-43F3-91D9-CCC88D9F0118}">
  <dimension ref="A1:E50"/>
  <sheetViews>
    <sheetView tabSelected="1" workbookViewId="0">
      <selection activeCell="C7" sqref="C7"/>
    </sheetView>
  </sheetViews>
  <sheetFormatPr defaultRowHeight="18" x14ac:dyDescent="0.35"/>
  <cols>
    <col min="1" max="2" width="8.88671875" style="3"/>
    <col min="3" max="3" width="12" style="3" bestFit="1" customWidth="1"/>
    <col min="4" max="16384" width="8.88671875" style="3"/>
  </cols>
  <sheetData>
    <row r="1" spans="1:5" x14ac:dyDescent="0.35">
      <c r="A1" s="3" cm="1">
        <f t="array" ref="A1">_xll.XLL.ALERT.LEVEL(7)</f>
        <v>7</v>
      </c>
    </row>
    <row r="2" spans="1:5" x14ac:dyDescent="0.35">
      <c r="B2" s="2" t="s">
        <v>7</v>
      </c>
      <c r="C2" s="3">
        <v>0</v>
      </c>
    </row>
    <row r="3" spans="1:5" x14ac:dyDescent="0.35">
      <c r="B3" s="2" t="s">
        <v>8</v>
      </c>
      <c r="C3" s="3">
        <v>100</v>
      </c>
    </row>
    <row r="4" spans="1:5" x14ac:dyDescent="0.35">
      <c r="B4" s="2" t="s">
        <v>1</v>
      </c>
      <c r="C4" s="3">
        <v>0.2</v>
      </c>
    </row>
    <row r="5" spans="1:5" x14ac:dyDescent="0.35">
      <c r="B5" s="2" t="s">
        <v>0</v>
      </c>
      <c r="C5" s="3">
        <v>100</v>
      </c>
    </row>
    <row r="6" spans="1:5" x14ac:dyDescent="0.35">
      <c r="B6" s="2" t="s">
        <v>2</v>
      </c>
      <c r="C6" s="3">
        <v>0.25</v>
      </c>
    </row>
    <row r="7" spans="1:5" x14ac:dyDescent="0.35">
      <c r="B7" s="2" t="s">
        <v>9</v>
      </c>
      <c r="C7" s="1" cm="1">
        <f t="array" ref="C7">_xll.DISTRIBUTION.DOUBLE_EXPONENTIAL()</f>
        <v>140719445749920</v>
      </c>
      <c r="E7" s="6" t="s">
        <v>5</v>
      </c>
    </row>
    <row r="8" spans="1:5" x14ac:dyDescent="0.35">
      <c r="B8" s="2"/>
      <c r="E8" s="6"/>
    </row>
    <row r="9" spans="1:5" x14ac:dyDescent="0.35">
      <c r="B9" s="4" t="s">
        <v>4</v>
      </c>
      <c r="C9" s="4" t="s">
        <v>6</v>
      </c>
      <c r="D9" s="4" t="s">
        <v>3</v>
      </c>
    </row>
    <row r="10" spans="1:5" x14ac:dyDescent="0.35">
      <c r="B10" s="3" cm="1">
        <f t="array" ref="B10:B50">_xlfn.SEQUENCE(41, 1, 80, 1)</f>
        <v>80</v>
      </c>
      <c r="C10" s="5" cm="1">
        <f t="array" ref="C10">_xll.BSM.PUT.VALUE(r_, s0, sigma, B10, t, m)</f>
        <v>7.9183464446038743E-2</v>
      </c>
      <c r="D10" s="5" cm="1">
        <f t="array" ref="D10">_xll.OPTION.IMPLIED(s0, C10, B10)</f>
        <v>0.11041895386427644</v>
      </c>
    </row>
    <row r="11" spans="1:5" x14ac:dyDescent="0.35">
      <c r="B11" s="3">
        <v>81</v>
      </c>
      <c r="C11" s="5" cm="1">
        <f t="array" ref="C11">_xll.BSM.PUT.VALUE(r_, s0, sigma, B11, t, m)</f>
        <v>0.10019029638563959</v>
      </c>
      <c r="D11" s="5" cm="1">
        <f t="array" ref="D11">_xll.OPTION.IMPLIED(s0, C11, B11)</f>
        <v>0.10915732193536341</v>
      </c>
    </row>
    <row r="12" spans="1:5" x14ac:dyDescent="0.35">
      <c r="B12" s="3">
        <v>82</v>
      </c>
      <c r="C12" s="5" cm="1">
        <f t="array" ref="C12">_xll.BSM.PUT.VALUE(r_, s0, sigma, B12, t, m)</f>
        <v>0.12632991178567865</v>
      </c>
      <c r="D12" s="5" cm="1">
        <f t="array" ref="D12">_xll.OPTION.IMPLIED(s0, C12, B12)</f>
        <v>0.10792621944663856</v>
      </c>
    </row>
    <row r="13" spans="1:5" x14ac:dyDescent="0.35">
      <c r="B13" s="3">
        <v>83</v>
      </c>
      <c r="C13" s="5" cm="1">
        <f t="array" ref="C13">_xll.BSM.PUT.VALUE(r_, s0, sigma, B13, t, m)</f>
        <v>0.15872905452998554</v>
      </c>
      <c r="D13" s="5" cm="1">
        <f t="array" ref="D13">_xll.OPTION.IMPLIED(s0, C13, B13)</f>
        <v>0.10672887639094109</v>
      </c>
    </row>
    <row r="14" spans="1:5" x14ac:dyDescent="0.35">
      <c r="B14" s="3">
        <v>84</v>
      </c>
      <c r="C14" s="5" cm="1">
        <f t="array" ref="C14">_xll.BSM.PUT.VALUE(r_, s0, sigma, B14, t, m)</f>
        <v>0.19872240506530758</v>
      </c>
      <c r="D14" s="5" cm="1">
        <f t="array" ref="D14">_xll.OPTION.IMPLIED(s0, C14, B14)</f>
        <v>0.10556888484477046</v>
      </c>
    </row>
    <row r="15" spans="1:5" x14ac:dyDescent="0.35">
      <c r="B15" s="3">
        <v>85</v>
      </c>
      <c r="C15" s="5" cm="1">
        <f t="array" ref="C15">_xll.BSM.PUT.VALUE(r_, s0, sigma, B15, t, m)</f>
        <v>0.24787747116153636</v>
      </c>
      <c r="D15" s="5" cm="1">
        <f t="array" ref="D15">_xll.OPTION.IMPLIED(s0, C15, B15)</f>
        <v>0.10445020702359331</v>
      </c>
    </row>
    <row r="16" spans="1:5" x14ac:dyDescent="0.35">
      <c r="B16" s="3">
        <v>86</v>
      </c>
      <c r="C16" s="5" cm="1">
        <f t="array" ref="C16">_xll.BSM.PUT.VALUE(r_, s0, sigma, B16, t, m)</f>
        <v>0.3080172663994647</v>
      </c>
      <c r="D16" s="5" cm="1">
        <f t="array" ref="D16">_xll.OPTION.IMPLIED(s0, C16, B16)</f>
        <v>0.10337717269320643</v>
      </c>
    </row>
    <row r="17" spans="2:4" x14ac:dyDescent="0.35">
      <c r="B17" s="3">
        <v>87</v>
      </c>
      <c r="C17" s="5" cm="1">
        <f t="array" ref="C17">_xll.BSM.PUT.VALUE(r_, s0, sigma, B17, t, m)</f>
        <v>0.38123822216082992</v>
      </c>
      <c r="D17" s="5" cm="1">
        <f t="array" ref="D17">_xll.OPTION.IMPLIED(s0, C17, B17)</f>
        <v>0.10235446194295586</v>
      </c>
    </row>
    <row r="18" spans="2:4" x14ac:dyDescent="0.35">
      <c r="B18" s="3">
        <v>88</v>
      </c>
      <c r="C18" s="5" cm="1">
        <f t="array" ref="C18">_xll.BSM.PUT.VALUE(r_, s0, sigma, B18, t, m)</f>
        <v>0.46992005270686654</v>
      </c>
      <c r="D18" s="5" cm="1">
        <f t="array" ref="D18">_xll.OPTION.IMPLIED(s0, C18, B18)</f>
        <v>0.10138706977475222</v>
      </c>
    </row>
    <row r="19" spans="2:4" x14ac:dyDescent="0.35">
      <c r="B19" s="3">
        <v>89</v>
      </c>
      <c r="C19" s="5" cm="1">
        <f t="array" ref="C19">_xll.BSM.PUT.VALUE(r_, s0, sigma, B19, t, m)</f>
        <v>0.57672359091488268</v>
      </c>
      <c r="D19" s="5" cm="1">
        <f t="array" ref="D19">_xll.OPTION.IMPLIED(s0, C19, B19)</f>
        <v>0.10048024662989133</v>
      </c>
    </row>
    <row r="20" spans="2:4" x14ac:dyDescent="0.35">
      <c r="B20" s="3">
        <v>90</v>
      </c>
      <c r="C20" s="5" cm="1">
        <f t="array" ref="C20">_xll.BSM.PUT.VALUE(r_, s0, sigma, B20, t, m)</f>
        <v>0.70457222196833591</v>
      </c>
      <c r="D20" s="5" cm="1">
        <f t="array" ref="D20">_xll.OPTION.IMPLIED(s0, C20, B20)</f>
        <v>9.9639412567634228E-2</v>
      </c>
    </row>
    <row r="21" spans="2:4" x14ac:dyDescent="0.35">
      <c r="B21" s="3">
        <v>91</v>
      </c>
      <c r="C21" s="5" cm="1">
        <f t="array" ref="C21">_xll.BSM.PUT.VALUE(r_, s0, sigma, B21, t, m)</f>
        <v>0.85661249924901561</v>
      </c>
      <c r="D21" s="5" cm="1">
        <f t="array" ref="D21">_xll.OPTION.IMPLIED(s0, C21, B21)</f>
        <v>9.8870039113722108E-2</v>
      </c>
    </row>
    <row r="22" spans="2:4" x14ac:dyDescent="0.35">
      <c r="B22" s="3">
        <v>92</v>
      </c>
      <c r="C22" s="5" cm="1">
        <f t="array" ref="C22">_xll.BSM.PUT.VALUE(r_, s0, sigma, B22, t, m)</f>
        <v>1.0361505902065389</v>
      </c>
      <c r="D22" s="5" cm="1">
        <f t="array" ref="D22">_xll.OPTION.IMPLIED(s0, C22, B22)</f>
        <v>9.8177507606034276E-2</v>
      </c>
    </row>
    <row r="23" spans="2:4" x14ac:dyDescent="0.35">
      <c r="B23" s="3">
        <v>93</v>
      </c>
      <c r="C23" s="5" cm="1">
        <f t="array" ref="C23">_xll.BSM.PUT.VALUE(r_, s0, sigma, B23, t, m)</f>
        <v>1.2465622555036937</v>
      </c>
      <c r="D23" s="5" cm="1">
        <f t="array" ref="D23">_xll.OPTION.IMPLIED(s0, C23, B23)</f>
        <v>9.7566924969222438E-2</v>
      </c>
    </row>
    <row r="24" spans="2:4" x14ac:dyDescent="0.35">
      <c r="B24" s="3">
        <v>94</v>
      </c>
      <c r="C24" s="5" cm="1">
        <f t="array" ref="C24">_xll.BSM.PUT.VALUE(r_, s0, sigma, B24, t, m)</f>
        <v>1.4911782269690264</v>
      </c>
      <c r="D24" s="5" cm="1">
        <f t="array" ref="D24">_xll.OPTION.IMPLIED(s0, C24, B24)</f>
        <v>9.7042937006020041E-2</v>
      </c>
    </row>
    <row r="25" spans="2:4" x14ac:dyDescent="0.35">
      <c r="B25" s="3">
        <v>95</v>
      </c>
      <c r="C25" s="5" cm="1">
        <f t="array" ref="C25">_xll.BSM.PUT.VALUE(r_, s0, sigma, B25, t, m)</f>
        <v>1.7731489310387154</v>
      </c>
      <c r="D25" s="5" cm="1">
        <f t="array" ref="D25">_xll.OPTION.IMPLIED(s0, C25, B25)</f>
        <v>9.6609514657165774E-2</v>
      </c>
    </row>
    <row r="26" spans="2:4" x14ac:dyDescent="0.35">
      <c r="B26" s="3">
        <v>96</v>
      </c>
      <c r="C26" s="5" cm="1">
        <f t="array" ref="C26">_xll.BSM.PUT.VALUE(r_, s0, sigma, B26, t, m)</f>
        <v>2.0952983300861021</v>
      </c>
      <c r="D26" s="5" cm="1">
        <f t="array" ref="D26">_xll.OPTION.IMPLIED(s0, C26, B26)</f>
        <v>9.6269757487198376E-2</v>
      </c>
    </row>
    <row r="27" spans="2:4" x14ac:dyDescent="0.35">
      <c r="B27" s="3">
        <v>97</v>
      </c>
      <c r="C27" s="5" cm="1">
        <f t="array" ref="C27">_xll.BSM.PUT.VALUE(r_, s0, sigma, B27, t, m)</f>
        <v>2.4599786594763842</v>
      </c>
      <c r="D27" s="5" cm="1">
        <f t="array" ref="D27">_xll.OPTION.IMPLIED(s0, C27, B27)</f>
        <v>9.6025702547750724E-2</v>
      </c>
    </row>
    <row r="28" spans="2:4" x14ac:dyDescent="0.35">
      <c r="B28" s="3">
        <v>98</v>
      </c>
      <c r="C28" s="5" cm="1">
        <f t="array" ref="C28">_xll.BSM.PUT.VALUE(r_, s0, sigma, B28, t, m)</f>
        <v>2.8689424294916392</v>
      </c>
      <c r="D28" s="5" cm="1">
        <f t="array" ref="D28">_xll.OPTION.IMPLIED(s0, C28, B28)</f>
        <v>9.5878199397825895E-2</v>
      </c>
    </row>
    <row r="29" spans="2:4" x14ac:dyDescent="0.35">
      <c r="B29" s="3">
        <v>99</v>
      </c>
      <c r="C29" s="5" cm="1">
        <f t="array" ref="C29">_xll.BSM.PUT.VALUE(r_, s0, sigma, B29, t, m)</f>
        <v>3.3232457263591115</v>
      </c>
      <c r="D29" s="5" cm="1">
        <f t="array" ref="D29">_xll.OPTION.IMPLIED(s0, C29, B29)</f>
        <v>9.5826843039077195E-2</v>
      </c>
    </row>
    <row r="30" spans="2:4" x14ac:dyDescent="0.35">
      <c r="B30" s="3">
        <v>100</v>
      </c>
      <c r="C30" s="5" cm="1">
        <f t="array" ref="C30">_xll.BSM.PUT.VALUE(r_, s0, sigma, B30, t, m)</f>
        <v>3.8231925394515471</v>
      </c>
      <c r="D30" s="5" cm="1">
        <f t="array" ref="D30">_xll.OPTION.IMPLIED(s0, C30, B30)</f>
        <v>9.5869926895534682E-2</v>
      </c>
    </row>
    <row r="31" spans="2:4" x14ac:dyDescent="0.35">
      <c r="B31" s="3">
        <v>101</v>
      </c>
      <c r="C31" s="5" cm="1">
        <f t="array" ref="C31">_xll.BSM.PUT.VALUE(r_, s0, sigma, B31, t, m)</f>
        <v>4.3683312793488227</v>
      </c>
      <c r="D31" s="5" cm="1">
        <f t="array" ref="D31">_xll.OPTION.IMPLIED(s0, C31, B31)</f>
        <v>9.6004542431117959E-2</v>
      </c>
    </row>
    <row r="32" spans="2:4" x14ac:dyDescent="0.35">
      <c r="B32" s="3">
        <v>102</v>
      </c>
      <c r="C32" s="5" cm="1">
        <f t="array" ref="C32">_xll.BSM.PUT.VALUE(r_, s0, sigma, B32, t, m)</f>
        <v>4.9574977412170256</v>
      </c>
      <c r="D32" s="5" cm="1">
        <f t="array" ref="D32">_xll.OPTION.IMPLIED(s0, C32, B32)</f>
        <v>9.6226681112338258E-2</v>
      </c>
    </row>
    <row r="33" spans="2:4" x14ac:dyDescent="0.35">
      <c r="B33" s="3">
        <v>103</v>
      </c>
      <c r="C33" s="5" cm="1">
        <f t="array" ref="C33">_xll.BSM.PUT.VALUE(r_, s0, sigma, B33, t, m)</f>
        <v>5.5889011803945792</v>
      </c>
      <c r="D33" s="5" cm="1">
        <f t="array" ref="D33">_xll.OPTION.IMPLIED(s0, C33, B33)</f>
        <v>9.653141677754612E-2</v>
      </c>
    </row>
    <row r="34" spans="2:4" x14ac:dyDescent="0.35">
      <c r="B34" s="3">
        <v>104</v>
      </c>
      <c r="C34" s="5" cm="1">
        <f t="array" ref="C34">_xll.BSM.PUT.VALUE(r_, s0, sigma, B34, t, m)</f>
        <v>6.2602397576865059</v>
      </c>
      <c r="D34" s="5" cm="1">
        <f t="array" ref="D34">_xll.OPTION.IMPLIED(s0, C34, B34)</f>
        <v>9.6913097394566688E-2</v>
      </c>
    </row>
    <row r="35" spans="2:4" x14ac:dyDescent="0.35">
      <c r="B35" s="3">
        <v>105</v>
      </c>
      <c r="C35" s="5" cm="1">
        <f t="array" ref="C35">_xll.BSM.PUT.VALUE(r_, s0, sigma, B35, t, m)</f>
        <v>6.9688343632972476</v>
      </c>
      <c r="D35" s="5" cm="1">
        <f t="array" ref="D35">_xll.OPTION.IMPLIED(s0, C35, B35)</f>
        <v>9.7365605700251615E-2</v>
      </c>
    </row>
    <row r="36" spans="2:4" x14ac:dyDescent="0.35">
      <c r="B36" s="3">
        <v>106</v>
      </c>
      <c r="C36" s="5" cm="1">
        <f t="array" ref="C36">_xll.BSM.PUT.VALUE(r_, s0, sigma, B36, t, m)</f>
        <v>7.7117620684712307</v>
      </c>
      <c r="D36" s="5" cm="1">
        <f t="array" ref="D36">_xll.OPTION.IMPLIED(s0, C36, B36)</f>
        <v>9.7882541310075122E-2</v>
      </c>
    </row>
    <row r="37" spans="2:4" x14ac:dyDescent="0.35">
      <c r="B37" s="3">
        <v>107</v>
      </c>
      <c r="C37" s="5" cm="1">
        <f t="array" ref="C37">_xll.BSM.PUT.VALUE(r_, s0, sigma, B37, t, m)</f>
        <v>8.4859814688547033</v>
      </c>
      <c r="D37" s="5" cm="1">
        <f t="array" ref="D37">_xll.OPTION.IMPLIED(s0, C37, B37)</f>
        <v>9.8457399550077748E-2</v>
      </c>
    </row>
    <row r="38" spans="2:4" x14ac:dyDescent="0.35">
      <c r="B38" s="3">
        <v>108</v>
      </c>
      <c r="C38" s="5" cm="1">
        <f t="array" ref="C38">_xll.BSM.PUT.VALUE(r_, s0, sigma, B38, t, m)</f>
        <v>9.288443176874793</v>
      </c>
      <c r="D38" s="5" cm="1">
        <f t="array" ref="D38">_xll.OPTION.IMPLIED(s0, C38, B38)</f>
        <v>9.9083780351266401E-2</v>
      </c>
    </row>
    <row r="39" spans="2:4" x14ac:dyDescent="0.35">
      <c r="B39" s="3">
        <v>109</v>
      </c>
      <c r="C39" s="5" cm="1">
        <f t="array" ref="C39">_xll.BSM.PUT.VALUE(r_, s0, sigma, B39, t, m)</f>
        <v>10.116177961343283</v>
      </c>
      <c r="D39" s="5" cm="1">
        <f t="array" ref="D39">_xll.OPTION.IMPLIED(s0, C39, B39)</f>
        <v>9.9755538919487574E-2</v>
      </c>
    </row>
    <row r="40" spans="2:4" x14ac:dyDescent="0.35">
      <c r="B40" s="3">
        <v>110</v>
      </c>
      <c r="C40" s="5" cm="1">
        <f t="array" ref="C40">_xll.BSM.PUT.VALUE(r_, s0, sigma, B40, t, m)</f>
        <v>10.966359488967413</v>
      </c>
      <c r="D40" s="5" cm="1">
        <f t="array" ref="D40">_xll.OPTION.IMPLIED(s0, C40, B40)</f>
        <v>0.10046679323297722</v>
      </c>
    </row>
    <row r="41" spans="2:4" x14ac:dyDescent="0.35">
      <c r="B41" s="3">
        <v>111</v>
      </c>
      <c r="C41" s="5" cm="1">
        <f t="array" ref="C41">_xll.BSM.PUT.VALUE(r_, s0, sigma, B41, t, m)</f>
        <v>11.836352553133949</v>
      </c>
      <c r="D41" s="5" cm="1">
        <f t="array" ref="D41">_xll.OPTION.IMPLIED(s0, C41, B41)</f>
        <v>0.10121211731795907</v>
      </c>
    </row>
    <row r="42" spans="2:4" x14ac:dyDescent="0.35">
      <c r="B42" s="3">
        <v>112</v>
      </c>
      <c r="C42" s="5" cm="1">
        <f t="array" ref="C42">_xll.BSM.PUT.VALUE(r_, s0, sigma, B42, t, m)</f>
        <v>12.723734422356983</v>
      </c>
      <c r="D42" s="5" cm="1">
        <f t="array" ref="D42">_xll.OPTION.IMPLIED(s0, C42, B42)</f>
        <v>0.10198639116209712</v>
      </c>
    </row>
    <row r="43" spans="2:4" x14ac:dyDescent="0.35">
      <c r="B43" s="3">
        <v>113</v>
      </c>
      <c r="C43" s="5" cm="1">
        <f t="array" ref="C43">_xll.BSM.PUT.VALUE(r_, s0, sigma, B43, t, m)</f>
        <v>13.626313675374846</v>
      </c>
      <c r="D43" s="5" cm="1">
        <f t="array" ref="D43">_xll.OPTION.IMPLIED(s0, C43, B43)</f>
        <v>0.10278511164962179</v>
      </c>
    </row>
    <row r="44" spans="2:4" x14ac:dyDescent="0.35">
      <c r="B44" s="3">
        <v>114</v>
      </c>
      <c r="C44" s="5" cm="1">
        <f t="array" ref="C44">_xll.BSM.PUT.VALUE(r_, s0, sigma, B44, t, m)</f>
        <v>14.542123110382448</v>
      </c>
      <c r="D44" s="5" cm="1">
        <f t="array" ref="D44">_xll.OPTION.IMPLIED(s0, C44, B44)</f>
        <v>0.10360409009462264</v>
      </c>
    </row>
    <row r="45" spans="2:4" x14ac:dyDescent="0.35">
      <c r="B45" s="3">
        <v>115</v>
      </c>
      <c r="C45" s="5" cm="1">
        <f t="array" ref="C45">_xll.BSM.PUT.VALUE(r_, s0, sigma, B45, t, m)</f>
        <v>15.469416177684465</v>
      </c>
      <c r="D45" s="5" cm="1">
        <f t="array" ref="D45">_xll.OPTION.IMPLIED(s0, C45, B45)</f>
        <v>0.10443961330114299</v>
      </c>
    </row>
    <row r="46" spans="2:4" x14ac:dyDescent="0.35">
      <c r="B46" s="3">
        <v>116</v>
      </c>
      <c r="C46" s="5" cm="1">
        <f t="array" ref="C46">_xll.BSM.PUT.VALUE(r_, s0, sigma, B46, t, m)</f>
        <v>16.406652865505833</v>
      </c>
      <c r="D46" s="5" cm="1">
        <f t="array" ref="D46">_xll.OPTION.IMPLIED(s0, C46, B46)</f>
        <v>0.10528838137061759</v>
      </c>
    </row>
    <row r="47" spans="2:4" x14ac:dyDescent="0.35">
      <c r="B47" s="3">
        <v>117</v>
      </c>
      <c r="C47" s="5" cm="1">
        <f t="array" ref="C47">_xll.BSM.PUT.VALUE(r_, s0, sigma, B47, t, m)</f>
        <v>17.352482190671253</v>
      </c>
      <c r="D47" s="5" cm="1">
        <f t="array" ref="D47">_xll.OPTION.IMPLIED(s0, C47, B47)</f>
        <v>0.10614739289195438</v>
      </c>
    </row>
    <row r="48" spans="2:4" x14ac:dyDescent="0.35">
      <c r="B48" s="3">
        <v>118</v>
      </c>
      <c r="C48" s="5" cm="1">
        <f t="array" ref="C48">_xll.BSM.PUT.VALUE(r_, s0, sigma, B48, t, m)</f>
        <v>18.305728278194152</v>
      </c>
      <c r="D48" s="5" cm="1">
        <f t="array" ref="D48">_xll.OPTION.IMPLIED(s0, C48, B48)</f>
        <v>0.10701416031841678</v>
      </c>
    </row>
    <row r="49" spans="2:4" x14ac:dyDescent="0.35">
      <c r="B49" s="3">
        <v>119</v>
      </c>
      <c r="C49" s="5" cm="1">
        <f t="array" ref="C49">_xll.BSM.PUT.VALUE(r_, s0, sigma, B49, t, m)</f>
        <v>19.265368608886178</v>
      </c>
      <c r="D49" s="5" cm="1">
        <f t="array" ref="D49">_xll.OPTION.IMPLIED(s0, C49, B49)</f>
        <v>0.10788645373273907</v>
      </c>
    </row>
    <row r="50" spans="2:4" x14ac:dyDescent="0.35">
      <c r="B50" s="3">
        <v>120</v>
      </c>
      <c r="C50" s="5" cm="1">
        <f t="array" ref="C50">_xll.BSM.PUT.VALUE(r_, s0, sigma, B50, t, m)</f>
        <v>20.23051647858513</v>
      </c>
      <c r="D50" s="5" cm="1">
        <f t="array" ref="D50">_xll.OPTION.IMPLIED(s0, C50, B50)</f>
        <v>0.10876222339075163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k</vt:lpstr>
      <vt:lpstr>m</vt:lpstr>
      <vt:lpstr>r_</vt:lpstr>
      <vt:lpstr>s0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2022-12-15T17:59:23Z</dcterms:created>
  <dcterms:modified xsi:type="dcterms:W3CDTF">2022-12-16T01:41:53Z</dcterms:modified>
</cp:coreProperties>
</file>