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FRE6811\fsl\"/>
    </mc:Choice>
  </mc:AlternateContent>
  <xr:revisionPtr revIDLastSave="0" documentId="13_ncr:1_{D0073F3A-8ADF-4012-9695-FAC0BB6A2E23}" xr6:coauthVersionLast="47" xr6:coauthVersionMax="47" xr10:uidLastSave="{00000000-0000-0000-0000-000000000000}"/>
  <bookViews>
    <workbookView xWindow="1296" yWindow="1392" windowWidth="29424" windowHeight="15888" activeTab="1" xr2:uid="{F6ACD7B1-4A9C-42F3-823B-18F54D0A924E}"/>
  </bookViews>
  <sheets>
    <sheet name="Sample" sheetId="1" r:id="rId1"/>
    <sheet name="Bootstr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6" i="2" s="1"/>
  <c r="C7" i="2" s="1"/>
  <c r="C8" i="2" s="1"/>
  <c r="C9" i="2" s="1"/>
  <c r="C3" i="2"/>
  <c r="C2" i="2"/>
  <c r="C6" i="1"/>
  <c r="F5" i="1" a="1"/>
  <c r="F5" i="1" s="1"/>
  <c r="F4" i="1" a="1"/>
  <c r="F4" i="1" s="1"/>
  <c r="E5" i="1"/>
  <c r="E4" i="1"/>
  <c r="E6" i="1" l="1"/>
  <c r="F6" i="1" s="1" a="1"/>
  <c r="F6" i="1" s="1"/>
  <c r="G3" i="1" s="1" a="1"/>
  <c r="G3" i="1" s="1"/>
  <c r="G4" i="1" s="1" a="1"/>
  <c r="I5" i="1" l="1"/>
  <c r="I6" i="1"/>
  <c r="G4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<sst xmlns="http://schemas.openxmlformats.org/spreadsheetml/2006/main" count="20" uniqueCount="11">
  <si>
    <t>time</t>
  </si>
  <si>
    <t>rate</t>
  </si>
  <si>
    <t>curve</t>
  </si>
  <si>
    <t>instrument</t>
  </si>
  <si>
    <t>cds</t>
  </si>
  <si>
    <t>swaps</t>
  </si>
  <si>
    <t>=INSTRUMENT.CASH_DEPOSIT</t>
  </si>
  <si>
    <t>…</t>
  </si>
  <si>
    <t>=INSTRUMENT.FORWARD_RATE_AGREEMENT(C4, C4 + 0.25, D4)</t>
  </si>
  <si>
    <t>=INSRUMENT.INTEREST_RATE_SWAP(C10, D10, FREQUENCY_SEMIANNUALLY())</t>
  </si>
  <si>
    <t>3month 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</si>
</sst>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 x14ac:knownFonts="1">
    <font>
      <sz val="14"/>
      <color theme="1"/>
      <name val="Aptos Narrow"/>
      <family val="2"/>
    </font>
    <font>
      <sz val="8"/>
      <color rgb="FFFF0000"/>
      <name val="Aptos Narrow"/>
      <family val="2"/>
    </font>
    <font>
      <sz val="14"/>
      <color theme="1"/>
      <name val="Aptos Narrow"/>
      <family val="2"/>
    </font>
    <font>
      <sz val="14"/>
      <color rgb="FF3F3F76"/>
      <name val="Aptos Narrow"/>
      <family val="2"/>
    </font>
    <font>
      <b/>
      <sz val="14"/>
      <color theme="1"/>
      <name val="Aptos Narrow"/>
      <family val="2"/>
    </font>
    <font>
      <i/>
      <sz val="14"/>
      <color theme="1"/>
      <name val="Aptos Narrow"/>
      <family val="2"/>
    </font>
    <font>
      <sz val="14"/>
      <color theme="0" tint="-0.34998626667073579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3" fillId="2" borderId="1" xfId="2"/>
    <xf numFmtId="11" fontId="6" fillId="0" borderId="0" xfId="0" applyNumberFormat="1" applyFont="1"/>
    <xf numFmtId="10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10" fontId="0" fillId="0" borderId="0" xfId="0" quotePrefix="1" applyNumberFormat="1"/>
    <xf numFmtId="0" fontId="0" fillId="0" borderId="0" xfId="0" quotePrefix="1"/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FD1D-E4F0-4818-9EC1-C88408BF34A0}">
  <dimension ref="B2:I6"/>
  <sheetViews>
    <sheetView workbookViewId="0"/>
  </sheetViews>
  <sheetFormatPr defaultRowHeight="18" x14ac:dyDescent="0.35"/>
  <cols>
    <col min="1" max="1" width="3.58203125" customWidth="1"/>
    <col min="6" max="6" width="11.75" bestFit="1" customWidth="1"/>
    <col min="9" max="9" width="10.75" bestFit="1" customWidth="1"/>
  </cols>
  <sheetData>
    <row r="2" spans="2:9" x14ac:dyDescent="0.35">
      <c r="B2" s="2" t="s">
        <v>0</v>
      </c>
      <c r="C2" s="2" t="s">
        <v>1</v>
      </c>
      <c r="F2" s="2" t="s">
        <v>3</v>
      </c>
    </row>
    <row r="3" spans="2:9" x14ac:dyDescent="0.35">
      <c r="B3" s="5">
        <v>0</v>
      </c>
      <c r="F3" s="4" t="s">
        <v>2</v>
      </c>
      <c r="G3" s="1" t="e" cm="1">
        <f t="array" aca="1" ref="G3" ca="1">_xll.\BOOTSTRAP(F4:F6)</f>
        <v>#NUM!</v>
      </c>
    </row>
    <row r="4" spans="2:9" x14ac:dyDescent="0.35">
      <c r="B4" s="5">
        <v>1</v>
      </c>
      <c r="C4" s="5">
        <v>0.1</v>
      </c>
      <c r="D4">
        <v>-1</v>
      </c>
      <c r="E4">
        <f>EXP(C4*(B4-B3))</f>
        <v>1.1051709180756477</v>
      </c>
      <c r="F4" s="1" cm="1">
        <f t="array" ref="F4">_xll.\INSTRUMENT(B3:B4,D4:E4)</f>
        <v>2432950550656</v>
      </c>
      <c r="G4" t="e" cm="1">
        <f t="array" aca="1" ref="G4" ca="1">TRANSPOSE(_xll.PWFLAT.CURVE(G3))</f>
        <v>#VALUE!</v>
      </c>
      <c r="I4" s="6">
        <f>C4-H4</f>
        <v>0.1</v>
      </c>
    </row>
    <row r="5" spans="2:9" x14ac:dyDescent="0.35">
      <c r="B5" s="5">
        <v>2</v>
      </c>
      <c r="C5" s="5">
        <v>0.2</v>
      </c>
      <c r="D5">
        <v>-1</v>
      </c>
      <c r="E5">
        <f t="shared" ref="E5:E6" si="0">EXP(C5*(B5-B4))</f>
        <v>1.2214027581601699</v>
      </c>
      <c r="F5" s="1" cm="1">
        <f t="array" ref="F5">_xll.\INSTRUMENT(B4:B5,D5:E5)</f>
        <v>2432950547104</v>
      </c>
      <c r="I5" s="6">
        <f t="shared" ref="I5:I6" si="1">C5-H5</f>
        <v>0.2</v>
      </c>
    </row>
    <row r="6" spans="2:9" x14ac:dyDescent="0.35">
      <c r="B6" s="5">
        <v>3</v>
      </c>
      <c r="C6" s="5">
        <f ca="1">RAND()</f>
        <v>0.10788592699115884</v>
      </c>
      <c r="D6">
        <v>-1</v>
      </c>
      <c r="E6">
        <f t="shared" ca="1" si="0"/>
        <v>1.1139206698562405</v>
      </c>
      <c r="F6" s="1" cm="1">
        <f t="array" aca="1" ref="F6" ca="1">_xll.\INSTRUMENT(B5:B6,D6:E6)</f>
        <v>2530429652272</v>
      </c>
      <c r="I6" s="6">
        <f t="shared" ca="1" si="1"/>
        <v>0.10788592699115884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196E-F32D-4077-8E7E-6BA84C1D11D2}">
  <dimension ref="B2:G14"/>
  <sheetViews>
    <sheetView tabSelected="1" workbookViewId="0">
      <selection activeCell="E4" sqref="E4"/>
    </sheetView>
  </sheetViews>
  <sheetFormatPr defaultRowHeight="18" x14ac:dyDescent="0.35"/>
  <cols>
    <col min="1" max="1" width="3.58203125" customWidth="1"/>
    <col min="2" max="2" width="11.6640625" bestFit="1" customWidth="1"/>
    <col min="3" max="4" width="8.9140625" bestFit="1" customWidth="1"/>
  </cols>
  <sheetData>
    <row r="2" spans="2:7" x14ac:dyDescent="0.35">
      <c r="B2" s="3" t="s">
        <v>4</v>
      </c>
      <c r="C2">
        <f>1/12</f>
        <v>8.3333333333333329E-2</v>
      </c>
      <c r="D2" s="8">
        <v>4.3192000000000001E-2</v>
      </c>
      <c r="E2" s="10" t="s">
        <v>6</v>
      </c>
      <c r="F2" s="7"/>
    </row>
    <row r="3" spans="2:7" x14ac:dyDescent="0.35">
      <c r="C3">
        <f>3/12</f>
        <v>0.25</v>
      </c>
      <c r="D3" s="8">
        <v>4.3169600000000002E-2</v>
      </c>
      <c r="E3" t="s">
        <v>7</v>
      </c>
    </row>
    <row r="4" spans="2:7" x14ac:dyDescent="0.35">
      <c r="B4" s="3" t="s">
        <v>10</v>
      </c>
      <c r="C4">
        <v>0.24</v>
      </c>
      <c r="D4" s="8">
        <v>4.3147199999999997E-2</v>
      </c>
      <c r="E4" s="11" t="s">
        <v>8</v>
      </c>
    </row>
    <row r="5" spans="2:7" x14ac:dyDescent="0.35">
      <c r="C5">
        <f>C4+0.25</f>
        <v>0.49</v>
      </c>
      <c r="D5" s="8">
        <v>4.3124799999999998E-2</v>
      </c>
      <c r="E5" t="s">
        <v>7</v>
      </c>
    </row>
    <row r="6" spans="2:7" x14ac:dyDescent="0.35">
      <c r="C6">
        <f t="shared" ref="C6:C8" si="0">C5+0.25</f>
        <v>0.74</v>
      </c>
      <c r="D6" s="8">
        <v>4.3102399999999999E-2</v>
      </c>
      <c r="E6" t="s">
        <v>7</v>
      </c>
    </row>
    <row r="7" spans="2:7" x14ac:dyDescent="0.35">
      <c r="C7">
        <f t="shared" si="0"/>
        <v>0.99</v>
      </c>
      <c r="D7" s="8">
        <v>4.308E-2</v>
      </c>
      <c r="E7" t="s">
        <v>7</v>
      </c>
    </row>
    <row r="8" spans="2:7" x14ac:dyDescent="0.35">
      <c r="C8">
        <f t="shared" si="0"/>
        <v>1.24</v>
      </c>
      <c r="D8" s="8">
        <v>4.3057600000000001E-2</v>
      </c>
      <c r="E8" t="s">
        <v>7</v>
      </c>
    </row>
    <row r="9" spans="2:7" x14ac:dyDescent="0.35">
      <c r="C9">
        <f>C8+0.25</f>
        <v>1.49</v>
      </c>
      <c r="D9" s="8">
        <v>4.3035200000000003E-2</v>
      </c>
      <c r="E9" t="s">
        <v>7</v>
      </c>
      <c r="F9" s="7"/>
      <c r="G9" s="7"/>
    </row>
    <row r="10" spans="2:7" x14ac:dyDescent="0.35">
      <c r="B10" s="3" t="s">
        <v>5</v>
      </c>
      <c r="C10">
        <v>2</v>
      </c>
      <c r="D10" s="9">
        <v>3.8633000000000001E-2</v>
      </c>
      <c r="E10" s="11" t="s">
        <v>9</v>
      </c>
    </row>
    <row r="11" spans="2:7" x14ac:dyDescent="0.35">
      <c r="C11">
        <v>3</v>
      </c>
      <c r="D11" s="9">
        <v>3.8101999999999997E-2</v>
      </c>
      <c r="E11" t="s">
        <v>7</v>
      </c>
    </row>
    <row r="12" spans="2:7" x14ac:dyDescent="0.35">
      <c r="C12">
        <v>5</v>
      </c>
      <c r="D12" s="9">
        <v>3.9134000000000002E-2</v>
      </c>
      <c r="E12" t="s">
        <v>7</v>
      </c>
    </row>
    <row r="13" spans="2:7" x14ac:dyDescent="0.35">
      <c r="C13">
        <v>7</v>
      </c>
      <c r="D13" s="9">
        <v>4.1114999999999999E-2</v>
      </c>
      <c r="E13" t="s">
        <v>7</v>
      </c>
    </row>
    <row r="14" spans="2:7" x14ac:dyDescent="0.35">
      <c r="C14">
        <v>10</v>
      </c>
      <c r="D14" s="9">
        <v>4.3475E-2</v>
      </c>
      <c r="E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2025-06-24T17:38:38Z</dcterms:created>
  <dcterms:modified xsi:type="dcterms:W3CDTF">2025-06-24T20:13:09Z</dcterms:modified>
</cp:coreProperties>
</file>