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8_{EEF9488F-FFE8-4738-A142-80CA65019893}" xr6:coauthVersionLast="47" xr6:coauthVersionMax="47" xr10:uidLastSave="{00000000-0000-0000-0000-000000000000}"/>
  <bookViews>
    <workbookView xWindow="-120" yWindow="-120" windowWidth="29040" windowHeight="15840" xr2:uid="{4F9CF62D-3FCF-4EB5-BD2A-FECB49BB5588}"/>
  </bookViews>
  <sheets>
    <sheet name="Sheet1" sheetId="1" r:id="rId1"/>
  </sheets>
  <definedNames>
    <definedName name="f" localSheetId="0">Sheet1!$C$5</definedName>
    <definedName name="k" localSheetId="0">Sheet1!$C$7</definedName>
    <definedName name="s" localSheetId="0">Sheet1!$C$6</definedName>
    <definedName name="sigma">Sheet1!$C$9</definedName>
    <definedName name="t">Sheet1!$C$10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12" i="1" a="1"/>
  <c r="C13" i="1" a="1"/>
  <c r="C4" i="1" a="1"/>
  <c r="H26" i="1" a="1"/>
  <c r="J26" i="1" a="1"/>
  <c r="L26" i="1" a="1"/>
  <c r="N26" i="1" a="1"/>
  <c r="E27" i="1" a="1"/>
  <c r="G27" i="1" a="1"/>
  <c r="I27" i="1" a="1"/>
  <c r="K27" i="1" a="1"/>
  <c r="M27" i="1" a="1"/>
  <c r="D28" i="1" a="1"/>
  <c r="F28" i="1" a="1"/>
  <c r="H28" i="1" a="1"/>
  <c r="J28" i="1" a="1"/>
  <c r="L28" i="1" a="1"/>
  <c r="N28" i="1" a="1"/>
  <c r="E29" i="1" a="1"/>
  <c r="G29" i="1" a="1"/>
  <c r="I29" i="1" a="1"/>
  <c r="K29" i="1" a="1"/>
  <c r="M29" i="1" a="1"/>
  <c r="D30" i="1" a="1"/>
  <c r="F30" i="1" a="1"/>
  <c r="H30" i="1" a="1"/>
  <c r="J30" i="1" a="1"/>
  <c r="L30" i="1" a="1"/>
  <c r="N30" i="1" a="1"/>
  <c r="E31" i="1" a="1"/>
  <c r="G31" i="1" a="1"/>
  <c r="I31" i="1" a="1"/>
  <c r="K31" i="1" a="1"/>
  <c r="M31" i="1" a="1"/>
  <c r="D32" i="1" a="1"/>
  <c r="F32" i="1" a="1"/>
  <c r="H32" i="1" a="1"/>
  <c r="J32" i="1" a="1"/>
  <c r="L32" i="1" a="1"/>
  <c r="N32" i="1" a="1"/>
  <c r="E33" i="1" a="1"/>
  <c r="G33" i="1" a="1"/>
  <c r="I33" i="1" a="1"/>
  <c r="K33" i="1" a="1"/>
  <c r="M33" i="1" a="1"/>
  <c r="D14" i="1" a="1"/>
  <c r="E14" i="1" a="1"/>
  <c r="F14" i="1" a="1"/>
  <c r="G14" i="1" a="1"/>
  <c r="H14" i="1" a="1"/>
  <c r="I14" i="1" a="1"/>
  <c r="J14" i="1" a="1"/>
  <c r="K14" i="1" a="1"/>
  <c r="L14" i="1" a="1"/>
  <c r="M14" i="1" a="1"/>
  <c r="N14" i="1" a="1"/>
  <c r="D15" i="1" a="1"/>
  <c r="E15" i="1" a="1"/>
  <c r="F15" i="1" a="1"/>
  <c r="G15" i="1" a="1"/>
  <c r="H15" i="1" a="1"/>
  <c r="I15" i="1" a="1"/>
  <c r="J15" i="1" a="1"/>
  <c r="K15" i="1" a="1"/>
  <c r="L15" i="1" a="1"/>
  <c r="M15" i="1" a="1"/>
  <c r="N15" i="1" a="1"/>
  <c r="D16" i="1" a="1"/>
  <c r="E16" i="1" a="1"/>
  <c r="F16" i="1" a="1"/>
  <c r="G16" i="1" a="1"/>
  <c r="H16" i="1" a="1"/>
  <c r="I16" i="1" a="1"/>
  <c r="J16" i="1" a="1"/>
  <c r="K16" i="1" a="1"/>
  <c r="L16" i="1" a="1"/>
  <c r="M16" i="1" a="1"/>
  <c r="N16" i="1" a="1"/>
  <c r="D17" i="1" a="1"/>
  <c r="E17" i="1" a="1"/>
  <c r="F17" i="1" a="1"/>
  <c r="G17" i="1" a="1"/>
  <c r="H17" i="1" a="1"/>
  <c r="I17" i="1" a="1"/>
  <c r="J17" i="1" a="1"/>
  <c r="K17" i="1" a="1"/>
  <c r="L17" i="1" a="1"/>
  <c r="M17" i="1" a="1"/>
  <c r="N17" i="1" a="1"/>
  <c r="D18" i="1" a="1"/>
  <c r="E18" i="1" a="1"/>
  <c r="F18" i="1" a="1"/>
  <c r="G18" i="1" a="1"/>
  <c r="H18" i="1" a="1"/>
  <c r="I18" i="1" a="1"/>
  <c r="J18" i="1" a="1"/>
  <c r="K18" i="1" a="1"/>
  <c r="L18" i="1" a="1"/>
  <c r="M18" i="1" a="1"/>
  <c r="N18" i="1" a="1"/>
  <c r="D19" i="1" a="1"/>
  <c r="E19" i="1" a="1"/>
  <c r="F19" i="1" a="1"/>
  <c r="G19" i="1" a="1"/>
  <c r="H19" i="1" a="1"/>
  <c r="I19" i="1" a="1"/>
  <c r="J19" i="1" a="1"/>
  <c r="K19" i="1" a="1"/>
  <c r="L19" i="1" a="1"/>
  <c r="M19" i="1" a="1"/>
  <c r="N19" i="1" a="1"/>
  <c r="D20" i="1" a="1"/>
  <c r="E20" i="1" a="1"/>
  <c r="F20" i="1" a="1"/>
  <c r="G20" i="1" a="1"/>
  <c r="H20" i="1" a="1"/>
  <c r="I20" i="1" a="1"/>
  <c r="J20" i="1" a="1"/>
  <c r="K20" i="1" a="1"/>
  <c r="L20" i="1" a="1"/>
  <c r="M20" i="1" a="1"/>
  <c r="N20" i="1" a="1"/>
  <c r="D21" i="1" a="1"/>
  <c r="E21" i="1" a="1"/>
  <c r="F21" i="1" a="1"/>
  <c r="G21" i="1" a="1"/>
  <c r="H21" i="1" a="1"/>
  <c r="I21" i="1" a="1"/>
  <c r="J21" i="1" a="1"/>
  <c r="K21" i="1" a="1"/>
  <c r="L21" i="1" a="1"/>
  <c r="M21" i="1" a="1"/>
  <c r="N21" i="1" a="1"/>
  <c r="D22" i="1" a="1"/>
  <c r="E22" i="1" a="1"/>
  <c r="F22" i="1" a="1"/>
  <c r="G22" i="1" a="1"/>
  <c r="H22" i="1" a="1"/>
  <c r="I22" i="1" a="1"/>
  <c r="J22" i="1" a="1"/>
  <c r="K22" i="1" a="1"/>
  <c r="L22" i="1" a="1"/>
  <c r="M22" i="1" a="1"/>
  <c r="N22" i="1" a="1"/>
  <c r="D23" i="1" a="1"/>
  <c r="E23" i="1" a="1"/>
  <c r="F23" i="1" a="1"/>
  <c r="G23" i="1" a="1"/>
  <c r="H23" i="1" a="1"/>
  <c r="I23" i="1" a="1"/>
  <c r="J23" i="1" a="1"/>
  <c r="K23" i="1" a="1"/>
  <c r="L23" i="1" a="1"/>
  <c r="M23" i="1" a="1"/>
  <c r="N23" i="1" a="1"/>
  <c r="D24" i="1" a="1"/>
  <c r="E24" i="1" a="1"/>
  <c r="F24" i="1" a="1"/>
  <c r="G24" i="1" a="1"/>
  <c r="H24" i="1" a="1"/>
  <c r="I24" i="1" a="1"/>
  <c r="J24" i="1" a="1"/>
  <c r="K24" i="1" a="1"/>
  <c r="L24" i="1" a="1"/>
  <c r="M24" i="1" a="1"/>
  <c r="N24" i="1" a="1"/>
  <c r="D25" i="1" a="1"/>
  <c r="E25" i="1" a="1"/>
  <c r="F25" i="1" a="1"/>
  <c r="G25" i="1" a="1"/>
  <c r="H25" i="1" a="1"/>
  <c r="I25" i="1" a="1"/>
  <c r="J25" i="1" a="1"/>
  <c r="K25" i="1" a="1"/>
  <c r="L25" i="1" a="1"/>
  <c r="M25" i="1" a="1"/>
  <c r="N25" i="1" a="1"/>
  <c r="D26" i="1" a="1"/>
  <c r="E26" i="1" a="1"/>
  <c r="F26" i="1" a="1"/>
  <c r="G26" i="1" a="1"/>
  <c r="I26" i="1" a="1"/>
  <c r="K26" i="1" a="1"/>
  <c r="M26" i="1" a="1"/>
  <c r="D27" i="1" a="1"/>
  <c r="F27" i="1" a="1"/>
  <c r="H27" i="1" a="1"/>
  <c r="J27" i="1" a="1"/>
  <c r="L27" i="1" a="1"/>
  <c r="N27" i="1" a="1"/>
  <c r="E28" i="1" a="1"/>
  <c r="G28" i="1" a="1"/>
  <c r="I28" i="1" a="1"/>
  <c r="K28" i="1" a="1"/>
  <c r="M28" i="1" a="1"/>
  <c r="D29" i="1" a="1"/>
  <c r="F29" i="1" a="1"/>
  <c r="H29" i="1" a="1"/>
  <c r="J29" i="1" a="1"/>
  <c r="L29" i="1" a="1"/>
  <c r="N29" i="1" a="1"/>
  <c r="E30" i="1" a="1"/>
  <c r="G30" i="1" a="1"/>
  <c r="I30" i="1" a="1"/>
  <c r="K30" i="1" a="1"/>
  <c r="M30" i="1" a="1"/>
  <c r="D31" i="1" a="1"/>
  <c r="F31" i="1" a="1"/>
  <c r="H31" i="1" a="1"/>
  <c r="J31" i="1" a="1"/>
  <c r="L31" i="1" a="1"/>
  <c r="N31" i="1" a="1"/>
  <c r="E32" i="1" a="1"/>
  <c r="G32" i="1" a="1"/>
  <c r="I32" i="1" a="1"/>
  <c r="K32" i="1" a="1"/>
  <c r="M32" i="1" a="1"/>
  <c r="D33" i="1" a="1"/>
  <c r="F33" i="1" a="1"/>
  <c r="H33" i="1" a="1"/>
  <c r="J33" i="1" a="1"/>
  <c r="L33" i="1" a="1"/>
  <c r="N33" i="1" a="1"/>
  <c r="H26" i="1" l="1"/>
  <c r="J26" i="1"/>
  <c r="L26" i="1"/>
  <c r="N26" i="1"/>
  <c r="E27" i="1"/>
  <c r="G27" i="1"/>
  <c r="I27" i="1"/>
  <c r="K27" i="1"/>
  <c r="M27" i="1"/>
  <c r="D28" i="1"/>
  <c r="F28" i="1"/>
  <c r="H28" i="1"/>
  <c r="J28" i="1"/>
  <c r="L28" i="1"/>
  <c r="N28" i="1"/>
  <c r="E29" i="1"/>
  <c r="G29" i="1"/>
  <c r="I29" i="1"/>
  <c r="K29" i="1"/>
  <c r="M29" i="1"/>
  <c r="D30" i="1"/>
  <c r="F30" i="1"/>
  <c r="H30" i="1"/>
  <c r="J30" i="1"/>
  <c r="L30" i="1"/>
  <c r="N30" i="1"/>
  <c r="E31" i="1"/>
  <c r="G31" i="1"/>
  <c r="I31" i="1"/>
  <c r="K31" i="1"/>
  <c r="M31" i="1"/>
  <c r="D32" i="1"/>
  <c r="F32" i="1"/>
  <c r="H32" i="1"/>
  <c r="J32" i="1"/>
  <c r="L32" i="1"/>
  <c r="N32" i="1"/>
  <c r="E33" i="1"/>
  <c r="G33" i="1"/>
  <c r="I33" i="1"/>
  <c r="K33" i="1"/>
  <c r="M3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D17" i="1"/>
  <c r="E17" i="1"/>
  <c r="F17" i="1"/>
  <c r="G17" i="1"/>
  <c r="H17" i="1"/>
  <c r="I17" i="1"/>
  <c r="J17" i="1"/>
  <c r="K17" i="1"/>
  <c r="L17" i="1"/>
  <c r="M17" i="1"/>
  <c r="N17" i="1"/>
  <c r="D18" i="1"/>
  <c r="E18" i="1"/>
  <c r="F18" i="1"/>
  <c r="G18" i="1"/>
  <c r="H18" i="1"/>
  <c r="I18" i="1"/>
  <c r="J18" i="1"/>
  <c r="K18" i="1"/>
  <c r="L18" i="1"/>
  <c r="M18" i="1"/>
  <c r="N18" i="1"/>
  <c r="D19" i="1"/>
  <c r="E19" i="1"/>
  <c r="F19" i="1"/>
  <c r="G19" i="1"/>
  <c r="H19" i="1"/>
  <c r="I19" i="1"/>
  <c r="J19" i="1"/>
  <c r="K19" i="1"/>
  <c r="L19" i="1"/>
  <c r="M19" i="1"/>
  <c r="N19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D22" i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26" i="1"/>
  <c r="E26" i="1"/>
  <c r="F26" i="1"/>
  <c r="G26" i="1"/>
  <c r="I26" i="1"/>
  <c r="K26" i="1"/>
  <c r="M26" i="1"/>
  <c r="D27" i="1"/>
  <c r="F27" i="1"/>
  <c r="H27" i="1"/>
  <c r="J27" i="1"/>
  <c r="L27" i="1"/>
  <c r="N27" i="1"/>
  <c r="E28" i="1"/>
  <c r="G28" i="1"/>
  <c r="I28" i="1"/>
  <c r="K28" i="1"/>
  <c r="M28" i="1"/>
  <c r="D29" i="1"/>
  <c r="F29" i="1"/>
  <c r="H29" i="1"/>
  <c r="J29" i="1"/>
  <c r="L29" i="1"/>
  <c r="N29" i="1"/>
  <c r="E30" i="1"/>
  <c r="G30" i="1"/>
  <c r="I30" i="1"/>
  <c r="K30" i="1"/>
  <c r="M30" i="1"/>
  <c r="D31" i="1"/>
  <c r="F31" i="1"/>
  <c r="H31" i="1"/>
  <c r="J31" i="1"/>
  <c r="L31" i="1"/>
  <c r="N31" i="1"/>
  <c r="E32" i="1"/>
  <c r="G32" i="1"/>
  <c r="I32" i="1"/>
  <c r="K32" i="1"/>
  <c r="M32" i="1"/>
  <c r="D33" i="1"/>
  <c r="F33" i="1"/>
  <c r="H33" i="1"/>
  <c r="J33" i="1"/>
  <c r="L33" i="1"/>
  <c r="N33" i="1"/>
  <c r="D12" i="1"/>
  <c r="C13" i="1"/>
  <c r="C4" i="1"/>
  <c r="D13" i="1" a="1"/>
  <c r="E13" i="1" a="1"/>
  <c r="F13" i="1" a="1"/>
  <c r="G13" i="1" a="1"/>
  <c r="H13" i="1" a="1"/>
  <c r="I13" i="1" a="1"/>
  <c r="J13" i="1" a="1"/>
  <c r="K13" i="1" a="1"/>
  <c r="L13" i="1" a="1"/>
  <c r="M13" i="1" a="1"/>
  <c r="N13" i="1" a="1"/>
  <c r="N13" i="1" l="1"/>
  <c r="M13" i="1"/>
  <c r="L13" i="1"/>
  <c r="K13" i="1"/>
  <c r="J13" i="1"/>
  <c r="I13" i="1"/>
  <c r="H13" i="1"/>
  <c r="G13" i="1"/>
  <c r="F13" i="1"/>
  <c r="E13" i="1"/>
  <c r="D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<sst xmlns="http://schemas.openxmlformats.org/spreadsheetml/2006/main" count="7" uniqueCount="7">
  <si>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Gamma Profile</t>
  </si>
  <si>
    <t>BLACK.PUT.VALUE</t>
  </si>
  <si>
    <t>f</t>
  </si>
  <si>
    <t>s</t>
  </si>
  <si>
    <t>k</t>
  </si>
  <si>
    <t>sigma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</si>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</sst>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7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indexed="63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164" fontId="5" fillId="0" borderId="0">
      <alignment horizontal="center" vertical="center"/>
    </xf>
  </cellStyleXfs>
  <cellXfs count="8">
    <xf numFmtId="0" fontId="0" fillId="0" borderId="0" xfId="0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2" borderId="1" xfId="1"/>
    <xf numFmtId="0" fontId="2" fillId="3" borderId="2" xfId="2"/>
    <xf numFmtId="15" fontId="4" fillId="0" borderId="0" xfId="0" applyNumberFormat="1" applyFont="1" applyFill="1" applyBorder="1" applyAlignment="1">
      <alignment horizontal="right"/>
    </xf>
    <xf numFmtId="0" fontId="1" fillId="2" borderId="1" xfId="1" applyNumberFormat="1"/>
    <xf numFmtId="0" fontId="3" fillId="3" borderId="1" xfId="3"/>
  </cellXfs>
  <cellStyles count="5">
    <cellStyle name="Calculation" xfId="3" builtinId="22"/>
    <cellStyle name="Handle" xfId="4" xr:uid="{F26FBAD3-1C00-4EF4-9A56-256292FA72AB}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Sheet1!$D$12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Sheet1!$D$13:$D$33</c:f>
              <c:numCache>
                <c:formatCode>General</c:formatCode>
                <c:ptCount val="21"/>
                <c:pt idx="0">
                  <c:v>2.6788709549533895E-2</c:v>
                </c:pt>
                <c:pt idx="1">
                  <c:v>2.9421404653203864E-2</c:v>
                </c:pt>
                <c:pt idx="2">
                  <c:v>3.1894367625215123E-2</c:v>
                </c:pt>
                <c:pt idx="3">
                  <c:v>3.4141457868631743E-2</c:v>
                </c:pt>
                <c:pt idx="4">
                  <c:v>3.6102657554475247E-2</c:v>
                </c:pt>
                <c:pt idx="5">
                  <c:v>3.772682922602031E-2</c:v>
                </c:pt>
                <c:pt idx="6">
                  <c:v>3.8973926946862678E-2</c:v>
                </c:pt>
                <c:pt idx="7">
                  <c:v>3.9816535784598872E-2</c:v>
                </c:pt>
                <c:pt idx="8">
                  <c:v>4.0240672770954687E-2</c:v>
                </c:pt>
                <c:pt idx="9">
                  <c:v>4.0245841993752932E-2</c:v>
                </c:pt>
                <c:pt idx="10">
                  <c:v>3.9844391409476404E-2</c:v>
                </c:pt>
                <c:pt idx="11">
                  <c:v>3.9060264704687542E-2</c:v>
                </c:pt>
                <c:pt idx="12">
                  <c:v>3.7927274969507825E-2</c:v>
                </c:pt>
                <c:pt idx="13">
                  <c:v>3.6487046599769583E-2</c:v>
                </c:pt>
                <c:pt idx="14">
                  <c:v>3.4786777790780328E-2</c:v>
                </c:pt>
                <c:pt idx="15">
                  <c:v>3.2876969601805035E-2</c:v>
                </c:pt>
                <c:pt idx="16">
                  <c:v>3.0809251181011407E-2</c:v>
                </c:pt>
                <c:pt idx="17">
                  <c:v>2.8634407220450388E-2</c:v>
                </c:pt>
                <c:pt idx="18">
                  <c:v>2.6400686099747852E-2</c:v>
                </c:pt>
                <c:pt idx="19">
                  <c:v>2.4152438351826178E-2</c:v>
                </c:pt>
                <c:pt idx="20">
                  <c:v>2.1929107509497257E-2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4-455D-809A-408EC8B65285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0.225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Sheet1!$E$13:$E$33</c:f>
              <c:numCache>
                <c:formatCode>General</c:formatCode>
                <c:ptCount val="21"/>
                <c:pt idx="0">
                  <c:v>2.6552248873920999E-2</c:v>
                </c:pt>
                <c:pt idx="1">
                  <c:v>2.9521352176916867E-2</c:v>
                </c:pt>
                <c:pt idx="2">
                  <c:v>3.2349861157813069E-2</c:v>
                </c:pt>
                <c:pt idx="3">
                  <c:v>3.4954922865437006E-2</c:v>
                </c:pt>
                <c:pt idx="4">
                  <c:v>3.7259313041667734E-2</c:v>
                </c:pt>
                <c:pt idx="5">
                  <c:v>3.9195426602499278E-2</c:v>
                </c:pt>
                <c:pt idx="6">
                  <c:v>4.0708632350596324E-2</c:v>
                </c:pt>
                <c:pt idx="7">
                  <c:v>4.1759764957224409E-2</c:v>
                </c:pt>
                <c:pt idx="8">
                  <c:v>4.232661167566696E-2</c:v>
                </c:pt>
                <c:pt idx="9">
                  <c:v>4.2404343131972035E-2</c:v>
                </c:pt>
                <c:pt idx="10">
                  <c:v>4.2004926566735067E-2</c:v>
                </c:pt>
                <c:pt idx="11">
                  <c:v>4.1155637217528934E-2</c:v>
                </c:pt>
                <c:pt idx="12">
                  <c:v>3.9896842651882425E-2</c:v>
                </c:pt>
                <c:pt idx="13">
                  <c:v>3.8279272138282423E-2</c:v>
                </c:pt>
                <c:pt idx="14">
                  <c:v>3.6360997788780471E-2</c:v>
                </c:pt>
                <c:pt idx="15">
                  <c:v>3.420434794287263E-2</c:v>
                </c:pt>
                <c:pt idx="16">
                  <c:v>3.1872949715598363E-2</c:v>
                </c:pt>
                <c:pt idx="17">
                  <c:v>2.9429061604273003E-2</c:v>
                </c:pt>
                <c:pt idx="18">
                  <c:v>2.6931313774342991E-2</c:v>
                </c:pt>
                <c:pt idx="19">
                  <c:v>2.4432928149302615E-2</c:v>
                </c:pt>
                <c:pt idx="20">
                  <c:v>2.1980447029406762E-2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4-455D-809A-408EC8B65285}"/>
            </c:ext>
          </c:extLst>
        </c:ser>
        <c:ser>
          <c:idx val="2"/>
          <c:order val="2"/>
          <c:tx>
            <c:strRef>
              <c:f>Sheet1!$F$12</c:f>
              <c:strCache>
                <c:ptCount val="1"/>
                <c:pt idx="0">
                  <c:v>0.2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Sheet1!$F$13:$F$33</c:f>
              <c:numCache>
                <c:formatCode>General</c:formatCode>
                <c:ptCount val="21"/>
                <c:pt idx="0">
                  <c:v>2.6076689970564618E-2</c:v>
                </c:pt>
                <c:pt idx="1">
                  <c:v>2.9440254285896816E-2</c:v>
                </c:pt>
                <c:pt idx="2">
                  <c:v>3.2699018021215366E-2</c:v>
                </c:pt>
                <c:pt idx="3">
                  <c:v>3.5748305754510282E-2</c:v>
                </c:pt>
                <c:pt idx="4">
                  <c:v>3.8487410389167996E-2</c:v>
                </c:pt>
                <c:pt idx="5">
                  <c:v>4.0825453286362695E-2</c:v>
                </c:pt>
                <c:pt idx="6">
                  <c:v>4.2686564325938245E-2</c:v>
                </c:pt>
                <c:pt idx="7">
                  <c:v>4.4013967737880133E-2</c:v>
                </c:pt>
                <c:pt idx="8">
                  <c:v>4.4772680940509076E-2</c:v>
                </c:pt>
                <c:pt idx="9">
                  <c:v>4.4950678441319475E-2</c:v>
                </c:pt>
                <c:pt idx="10">
                  <c:v>4.4558522095034928E-2</c:v>
                </c:pt>
                <c:pt idx="11">
                  <c:v>4.3627595061564661E-2</c:v>
                </c:pt>
                <c:pt idx="12">
                  <c:v>4.2207185729931901E-2</c:v>
                </c:pt>
                <c:pt idx="13">
                  <c:v>4.0360740823503521E-2</c:v>
                </c:pt>
                <c:pt idx="14">
                  <c:v>3.8161640566663976E-2</c:v>
                </c:pt>
                <c:pt idx="15">
                  <c:v>3.5688844990511177E-2</c:v>
                </c:pt>
                <c:pt idx="16">
                  <c:v>3.3022725067800435E-2</c:v>
                </c:pt>
                <c:pt idx="17">
                  <c:v>3.0241333910890462E-2</c:v>
                </c:pt>
                <c:pt idx="18">
                  <c:v>2.7417301368795412E-2</c:v>
                </c:pt>
                <c:pt idx="19">
                  <c:v>2.4615459388624764E-2</c:v>
                </c:pt>
                <c:pt idx="20">
                  <c:v>2.189123351006101E-2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A4-455D-809A-408EC8B65285}"/>
            </c:ext>
          </c:extLst>
        </c:ser>
        <c:ser>
          <c:idx val="3"/>
          <c:order val="3"/>
          <c:tx>
            <c:strRef>
              <c:f>Sheet1!$G$12</c:f>
              <c:strCache>
                <c:ptCount val="1"/>
                <c:pt idx="0">
                  <c:v>0.175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Sheet1!$G$13:$G$33</c:f>
              <c:numCache>
                <c:formatCode>General</c:formatCode>
                <c:ptCount val="21"/>
                <c:pt idx="0">
                  <c:v>2.5249791031091175E-2</c:v>
                </c:pt>
                <c:pt idx="1">
                  <c:v>2.9073828665449879E-2</c:v>
                </c:pt>
                <c:pt idx="2">
                  <c:v>3.2856839133792476E-2</c:v>
                </c:pt>
                <c:pt idx="3">
                  <c:v>3.6465667543349005E-2</c:v>
                </c:pt>
                <c:pt idx="4">
                  <c:v>3.976703329782709E-2</c:v>
                </c:pt>
                <c:pt idx="5">
                  <c:v>4.2636272091556765E-2</c:v>
                </c:pt>
                <c:pt idx="6">
                  <c:v>4.4965522444053309E-2</c:v>
                </c:pt>
                <c:pt idx="7">
                  <c:v>4.6670586524434246E-2</c:v>
                </c:pt>
                <c:pt idx="8">
                  <c:v>4.7695862704364149E-2</c:v>
                </c:pt>
                <c:pt idx="9">
                  <c:v>4.8016979217154407E-2</c:v>
                </c:pt>
                <c:pt idx="10">
                  <c:v>4.7641018566745824E-2</c:v>
                </c:pt>
                <c:pt idx="11">
                  <c:v>4.6604474276432037E-2</c:v>
                </c:pt>
                <c:pt idx="12">
                  <c:v>4.4969293702008563E-2</c:v>
                </c:pt>
                <c:pt idx="13">
                  <c:v>4.2817510839466832E-2</c:v>
                </c:pt>
                <c:pt idx="14">
                  <c:v>4.0245050635222497E-2</c:v>
                </c:pt>
                <c:pt idx="15">
                  <c:v>3.7355291848583133E-2</c:v>
                </c:pt>
                <c:pt idx="16">
                  <c:v>3.4252918997598421E-2</c:v>
                </c:pt>
                <c:pt idx="17">
                  <c:v>3.1038491671960589E-2</c:v>
                </c:pt>
                <c:pt idx="18">
                  <c:v>2.7804030776241009E-2</c:v>
                </c:pt>
                <c:pt idx="19">
                  <c:v>2.462978506233016E-2</c:v>
                </c:pt>
                <c:pt idx="20">
                  <c:v>2.1582213849595949E-2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A4-455D-809A-408EC8B65285}"/>
            </c:ext>
          </c:extLst>
        </c:ser>
        <c:ser>
          <c:idx val="4"/>
          <c:order val="4"/>
          <c:tx>
            <c:strRef>
              <c:f>Sheet1!$H$12</c:f>
              <c:strCache>
                <c:ptCount val="1"/>
                <c:pt idx="0">
                  <c:v>0.15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Sheet1!$H$13:$H$33</c:f>
              <c:numCache>
                <c:formatCode>General</c:formatCode>
                <c:ptCount val="21"/>
                <c:pt idx="0">
                  <c:v>2.3899687491429324E-2</c:v>
                </c:pt>
                <c:pt idx="1">
                  <c:v>2.8251648089610431E-2</c:v>
                </c:pt>
                <c:pt idx="2">
                  <c:v>3.2674419243827198E-2</c:v>
                </c:pt>
                <c:pt idx="3">
                  <c:v>3.6998414080682322E-2</c:v>
                </c:pt>
                <c:pt idx="4">
                  <c:v>4.1044647520883874E-2</c:v>
                </c:pt>
                <c:pt idx="5">
                  <c:v>4.4637942920760176E-2</c:v>
                </c:pt>
                <c:pt idx="6">
                  <c:v>4.7620238688090941E-2</c:v>
                </c:pt>
                <c:pt idx="7">
                  <c:v>4.9862522368932932E-2</c:v>
                </c:pt>
                <c:pt idx="8">
                  <c:v>5.127411669853995E-2</c:v>
                </c:pt>
                <c:pt idx="9">
                  <c:v>5.1808412050734394E-2</c:v>
                </c:pt>
                <c:pt idx="10">
                  <c:v>5.1464613997884892E-2</c:v>
                </c:pt>
                <c:pt idx="11">
                  <c:v>5.0285572723410416E-2</c:v>
                </c:pt>
                <c:pt idx="12">
                  <c:v>4.8352206317418371E-2</c:v>
                </c:pt>
                <c:pt idx="13">
                  <c:v>4.5775363374712226E-2</c:v>
                </c:pt>
                <c:pt idx="14">
                  <c:v>4.2686158036419279E-2</c:v>
                </c:pt>
                <c:pt idx="15">
                  <c:v>3.9225846346813212E-2</c:v>
                </c:pt>
                <c:pt idx="16">
                  <c:v>3.5536214312280982E-2</c:v>
                </c:pt>
                <c:pt idx="17">
                  <c:v>3.1751250144085974E-2</c:v>
                </c:pt>
                <c:pt idx="18">
                  <c:v>2.7990618913468986E-2</c:v>
                </c:pt>
                <c:pt idx="19">
                  <c:v>2.4355190187193926E-2</c:v>
                </c:pt>
                <c:pt idx="20">
                  <c:v>2.0924624345007605E-2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A4-455D-809A-408EC8B65285}"/>
            </c:ext>
          </c:extLst>
        </c:ser>
        <c:ser>
          <c:idx val="5"/>
          <c:order val="5"/>
          <c:tx>
            <c:strRef>
              <c:f>Sheet1!$I$12</c:f>
              <c:strCache>
                <c:ptCount val="1"/>
                <c:pt idx="0">
                  <c:v>0.125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Sheet1!$I$13:$I$33</c:f>
              <c:numCache>
                <c:formatCode>General</c:formatCode>
                <c:ptCount val="21"/>
                <c:pt idx="0">
                  <c:v>2.1761387648850966E-2</c:v>
                </c:pt>
                <c:pt idx="1">
                  <c:v>2.6687514545990786E-2</c:v>
                </c:pt>
                <c:pt idx="2">
                  <c:v>3.1880782077749033E-2</c:v>
                </c:pt>
                <c:pt idx="3">
                  <c:v>3.7128532216020374E-2</c:v>
                </c:pt>
                <c:pt idx="4">
                  <c:v>4.2188040909661155E-2</c:v>
                </c:pt>
                <c:pt idx="5">
                  <c:v>4.6806401592414282E-2</c:v>
                </c:pt>
                <c:pt idx="6">
                  <c:v>5.0742798743946139E-2</c:v>
                </c:pt>
                <c:pt idx="7">
                  <c:v>5.3790276801128765E-2</c:v>
                </c:pt>
                <c:pt idx="8">
                  <c:v>5.5794169001387776E-2</c:v>
                </c:pt>
                <c:pt idx="9">
                  <c:v>5.6664891519602988E-2</c:v>
                </c:pt>
                <c:pt idx="10">
                  <c:v>5.6383707522836356E-2</c:v>
                </c:pt>
                <c:pt idx="11">
                  <c:v>5.5001135934563218E-2</c:v>
                </c:pt>
                <c:pt idx="12">
                  <c:v>5.2628715736845931E-2</c:v>
                </c:pt>
                <c:pt idx="13">
                  <c:v>4.9425661886679788E-2</c:v>
                </c:pt>
                <c:pt idx="14">
                  <c:v>4.5582448417826056E-2</c:v>
                </c:pt>
                <c:pt idx="15">
                  <c:v>4.1303489372703762E-2</c:v>
                </c:pt>
                <c:pt idx="16">
                  <c:v>3.6790892034572004E-2</c:v>
                </c:pt>
                <c:pt idx="17">
                  <c:v>3.2230815532292539E-2</c:v>
                </c:pt>
                <c:pt idx="18">
                  <c:v>2.7783393777563878E-2</c:v>
                </c:pt>
                <c:pt idx="19">
                  <c:v>2.3576587528900798E-2</c:v>
                </c:pt>
                <c:pt idx="20">
                  <c:v>1.9703808381608408E-2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A4-455D-809A-408EC8B65285}"/>
            </c:ext>
          </c:extLst>
        </c:ser>
        <c:ser>
          <c:idx val="6"/>
          <c:order val="6"/>
          <c:tx>
            <c:strRef>
              <c:f>Sheet1!$J$12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Sheet1!$J$13:$J$33</c:f>
              <c:numCache>
                <c:formatCode>General</c:formatCode>
                <c:ptCount val="21"/>
                <c:pt idx="0">
                  <c:v>1.843614260095754E-2</c:v>
                </c:pt>
                <c:pt idx="1">
                  <c:v>2.3891673404956924E-2</c:v>
                </c:pt>
                <c:pt idx="2">
                  <c:v>2.996073956639362E-2</c:v>
                </c:pt>
                <c:pt idx="3">
                  <c:v>3.6394580480401957E-2</c:v>
                </c:pt>
                <c:pt idx="4">
                  <c:v>4.2867734188673727E-2</c:v>
                </c:pt>
                <c:pt idx="5">
                  <c:v>4.9005949257590713E-2</c:v>
                </c:pt>
                <c:pt idx="6">
                  <c:v>5.4424020293714764E-2</c:v>
                </c:pt>
                <c:pt idx="7">
                  <c:v>5.8767878103287104E-2</c:v>
                </c:pt>
                <c:pt idx="8">
                  <c:v>6.1754225778535607E-2</c:v>
                </c:pt>
                <c:pt idx="9">
                  <c:v>6.3201394523506024E-2</c:v>
                </c:pt>
                <c:pt idx="10">
                  <c:v>6.3046781777453917E-2</c:v>
                </c:pt>
                <c:pt idx="11">
                  <c:v>6.1348786249673097E-2</c:v>
                </c:pt>
                <c:pt idx="12">
                  <c:v>5.8273944467228146E-2</c:v>
                </c:pt>
                <c:pt idx="13">
                  <c:v>5.4072377143554416E-2</c:v>
                </c:pt>
                <c:pt idx="14">
                  <c:v>4.9046209584422677E-2</c:v>
                </c:pt>
                <c:pt idx="15">
                  <c:v>4.3516133635556412E-2</c:v>
                </c:pt>
                <c:pt idx="16">
                  <c:v>3.7790791044736892E-2</c:v>
                </c:pt>
                <c:pt idx="17">
                  <c:v>3.2142445835773956E-2</c:v>
                </c:pt>
                <c:pt idx="18">
                  <c:v>2.6790845019894909E-2</c:v>
                </c:pt>
                <c:pt idx="19">
                  <c:v>2.1895607768283424E-2</c:v>
                </c:pt>
                <c:pt idx="20">
                  <c:v>1.7556213840342026E-2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A4-455D-809A-408EC8B65285}"/>
            </c:ext>
          </c:extLst>
        </c:ser>
        <c:ser>
          <c:idx val="7"/>
          <c:order val="7"/>
          <c:tx>
            <c:strRef>
              <c:f>Sheet1!$K$12</c:f>
              <c:strCache>
                <c:ptCount val="1"/>
                <c:pt idx="0">
                  <c:v>0.075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Sheet1!$K$13:$K$33</c:f>
              <c:numCache>
                <c:formatCode>General</c:formatCode>
                <c:ptCount val="21"/>
                <c:pt idx="0">
                  <c:v>1.3406559719559953E-2</c:v>
                </c:pt>
                <c:pt idx="1">
                  <c:v>1.9046658837806249E-2</c:v>
                </c:pt>
                <c:pt idx="2">
                  <c:v>2.5898024287954569E-2</c:v>
                </c:pt>
                <c:pt idx="3">
                  <c:v>3.3748912158015495E-2</c:v>
                </c:pt>
                <c:pt idx="4">
                  <c:v>4.220597911988147E-2</c:v>
                </c:pt>
                <c:pt idx="5">
                  <c:v>5.0718090168140564E-2</c:v>
                </c:pt>
                <c:pt idx="6">
                  <c:v>5.8635296266503933E-2</c:v>
                </c:pt>
                <c:pt idx="7">
                  <c:v>6.529429366873675E-2</c:v>
                </c:pt>
                <c:pt idx="8">
                  <c:v>7.0113981067090506E-2</c:v>
                </c:pt>
                <c:pt idx="9">
                  <c:v>7.2681267555387133E-2</c:v>
                </c:pt>
                <c:pt idx="10">
                  <c:v>7.2809253449387809E-2</c:v>
                </c:pt>
                <c:pt idx="11">
                  <c:v>7.0556657860354213E-2</c:v>
                </c:pt>
                <c:pt idx="12">
                  <c:v>6.6206707045448371E-2</c:v>
                </c:pt>
                <c:pt idx="13">
                  <c:v>6.0212765816813299E-2</c:v>
                </c:pt>
                <c:pt idx="14">
                  <c:v>5.3124307675786561E-2</c:v>
                </c:pt>
                <c:pt idx="15">
                  <c:v>4.5509046122687302E-2</c:v>
                </c:pt>
                <c:pt idx="16">
                  <c:v>3.7885258694199647E-2</c:v>
                </c:pt>
                <c:pt idx="17">
                  <c:v>3.0673721065916038E-2</c:v>
                </c:pt>
                <c:pt idx="18">
                  <c:v>2.4172956729371784E-2</c:v>
                </c:pt>
                <c:pt idx="19">
                  <c:v>1.855632353520632E-2</c:v>
                </c:pt>
                <c:pt idx="20">
                  <c:v>1.3885883143136808E-2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A4-455D-809A-408EC8B65285}"/>
            </c:ext>
          </c:extLst>
        </c:ser>
        <c:ser>
          <c:idx val="8"/>
          <c:order val="8"/>
          <c:tx>
            <c:strRef>
              <c:f>Sheet1!$L$12</c:f>
              <c:strCache>
                <c:ptCount val="1"/>
                <c:pt idx="0">
                  <c:v>0.05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Sheet1!$L$13:$L$33</c:f>
              <c:numCache>
                <c:formatCode>General</c:formatCode>
                <c:ptCount val="21"/>
                <c:pt idx="0">
                  <c:v>6.5112523928143274E-3</c:v>
                </c:pt>
                <c:pt idx="1">
                  <c:v>1.1117723677709666E-2</c:v>
                </c:pt>
                <c:pt idx="2">
                  <c:v>1.7772456035711703E-2</c:v>
                </c:pt>
                <c:pt idx="3">
                  <c:v>2.6653761460113005E-2</c:v>
                </c:pt>
                <c:pt idx="4">
                  <c:v>3.7576254372864139E-2</c:v>
                </c:pt>
                <c:pt idx="5">
                  <c:v>4.9893465301478847E-2</c:v>
                </c:pt>
                <c:pt idx="6">
                  <c:v>6.2509890462834963E-2</c:v>
                </c:pt>
                <c:pt idx="7">
                  <c:v>7.4028384210973422E-2</c:v>
                </c:pt>
                <c:pt idx="8">
                  <c:v>8.3010518130983355E-2</c:v>
                </c:pt>
                <c:pt idx="9">
                  <c:v>8.8280902111457657E-2</c:v>
                </c:pt>
                <c:pt idx="10">
                  <c:v>8.91839070436483E-2</c:v>
                </c:pt>
                <c:pt idx="11">
                  <c:v>8.5714571618020235E-2</c:v>
                </c:pt>
                <c:pt idx="12">
                  <c:v>7.8489170204937397E-2</c:v>
                </c:pt>
                <c:pt idx="13">
                  <c:v>6.8575251761629097E-2</c:v>
                </c:pt>
                <c:pt idx="14">
                  <c:v>5.724289066547298E-2</c:v>
                </c:pt>
                <c:pt idx="15">
                  <c:v>4.5713576512373448E-2</c:v>
                </c:pt>
                <c:pt idx="16">
                  <c:v>3.4969660171903554E-2</c:v>
                </c:pt>
                <c:pt idx="17">
                  <c:v>2.5656307760268872E-2</c:v>
                </c:pt>
                <c:pt idx="18">
                  <c:v>1.8074617104380599E-2</c:v>
                </c:pt>
                <c:pt idx="19">
                  <c:v>1.2240929726967874E-2</c:v>
                </c:pt>
                <c:pt idx="20">
                  <c:v>7.9783190643716532E-3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A4-455D-809A-408EC8B65285}"/>
            </c:ext>
          </c:extLst>
        </c:ser>
        <c:ser>
          <c:idx val="9"/>
          <c:order val="9"/>
          <c:tx>
            <c:strRef>
              <c:f>Sheet1!$M$12</c:f>
              <c:strCache>
                <c:ptCount val="1"/>
                <c:pt idx="0">
                  <c:v>0.025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Sheet1!$C$13:$C$33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Sheet1!$M$13:$M$33</c:f>
              <c:numCache>
                <c:formatCode>General</c:formatCode>
                <c:ptCount val="21"/>
                <c:pt idx="0">
                  <c:v>5.7408422666658783E-4</c:v>
                </c:pt>
                <c:pt idx="1">
                  <c:v>1.7016750463323728E-3</c:v>
                </c:pt>
                <c:pt idx="2">
                  <c:v>4.4203782000736659E-3</c:v>
                </c:pt>
                <c:pt idx="3">
                  <c:v>1.0104718664680769E-2</c:v>
                </c:pt>
                <c:pt idx="4">
                  <c:v>2.0408051660466536E-2</c:v>
                </c:pt>
                <c:pt idx="5">
                  <c:v>3.6555736245311873E-2</c:v>
                </c:pt>
                <c:pt idx="6">
                  <c:v>5.8289068573898657E-2</c:v>
                </c:pt>
                <c:pt idx="7">
                  <c:v>8.3030362172278341E-2</c:v>
                </c:pt>
                <c:pt idx="8">
                  <c:v>0.10602008621744806</c:v>
                </c:pt>
                <c:pt idx="9">
                  <c:v>0.1217500384381741</c:v>
                </c:pt>
                <c:pt idx="10">
                  <c:v>0.12614085750830298</c:v>
                </c:pt>
                <c:pt idx="11">
                  <c:v>0.11826988346790611</c:v>
                </c:pt>
                <c:pt idx="12">
                  <c:v>0.1006473914207888</c:v>
                </c:pt>
                <c:pt idx="13">
                  <c:v>7.7960290502998408E-2</c:v>
                </c:pt>
                <c:pt idx="14">
                  <c:v>5.5115774261468534E-2</c:v>
                </c:pt>
                <c:pt idx="15">
                  <c:v>3.5658013106943581E-2</c:v>
                </c:pt>
                <c:pt idx="16">
                  <c:v>2.1165299193548006E-2</c:v>
                </c:pt>
                <c:pt idx="17">
                  <c:v>1.1554383282104152E-2</c:v>
                </c:pt>
                <c:pt idx="18">
                  <c:v>5.8150926059335681E-3</c:v>
                </c:pt>
                <c:pt idx="19">
                  <c:v>2.7042780721078744E-3</c:v>
                </c:pt>
                <c:pt idx="20">
                  <c:v>1.1646478217715338E-3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A4-455D-809A-408EC8B6528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91529407"/>
        <c:axId val="1191553887"/>
        <c:axId val="561878879"/>
      </c:surface3DChart>
      <c:catAx>
        <c:axId val="1191529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53887"/>
        <c:crosses val="autoZero"/>
        <c:auto val="1"/>
        <c:lblAlgn val="ctr"/>
        <c:lblOffset val="100"/>
        <c:noMultiLvlLbl val="0"/>
      </c:catAx>
      <c:valAx>
        <c:axId val="11915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29407"/>
        <c:crosses val="autoZero"/>
        <c:crossBetween val="midCat"/>
      </c:valAx>
      <c:serAx>
        <c:axId val="5618788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5538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352424</xdr:colOff>
      <xdr:row>0</xdr:row>
      <xdr:rowOff>0</xdr:rowOff>
    </xdr:from>
    <xdr:to>
      <xdr:col>20</xdr:col>
      <xdr:colOff>247649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86B3F-527B-2075-1CCB-87AF4DA33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98CA-1B3A-4D00-969D-3C800AAB0435}">
  <dimension ref="B2:N33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</cols>
  <sheetData>
    <row r="2" spans="2:14" x14ac:dyDescent="0.25">
      <c r="B2" t="s">
        <v>0</v>
      </c>
    </row>
    <row r="4" spans="2:14" x14ac:dyDescent="0.25">
      <c r="B4" s="1" t="s">
        <v>1</v>
      </c>
      <c r="C4" s="4" cm="1">
        <f t="array" ref="C4">_xll.BLACK.PUT.VALUE(f, s, k)</f>
        <v>3.987761167674492</v>
      </c>
    </row>
    <row r="5" spans="2:14" x14ac:dyDescent="0.25">
      <c r="B5" s="2" t="s">
        <v>2</v>
      </c>
      <c r="C5" s="3">
        <v>100</v>
      </c>
    </row>
    <row r="6" spans="2:14" x14ac:dyDescent="0.25">
      <c r="B6" s="2" t="s">
        <v>3</v>
      </c>
      <c r="C6" s="7">
        <f>sigma*SQRT(t)</f>
        <v>0.1</v>
      </c>
    </row>
    <row r="7" spans="2:14" x14ac:dyDescent="0.25">
      <c r="B7" s="2" t="s">
        <v>4</v>
      </c>
      <c r="C7" s="3">
        <v>100</v>
      </c>
    </row>
    <row r="9" spans="2:14" x14ac:dyDescent="0.25">
      <c r="B9" s="5" t="s">
        <v>5</v>
      </c>
      <c r="C9" s="6">
        <v>0.2</v>
      </c>
    </row>
    <row r="10" spans="2:14" x14ac:dyDescent="0.25">
      <c r="B10" s="5" t="s">
        <v>6</v>
      </c>
      <c r="C10" s="6">
        <v>0.25</v>
      </c>
    </row>
    <row r="12" spans="2:14" x14ac:dyDescent="0.25">
      <c r="D12" cm="1">
        <f t="array" ref="D12:N12">TRANSPOSE(_xll.ARRAY.SEQUENCE(t,0,-0.025))</f>
        <v>0.25</v>
      </c>
      <c r="E12">
        <v>0.22500000000000001</v>
      </c>
      <c r="F12">
        <v>0.2</v>
      </c>
      <c r="G12">
        <v>0.17499999999999999</v>
      </c>
      <c r="H12">
        <v>0.15</v>
      </c>
      <c r="I12">
        <v>0.125</v>
      </c>
      <c r="J12">
        <v>9.9999999999999978E-2</v>
      </c>
      <c r="K12">
        <v>7.4999999999999983E-2</v>
      </c>
      <c r="L12">
        <v>4.9999999999999989E-2</v>
      </c>
      <c r="M12">
        <v>2.4999999999999994E-2</v>
      </c>
      <c r="N12">
        <v>0</v>
      </c>
    </row>
    <row r="13" spans="2:14" x14ac:dyDescent="0.25">
      <c r="C13" cm="1">
        <f t="array" ref="C13:C33">_xll.ARRAY.SEQUENCE(f-10,f+10)</f>
        <v>90</v>
      </c>
      <c r="D13" cm="1">
        <f t="array" ref="D13">_xll.BLACK.PUT.GAMMA($C13,sigma*SQRT(D$12),k)</f>
        <v>2.6788709549533895E-2</v>
      </c>
      <c r="E13" cm="1">
        <f t="array" ref="E13">_xll.BLACK.PUT.GAMMA($C13,sigma*SQRT(E$12),k)</f>
        <v>2.6552248873920999E-2</v>
      </c>
      <c r="F13" cm="1">
        <f t="array" ref="F13">_xll.BLACK.PUT.GAMMA($C13,sigma*SQRT(F$12),k)</f>
        <v>2.6076689970564618E-2</v>
      </c>
      <c r="G13" cm="1">
        <f t="array" ref="G13">_xll.BLACK.PUT.GAMMA($C13,sigma*SQRT(G$12),k)</f>
        <v>2.5249791031091175E-2</v>
      </c>
      <c r="H13" cm="1">
        <f t="array" ref="H13">_xll.BLACK.PUT.GAMMA($C13,sigma*SQRT(H$12),k)</f>
        <v>2.3899687491429324E-2</v>
      </c>
      <c r="I13" cm="1">
        <f t="array" ref="I13">_xll.BLACK.PUT.GAMMA($C13,sigma*SQRT(I$12),k)</f>
        <v>2.1761387648850966E-2</v>
      </c>
      <c r="J13" cm="1">
        <f t="array" ref="J13">_xll.BLACK.PUT.GAMMA($C13,sigma*SQRT(J$12),k)</f>
        <v>1.843614260095754E-2</v>
      </c>
      <c r="K13" cm="1">
        <f t="array" ref="K13">_xll.BLACK.PUT.GAMMA($C13,sigma*SQRT(K$12),k)</f>
        <v>1.3406559719559953E-2</v>
      </c>
      <c r="L13" cm="1">
        <f t="array" ref="L13">_xll.BLACK.PUT.GAMMA($C13,sigma*SQRT(L$12),k)</f>
        <v>6.5112523928143274E-3</v>
      </c>
      <c r="M13" cm="1">
        <f t="array" ref="M13">_xll.BLACK.PUT.GAMMA($C13,sigma*SQRT(M$12),k)</f>
        <v>5.7408422666658783E-4</v>
      </c>
      <c r="N13" t="e" cm="1">
        <f t="array" ref="N13">_xll.BLACK.PUT.GAMMA($C13,sigma*SQRT(N$12),k)</f>
        <v>#NUM!</v>
      </c>
    </row>
    <row r="14" spans="2:14" x14ac:dyDescent="0.25">
      <c r="C14">
        <v>91</v>
      </c>
      <c r="D14" cm="1">
        <f t="array" ref="D14">_xll.BLACK.PUT.GAMMA($C14,sigma*SQRT(D$12),k)</f>
        <v>2.9421404653203864E-2</v>
      </c>
      <c r="E14" cm="1">
        <f t="array" ref="E14">_xll.BLACK.PUT.GAMMA($C14,sigma*SQRT(E$12),k)</f>
        <v>2.9521352176916867E-2</v>
      </c>
      <c r="F14" cm="1">
        <f t="array" ref="F14">_xll.BLACK.PUT.GAMMA($C14,sigma*SQRT(F$12),k)</f>
        <v>2.9440254285896816E-2</v>
      </c>
      <c r="G14" cm="1">
        <f t="array" ref="G14">_xll.BLACK.PUT.GAMMA($C14,sigma*SQRT(G$12),k)</f>
        <v>2.9073828665449879E-2</v>
      </c>
      <c r="H14" cm="1">
        <f t="array" ref="H14">_xll.BLACK.PUT.GAMMA($C14,sigma*SQRT(H$12),k)</f>
        <v>2.8251648089610431E-2</v>
      </c>
      <c r="I14" cm="1">
        <f t="array" ref="I14">_xll.BLACK.PUT.GAMMA($C14,sigma*SQRT(I$12),k)</f>
        <v>2.6687514545990786E-2</v>
      </c>
      <c r="J14" cm="1">
        <f t="array" ref="J14">_xll.BLACK.PUT.GAMMA($C14,sigma*SQRT(J$12),k)</f>
        <v>2.3891673404956924E-2</v>
      </c>
      <c r="K14" cm="1">
        <f t="array" ref="K14">_xll.BLACK.PUT.GAMMA($C14,sigma*SQRT(K$12),k)</f>
        <v>1.9046658837806249E-2</v>
      </c>
      <c r="L14" cm="1">
        <f t="array" ref="L14">_xll.BLACK.PUT.GAMMA($C14,sigma*SQRT(L$12),k)</f>
        <v>1.1117723677709666E-2</v>
      </c>
      <c r="M14" cm="1">
        <f t="array" ref="M14">_xll.BLACK.PUT.GAMMA($C14,sigma*SQRT(M$12),k)</f>
        <v>1.7016750463323728E-3</v>
      </c>
      <c r="N14" t="e" cm="1">
        <f t="array" ref="N14">_xll.BLACK.PUT.GAMMA($C14,sigma*SQRT(N$12),k)</f>
        <v>#NUM!</v>
      </c>
    </row>
    <row r="15" spans="2:14" x14ac:dyDescent="0.25">
      <c r="C15">
        <v>92</v>
      </c>
      <c r="D15" cm="1">
        <f t="array" ref="D15">_xll.BLACK.PUT.GAMMA($C15,sigma*SQRT(D$12),k)</f>
        <v>3.1894367625215123E-2</v>
      </c>
      <c r="E15" cm="1">
        <f t="array" ref="E15">_xll.BLACK.PUT.GAMMA($C15,sigma*SQRT(E$12),k)</f>
        <v>3.2349861157813069E-2</v>
      </c>
      <c r="F15" cm="1">
        <f t="array" ref="F15">_xll.BLACK.PUT.GAMMA($C15,sigma*SQRT(F$12),k)</f>
        <v>3.2699018021215366E-2</v>
      </c>
      <c r="G15" cm="1">
        <f t="array" ref="G15">_xll.BLACK.PUT.GAMMA($C15,sigma*SQRT(G$12),k)</f>
        <v>3.2856839133792476E-2</v>
      </c>
      <c r="H15" cm="1">
        <f t="array" ref="H15">_xll.BLACK.PUT.GAMMA($C15,sigma*SQRT(H$12),k)</f>
        <v>3.2674419243827198E-2</v>
      </c>
      <c r="I15" cm="1">
        <f t="array" ref="I15">_xll.BLACK.PUT.GAMMA($C15,sigma*SQRT(I$12),k)</f>
        <v>3.1880782077749033E-2</v>
      </c>
      <c r="J15" cm="1">
        <f t="array" ref="J15">_xll.BLACK.PUT.GAMMA($C15,sigma*SQRT(J$12),k)</f>
        <v>2.996073956639362E-2</v>
      </c>
      <c r="K15" cm="1">
        <f t="array" ref="K15">_xll.BLACK.PUT.GAMMA($C15,sigma*SQRT(K$12),k)</f>
        <v>2.5898024287954569E-2</v>
      </c>
      <c r="L15" cm="1">
        <f t="array" ref="L15">_xll.BLACK.PUT.GAMMA($C15,sigma*SQRT(L$12),k)</f>
        <v>1.7772456035711703E-2</v>
      </c>
      <c r="M15" cm="1">
        <f t="array" ref="M15">_xll.BLACK.PUT.GAMMA($C15,sigma*SQRT(M$12),k)</f>
        <v>4.4203782000736659E-3</v>
      </c>
      <c r="N15" t="e" cm="1">
        <f t="array" ref="N15">_xll.BLACK.PUT.GAMMA($C15,sigma*SQRT(N$12),k)</f>
        <v>#NUM!</v>
      </c>
    </row>
    <row r="16" spans="2:14" x14ac:dyDescent="0.25">
      <c r="C16">
        <v>93</v>
      </c>
      <c r="D16" cm="1">
        <f t="array" ref="D16">_xll.BLACK.PUT.GAMMA($C16,sigma*SQRT(D$12),k)</f>
        <v>3.4141457868631743E-2</v>
      </c>
      <c r="E16" cm="1">
        <f t="array" ref="E16">_xll.BLACK.PUT.GAMMA($C16,sigma*SQRT(E$12),k)</f>
        <v>3.4954922865437006E-2</v>
      </c>
      <c r="F16" cm="1">
        <f t="array" ref="F16">_xll.BLACK.PUT.GAMMA($C16,sigma*SQRT(F$12),k)</f>
        <v>3.5748305754510282E-2</v>
      </c>
      <c r="G16" cm="1">
        <f t="array" ref="G16">_xll.BLACK.PUT.GAMMA($C16,sigma*SQRT(G$12),k)</f>
        <v>3.6465667543349005E-2</v>
      </c>
      <c r="H16" cm="1">
        <f t="array" ref="H16">_xll.BLACK.PUT.GAMMA($C16,sigma*SQRT(H$12),k)</f>
        <v>3.6998414080682322E-2</v>
      </c>
      <c r="I16" cm="1">
        <f t="array" ref="I16">_xll.BLACK.PUT.GAMMA($C16,sigma*SQRT(I$12),k)</f>
        <v>3.7128532216020374E-2</v>
      </c>
      <c r="J16" cm="1">
        <f t="array" ref="J16">_xll.BLACK.PUT.GAMMA($C16,sigma*SQRT(J$12),k)</f>
        <v>3.6394580480401957E-2</v>
      </c>
      <c r="K16" cm="1">
        <f t="array" ref="K16">_xll.BLACK.PUT.GAMMA($C16,sigma*SQRT(K$12),k)</f>
        <v>3.3748912158015495E-2</v>
      </c>
      <c r="L16" cm="1">
        <f t="array" ref="L16">_xll.BLACK.PUT.GAMMA($C16,sigma*SQRT(L$12),k)</f>
        <v>2.6653761460113005E-2</v>
      </c>
      <c r="M16" cm="1">
        <f t="array" ref="M16">_xll.BLACK.PUT.GAMMA($C16,sigma*SQRT(M$12),k)</f>
        <v>1.0104718664680769E-2</v>
      </c>
      <c r="N16" t="e" cm="1">
        <f t="array" ref="N16">_xll.BLACK.PUT.GAMMA($C16,sigma*SQRT(N$12),k)</f>
        <v>#NUM!</v>
      </c>
    </row>
    <row r="17" spans="3:14" x14ac:dyDescent="0.25">
      <c r="C17">
        <v>94</v>
      </c>
      <c r="D17" cm="1">
        <f t="array" ref="D17">_xll.BLACK.PUT.GAMMA($C17,sigma*SQRT(D$12),k)</f>
        <v>3.6102657554475247E-2</v>
      </c>
      <c r="E17" cm="1">
        <f t="array" ref="E17">_xll.BLACK.PUT.GAMMA($C17,sigma*SQRT(E$12),k)</f>
        <v>3.7259313041667734E-2</v>
      </c>
      <c r="F17" cm="1">
        <f t="array" ref="F17">_xll.BLACK.PUT.GAMMA($C17,sigma*SQRT(F$12),k)</f>
        <v>3.8487410389167996E-2</v>
      </c>
      <c r="G17" cm="1">
        <f t="array" ref="G17">_xll.BLACK.PUT.GAMMA($C17,sigma*SQRT(G$12),k)</f>
        <v>3.976703329782709E-2</v>
      </c>
      <c r="H17" cm="1">
        <f t="array" ref="H17">_xll.BLACK.PUT.GAMMA($C17,sigma*SQRT(H$12),k)</f>
        <v>4.1044647520883874E-2</v>
      </c>
      <c r="I17" cm="1">
        <f t="array" ref="I17">_xll.BLACK.PUT.GAMMA($C17,sigma*SQRT(I$12),k)</f>
        <v>4.2188040909661155E-2</v>
      </c>
      <c r="J17" cm="1">
        <f t="array" ref="J17">_xll.BLACK.PUT.GAMMA($C17,sigma*SQRT(J$12),k)</f>
        <v>4.2867734188673727E-2</v>
      </c>
      <c r="K17" cm="1">
        <f t="array" ref="K17">_xll.BLACK.PUT.GAMMA($C17,sigma*SQRT(K$12),k)</f>
        <v>4.220597911988147E-2</v>
      </c>
      <c r="L17" cm="1">
        <f t="array" ref="L17">_xll.BLACK.PUT.GAMMA($C17,sigma*SQRT(L$12),k)</f>
        <v>3.7576254372864139E-2</v>
      </c>
      <c r="M17" cm="1">
        <f t="array" ref="M17">_xll.BLACK.PUT.GAMMA($C17,sigma*SQRT(M$12),k)</f>
        <v>2.0408051660466536E-2</v>
      </c>
      <c r="N17" t="e" cm="1">
        <f t="array" ref="N17">_xll.BLACK.PUT.GAMMA($C17,sigma*SQRT(N$12),k)</f>
        <v>#NUM!</v>
      </c>
    </row>
    <row r="18" spans="3:14" x14ac:dyDescent="0.25">
      <c r="C18">
        <v>95</v>
      </c>
      <c r="D18" cm="1">
        <f t="array" ref="D18">_xll.BLACK.PUT.GAMMA($C18,sigma*SQRT(D$12),k)</f>
        <v>3.772682922602031E-2</v>
      </c>
      <c r="E18" cm="1">
        <f t="array" ref="E18">_xll.BLACK.PUT.GAMMA($C18,sigma*SQRT(E$12),k)</f>
        <v>3.9195426602499278E-2</v>
      </c>
      <c r="F18" cm="1">
        <f t="array" ref="F18">_xll.BLACK.PUT.GAMMA($C18,sigma*SQRT(F$12),k)</f>
        <v>4.0825453286362695E-2</v>
      </c>
      <c r="G18" cm="1">
        <f t="array" ref="G18">_xll.BLACK.PUT.GAMMA($C18,sigma*SQRT(G$12),k)</f>
        <v>4.2636272091556765E-2</v>
      </c>
      <c r="H18" cm="1">
        <f t="array" ref="H18">_xll.BLACK.PUT.GAMMA($C18,sigma*SQRT(H$12),k)</f>
        <v>4.4637942920760176E-2</v>
      </c>
      <c r="I18" cm="1">
        <f t="array" ref="I18">_xll.BLACK.PUT.GAMMA($C18,sigma*SQRT(I$12),k)</f>
        <v>4.6806401592414282E-2</v>
      </c>
      <c r="J18" cm="1">
        <f t="array" ref="J18">_xll.BLACK.PUT.GAMMA($C18,sigma*SQRT(J$12),k)</f>
        <v>4.9005949257590713E-2</v>
      </c>
      <c r="K18" cm="1">
        <f t="array" ref="K18">_xll.BLACK.PUT.GAMMA($C18,sigma*SQRT(K$12),k)</f>
        <v>5.0718090168140564E-2</v>
      </c>
      <c r="L18" cm="1">
        <f t="array" ref="L18">_xll.BLACK.PUT.GAMMA($C18,sigma*SQRT(L$12),k)</f>
        <v>4.9893465301478847E-2</v>
      </c>
      <c r="M18" cm="1">
        <f t="array" ref="M18">_xll.BLACK.PUT.GAMMA($C18,sigma*SQRT(M$12),k)</f>
        <v>3.6555736245311873E-2</v>
      </c>
      <c r="N18" t="e" cm="1">
        <f t="array" ref="N18">_xll.BLACK.PUT.GAMMA($C18,sigma*SQRT(N$12),k)</f>
        <v>#NUM!</v>
      </c>
    </row>
    <row r="19" spans="3:14" x14ac:dyDescent="0.25">
      <c r="C19">
        <v>96</v>
      </c>
      <c r="D19" cm="1">
        <f t="array" ref="D19">_xll.BLACK.PUT.GAMMA($C19,sigma*SQRT(D$12),k)</f>
        <v>3.8973926946862678E-2</v>
      </c>
      <c r="E19" cm="1">
        <f t="array" ref="E19">_xll.BLACK.PUT.GAMMA($C19,sigma*SQRT(E$12),k)</f>
        <v>4.0708632350596324E-2</v>
      </c>
      <c r="F19" cm="1">
        <f t="array" ref="F19">_xll.BLACK.PUT.GAMMA($C19,sigma*SQRT(F$12),k)</f>
        <v>4.2686564325938245E-2</v>
      </c>
      <c r="G19" cm="1">
        <f t="array" ref="G19">_xll.BLACK.PUT.GAMMA($C19,sigma*SQRT(G$12),k)</f>
        <v>4.4965522444053309E-2</v>
      </c>
      <c r="H19" cm="1">
        <f t="array" ref="H19">_xll.BLACK.PUT.GAMMA($C19,sigma*SQRT(H$12),k)</f>
        <v>4.7620238688090941E-2</v>
      </c>
      <c r="I19" cm="1">
        <f t="array" ref="I19">_xll.BLACK.PUT.GAMMA($C19,sigma*SQRT(I$12),k)</f>
        <v>5.0742798743946139E-2</v>
      </c>
      <c r="J19" cm="1">
        <f t="array" ref="J19">_xll.BLACK.PUT.GAMMA($C19,sigma*SQRT(J$12),k)</f>
        <v>5.4424020293714764E-2</v>
      </c>
      <c r="K19" cm="1">
        <f t="array" ref="K19">_xll.BLACK.PUT.GAMMA($C19,sigma*SQRT(K$12),k)</f>
        <v>5.8635296266503933E-2</v>
      </c>
      <c r="L19" cm="1">
        <f t="array" ref="L19">_xll.BLACK.PUT.GAMMA($C19,sigma*SQRT(L$12),k)</f>
        <v>6.2509890462834963E-2</v>
      </c>
      <c r="M19" cm="1">
        <f t="array" ref="M19">_xll.BLACK.PUT.GAMMA($C19,sigma*SQRT(M$12),k)</f>
        <v>5.8289068573898657E-2</v>
      </c>
      <c r="N19" t="e" cm="1">
        <f t="array" ref="N19">_xll.BLACK.PUT.GAMMA($C19,sigma*SQRT(N$12),k)</f>
        <v>#NUM!</v>
      </c>
    </row>
    <row r="20" spans="3:14" x14ac:dyDescent="0.25">
      <c r="C20">
        <v>97</v>
      </c>
      <c r="D20" cm="1">
        <f t="array" ref="D20">_xll.BLACK.PUT.GAMMA($C20,sigma*SQRT(D$12),k)</f>
        <v>3.9816535784598872E-2</v>
      </c>
      <c r="E20" cm="1">
        <f t="array" ref="E20">_xll.BLACK.PUT.GAMMA($C20,sigma*SQRT(E$12),k)</f>
        <v>4.1759764957224409E-2</v>
      </c>
      <c r="F20" cm="1">
        <f t="array" ref="F20">_xll.BLACK.PUT.GAMMA($C20,sigma*SQRT(F$12),k)</f>
        <v>4.4013967737880133E-2</v>
      </c>
      <c r="G20" cm="1">
        <f t="array" ref="G20">_xll.BLACK.PUT.GAMMA($C20,sigma*SQRT(G$12),k)</f>
        <v>4.6670586524434246E-2</v>
      </c>
      <c r="H20" cm="1">
        <f t="array" ref="H20">_xll.BLACK.PUT.GAMMA($C20,sigma*SQRT(H$12),k)</f>
        <v>4.9862522368932932E-2</v>
      </c>
      <c r="I20" cm="1">
        <f t="array" ref="I20">_xll.BLACK.PUT.GAMMA($C20,sigma*SQRT(I$12),k)</f>
        <v>5.3790276801128765E-2</v>
      </c>
      <c r="J20" cm="1">
        <f t="array" ref="J20">_xll.BLACK.PUT.GAMMA($C20,sigma*SQRT(J$12),k)</f>
        <v>5.8767878103287104E-2</v>
      </c>
      <c r="K20" cm="1">
        <f t="array" ref="K20">_xll.BLACK.PUT.GAMMA($C20,sigma*SQRT(K$12),k)</f>
        <v>6.529429366873675E-2</v>
      </c>
      <c r="L20" cm="1">
        <f t="array" ref="L20">_xll.BLACK.PUT.GAMMA($C20,sigma*SQRT(L$12),k)</f>
        <v>7.4028384210973422E-2</v>
      </c>
      <c r="M20" cm="1">
        <f t="array" ref="M20">_xll.BLACK.PUT.GAMMA($C20,sigma*SQRT(M$12),k)</f>
        <v>8.3030362172278341E-2</v>
      </c>
      <c r="N20" t="e" cm="1">
        <f t="array" ref="N20">_xll.BLACK.PUT.GAMMA($C20,sigma*SQRT(N$12),k)</f>
        <v>#NUM!</v>
      </c>
    </row>
    <row r="21" spans="3:14" x14ac:dyDescent="0.25">
      <c r="C21">
        <v>98</v>
      </c>
      <c r="D21" cm="1">
        <f t="array" ref="D21">_xll.BLACK.PUT.GAMMA($C21,sigma*SQRT(D$12),k)</f>
        <v>4.0240672770954687E-2</v>
      </c>
      <c r="E21" cm="1">
        <f t="array" ref="E21">_xll.BLACK.PUT.GAMMA($C21,sigma*SQRT(E$12),k)</f>
        <v>4.232661167566696E-2</v>
      </c>
      <c r="F21" cm="1">
        <f t="array" ref="F21">_xll.BLACK.PUT.GAMMA($C21,sigma*SQRT(F$12),k)</f>
        <v>4.4772680940509076E-2</v>
      </c>
      <c r="G21" cm="1">
        <f t="array" ref="G21">_xll.BLACK.PUT.GAMMA($C21,sigma*SQRT(G$12),k)</f>
        <v>4.7695862704364149E-2</v>
      </c>
      <c r="H21" cm="1">
        <f t="array" ref="H21">_xll.BLACK.PUT.GAMMA($C21,sigma*SQRT(H$12),k)</f>
        <v>5.127411669853995E-2</v>
      </c>
      <c r="I21" cm="1">
        <f t="array" ref="I21">_xll.BLACK.PUT.GAMMA($C21,sigma*SQRT(I$12),k)</f>
        <v>5.5794169001387776E-2</v>
      </c>
      <c r="J21" cm="1">
        <f t="array" ref="J21">_xll.BLACK.PUT.GAMMA($C21,sigma*SQRT(J$12),k)</f>
        <v>6.1754225778535607E-2</v>
      </c>
      <c r="K21" cm="1">
        <f t="array" ref="K21">_xll.BLACK.PUT.GAMMA($C21,sigma*SQRT(K$12),k)</f>
        <v>7.0113981067090506E-2</v>
      </c>
      <c r="L21" cm="1">
        <f t="array" ref="L21">_xll.BLACK.PUT.GAMMA($C21,sigma*SQRT(L$12),k)</f>
        <v>8.3010518130983355E-2</v>
      </c>
      <c r="M21" cm="1">
        <f t="array" ref="M21">_xll.BLACK.PUT.GAMMA($C21,sigma*SQRT(M$12),k)</f>
        <v>0.10602008621744806</v>
      </c>
      <c r="N21" t="e" cm="1">
        <f t="array" ref="N21">_xll.BLACK.PUT.GAMMA($C21,sigma*SQRT(N$12),k)</f>
        <v>#NUM!</v>
      </c>
    </row>
    <row r="22" spans="3:14" x14ac:dyDescent="0.25">
      <c r="C22">
        <v>99</v>
      </c>
      <c r="D22" cm="1">
        <f t="array" ref="D22">_xll.BLACK.PUT.GAMMA($C22,sigma*SQRT(D$12),k)</f>
        <v>4.0245841993752932E-2</v>
      </c>
      <c r="E22" cm="1">
        <f t="array" ref="E22">_xll.BLACK.PUT.GAMMA($C22,sigma*SQRT(E$12),k)</f>
        <v>4.2404343131972035E-2</v>
      </c>
      <c r="F22" cm="1">
        <f t="array" ref="F22">_xll.BLACK.PUT.GAMMA($C22,sigma*SQRT(F$12),k)</f>
        <v>4.4950678441319475E-2</v>
      </c>
      <c r="G22" cm="1">
        <f t="array" ref="G22">_xll.BLACK.PUT.GAMMA($C22,sigma*SQRT(G$12),k)</f>
        <v>4.8016979217154407E-2</v>
      </c>
      <c r="H22" cm="1">
        <f t="array" ref="H22">_xll.BLACK.PUT.GAMMA($C22,sigma*SQRT(H$12),k)</f>
        <v>5.1808412050734394E-2</v>
      </c>
      <c r="I22" cm="1">
        <f t="array" ref="I22">_xll.BLACK.PUT.GAMMA($C22,sigma*SQRT(I$12),k)</f>
        <v>5.6664891519602988E-2</v>
      </c>
      <c r="J22" cm="1">
        <f t="array" ref="J22">_xll.BLACK.PUT.GAMMA($C22,sigma*SQRT(J$12),k)</f>
        <v>6.3201394523506024E-2</v>
      </c>
      <c r="K22" cm="1">
        <f t="array" ref="K22">_xll.BLACK.PUT.GAMMA($C22,sigma*SQRT(K$12),k)</f>
        <v>7.2681267555387133E-2</v>
      </c>
      <c r="L22" cm="1">
        <f t="array" ref="L22">_xll.BLACK.PUT.GAMMA($C22,sigma*SQRT(L$12),k)</f>
        <v>8.8280902111457657E-2</v>
      </c>
      <c r="M22" cm="1">
        <f t="array" ref="M22">_xll.BLACK.PUT.GAMMA($C22,sigma*SQRT(M$12),k)</f>
        <v>0.1217500384381741</v>
      </c>
      <c r="N22" t="e" cm="1">
        <f t="array" ref="N22">_xll.BLACK.PUT.GAMMA($C22,sigma*SQRT(N$12),k)</f>
        <v>#NUM!</v>
      </c>
    </row>
    <row r="23" spans="3:14" x14ac:dyDescent="0.25">
      <c r="C23">
        <v>100</v>
      </c>
      <c r="D23" cm="1">
        <f t="array" ref="D23">_xll.BLACK.PUT.GAMMA($C23,sigma*SQRT(D$12),k)</f>
        <v>3.9844391409476404E-2</v>
      </c>
      <c r="E23" cm="1">
        <f t="array" ref="E23">_xll.BLACK.PUT.GAMMA($C23,sigma*SQRT(E$12),k)</f>
        <v>4.2004926566735067E-2</v>
      </c>
      <c r="F23" cm="1">
        <f t="array" ref="F23">_xll.BLACK.PUT.GAMMA($C23,sigma*SQRT(F$12),k)</f>
        <v>4.4558522095034928E-2</v>
      </c>
      <c r="G23" cm="1">
        <f t="array" ref="G23">_xll.BLACK.PUT.GAMMA($C23,sigma*SQRT(G$12),k)</f>
        <v>4.7641018566745824E-2</v>
      </c>
      <c r="H23" cm="1">
        <f t="array" ref="H23">_xll.BLACK.PUT.GAMMA($C23,sigma*SQRT(H$12),k)</f>
        <v>5.1464613997884892E-2</v>
      </c>
      <c r="I23" cm="1">
        <f t="array" ref="I23">_xll.BLACK.PUT.GAMMA($C23,sigma*SQRT(I$12),k)</f>
        <v>5.6383707522836356E-2</v>
      </c>
      <c r="J23" cm="1">
        <f t="array" ref="J23">_xll.BLACK.PUT.GAMMA($C23,sigma*SQRT(J$12),k)</f>
        <v>6.3046781777453917E-2</v>
      </c>
      <c r="K23" cm="1">
        <f t="array" ref="K23">_xll.BLACK.PUT.GAMMA($C23,sigma*SQRT(K$12),k)</f>
        <v>7.2809253449387809E-2</v>
      </c>
      <c r="L23" cm="1">
        <f t="array" ref="L23">_xll.BLACK.PUT.GAMMA($C23,sigma*SQRT(L$12),k)</f>
        <v>8.91839070436483E-2</v>
      </c>
      <c r="M23" cm="1">
        <f t="array" ref="M23">_xll.BLACK.PUT.GAMMA($C23,sigma*SQRT(M$12),k)</f>
        <v>0.12614085750830298</v>
      </c>
      <c r="N23" t="e" cm="1">
        <f t="array" ref="N23">_xll.BLACK.PUT.GAMMA($C23,sigma*SQRT(N$12),k)</f>
        <v>#NUM!</v>
      </c>
    </row>
    <row r="24" spans="3:14" x14ac:dyDescent="0.25">
      <c r="C24">
        <v>101</v>
      </c>
      <c r="D24" cm="1">
        <f t="array" ref="D24">_xll.BLACK.PUT.GAMMA($C24,sigma*SQRT(D$12),k)</f>
        <v>3.9060264704687542E-2</v>
      </c>
      <c r="E24" cm="1">
        <f t="array" ref="E24">_xll.BLACK.PUT.GAMMA($C24,sigma*SQRT(E$12),k)</f>
        <v>4.1155637217528934E-2</v>
      </c>
      <c r="F24" cm="1">
        <f t="array" ref="F24">_xll.BLACK.PUT.GAMMA($C24,sigma*SQRT(F$12),k)</f>
        <v>4.3627595061564661E-2</v>
      </c>
      <c r="G24" cm="1">
        <f t="array" ref="G24">_xll.BLACK.PUT.GAMMA($C24,sigma*SQRT(G$12),k)</f>
        <v>4.6604474276432037E-2</v>
      </c>
      <c r="H24" cm="1">
        <f t="array" ref="H24">_xll.BLACK.PUT.GAMMA($C24,sigma*SQRT(H$12),k)</f>
        <v>5.0285572723410416E-2</v>
      </c>
      <c r="I24" cm="1">
        <f t="array" ref="I24">_xll.BLACK.PUT.GAMMA($C24,sigma*SQRT(I$12),k)</f>
        <v>5.5001135934563218E-2</v>
      </c>
      <c r="J24" cm="1">
        <f t="array" ref="J24">_xll.BLACK.PUT.GAMMA($C24,sigma*SQRT(J$12),k)</f>
        <v>6.1348786249673097E-2</v>
      </c>
      <c r="K24" cm="1">
        <f t="array" ref="K24">_xll.BLACK.PUT.GAMMA($C24,sigma*SQRT(K$12),k)</f>
        <v>7.0556657860354213E-2</v>
      </c>
      <c r="L24" cm="1">
        <f t="array" ref="L24">_xll.BLACK.PUT.GAMMA($C24,sigma*SQRT(L$12),k)</f>
        <v>8.5714571618020235E-2</v>
      </c>
      <c r="M24" cm="1">
        <f t="array" ref="M24">_xll.BLACK.PUT.GAMMA($C24,sigma*SQRT(M$12),k)</f>
        <v>0.11826988346790611</v>
      </c>
      <c r="N24" t="e" cm="1">
        <f t="array" ref="N24">_xll.BLACK.PUT.GAMMA($C24,sigma*SQRT(N$12),k)</f>
        <v>#NUM!</v>
      </c>
    </row>
    <row r="25" spans="3:14" x14ac:dyDescent="0.25">
      <c r="C25">
        <v>102</v>
      </c>
      <c r="D25" cm="1">
        <f t="array" ref="D25">_xll.BLACK.PUT.GAMMA($C25,sigma*SQRT(D$12),k)</f>
        <v>3.7927274969507825E-2</v>
      </c>
      <c r="E25" cm="1">
        <f t="array" ref="E25">_xll.BLACK.PUT.GAMMA($C25,sigma*SQRT(E$12),k)</f>
        <v>3.9896842651882425E-2</v>
      </c>
      <c r="F25" cm="1">
        <f t="array" ref="F25">_xll.BLACK.PUT.GAMMA($C25,sigma*SQRT(F$12),k)</f>
        <v>4.2207185729931901E-2</v>
      </c>
      <c r="G25" cm="1">
        <f t="array" ref="G25">_xll.BLACK.PUT.GAMMA($C25,sigma*SQRT(G$12),k)</f>
        <v>4.4969293702008563E-2</v>
      </c>
      <c r="H25" cm="1">
        <f t="array" ref="H25">_xll.BLACK.PUT.GAMMA($C25,sigma*SQRT(H$12),k)</f>
        <v>4.8352206317418371E-2</v>
      </c>
      <c r="I25" cm="1">
        <f t="array" ref="I25">_xll.BLACK.PUT.GAMMA($C25,sigma*SQRT(I$12),k)</f>
        <v>5.2628715736845931E-2</v>
      </c>
      <c r="J25" cm="1">
        <f t="array" ref="J25">_xll.BLACK.PUT.GAMMA($C25,sigma*SQRT(J$12),k)</f>
        <v>5.8273944467228146E-2</v>
      </c>
      <c r="K25" cm="1">
        <f t="array" ref="K25">_xll.BLACK.PUT.GAMMA($C25,sigma*SQRT(K$12),k)</f>
        <v>6.6206707045448371E-2</v>
      </c>
      <c r="L25" cm="1">
        <f t="array" ref="L25">_xll.BLACK.PUT.GAMMA($C25,sigma*SQRT(L$12),k)</f>
        <v>7.8489170204937397E-2</v>
      </c>
      <c r="M25" cm="1">
        <f t="array" ref="M25">_xll.BLACK.PUT.GAMMA($C25,sigma*SQRT(M$12),k)</f>
        <v>0.1006473914207888</v>
      </c>
      <c r="N25" t="e" cm="1">
        <f t="array" ref="N25">_xll.BLACK.PUT.GAMMA($C25,sigma*SQRT(N$12),k)</f>
        <v>#NUM!</v>
      </c>
    </row>
    <row r="26" spans="3:14" x14ac:dyDescent="0.25">
      <c r="C26">
        <v>103</v>
      </c>
      <c r="D26" cm="1">
        <f t="array" ref="D26">_xll.BLACK.PUT.GAMMA($C26,sigma*SQRT(D$12),k)</f>
        <v>3.6487046599769583E-2</v>
      </c>
      <c r="E26" cm="1">
        <f t="array" ref="E26">_xll.BLACK.PUT.GAMMA($C26,sigma*SQRT(E$12),k)</f>
        <v>3.8279272138282423E-2</v>
      </c>
      <c r="F26" cm="1">
        <f t="array" ref="F26">_xll.BLACK.PUT.GAMMA($C26,sigma*SQRT(F$12),k)</f>
        <v>4.0360740823503521E-2</v>
      </c>
      <c r="G26" cm="1">
        <f t="array" ref="G26">_xll.BLACK.PUT.GAMMA($C26,sigma*SQRT(G$12),k)</f>
        <v>4.2817510839466832E-2</v>
      </c>
      <c r="H26" cm="1">
        <f t="array" ref="H26">_xll.BLACK.PUT.GAMMA($C26,sigma*SQRT(H$12),k)</f>
        <v>4.5775363374712226E-2</v>
      </c>
      <c r="I26" cm="1">
        <f t="array" ref="I26">_xll.BLACK.PUT.GAMMA($C26,sigma*SQRT(I$12),k)</f>
        <v>4.9425661886679788E-2</v>
      </c>
      <c r="J26" cm="1">
        <f t="array" ref="J26">_xll.BLACK.PUT.GAMMA($C26,sigma*SQRT(J$12),k)</f>
        <v>5.4072377143554416E-2</v>
      </c>
      <c r="K26" cm="1">
        <f t="array" ref="K26">_xll.BLACK.PUT.GAMMA($C26,sigma*SQRT(K$12),k)</f>
        <v>6.0212765816813299E-2</v>
      </c>
      <c r="L26" cm="1">
        <f t="array" ref="L26">_xll.BLACK.PUT.GAMMA($C26,sigma*SQRT(L$12),k)</f>
        <v>6.8575251761629097E-2</v>
      </c>
      <c r="M26" cm="1">
        <f t="array" ref="M26">_xll.BLACK.PUT.GAMMA($C26,sigma*SQRT(M$12),k)</f>
        <v>7.7960290502998408E-2</v>
      </c>
      <c r="N26" t="e" cm="1">
        <f t="array" ref="N26">_xll.BLACK.PUT.GAMMA($C26,sigma*SQRT(N$12),k)</f>
        <v>#NUM!</v>
      </c>
    </row>
    <row r="27" spans="3:14" x14ac:dyDescent="0.25">
      <c r="C27">
        <v>104</v>
      </c>
      <c r="D27" cm="1">
        <f t="array" ref="D27">_xll.BLACK.PUT.GAMMA($C27,sigma*SQRT(D$12),k)</f>
        <v>3.4786777790780328E-2</v>
      </c>
      <c r="E27" cm="1">
        <f t="array" ref="E27">_xll.BLACK.PUT.GAMMA($C27,sigma*SQRT(E$12),k)</f>
        <v>3.6360997788780471E-2</v>
      </c>
      <c r="F27" cm="1">
        <f t="array" ref="F27">_xll.BLACK.PUT.GAMMA($C27,sigma*SQRT(F$12),k)</f>
        <v>3.8161640566663976E-2</v>
      </c>
      <c r="G27" cm="1">
        <f t="array" ref="G27">_xll.BLACK.PUT.GAMMA($C27,sigma*SQRT(G$12),k)</f>
        <v>4.0245050635222497E-2</v>
      </c>
      <c r="H27" cm="1">
        <f t="array" ref="H27">_xll.BLACK.PUT.GAMMA($C27,sigma*SQRT(H$12),k)</f>
        <v>4.2686158036419279E-2</v>
      </c>
      <c r="I27" cm="1">
        <f t="array" ref="I27">_xll.BLACK.PUT.GAMMA($C27,sigma*SQRT(I$12),k)</f>
        <v>4.5582448417826056E-2</v>
      </c>
      <c r="J27" cm="1">
        <f t="array" ref="J27">_xll.BLACK.PUT.GAMMA($C27,sigma*SQRT(J$12),k)</f>
        <v>4.9046209584422677E-2</v>
      </c>
      <c r="K27" cm="1">
        <f t="array" ref="K27">_xll.BLACK.PUT.GAMMA($C27,sigma*SQRT(K$12),k)</f>
        <v>5.3124307675786561E-2</v>
      </c>
      <c r="L27" cm="1">
        <f t="array" ref="L27">_xll.BLACK.PUT.GAMMA($C27,sigma*SQRT(L$12),k)</f>
        <v>5.724289066547298E-2</v>
      </c>
      <c r="M27" cm="1">
        <f t="array" ref="M27">_xll.BLACK.PUT.GAMMA($C27,sigma*SQRT(M$12),k)</f>
        <v>5.5115774261468534E-2</v>
      </c>
      <c r="N27" t="e" cm="1">
        <f t="array" ref="N27">_xll.BLACK.PUT.GAMMA($C27,sigma*SQRT(N$12),k)</f>
        <v>#NUM!</v>
      </c>
    </row>
    <row r="28" spans="3:14" x14ac:dyDescent="0.25">
      <c r="C28">
        <v>105</v>
      </c>
      <c r="D28" cm="1">
        <f t="array" ref="D28">_xll.BLACK.PUT.GAMMA($C28,sigma*SQRT(D$12),k)</f>
        <v>3.2876969601805035E-2</v>
      </c>
      <c r="E28" cm="1">
        <f t="array" ref="E28">_xll.BLACK.PUT.GAMMA($C28,sigma*SQRT(E$12),k)</f>
        <v>3.420434794287263E-2</v>
      </c>
      <c r="F28" cm="1">
        <f t="array" ref="F28">_xll.BLACK.PUT.GAMMA($C28,sigma*SQRT(F$12),k)</f>
        <v>3.5688844990511177E-2</v>
      </c>
      <c r="G28" cm="1">
        <f t="array" ref="G28">_xll.BLACK.PUT.GAMMA($C28,sigma*SQRT(G$12),k)</f>
        <v>3.7355291848583133E-2</v>
      </c>
      <c r="H28" cm="1">
        <f t="array" ref="H28">_xll.BLACK.PUT.GAMMA($C28,sigma*SQRT(H$12),k)</f>
        <v>3.9225846346813212E-2</v>
      </c>
      <c r="I28" cm="1">
        <f t="array" ref="I28">_xll.BLACK.PUT.GAMMA($C28,sigma*SQRT(I$12),k)</f>
        <v>4.1303489372703762E-2</v>
      </c>
      <c r="J28" cm="1">
        <f t="array" ref="J28">_xll.BLACK.PUT.GAMMA($C28,sigma*SQRT(J$12),k)</f>
        <v>4.3516133635556412E-2</v>
      </c>
      <c r="K28" cm="1">
        <f t="array" ref="K28">_xll.BLACK.PUT.GAMMA($C28,sigma*SQRT(K$12),k)</f>
        <v>4.5509046122687302E-2</v>
      </c>
      <c r="L28" cm="1">
        <f t="array" ref="L28">_xll.BLACK.PUT.GAMMA($C28,sigma*SQRT(L$12),k)</f>
        <v>4.5713576512373448E-2</v>
      </c>
      <c r="M28" cm="1">
        <f t="array" ref="M28">_xll.BLACK.PUT.GAMMA($C28,sigma*SQRT(M$12),k)</f>
        <v>3.5658013106943581E-2</v>
      </c>
      <c r="N28" t="e" cm="1">
        <f t="array" ref="N28">_xll.BLACK.PUT.GAMMA($C28,sigma*SQRT(N$12),k)</f>
        <v>#NUM!</v>
      </c>
    </row>
    <row r="29" spans="3:14" x14ac:dyDescent="0.25">
      <c r="C29">
        <v>106</v>
      </c>
      <c r="D29" cm="1">
        <f t="array" ref="D29">_xll.BLACK.PUT.GAMMA($C29,sigma*SQRT(D$12),k)</f>
        <v>3.0809251181011407E-2</v>
      </c>
      <c r="E29" cm="1">
        <f t="array" ref="E29">_xll.BLACK.PUT.GAMMA($C29,sigma*SQRT(E$12),k)</f>
        <v>3.1872949715598363E-2</v>
      </c>
      <c r="F29" cm="1">
        <f t="array" ref="F29">_xll.BLACK.PUT.GAMMA($C29,sigma*SQRT(F$12),k)</f>
        <v>3.3022725067800435E-2</v>
      </c>
      <c r="G29" cm="1">
        <f t="array" ref="G29">_xll.BLACK.PUT.GAMMA($C29,sigma*SQRT(G$12),k)</f>
        <v>3.4252918997598421E-2</v>
      </c>
      <c r="H29" cm="1">
        <f t="array" ref="H29">_xll.BLACK.PUT.GAMMA($C29,sigma*SQRT(H$12),k)</f>
        <v>3.5536214312280982E-2</v>
      </c>
      <c r="I29" cm="1">
        <f t="array" ref="I29">_xll.BLACK.PUT.GAMMA($C29,sigma*SQRT(I$12),k)</f>
        <v>3.6790892034572004E-2</v>
      </c>
      <c r="J29" cm="1">
        <f t="array" ref="J29">_xll.BLACK.PUT.GAMMA($C29,sigma*SQRT(J$12),k)</f>
        <v>3.7790791044736892E-2</v>
      </c>
      <c r="K29" cm="1">
        <f t="array" ref="K29">_xll.BLACK.PUT.GAMMA($C29,sigma*SQRT(K$12),k)</f>
        <v>3.7885258694199647E-2</v>
      </c>
      <c r="L29" cm="1">
        <f t="array" ref="L29">_xll.BLACK.PUT.GAMMA($C29,sigma*SQRT(L$12),k)</f>
        <v>3.4969660171903554E-2</v>
      </c>
      <c r="M29" cm="1">
        <f t="array" ref="M29">_xll.BLACK.PUT.GAMMA($C29,sigma*SQRT(M$12),k)</f>
        <v>2.1165299193548006E-2</v>
      </c>
      <c r="N29" t="e" cm="1">
        <f t="array" ref="N29">_xll.BLACK.PUT.GAMMA($C29,sigma*SQRT(N$12),k)</f>
        <v>#NUM!</v>
      </c>
    </row>
    <row r="30" spans="3:14" x14ac:dyDescent="0.25">
      <c r="C30">
        <v>107</v>
      </c>
      <c r="D30" cm="1">
        <f t="array" ref="D30">_xll.BLACK.PUT.GAMMA($C30,sigma*SQRT(D$12),k)</f>
        <v>2.8634407220450388E-2</v>
      </c>
      <c r="E30" cm="1">
        <f t="array" ref="E30">_xll.BLACK.PUT.GAMMA($C30,sigma*SQRT(E$12),k)</f>
        <v>2.9429061604273003E-2</v>
      </c>
      <c r="F30" cm="1">
        <f t="array" ref="F30">_xll.BLACK.PUT.GAMMA($C30,sigma*SQRT(F$12),k)</f>
        <v>3.0241333910890462E-2</v>
      </c>
      <c r="G30" cm="1">
        <f t="array" ref="G30">_xll.BLACK.PUT.GAMMA($C30,sigma*SQRT(G$12),k)</f>
        <v>3.1038491671960589E-2</v>
      </c>
      <c r="H30" cm="1">
        <f t="array" ref="H30">_xll.BLACK.PUT.GAMMA($C30,sigma*SQRT(H$12),k)</f>
        <v>3.1751250144085974E-2</v>
      </c>
      <c r="I30" cm="1">
        <f t="array" ref="I30">_xll.BLACK.PUT.GAMMA($C30,sigma*SQRT(I$12),k)</f>
        <v>3.2230815532292539E-2</v>
      </c>
      <c r="J30" cm="1">
        <f t="array" ref="J30">_xll.BLACK.PUT.GAMMA($C30,sigma*SQRT(J$12),k)</f>
        <v>3.2142445835773956E-2</v>
      </c>
      <c r="K30" cm="1">
        <f t="array" ref="K30">_xll.BLACK.PUT.GAMMA($C30,sigma*SQRT(K$12),k)</f>
        <v>3.0673721065916038E-2</v>
      </c>
      <c r="L30" cm="1">
        <f t="array" ref="L30">_xll.BLACK.PUT.GAMMA($C30,sigma*SQRT(L$12),k)</f>
        <v>2.5656307760268872E-2</v>
      </c>
      <c r="M30" cm="1">
        <f t="array" ref="M30">_xll.BLACK.PUT.GAMMA($C30,sigma*SQRT(M$12),k)</f>
        <v>1.1554383282104152E-2</v>
      </c>
      <c r="N30" t="e" cm="1">
        <f t="array" ref="N30">_xll.BLACK.PUT.GAMMA($C30,sigma*SQRT(N$12),k)</f>
        <v>#NUM!</v>
      </c>
    </row>
    <row r="31" spans="3:14" x14ac:dyDescent="0.25">
      <c r="C31">
        <v>108</v>
      </c>
      <c r="D31" cm="1">
        <f t="array" ref="D31">_xll.BLACK.PUT.GAMMA($C31,sigma*SQRT(D$12),k)</f>
        <v>2.6400686099747852E-2</v>
      </c>
      <c r="E31" cm="1">
        <f t="array" ref="E31">_xll.BLACK.PUT.GAMMA($C31,sigma*SQRT(E$12),k)</f>
        <v>2.6931313774342991E-2</v>
      </c>
      <c r="F31" cm="1">
        <f t="array" ref="F31">_xll.BLACK.PUT.GAMMA($C31,sigma*SQRT(F$12),k)</f>
        <v>2.7417301368795412E-2</v>
      </c>
      <c r="G31" cm="1">
        <f t="array" ref="G31">_xll.BLACK.PUT.GAMMA($C31,sigma*SQRT(G$12),k)</f>
        <v>2.7804030776241009E-2</v>
      </c>
      <c r="H31" cm="1">
        <f t="array" ref="H31">_xll.BLACK.PUT.GAMMA($C31,sigma*SQRT(H$12),k)</f>
        <v>2.7990618913468986E-2</v>
      </c>
      <c r="I31" cm="1">
        <f t="array" ref="I31">_xll.BLACK.PUT.GAMMA($C31,sigma*SQRT(I$12),k)</f>
        <v>2.7783393777563878E-2</v>
      </c>
      <c r="J31" cm="1">
        <f t="array" ref="J31">_xll.BLACK.PUT.GAMMA($C31,sigma*SQRT(J$12),k)</f>
        <v>2.6790845019894909E-2</v>
      </c>
      <c r="K31" cm="1">
        <f t="array" ref="K31">_xll.BLACK.PUT.GAMMA($C31,sigma*SQRT(K$12),k)</f>
        <v>2.4172956729371784E-2</v>
      </c>
      <c r="L31" cm="1">
        <f t="array" ref="L31">_xll.BLACK.PUT.GAMMA($C31,sigma*SQRT(L$12),k)</f>
        <v>1.8074617104380599E-2</v>
      </c>
      <c r="M31" cm="1">
        <f t="array" ref="M31">_xll.BLACK.PUT.GAMMA($C31,sigma*SQRT(M$12),k)</f>
        <v>5.8150926059335681E-3</v>
      </c>
      <c r="N31" t="e" cm="1">
        <f t="array" ref="N31">_xll.BLACK.PUT.GAMMA($C31,sigma*SQRT(N$12),k)</f>
        <v>#NUM!</v>
      </c>
    </row>
    <row r="32" spans="3:14" x14ac:dyDescent="0.25">
      <c r="C32">
        <v>109</v>
      </c>
      <c r="D32" cm="1">
        <f t="array" ref="D32">_xll.BLACK.PUT.GAMMA($C32,sigma*SQRT(D$12),k)</f>
        <v>2.4152438351826178E-2</v>
      </c>
      <c r="E32" cm="1">
        <f t="array" ref="E32">_xll.BLACK.PUT.GAMMA($C32,sigma*SQRT(E$12),k)</f>
        <v>2.4432928149302615E-2</v>
      </c>
      <c r="F32" cm="1">
        <f t="array" ref="F32">_xll.BLACK.PUT.GAMMA($C32,sigma*SQRT(F$12),k)</f>
        <v>2.4615459388624764E-2</v>
      </c>
      <c r="G32" cm="1">
        <f t="array" ref="G32">_xll.BLACK.PUT.GAMMA($C32,sigma*SQRT(G$12),k)</f>
        <v>2.462978506233016E-2</v>
      </c>
      <c r="H32" cm="1">
        <f t="array" ref="H32">_xll.BLACK.PUT.GAMMA($C32,sigma*SQRT(H$12),k)</f>
        <v>2.4355190187193926E-2</v>
      </c>
      <c r="I32" cm="1">
        <f t="array" ref="I32">_xll.BLACK.PUT.GAMMA($C32,sigma*SQRT(I$12),k)</f>
        <v>2.3576587528900798E-2</v>
      </c>
      <c r="J32" cm="1">
        <f t="array" ref="J32">_xll.BLACK.PUT.GAMMA($C32,sigma*SQRT(J$12),k)</f>
        <v>2.1895607768283424E-2</v>
      </c>
      <c r="K32" cm="1">
        <f t="array" ref="K32">_xll.BLACK.PUT.GAMMA($C32,sigma*SQRT(K$12),k)</f>
        <v>1.855632353520632E-2</v>
      </c>
      <c r="L32" cm="1">
        <f t="array" ref="L32">_xll.BLACK.PUT.GAMMA($C32,sigma*SQRT(L$12),k)</f>
        <v>1.2240929726967874E-2</v>
      </c>
      <c r="M32" cm="1">
        <f t="array" ref="M32">_xll.BLACK.PUT.GAMMA($C32,sigma*SQRT(M$12),k)</f>
        <v>2.7042780721078744E-3</v>
      </c>
      <c r="N32" t="e" cm="1">
        <f t="array" ref="N32">_xll.BLACK.PUT.GAMMA($C32,sigma*SQRT(N$12),k)</f>
        <v>#NUM!</v>
      </c>
    </row>
    <row r="33" spans="3:14" x14ac:dyDescent="0.25">
      <c r="C33">
        <v>110</v>
      </c>
      <c r="D33" cm="1">
        <f t="array" ref="D33">_xll.BLACK.PUT.GAMMA($C33,sigma*SQRT(D$12),k)</f>
        <v>2.1929107509497257E-2</v>
      </c>
      <c r="E33" cm="1">
        <f t="array" ref="E33">_xll.BLACK.PUT.GAMMA($C33,sigma*SQRT(E$12),k)</f>
        <v>2.1980447029406762E-2</v>
      </c>
      <c r="F33" cm="1">
        <f t="array" ref="F33">_xll.BLACK.PUT.GAMMA($C33,sigma*SQRT(F$12),k)</f>
        <v>2.189123351006101E-2</v>
      </c>
      <c r="G33" cm="1">
        <f t="array" ref="G33">_xll.BLACK.PUT.GAMMA($C33,sigma*SQRT(G$12),k)</f>
        <v>2.1582213849595949E-2</v>
      </c>
      <c r="H33" cm="1">
        <f t="array" ref="H33">_xll.BLACK.PUT.GAMMA($C33,sigma*SQRT(H$12),k)</f>
        <v>2.0924624345007605E-2</v>
      </c>
      <c r="I33" cm="1">
        <f t="array" ref="I33">_xll.BLACK.PUT.GAMMA($C33,sigma*SQRT(I$12),k)</f>
        <v>1.9703808381608408E-2</v>
      </c>
      <c r="J33" cm="1">
        <f t="array" ref="J33">_xll.BLACK.PUT.GAMMA($C33,sigma*SQRT(J$12),k)</f>
        <v>1.7556213840342026E-2</v>
      </c>
      <c r="K33" cm="1">
        <f t="array" ref="K33">_xll.BLACK.PUT.GAMMA($C33,sigma*SQRT(K$12),k)</f>
        <v>1.3885883143136808E-2</v>
      </c>
      <c r="L33" cm="1">
        <f t="array" ref="L33">_xll.BLACK.PUT.GAMMA($C33,sigma*SQRT(L$12),k)</f>
        <v>7.9783190643716532E-3</v>
      </c>
      <c r="M33" cm="1">
        <f t="array" ref="M33">_xll.BLACK.PUT.GAMMA($C33,sigma*SQRT(M$12),k)</f>
        <v>1.1646478217715338E-3</v>
      </c>
      <c r="N33" t="e" cm="1">
        <f t="array" ref="N33">_xll.BLACK.PUT.GAMMA($C33,sigma*SQRT(N$12),k)</f>
        <v>#NUM!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Sheet1!f</vt:lpstr>
      <vt:lpstr>Sheet1!k</vt:lpstr>
      <vt:lpstr>Sheet1!s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2025-06-11T00:01:21Z</dcterms:created>
  <dcterms:modified xsi:type="dcterms:W3CDTF">2025-06-11T00:19:20Z</dcterms:modified>
</cp:coreProperties>
</file>