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Spring2023\xls\"/>
    </mc:Choice>
  </mc:AlternateContent>
  <xr:revisionPtr revIDLastSave="0" documentId="13_ncr:1_{B0FD580D-1BC8-4E98-8F6D-3B6609E34E76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definedNames>
    <definedName name="f">Sheet1!$C$2</definedName>
    <definedName name="k">Sheet1!$C$4</definedName>
    <definedName name="n">Sheet1!$C$5</definedName>
    <definedName name="p">Sheet1!$I$4</definedName>
    <definedName name="s">Sheet1!$C$3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 a="1"/>
  <c r="D7" i="1" a="1"/>
  <c r="C8" i="1" a="1"/>
  <c r="C7" i="1" a="1"/>
  <c r="H7" i="1" a="1"/>
  <c r="G7" i="1" a="1"/>
  <c r="I7" i="1" a="1"/>
  <c r="C9" i="1" a="1"/>
  <c r="I7" i="1" l="1"/>
  <c r="C9" i="1"/>
  <c r="H7" i="1"/>
  <c r="G7" i="1"/>
  <c r="F7" i="1"/>
  <c r="C8" i="1"/>
  <c r="D7" i="1"/>
  <c r="C7" i="1"/>
  <c r="J7" i="1" a="1"/>
  <c r="J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<sst xmlns="http://schemas.openxmlformats.org/spreadsheetml/2006/main" count="13" uniqueCount="12">
  <si>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f</t>
  </si>
  <si>
    <t>s</t>
  </si>
  <si>
    <t>k</t>
  </si>
  <si>
    <t>n</t>
  </si>
  <si>
    <t>value</t>
  </si>
  <si>
    <t>european</t>
  </si>
  <si>
    <t>american</t>
  </si>
  <si>
    <t>implied</t>
  </si>
  <si>
    <t>valuep</t>
  </si>
  <si>
    <t>impliedp</t>
  </si>
  <si>
    <t>p</t>
  </si>
  <si>
    <t>europeanp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</si>
</sst>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quotePrefix="1" applyNumberFormat="1"/>
    <xf numFmtId="164" fontId="1" fillId="0" borderId="0" xfId="0" applyNumberFormat="1" applyFont="1"/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Implied Volatility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Sheet1!$H$6</c:f>
              <c:strCache>
                <c:ptCount val="1"/>
                <c:pt idx="0">
                  <c:v>implied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Sheet1!$F$7:$F$47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Sheet1!$H$7:$H$47</c:f>
              <c:numCache>
                <c:formatCode>0.00000</c:formatCode>
                <c:ptCount val="41"/>
                <c:pt idx="0">
                  <c:v>9.9986983515938099E-2</c:v>
                </c:pt>
                <c:pt idx="1">
                  <c:v>9.9991303766673548E-2</c:v>
                </c:pt>
                <c:pt idx="2">
                  <c:v>9.9994151277397109E-2</c:v>
                </c:pt>
                <c:pt idx="3">
                  <c:v>9.9993777166791004E-2</c:v>
                </c:pt>
                <c:pt idx="4">
                  <c:v>9.9987765853972482E-2</c:v>
                </c:pt>
                <c:pt idx="5">
                  <c:v>9.9973056427929918E-2</c:v>
                </c:pt>
                <c:pt idx="6">
                  <c:v>9.9968777298421144E-2</c:v>
                </c:pt>
                <c:pt idx="7">
                  <c:v>9.9995729779350104E-2</c:v>
                </c:pt>
                <c:pt idx="8">
                  <c:v>0.10001193360435243</c:v>
                </c:pt>
                <c:pt idx="9">
                  <c:v>0.10001214105216549</c:v>
                </c:pt>
                <c:pt idx="10">
                  <c:v>9.999059045391448E-2</c:v>
                </c:pt>
                <c:pt idx="11">
                  <c:v>9.9990003863038759E-2</c:v>
                </c:pt>
                <c:pt idx="12">
                  <c:v>0.10001799335501931</c:v>
                </c:pt>
                <c:pt idx="13">
                  <c:v>0.10001515909179724</c:v>
                </c:pt>
                <c:pt idx="14">
                  <c:v>9.9974144216051802E-2</c:v>
                </c:pt>
                <c:pt idx="15">
                  <c:v>0.10001684118825498</c:v>
                </c:pt>
                <c:pt idx="16">
                  <c:v>0.10001889748366183</c:v>
                </c:pt>
                <c:pt idx="17">
                  <c:v>9.9979521651878525E-2</c:v>
                </c:pt>
                <c:pt idx="18">
                  <c:v>0.10002296148539916</c:v>
                </c:pt>
                <c:pt idx="19">
                  <c:v>0.10000715449212727</c:v>
                </c:pt>
                <c:pt idx="20">
                  <c:v>0.10000796850078694</c:v>
                </c:pt>
                <c:pt idx="21">
                  <c:v>0.10002087460031353</c:v>
                </c:pt>
                <c:pt idx="22">
                  <c:v>9.9988692618370748E-2</c:v>
                </c:pt>
                <c:pt idx="23">
                  <c:v>0.10002335873483793</c:v>
                </c:pt>
                <c:pt idx="24">
                  <c:v>9.9974537610444891E-2</c:v>
                </c:pt>
                <c:pt idx="25">
                  <c:v>0.10002206120026627</c:v>
                </c:pt>
                <c:pt idx="26">
                  <c:v>9.997177833919875E-2</c:v>
                </c:pt>
                <c:pt idx="27">
                  <c:v>0.10001987180142768</c:v>
                </c:pt>
                <c:pt idx="28">
                  <c:v>9.9976579689776746E-2</c:v>
                </c:pt>
                <c:pt idx="29">
                  <c:v>0.10001568903124339</c:v>
                </c:pt>
                <c:pt idx="30">
                  <c:v>9.9990059899305428E-2</c:v>
                </c:pt>
                <c:pt idx="31">
                  <c:v>0.10000495344650021</c:v>
                </c:pt>
                <c:pt idx="32">
                  <c:v>0.10000390601572311</c:v>
                </c:pt>
                <c:pt idx="33">
                  <c:v>9.9980294762008787E-2</c:v>
                </c:pt>
                <c:pt idx="34">
                  <c:v>0.10000837172783798</c:v>
                </c:pt>
                <c:pt idx="35">
                  <c:v>9.9976444811474455E-2</c:v>
                </c:pt>
                <c:pt idx="36">
                  <c:v>9.9991709294954767E-2</c:v>
                </c:pt>
                <c:pt idx="37">
                  <c:v>9.9999402560396661E-2</c:v>
                </c:pt>
                <c:pt idx="38">
                  <c:v>9.9957024662366764E-2</c:v>
                </c:pt>
                <c:pt idx="39">
                  <c:v>9.9987694861247076E-2</c:v>
                </c:pt>
                <c:pt idx="40">
                  <c:v>9.9991734781377892E-2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B9-4D69-819A-E1BCCCB4C0CB}"/>
            </c:ext>
          </c:extLst>
        </c:ser>
        <c:ser>
          <c:idx val="3"/>
          <c:order val="1"/>
          <c:tx>
            <c:strRef>
              <c:f>Sheet1!$J$6</c:f>
              <c:strCache>
                <c:ptCount val="1"/>
                <c:pt idx="0">
                  <c:v>impliedp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Sheet1!$F$7:$F$47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Sheet1!$J$7:$J$47</c:f>
              <c:numCache>
                <c:formatCode>General</c:formatCode>
                <c:ptCount val="41"/>
                <c:pt idx="0" formatCode="0.00000">
                  <c:v>8.004546881985547E-2</c:v>
                </c:pt>
                <c:pt idx="1">
                  <c:v>7.9280025055275705E-2</c:v>
                </c:pt>
                <c:pt idx="2">
                  <c:v>7.8464919706949909E-2</c:v>
                </c:pt>
                <c:pt idx="3">
                  <c:v>7.7593990166917426E-2</c:v>
                </c:pt>
                <c:pt idx="4">
                  <c:v>7.6659894338769283E-2</c:v>
                </c:pt>
                <c:pt idx="5">
                  <c:v>7.5654003394973954E-2</c:v>
                </c:pt>
                <c:pt idx="6">
                  <c:v>7.4579940422953531E-2</c:v>
                </c:pt>
                <c:pt idx="7">
                  <c:v>7.3455912786980951E-2</c:v>
                </c:pt>
                <c:pt idx="8">
                  <c:v>7.2233836567506829E-2</c:v>
                </c:pt>
                <c:pt idx="9">
                  <c:v>7.0898389854515784E-2</c:v>
                </c:pt>
                <c:pt idx="10">
                  <c:v>6.943168560326278E-2</c:v>
                </c:pt>
                <c:pt idx="11">
                  <c:v>6.7847159795867973E-2</c:v>
                </c:pt>
                <c:pt idx="12">
                  <c:v>6.6139966863034999E-2</c:v>
                </c:pt>
                <c:pt idx="13">
                  <c:v>6.4235355219753792E-2</c:v>
                </c:pt>
                <c:pt idx="14">
                  <c:v>6.2096825138379781E-2</c:v>
                </c:pt>
                <c:pt idx="15">
                  <c:v>5.9776142309016539E-2</c:v>
                </c:pt>
                <c:pt idx="16">
                  <c:v>5.7132316094029564E-2</c:v>
                </c:pt>
                <c:pt idx="17">
                  <c:v>5.4083682098214986E-2</c:v>
                </c:pt>
                <c:pt idx="18">
                  <c:v>5.0627727094427012E-2</c:v>
                </c:pt>
                <c:pt idx="19">
                  <c:v>4.6481595276886251E-2</c:v>
                </c:pt>
                <c:pt idx="20">
                  <c:v>4.1400924754334996E-2</c:v>
                </c:pt>
                <c:pt idx="21">
                  <c:v>3.473865365935782E-2</c:v>
                </c:pt>
                <c:pt idx="22">
                  <c:v>2.4070771828348839E-2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B9-4D69-819A-E1BCCCB4C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77551"/>
        <c:axId val="1087678031"/>
      </c:scatterChart>
      <c:valAx>
        <c:axId val="1087677551"/>
        <c:scaling>
          <c:orientation val="minMax"/>
          <c:max val="12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78031"/>
        <c:crosses val="autoZero"/>
        <c:crossBetween val="midCat"/>
      </c:valAx>
      <c:valAx>
        <c:axId val="108767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77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4</xdr:row>
      <xdr:rowOff>109537</xdr:rowOff>
    </xdr:from>
    <xdr:to>
      <xdr:col>17</xdr:col>
      <xdr:colOff>581025</xdr:colOff>
      <xdr:row>18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28A20-DBD5-F92B-690D-B01B4C00C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7"/>
  <sheetViews>
    <sheetView tabSelected="1" topLeftCell="A4" workbookViewId="0">
      <selection activeCell="I4" sqref="I4"/>
    </sheetView>
  </sheetViews>
  <sheetFormatPr defaultRowHeight="15" x14ac:dyDescent="0.25"/>
  <sheetData>
    <row r="2" spans="2:10" x14ac:dyDescent="0.25">
      <c r="B2" s="1" t="s">
        <v>0</v>
      </c>
      <c r="C2">
        <v>100</v>
      </c>
    </row>
    <row r="3" spans="2:10" x14ac:dyDescent="0.25">
      <c r="B3" s="1" t="s">
        <v>1</v>
      </c>
      <c r="C3">
        <v>0.1</v>
      </c>
    </row>
    <row r="4" spans="2:10" x14ac:dyDescent="0.25">
      <c r="B4" s="1" t="s">
        <v>2</v>
      </c>
      <c r="C4">
        <v>-100</v>
      </c>
      <c r="H4" s="1" t="s">
        <v>10</v>
      </c>
      <c r="I4">
        <v>0.51</v>
      </c>
    </row>
    <row r="5" spans="2:10" x14ac:dyDescent="0.25">
      <c r="B5" s="1" t="s">
        <v>3</v>
      </c>
      <c r="C5">
        <v>1000</v>
      </c>
    </row>
    <row r="6" spans="2:10" x14ac:dyDescent="0.25">
      <c r="F6" s="6" t="s">
        <v>2</v>
      </c>
      <c r="G6" s="6" t="s">
        <v>4</v>
      </c>
      <c r="H6" s="6" t="s">
        <v>7</v>
      </c>
      <c r="I6" s="6" t="s">
        <v>8</v>
      </c>
      <c r="J6" s="6" t="s">
        <v>9</v>
      </c>
    </row>
    <row r="7" spans="2:10" x14ac:dyDescent="0.25">
      <c r="B7" s="1" t="s">
        <v>5</v>
      </c>
      <c r="C7" s="2">
        <f t="array" ref="C7">_xll.XLL.BINOMIAL.EUROPEAN(f, s, k, n)</f>
        <v>3.9880786677071702</v>
      </c>
      <c r="D7" s="3">
        <f t="array" ref="D7">IF(k&gt;0,_xll.BLACK.CALL.VALUE(f, s, k),IF(k&lt;0, _xll.BLACK.PUT.VALUE(f, s, -k), f))</f>
        <v>3.987761167674492</v>
      </c>
      <c r="F7" cm="1">
        <f t="array" ref="F7:F47">_xll.ARRAY.SEQUENCE(80, 120)</f>
        <v>80</v>
      </c>
      <c r="G7" s="4" cm="1">
        <f t="array" ref="G7:G47">_xlfn.MAP(_xlfn.ANCHORARRAY(F7), _xlfn.LAMBDA(_xlpm.ki, _xll.XLL.BINOMIAL.EUROPEAN(f, s, -_xlpm.ki, n)))</f>
        <v>3.9875882204585225E-2</v>
      </c>
      <c r="H7" s="4" cm="1">
        <f t="array" ref="H7:H47">_xlfn.MAP(_xlfn.ANCHORARRAY(G7),_xlfn.ANCHORARRAY( F7), _xlfn.LAMBDA(_xlpm.pi,_xlpm.ki, _xll.BLACK.PUT.IMPLIED(f, _xlpm.pi, ABS(_xlpm.ki))))</f>
        <v>9.9986983515938099E-2</v>
      </c>
      <c r="I7" s="4" cm="1">
        <f t="array" ref="I7:I47">_xlfn.MAP(_xlfn.ANCHORARRAY(F7), _xlfn.LAMBDA(_xlpm.ki, _xll.XLL.BINOMIAL.EUROPEANP(f, s, -_xlpm.ki, n, p)))</f>
        <v>5.6742680794259516E-3</v>
      </c>
      <c r="J7" s="4" cm="1">
        <f t="array" ref="J7:J47">_xlfn.MAP(_xlfn.ANCHORARRAY(I7),_xlfn.ANCHORARRAY( F7), _xlfn.LAMBDA(_xlpm.pi,_xlpm.ki, _xll.BLACK.PUT.IMPLIED(f, _xlpm.pi, ABS(_xlpm.ki))))</f>
        <v>8.004546881985547E-2</v>
      </c>
    </row>
    <row r="8" spans="2:10" x14ac:dyDescent="0.25">
      <c r="B8" s="1" t="s">
        <v>6</v>
      </c>
      <c r="C8" s="5" cm="1">
        <f t="array" ref="C8">_xll.XLL.BINOMIAL.AMERICAN(f, s, k, n)</f>
        <v>4.1398910505811086</v>
      </c>
      <c r="F8">
        <v>81</v>
      </c>
      <c r="G8" s="4">
        <v>5.6975076926992649E-2</v>
      </c>
      <c r="H8" s="4">
        <v>9.9991303766673548E-2</v>
      </c>
      <c r="I8" s="7">
        <v>8.6672857699351541E-3</v>
      </c>
      <c r="J8" s="7">
        <v>7.9280025055275705E-2</v>
      </c>
    </row>
    <row r="9" spans="2:10" x14ac:dyDescent="0.25">
      <c r="B9" s="1" t="s">
        <v>11</v>
      </c>
      <c r="C9" s="2" cm="1">
        <f t="array" ref="C9">_xll.XLL.BINOMIAL.EUROPEANP(f, s, k, n, p)</f>
        <v>1.6515399823829906</v>
      </c>
      <c r="F9">
        <v>82</v>
      </c>
      <c r="G9" s="4">
        <v>8.0029083613975927E-2</v>
      </c>
      <c r="H9" s="4">
        <v>9.9994151277397109E-2</v>
      </c>
      <c r="I9" s="7">
        <v>1.2996437340330881E-2</v>
      </c>
      <c r="J9" s="7">
        <v>7.8464919706949909E-2</v>
      </c>
    </row>
    <row r="10" spans="2:10" x14ac:dyDescent="0.25">
      <c r="F10">
        <v>83</v>
      </c>
      <c r="G10" s="4">
        <v>0.11057818495152098</v>
      </c>
      <c r="H10" s="4">
        <v>9.9993777166791004E-2</v>
      </c>
      <c r="I10" s="7">
        <v>1.9141819021865361E-2</v>
      </c>
      <c r="J10" s="7">
        <v>7.7593990166917426E-2</v>
      </c>
    </row>
    <row r="11" spans="2:10" x14ac:dyDescent="0.25">
      <c r="F11">
        <v>84</v>
      </c>
      <c r="G11" s="4">
        <v>0.15038583366071256</v>
      </c>
      <c r="H11" s="4">
        <v>9.9987765853972482E-2</v>
      </c>
      <c r="I11" s="7">
        <v>2.770710419940239E-2</v>
      </c>
      <c r="J11" s="7">
        <v>7.6659894338769283E-2</v>
      </c>
    </row>
    <row r="12" spans="2:10" x14ac:dyDescent="0.25">
      <c r="F12">
        <v>85</v>
      </c>
      <c r="G12" s="4">
        <v>0.20142318477064813</v>
      </c>
      <c r="H12" s="4">
        <v>9.9973056427929918E-2</v>
      </c>
      <c r="I12" s="7">
        <v>3.9433720244447509E-2</v>
      </c>
      <c r="J12" s="7">
        <v>7.5654003394973954E-2</v>
      </c>
    </row>
    <row r="13" spans="2:10" x14ac:dyDescent="0.25">
      <c r="F13">
        <v>86</v>
      </c>
      <c r="G13" s="4">
        <v>0.26611116665871648</v>
      </c>
      <c r="H13" s="4">
        <v>9.9968777298421144E-2</v>
      </c>
      <c r="I13" s="7">
        <v>5.527649766283145E-2</v>
      </c>
      <c r="J13" s="7">
        <v>7.4579940422953531E-2</v>
      </c>
    </row>
    <row r="14" spans="2:10" x14ac:dyDescent="0.25">
      <c r="F14">
        <v>87</v>
      </c>
      <c r="G14" s="4">
        <v>0.34724722582745132</v>
      </c>
      <c r="H14" s="4">
        <v>9.9995729779350104E-2</v>
      </c>
      <c r="I14" s="7">
        <v>7.6517593906369558E-2</v>
      </c>
      <c r="J14" s="7">
        <v>7.3455912786980951E-2</v>
      </c>
    </row>
    <row r="15" spans="2:10" x14ac:dyDescent="0.25">
      <c r="F15">
        <v>88</v>
      </c>
      <c r="G15" s="4">
        <v>0.44695838618752021</v>
      </c>
      <c r="H15" s="4">
        <v>0.10001193360435243</v>
      </c>
      <c r="I15" s="7">
        <v>0.10430462026511235</v>
      </c>
      <c r="J15" s="7">
        <v>7.2233836567506829E-2</v>
      </c>
    </row>
    <row r="16" spans="2:10" x14ac:dyDescent="0.25">
      <c r="F16">
        <v>89</v>
      </c>
      <c r="G16" s="4">
        <v>0.56777076115997138</v>
      </c>
      <c r="H16" s="4">
        <v>0.10001214105216549</v>
      </c>
      <c r="I16" s="7">
        <v>0.14007305256249702</v>
      </c>
      <c r="J16" s="7">
        <v>7.0898389854515784E-2</v>
      </c>
    </row>
    <row r="17" spans="6:10" x14ac:dyDescent="0.25">
      <c r="F17">
        <v>90</v>
      </c>
      <c r="G17" s="4">
        <v>0.71217673033959361</v>
      </c>
      <c r="H17" s="4">
        <v>9.999059045391448E-2</v>
      </c>
      <c r="I17" s="7">
        <v>0.18540016987196328</v>
      </c>
      <c r="J17" s="7">
        <v>6.943168560326278E-2</v>
      </c>
    </row>
    <row r="18" spans="6:10" x14ac:dyDescent="0.25">
      <c r="F18">
        <v>91</v>
      </c>
      <c r="G18" s="4">
        <v>0.88376011274035593</v>
      </c>
      <c r="H18" s="4">
        <v>9.9990003863038759E-2</v>
      </c>
      <c r="I18" s="7">
        <v>0.24247612312389463</v>
      </c>
      <c r="J18" s="7">
        <v>6.7847159795867973E-2</v>
      </c>
    </row>
    <row r="19" spans="6:10" x14ac:dyDescent="0.25">
      <c r="F19">
        <v>92</v>
      </c>
      <c r="G19" s="4">
        <v>1.0855202459190516</v>
      </c>
      <c r="H19" s="4">
        <v>0.10001799335501931</v>
      </c>
      <c r="I19" s="7">
        <v>0.31370668379329214</v>
      </c>
      <c r="J19" s="7">
        <v>6.6139966863034999E-2</v>
      </c>
    </row>
    <row r="20" spans="6:10" x14ac:dyDescent="0.25">
      <c r="F20">
        <v>93</v>
      </c>
      <c r="G20" s="4">
        <v>1.3183884784399684</v>
      </c>
      <c r="H20" s="4">
        <v>0.10001515909179724</v>
      </c>
      <c r="I20" s="7">
        <v>0.4005149799128917</v>
      </c>
      <c r="J20" s="7">
        <v>6.4235355219753792E-2</v>
      </c>
    </row>
    <row r="21" spans="6:10" x14ac:dyDescent="0.25">
      <c r="F21">
        <v>94</v>
      </c>
      <c r="G21" s="4">
        <v>1.5841400087770481</v>
      </c>
      <c r="H21" s="4">
        <v>9.9974144216051802E-2</v>
      </c>
      <c r="I21" s="7">
        <v>0.50486258740540424</v>
      </c>
      <c r="J21" s="7">
        <v>6.2096825138379781E-2</v>
      </c>
    </row>
    <row r="22" spans="6:10" x14ac:dyDescent="0.25">
      <c r="F22">
        <v>95</v>
      </c>
      <c r="G22" s="4">
        <v>1.8886366772236536</v>
      </c>
      <c r="H22" s="4">
        <v>0.10001684118825498</v>
      </c>
      <c r="I22" s="7">
        <v>0.63128984517234121</v>
      </c>
      <c r="J22" s="7">
        <v>5.9776142309016539E-2</v>
      </c>
    </row>
    <row r="23" spans="6:10" x14ac:dyDescent="0.25">
      <c r="F23">
        <v>96</v>
      </c>
      <c r="G23" s="4">
        <v>2.2295358511724306</v>
      </c>
      <c r="H23" s="4">
        <v>0.10001889748366183</v>
      </c>
      <c r="I23" s="7">
        <v>0.78015039562040145</v>
      </c>
      <c r="J23" s="7">
        <v>5.7132316094029564E-2</v>
      </c>
    </row>
    <row r="24" spans="6:10" x14ac:dyDescent="0.25">
      <c r="F24">
        <v>97</v>
      </c>
      <c r="G24" s="4">
        <v>2.6078238817443813</v>
      </c>
      <c r="H24" s="4">
        <v>9.9979521651878525E-2</v>
      </c>
      <c r="I24" s="7">
        <v>0.95326230555520719</v>
      </c>
      <c r="J24" s="7">
        <v>5.4083682098214986E-2</v>
      </c>
    </row>
    <row r="25" spans="6:10" x14ac:dyDescent="0.25">
      <c r="F25">
        <v>98</v>
      </c>
      <c r="G25" s="4">
        <v>3.0289940579657739</v>
      </c>
      <c r="H25" s="4">
        <v>0.10002296148539916</v>
      </c>
      <c r="I25" s="7">
        <v>1.1564077050154515</v>
      </c>
      <c r="J25" s="7">
        <v>5.0627727094427012E-2</v>
      </c>
    </row>
    <row r="26" spans="6:10" x14ac:dyDescent="0.25">
      <c r="F26">
        <v>99</v>
      </c>
      <c r="G26" s="4">
        <v>3.4881101674092676</v>
      </c>
      <c r="H26" s="4">
        <v>0.10000715449212727</v>
      </c>
      <c r="I26" s="7">
        <v>1.387860612919777</v>
      </c>
      <c r="J26" s="7">
        <v>4.6481595276886251E-2</v>
      </c>
    </row>
    <row r="27" spans="6:10" x14ac:dyDescent="0.25">
      <c r="F27">
        <v>100</v>
      </c>
      <c r="G27" s="4">
        <v>3.9880786677071702</v>
      </c>
      <c r="H27" s="4">
        <v>0.10000796850078694</v>
      </c>
      <c r="I27" s="7">
        <v>1.6515399823829906</v>
      </c>
      <c r="J27" s="7">
        <v>4.1400924754334996E-2</v>
      </c>
    </row>
    <row r="28" spans="6:10" x14ac:dyDescent="0.25">
      <c r="F28">
        <v>101</v>
      </c>
      <c r="G28" s="4">
        <v>4.5283385939797229</v>
      </c>
      <c r="H28" s="4">
        <v>0.10002087460031353</v>
      </c>
      <c r="I28" s="7">
        <v>1.9494702817872109</v>
      </c>
      <c r="J28" s="7">
        <v>3.473865365935782E-2</v>
      </c>
    </row>
    <row r="29" spans="6:10" x14ac:dyDescent="0.25">
      <c r="F29">
        <v>102</v>
      </c>
      <c r="G29" s="4">
        <v>5.1058374834334304</v>
      </c>
      <c r="H29" s="4">
        <v>9.9988692618370748E-2</v>
      </c>
      <c r="I29" s="7">
        <v>2.2807126102039654</v>
      </c>
      <c r="J29" s="7">
        <v>2.4070771828348839E-2</v>
      </c>
    </row>
    <row r="30" spans="6:10" x14ac:dyDescent="0.25">
      <c r="F30">
        <v>103</v>
      </c>
      <c r="G30" s="4">
        <v>5.7238663493149042</v>
      </c>
      <c r="H30" s="4">
        <v>0.10002335873483793</v>
      </c>
      <c r="I30" s="7">
        <v>2.6509403085409886</v>
      </c>
      <c r="J30" s="7" t="e">
        <v>#NUM!</v>
      </c>
    </row>
    <row r="31" spans="6:10" x14ac:dyDescent="0.25">
      <c r="F31">
        <v>104</v>
      </c>
      <c r="G31" s="4">
        <v>6.3751479718517352</v>
      </c>
      <c r="H31" s="4">
        <v>9.9974537610444891E-2</v>
      </c>
      <c r="I31" s="7">
        <v>3.0548641311781184</v>
      </c>
      <c r="J31" s="7" t="e">
        <v>#NUM!</v>
      </c>
    </row>
    <row r="32" spans="6:10" x14ac:dyDescent="0.25">
      <c r="F32">
        <v>105</v>
      </c>
      <c r="G32" s="4">
        <v>7.0648188078869625</v>
      </c>
      <c r="H32" s="4">
        <v>0.10002206120026627</v>
      </c>
      <c r="I32" s="7">
        <v>3.5004770844639719</v>
      </c>
      <c r="J32" s="7" t="e">
        <v>#NUM!</v>
      </c>
    </row>
    <row r="33" spans="6:10" x14ac:dyDescent="0.25">
      <c r="F33">
        <v>106</v>
      </c>
      <c r="G33" s="4">
        <v>7.7838191939227546</v>
      </c>
      <c r="H33" s="4">
        <v>9.997177833919875E-2</v>
      </c>
      <c r="I33" s="7">
        <v>3.9798220573982244</v>
      </c>
      <c r="J33" s="7" t="e">
        <v>#NUM!</v>
      </c>
    </row>
    <row r="34" spans="6:10" x14ac:dyDescent="0.25">
      <c r="F34">
        <v>107</v>
      </c>
      <c r="G34" s="4">
        <v>8.5370249030817291</v>
      </c>
      <c r="H34" s="4">
        <v>0.10001987180142768</v>
      </c>
      <c r="I34" s="7">
        <v>4.5007937109665539</v>
      </c>
      <c r="J34" s="7" t="e">
        <v>#NUM!</v>
      </c>
    </row>
    <row r="35" spans="6:10" x14ac:dyDescent="0.25">
      <c r="F35">
        <v>108</v>
      </c>
      <c r="G35" s="4">
        <v>9.315859074701704</v>
      </c>
      <c r="H35" s="4">
        <v>9.9976579689776746E-2</v>
      </c>
      <c r="I35" s="7">
        <v>5.0549839574415554</v>
      </c>
      <c r="J35" s="7" t="e">
        <v>#NUM!</v>
      </c>
    </row>
    <row r="36" spans="6:10" x14ac:dyDescent="0.25">
      <c r="F36">
        <v>109</v>
      </c>
      <c r="G36" s="4">
        <v>10.123636769941864</v>
      </c>
      <c r="H36" s="4">
        <v>0.10001568903124339</v>
      </c>
      <c r="I36" s="7">
        <v>5.6490713580716427</v>
      </c>
      <c r="J36" s="7" t="e">
        <v>#NUM!</v>
      </c>
    </row>
    <row r="37" spans="6:10" x14ac:dyDescent="0.25">
      <c r="F37">
        <v>110</v>
      </c>
      <c r="G37" s="4">
        <v>10.953683650913185</v>
      </c>
      <c r="H37" s="4">
        <v>9.9990059899305428E-2</v>
      </c>
      <c r="I37" s="7">
        <v>6.2754832404295566</v>
      </c>
      <c r="J37" s="7" t="e">
        <v>#NUM!</v>
      </c>
    </row>
    <row r="38" spans="6:10" x14ac:dyDescent="0.25">
      <c r="F38">
        <v>111</v>
      </c>
      <c r="G38" s="4">
        <v>11.806762905671052</v>
      </c>
      <c r="H38" s="4">
        <v>0.10000495344650021</v>
      </c>
      <c r="I38" s="7">
        <v>6.9375479959285729</v>
      </c>
      <c r="J38" s="7" t="e">
        <v>#NUM!</v>
      </c>
    </row>
    <row r="39" spans="6:10" x14ac:dyDescent="0.25">
      <c r="F39">
        <v>112</v>
      </c>
      <c r="G39" s="4">
        <v>12.679195650392529</v>
      </c>
      <c r="H39" s="4">
        <v>0.10000390601572311</v>
      </c>
      <c r="I39" s="7">
        <v>7.6311182814945369</v>
      </c>
      <c r="J39" s="7" t="e">
        <v>#NUM!</v>
      </c>
    </row>
    <row r="40" spans="6:10" x14ac:dyDescent="0.25">
      <c r="F40">
        <v>113</v>
      </c>
      <c r="G40" s="4">
        <v>13.568876171368693</v>
      </c>
      <c r="H40" s="4">
        <v>9.9980294762008787E-2</v>
      </c>
      <c r="I40" s="7">
        <v>8.354582494797004</v>
      </c>
      <c r="J40" s="7" t="e">
        <v>#NUM!</v>
      </c>
    </row>
    <row r="41" spans="6:10" x14ac:dyDescent="0.25">
      <c r="F41">
        <v>114</v>
      </c>
      <c r="G41" s="4">
        <v>14.475313481083511</v>
      </c>
      <c r="H41" s="4">
        <v>0.10000837172783798</v>
      </c>
      <c r="I41" s="7">
        <v>9.1085853668896313</v>
      </c>
      <c r="J41" s="7" t="e">
        <v>#NUM!</v>
      </c>
    </row>
    <row r="42" spans="6:10" x14ac:dyDescent="0.25">
      <c r="F42">
        <v>115</v>
      </c>
      <c r="G42" s="4">
        <v>15.394559923833116</v>
      </c>
      <c r="H42" s="4">
        <v>9.9976444811474455E-2</v>
      </c>
      <c r="I42" s="7">
        <v>9.8873548311942585</v>
      </c>
      <c r="J42" s="7" t="e">
        <v>#NUM!</v>
      </c>
    </row>
    <row r="43" spans="6:10" x14ac:dyDescent="0.25">
      <c r="F43">
        <v>116</v>
      </c>
      <c r="G43" s="4">
        <v>16.326775058583323</v>
      </c>
      <c r="H43" s="4">
        <v>9.9991709294954767E-2</v>
      </c>
      <c r="I43" s="7">
        <v>10.692680441340039</v>
      </c>
      <c r="J43" s="7" t="e">
        <v>#NUM!</v>
      </c>
    </row>
    <row r="44" spans="6:10" x14ac:dyDescent="0.25">
      <c r="F44">
        <v>117</v>
      </c>
      <c r="G44" s="4">
        <v>17.269453076409039</v>
      </c>
      <c r="H44" s="4">
        <v>9.9999402560396661E-2</v>
      </c>
      <c r="I44" s="7">
        <v>11.520531923807338</v>
      </c>
      <c r="J44" s="7" t="e">
        <v>#NUM!</v>
      </c>
    </row>
    <row r="45" spans="6:10" x14ac:dyDescent="0.25">
      <c r="F45">
        <v>118</v>
      </c>
      <c r="G45" s="4">
        <v>18.220746709957481</v>
      </c>
      <c r="H45" s="4">
        <v>9.9957024662366764E-2</v>
      </c>
      <c r="I45" s="7">
        <v>12.367978276005202</v>
      </c>
      <c r="J45" s="7" t="e">
        <v>#NUM!</v>
      </c>
    </row>
    <row r="46" spans="6:10" x14ac:dyDescent="0.25">
      <c r="F46">
        <v>119</v>
      </c>
      <c r="G46" s="4">
        <v>19.18077233029571</v>
      </c>
      <c r="H46" s="4">
        <v>9.9987694861247076E-2</v>
      </c>
      <c r="I46" s="7">
        <v>13.236455620729942</v>
      </c>
      <c r="J46" s="7" t="e">
        <v>#NUM!</v>
      </c>
    </row>
    <row r="47" spans="6:10" x14ac:dyDescent="0.25">
      <c r="F47">
        <v>120</v>
      </c>
      <c r="G47" s="4">
        <v>20.147263820081108</v>
      </c>
      <c r="H47" s="4">
        <v>9.9991734781377892E-2</v>
      </c>
      <c r="I47" s="7">
        <v>14.121314738754389</v>
      </c>
      <c r="J47" s="7" t="e">
        <v>#NUM!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f</vt:lpstr>
      <vt:lpstr>k</vt:lpstr>
      <vt:lpstr>n</vt:lpstr>
      <vt:lpstr>p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2023-04-21T00:14:15Z</dcterms:created>
  <dcterms:modified xsi:type="dcterms:W3CDTF">2023-04-27T22:55:55Z</dcterms:modified>
</cp:coreProperties>
</file>