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20490" windowHeight="6570"/>
  </bookViews>
  <sheets>
    <sheet name="PALORINYA DDR SUMMARY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6" i="1" l="1"/>
  <c r="Q114" i="1"/>
  <c r="Q113" i="1"/>
  <c r="O114" i="1"/>
  <c r="N114" i="1"/>
  <c r="M114" i="1"/>
  <c r="L114" i="1"/>
  <c r="K114" i="1"/>
  <c r="J114" i="1"/>
  <c r="Q109" i="1"/>
  <c r="J109" i="1"/>
  <c r="H114" i="1"/>
  <c r="G114" i="1"/>
  <c r="E114" i="1"/>
  <c r="D114" i="1"/>
  <c r="E109" i="1"/>
  <c r="F109" i="1"/>
  <c r="K109" i="1"/>
  <c r="L109" i="1"/>
  <c r="M109" i="1"/>
  <c r="N109" i="1"/>
  <c r="O109" i="1"/>
  <c r="P109" i="1"/>
  <c r="D109" i="1"/>
  <c r="Q98" i="1"/>
  <c r="Q99" i="1"/>
  <c r="Q97" i="1"/>
  <c r="Q100" i="1" s="1"/>
  <c r="Q106" i="1"/>
  <c r="Q107" i="1"/>
  <c r="Q105" i="1"/>
  <c r="I106" i="1"/>
  <c r="I107" i="1"/>
  <c r="I105" i="1"/>
  <c r="F106" i="1"/>
  <c r="F107" i="1"/>
  <c r="F105" i="1"/>
  <c r="E108" i="1"/>
  <c r="G108" i="1"/>
  <c r="H108" i="1"/>
  <c r="J108" i="1"/>
  <c r="K108" i="1"/>
  <c r="L108" i="1"/>
  <c r="M108" i="1"/>
  <c r="N108" i="1"/>
  <c r="O108" i="1"/>
  <c r="P108" i="1"/>
  <c r="D108" i="1"/>
  <c r="Q102" i="1"/>
  <c r="Q103" i="1"/>
  <c r="Q101" i="1"/>
  <c r="I102" i="1"/>
  <c r="I103" i="1"/>
  <c r="I101" i="1"/>
  <c r="F102" i="1"/>
  <c r="F103" i="1"/>
  <c r="F101" i="1"/>
  <c r="E104" i="1"/>
  <c r="G104" i="1"/>
  <c r="H104" i="1"/>
  <c r="J104" i="1"/>
  <c r="K104" i="1"/>
  <c r="L104" i="1"/>
  <c r="M104" i="1"/>
  <c r="N104" i="1"/>
  <c r="O104" i="1"/>
  <c r="P104" i="1"/>
  <c r="D104" i="1"/>
  <c r="D96" i="1"/>
  <c r="E100" i="1"/>
  <c r="G100" i="1"/>
  <c r="H100" i="1"/>
  <c r="J100" i="1"/>
  <c r="K100" i="1"/>
  <c r="L100" i="1"/>
  <c r="M100" i="1"/>
  <c r="N100" i="1"/>
  <c r="O100" i="1"/>
  <c r="P100" i="1"/>
  <c r="I98" i="1"/>
  <c r="I99" i="1"/>
  <c r="I97" i="1"/>
  <c r="F98" i="1"/>
  <c r="F99" i="1"/>
  <c r="F97" i="1"/>
  <c r="D100" i="1"/>
  <c r="D92" i="1"/>
  <c r="G64" i="1"/>
  <c r="H64" i="1"/>
  <c r="Q54" i="1"/>
  <c r="I104" i="1" l="1"/>
  <c r="Q104" i="1"/>
  <c r="I108" i="1"/>
  <c r="F108" i="1"/>
  <c r="Q108" i="1"/>
  <c r="F100" i="1"/>
  <c r="F104" i="1"/>
  <c r="I100" i="1"/>
  <c r="I115" i="1" l="1"/>
  <c r="I114" i="1"/>
  <c r="I113" i="1"/>
  <c r="F115" i="1"/>
  <c r="F114" i="1"/>
  <c r="F113" i="1"/>
  <c r="P116" i="1"/>
  <c r="O116" i="1"/>
  <c r="N116" i="1"/>
  <c r="M116" i="1"/>
  <c r="L116" i="1"/>
  <c r="K116" i="1"/>
  <c r="J116" i="1"/>
  <c r="H116" i="1"/>
  <c r="G116" i="1"/>
  <c r="E116" i="1"/>
  <c r="D116" i="1"/>
  <c r="P96" i="1"/>
  <c r="O96" i="1"/>
  <c r="N96" i="1"/>
  <c r="M96" i="1"/>
  <c r="L96" i="1"/>
  <c r="K96" i="1"/>
  <c r="J96" i="1"/>
  <c r="H96" i="1"/>
  <c r="G96" i="1"/>
  <c r="E96" i="1"/>
  <c r="P92" i="1"/>
  <c r="O92" i="1"/>
  <c r="N92" i="1"/>
  <c r="M92" i="1"/>
  <c r="L92" i="1"/>
  <c r="K92" i="1"/>
  <c r="J92" i="1"/>
  <c r="H92" i="1"/>
  <c r="G92" i="1"/>
  <c r="E92" i="1"/>
  <c r="P88" i="1"/>
  <c r="O88" i="1"/>
  <c r="N88" i="1"/>
  <c r="M88" i="1"/>
  <c r="L88" i="1"/>
  <c r="K88" i="1"/>
  <c r="J88" i="1"/>
  <c r="H88" i="1"/>
  <c r="G88" i="1"/>
  <c r="E88" i="1"/>
  <c r="D88" i="1"/>
  <c r="P84" i="1"/>
  <c r="O84" i="1"/>
  <c r="N84" i="1"/>
  <c r="M84" i="1"/>
  <c r="L84" i="1"/>
  <c r="K84" i="1"/>
  <c r="J84" i="1"/>
  <c r="H84" i="1"/>
  <c r="G84" i="1"/>
  <c r="E84" i="1"/>
  <c r="D84" i="1"/>
  <c r="P80" i="1"/>
  <c r="O80" i="1"/>
  <c r="N80" i="1"/>
  <c r="M80" i="1"/>
  <c r="L80" i="1"/>
  <c r="K80" i="1"/>
  <c r="J80" i="1"/>
  <c r="H80" i="1"/>
  <c r="G80" i="1"/>
  <c r="E80" i="1"/>
  <c r="D80" i="1"/>
  <c r="P76" i="1"/>
  <c r="O76" i="1"/>
  <c r="N76" i="1"/>
  <c r="M76" i="1"/>
  <c r="L76" i="1"/>
  <c r="K76" i="1"/>
  <c r="J76" i="1"/>
  <c r="H76" i="1"/>
  <c r="G76" i="1"/>
  <c r="E76" i="1"/>
  <c r="D76" i="1"/>
  <c r="P72" i="1"/>
  <c r="O72" i="1"/>
  <c r="N72" i="1"/>
  <c r="M72" i="1"/>
  <c r="L72" i="1"/>
  <c r="K72" i="1"/>
  <c r="J72" i="1"/>
  <c r="H72" i="1"/>
  <c r="G72" i="1"/>
  <c r="E72" i="1"/>
  <c r="D72" i="1"/>
  <c r="P68" i="1"/>
  <c r="O68" i="1"/>
  <c r="N68" i="1"/>
  <c r="M68" i="1"/>
  <c r="L68" i="1"/>
  <c r="K68" i="1"/>
  <c r="J68" i="1"/>
  <c r="H68" i="1"/>
  <c r="G68" i="1"/>
  <c r="E68" i="1"/>
  <c r="D68" i="1"/>
  <c r="P64" i="1"/>
  <c r="O64" i="1"/>
  <c r="N64" i="1"/>
  <c r="M64" i="1"/>
  <c r="L64" i="1"/>
  <c r="K64" i="1"/>
  <c r="J64" i="1"/>
  <c r="E64" i="1"/>
  <c r="D64" i="1"/>
  <c r="P60" i="1"/>
  <c r="O60" i="1"/>
  <c r="N60" i="1"/>
  <c r="M60" i="1"/>
  <c r="L60" i="1"/>
  <c r="K60" i="1"/>
  <c r="J60" i="1"/>
  <c r="H60" i="1"/>
  <c r="G60" i="1"/>
  <c r="E60" i="1"/>
  <c r="D60" i="1"/>
  <c r="P56" i="1"/>
  <c r="O56" i="1"/>
  <c r="N56" i="1"/>
  <c r="M56" i="1"/>
  <c r="L56" i="1"/>
  <c r="K56" i="1"/>
  <c r="J56" i="1"/>
  <c r="H56" i="1"/>
  <c r="G56" i="1"/>
  <c r="E56" i="1"/>
  <c r="D56" i="1"/>
  <c r="P52" i="1"/>
  <c r="O52" i="1"/>
  <c r="N52" i="1"/>
  <c r="M52" i="1"/>
  <c r="L52" i="1"/>
  <c r="K52" i="1"/>
  <c r="J52" i="1"/>
  <c r="H52" i="1"/>
  <c r="G52" i="1"/>
  <c r="E52" i="1"/>
  <c r="D52" i="1"/>
  <c r="P48" i="1"/>
  <c r="O48" i="1"/>
  <c r="N48" i="1"/>
  <c r="M48" i="1"/>
  <c r="L48" i="1"/>
  <c r="K48" i="1"/>
  <c r="J48" i="1"/>
  <c r="H48" i="1"/>
  <c r="G48" i="1"/>
  <c r="E48" i="1"/>
  <c r="D48" i="1"/>
  <c r="P44" i="1"/>
  <c r="O44" i="1"/>
  <c r="N44" i="1"/>
  <c r="M44" i="1"/>
  <c r="L44" i="1"/>
  <c r="K44" i="1"/>
  <c r="J44" i="1"/>
  <c r="H44" i="1"/>
  <c r="G44" i="1"/>
  <c r="E44" i="1"/>
  <c r="D44" i="1"/>
  <c r="P40" i="1"/>
  <c r="O40" i="1"/>
  <c r="N40" i="1"/>
  <c r="M40" i="1"/>
  <c r="L40" i="1"/>
  <c r="K40" i="1"/>
  <c r="J40" i="1"/>
  <c r="H40" i="1"/>
  <c r="G40" i="1"/>
  <c r="E40" i="1"/>
  <c r="D40" i="1"/>
  <c r="P36" i="1"/>
  <c r="O36" i="1"/>
  <c r="N36" i="1"/>
  <c r="M36" i="1"/>
  <c r="L36" i="1"/>
  <c r="K36" i="1"/>
  <c r="J36" i="1"/>
  <c r="H36" i="1"/>
  <c r="G36" i="1"/>
  <c r="E36" i="1"/>
  <c r="D36" i="1"/>
  <c r="P32" i="1"/>
  <c r="O32" i="1"/>
  <c r="N32" i="1"/>
  <c r="M32" i="1"/>
  <c r="L32" i="1"/>
  <c r="K32" i="1"/>
  <c r="J32" i="1"/>
  <c r="H32" i="1"/>
  <c r="G32" i="1"/>
  <c r="E32" i="1"/>
  <c r="D32" i="1"/>
  <c r="P28" i="1"/>
  <c r="O28" i="1"/>
  <c r="N28" i="1"/>
  <c r="M28" i="1"/>
  <c r="L28" i="1"/>
  <c r="K28" i="1"/>
  <c r="J28" i="1"/>
  <c r="H28" i="1"/>
  <c r="G28" i="1"/>
  <c r="E28" i="1"/>
  <c r="D28" i="1"/>
  <c r="P24" i="1"/>
  <c r="O24" i="1"/>
  <c r="N24" i="1"/>
  <c r="M24" i="1"/>
  <c r="L24" i="1"/>
  <c r="K24" i="1"/>
  <c r="J24" i="1"/>
  <c r="H24" i="1"/>
  <c r="G24" i="1"/>
  <c r="E24" i="1"/>
  <c r="D24" i="1"/>
  <c r="P20" i="1"/>
  <c r="O20" i="1"/>
  <c r="N20" i="1"/>
  <c r="M20" i="1"/>
  <c r="L20" i="1"/>
  <c r="K20" i="1"/>
  <c r="J20" i="1"/>
  <c r="H20" i="1"/>
  <c r="G20" i="1"/>
  <c r="E20" i="1"/>
  <c r="D20" i="1"/>
  <c r="P16" i="1"/>
  <c r="O16" i="1"/>
  <c r="N16" i="1"/>
  <c r="M16" i="1"/>
  <c r="L16" i="1"/>
  <c r="K16" i="1"/>
  <c r="J16" i="1"/>
  <c r="H16" i="1"/>
  <c r="G16" i="1"/>
  <c r="E16" i="1"/>
  <c r="D16" i="1"/>
  <c r="Q95" i="1"/>
  <c r="Q94" i="1"/>
  <c r="Q93" i="1"/>
  <c r="Q91" i="1"/>
  <c r="Q90" i="1"/>
  <c r="Q89" i="1"/>
  <c r="Q87" i="1"/>
  <c r="Q86" i="1"/>
  <c r="Q85" i="1"/>
  <c r="Q83" i="1"/>
  <c r="Q82" i="1"/>
  <c r="Q81" i="1"/>
  <c r="Q79" i="1"/>
  <c r="Q78" i="1"/>
  <c r="Q77" i="1"/>
  <c r="Q75" i="1"/>
  <c r="Q74" i="1"/>
  <c r="Q73" i="1"/>
  <c r="Q71" i="1"/>
  <c r="Q70" i="1"/>
  <c r="Q69" i="1"/>
  <c r="Q67" i="1"/>
  <c r="Q66" i="1"/>
  <c r="Q65" i="1"/>
  <c r="Q63" i="1"/>
  <c r="Q62" i="1"/>
  <c r="Q61" i="1"/>
  <c r="Q59" i="1"/>
  <c r="Q58" i="1"/>
  <c r="Q57" i="1"/>
  <c r="Q55" i="1"/>
  <c r="Q53" i="1"/>
  <c r="Q51" i="1"/>
  <c r="Q50" i="1"/>
  <c r="Q49" i="1"/>
  <c r="Q47" i="1"/>
  <c r="Q46" i="1"/>
  <c r="Q45" i="1"/>
  <c r="Q43" i="1"/>
  <c r="Q42" i="1"/>
  <c r="Q41" i="1"/>
  <c r="Q39" i="1"/>
  <c r="Q38" i="1"/>
  <c r="Q37" i="1"/>
  <c r="Q35" i="1"/>
  <c r="Q34" i="1"/>
  <c r="Q33" i="1"/>
  <c r="Q31" i="1"/>
  <c r="Q30" i="1"/>
  <c r="Q29" i="1"/>
  <c r="Q27" i="1"/>
  <c r="Q26" i="1"/>
  <c r="Q25" i="1"/>
  <c r="Q23" i="1"/>
  <c r="Q22" i="1"/>
  <c r="Q21" i="1"/>
  <c r="Q19" i="1"/>
  <c r="Q18" i="1"/>
  <c r="Q17" i="1"/>
  <c r="Q15" i="1"/>
  <c r="Q14" i="1"/>
  <c r="Q13" i="1"/>
  <c r="Q11" i="1"/>
  <c r="I95" i="1"/>
  <c r="I94" i="1"/>
  <c r="I93" i="1"/>
  <c r="I91" i="1"/>
  <c r="I90" i="1"/>
  <c r="I89" i="1"/>
  <c r="I87" i="1"/>
  <c r="I86" i="1"/>
  <c r="I85" i="1"/>
  <c r="I83" i="1"/>
  <c r="I82" i="1"/>
  <c r="I81" i="1"/>
  <c r="I79" i="1"/>
  <c r="I78" i="1"/>
  <c r="I77" i="1"/>
  <c r="I75" i="1"/>
  <c r="I74" i="1"/>
  <c r="I73" i="1"/>
  <c r="I71" i="1"/>
  <c r="I70" i="1"/>
  <c r="I69" i="1"/>
  <c r="I67" i="1"/>
  <c r="I66" i="1"/>
  <c r="I65" i="1"/>
  <c r="I63" i="1"/>
  <c r="I62" i="1"/>
  <c r="I61" i="1"/>
  <c r="I59" i="1"/>
  <c r="I58" i="1"/>
  <c r="I57" i="1"/>
  <c r="I55" i="1"/>
  <c r="I54" i="1"/>
  <c r="I53" i="1"/>
  <c r="I51" i="1"/>
  <c r="I50" i="1"/>
  <c r="I49" i="1"/>
  <c r="I47" i="1"/>
  <c r="I46" i="1"/>
  <c r="I45" i="1"/>
  <c r="I43" i="1"/>
  <c r="I42" i="1"/>
  <c r="I41" i="1"/>
  <c r="I39" i="1"/>
  <c r="I38" i="1"/>
  <c r="I37" i="1"/>
  <c r="I35" i="1"/>
  <c r="I34" i="1"/>
  <c r="I33" i="1"/>
  <c r="I31" i="1"/>
  <c r="I30" i="1"/>
  <c r="I29" i="1"/>
  <c r="I27" i="1"/>
  <c r="I26" i="1"/>
  <c r="I25" i="1"/>
  <c r="I23" i="1"/>
  <c r="I22" i="1"/>
  <c r="I21" i="1"/>
  <c r="I19" i="1"/>
  <c r="I18" i="1"/>
  <c r="I17" i="1"/>
  <c r="I15" i="1"/>
  <c r="I14" i="1"/>
  <c r="I13" i="1"/>
  <c r="I12" i="1"/>
  <c r="I11" i="1"/>
  <c r="I10" i="1"/>
  <c r="F95" i="1"/>
  <c r="F94" i="1"/>
  <c r="F93" i="1"/>
  <c r="F91" i="1"/>
  <c r="F90" i="1"/>
  <c r="F89" i="1"/>
  <c r="F87" i="1"/>
  <c r="F86" i="1"/>
  <c r="F85" i="1"/>
  <c r="F83" i="1"/>
  <c r="F82" i="1"/>
  <c r="F81" i="1"/>
  <c r="F79" i="1"/>
  <c r="F78" i="1"/>
  <c r="F77" i="1"/>
  <c r="F75" i="1"/>
  <c r="F74" i="1"/>
  <c r="F73" i="1"/>
  <c r="F71" i="1"/>
  <c r="F70" i="1"/>
  <c r="F69" i="1"/>
  <c r="F67" i="1"/>
  <c r="F66" i="1"/>
  <c r="F65" i="1"/>
  <c r="F63" i="1"/>
  <c r="F62" i="1"/>
  <c r="F61" i="1"/>
  <c r="F59" i="1"/>
  <c r="F58" i="1"/>
  <c r="F57" i="1"/>
  <c r="F55" i="1"/>
  <c r="F54" i="1"/>
  <c r="F53" i="1"/>
  <c r="F51" i="1"/>
  <c r="F50" i="1"/>
  <c r="F49" i="1"/>
  <c r="F47" i="1"/>
  <c r="F46" i="1"/>
  <c r="F45" i="1"/>
  <c r="F43" i="1"/>
  <c r="F42" i="1"/>
  <c r="F41" i="1"/>
  <c r="F39" i="1"/>
  <c r="F38" i="1"/>
  <c r="F37" i="1"/>
  <c r="F35" i="1"/>
  <c r="F34" i="1"/>
  <c r="F33" i="1"/>
  <c r="F31" i="1"/>
  <c r="F30" i="1"/>
  <c r="F29" i="1"/>
  <c r="F27" i="1"/>
  <c r="F26" i="1"/>
  <c r="F25" i="1"/>
  <c r="F23" i="1"/>
  <c r="F22" i="1"/>
  <c r="F21" i="1"/>
  <c r="F19" i="1"/>
  <c r="F18" i="1"/>
  <c r="F17" i="1"/>
  <c r="F15" i="1"/>
  <c r="F14" i="1"/>
  <c r="F13" i="1"/>
  <c r="F11" i="1"/>
  <c r="Q10" i="1"/>
  <c r="Q9" i="1"/>
  <c r="I9" i="1"/>
  <c r="F10" i="1"/>
  <c r="F9" i="1"/>
  <c r="P12" i="1"/>
  <c r="Q12" i="1" s="1"/>
  <c r="E12" i="1"/>
  <c r="D12" i="1"/>
  <c r="G109" i="1" l="1"/>
  <c r="H109" i="1"/>
  <c r="I116" i="1"/>
  <c r="F12" i="1"/>
  <c r="F116" i="1"/>
  <c r="F28" i="1"/>
  <c r="F52" i="1"/>
  <c r="F84" i="1"/>
  <c r="I44" i="1"/>
  <c r="I60" i="1"/>
  <c r="I92" i="1"/>
  <c r="Q48" i="1"/>
  <c r="Q60" i="1"/>
  <c r="Q92" i="1"/>
  <c r="F96" i="1"/>
  <c r="I76" i="1"/>
  <c r="Q76" i="1"/>
  <c r="F24" i="1"/>
  <c r="F40" i="1"/>
  <c r="F44" i="1"/>
  <c r="F56" i="1"/>
  <c r="F60" i="1"/>
  <c r="F76" i="1"/>
  <c r="I16" i="1"/>
  <c r="I36" i="1"/>
  <c r="I64" i="1"/>
  <c r="I80" i="1"/>
  <c r="I96" i="1"/>
  <c r="Q20" i="1"/>
  <c r="Q64" i="1"/>
  <c r="Q96" i="1"/>
  <c r="F88" i="1"/>
  <c r="Q80" i="1"/>
  <c r="Q72" i="1"/>
  <c r="F68" i="1"/>
  <c r="F64" i="1"/>
  <c r="F80" i="1"/>
  <c r="I40" i="1"/>
  <c r="I72" i="1"/>
  <c r="I88" i="1"/>
  <c r="Q44" i="1"/>
  <c r="Q88" i="1"/>
  <c r="F72" i="1"/>
  <c r="F92" i="1"/>
  <c r="F32" i="1"/>
  <c r="I20" i="1"/>
  <c r="I52" i="1"/>
  <c r="I68" i="1"/>
  <c r="I84" i="1"/>
  <c r="Q24" i="1"/>
  <c r="Q40" i="1"/>
  <c r="Q56" i="1"/>
  <c r="Q68" i="1"/>
  <c r="Q84" i="1"/>
  <c r="I56" i="1"/>
  <c r="Q52" i="1"/>
  <c r="I48" i="1"/>
  <c r="F48" i="1"/>
  <c r="Q36" i="1"/>
  <c r="F36" i="1"/>
  <c r="Q32" i="1"/>
  <c r="I32" i="1"/>
  <c r="I28" i="1"/>
  <c r="Q28" i="1"/>
  <c r="I24" i="1"/>
  <c r="F20" i="1"/>
  <c r="Q16" i="1"/>
  <c r="F16" i="1"/>
  <c r="I109" i="1" l="1"/>
</calcChain>
</file>

<file path=xl/sharedStrings.xml><?xml version="1.0" encoding="utf-8"?>
<sst xmlns="http://schemas.openxmlformats.org/spreadsheetml/2006/main" count="174" uniqueCount="45">
  <si>
    <t xml:space="preserve"> </t>
  </si>
  <si>
    <t>Actual HH and Beneficiares</t>
  </si>
  <si>
    <t>Actual quantity distributed</t>
  </si>
  <si>
    <t>Actual Population</t>
  </si>
  <si>
    <t>Actual Households</t>
  </si>
  <si>
    <t>CMM</t>
  </si>
  <si>
    <t>Cereals (Sorghum)</t>
  </si>
  <si>
    <t>Pulses</t>
  </si>
  <si>
    <t>CSB</t>
  </si>
  <si>
    <t>Oil</t>
  </si>
  <si>
    <t>Salt</t>
  </si>
  <si>
    <t>HEB</t>
  </si>
  <si>
    <t>Total</t>
  </si>
  <si>
    <t>Date</t>
  </si>
  <si>
    <t>FDP Centre</t>
  </si>
  <si>
    <t>Beneficiary Category</t>
  </si>
  <si>
    <t>Male</t>
  </si>
  <si>
    <t>Female</t>
  </si>
  <si>
    <t>mtn</t>
  </si>
  <si>
    <t>EVIS</t>
  </si>
  <si>
    <t>NC</t>
  </si>
  <si>
    <t>OC</t>
  </si>
  <si>
    <t>Grand Total</t>
  </si>
  <si>
    <t>Category</t>
  </si>
  <si>
    <t xml:space="preserve">SUMMARY OF DDRs </t>
  </si>
  <si>
    <t>DONGO EAST FDP A</t>
  </si>
  <si>
    <t>CYCLE 1</t>
  </si>
  <si>
    <t>CYCLE 10</t>
  </si>
  <si>
    <t>DONGO WEST FDP B</t>
  </si>
  <si>
    <t>DONGO WEST FDP A</t>
  </si>
  <si>
    <t>IDIWA</t>
  </si>
  <si>
    <t>DRIMGBWULU-MGBWULU</t>
  </si>
  <si>
    <t>MOROBI A</t>
  </si>
  <si>
    <t>DAMA</t>
  </si>
  <si>
    <t>MOROBI B</t>
  </si>
  <si>
    <t>CYCLE 1 MOP -UP</t>
  </si>
  <si>
    <t>ORINYA</t>
  </si>
  <si>
    <t>BELAMELING</t>
  </si>
  <si>
    <t>CHINYI A</t>
  </si>
  <si>
    <t>CHINYI B</t>
  </si>
  <si>
    <t>IBAHWE</t>
  </si>
  <si>
    <t xml:space="preserve">UMWIJO </t>
  </si>
  <si>
    <t>UMWIJO</t>
  </si>
  <si>
    <t>CYCLW 10</t>
  </si>
  <si>
    <t>IBO'A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</si>
</sst>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7" formatCode="[$-409]d\-mmm\-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 Black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i/>
      <sz val="11"/>
      <color indexed="8"/>
      <name val="Calibri"/>
      <family val="2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b/>
      <sz val="11"/>
      <color rgb="FFFF0000"/>
      <name val="Comic Sans MS"/>
      <family val="4"/>
    </font>
    <font>
      <sz val="11"/>
      <color rgb="FFFF0000"/>
      <name val="Comic Sans MS"/>
      <family val="4"/>
    </font>
    <font>
      <sz val="11"/>
      <name val="Comic Sans MS"/>
      <family val="4"/>
    </font>
    <font>
      <b/>
      <sz val="11"/>
      <name val="Comic Sans MS"/>
      <family val="4"/>
    </font>
    <font>
      <sz val="11"/>
      <color theme="0"/>
      <name val="Arial"/>
      <family val="2"/>
    </font>
    <font>
      <b/>
      <sz val="11"/>
      <color theme="0"/>
      <name val="Comic Sans MS"/>
      <family val="4"/>
    </font>
    <font>
      <b/>
      <i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b/>
      <sz val="12"/>
      <color rgb="FFFF0000"/>
      <name val="Comic Sans MS"/>
      <family val="4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</cellStyleXfs>
  <cellXfs count="200">
    <xf numFmtId="0" fontId="0" fillId="0" borderId="0" xfId="0"/>
    <xf numFmtId="0" fontId="3" fillId="0" borderId="1" xfId="2" applyFont="1" applyBorder="1"/>
    <xf numFmtId="0" fontId="3" fillId="0" borderId="2" xfId="2" applyFont="1" applyBorder="1"/>
    <xf numFmtId="0" fontId="4" fillId="0" borderId="2" xfId="2" applyFont="1" applyBorder="1" applyAlignment="1">
      <alignment horizontal="center"/>
    </xf>
    <xf numFmtId="164" fontId="4" fillId="0" borderId="2" xfId="3" applyNumberFormat="1" applyFont="1" applyBorder="1" applyAlignment="1">
      <alignment horizontal="center"/>
    </xf>
    <xf numFmtId="0" fontId="3" fillId="0" borderId="3" xfId="2" applyFont="1" applyBorder="1"/>
    <xf numFmtId="0" fontId="3" fillId="0" borderId="4" xfId="2" applyFont="1" applyBorder="1"/>
    <xf numFmtId="0" fontId="3" fillId="0" borderId="0" xfId="2" applyFont="1" applyBorder="1"/>
    <xf numFmtId="164" fontId="3" fillId="0" borderId="0" xfId="3" applyNumberFormat="1" applyFont="1" applyBorder="1"/>
    <xf numFmtId="0" fontId="3" fillId="0" borderId="5" xfId="2" applyFont="1" applyBorder="1"/>
    <xf numFmtId="0" fontId="2" fillId="0" borderId="4" xfId="2" applyFont="1" applyBorder="1"/>
    <xf numFmtId="0" fontId="2" fillId="0" borderId="0" xfId="2" applyFont="1" applyBorder="1"/>
    <xf numFmtId="164" fontId="2" fillId="0" borderId="0" xfId="3" applyNumberFormat="1" applyFont="1" applyBorder="1"/>
    <xf numFmtId="0" fontId="2" fillId="0" borderId="5" xfId="2" applyFont="1" applyBorder="1"/>
    <xf numFmtId="0" fontId="5" fillId="2" borderId="7" xfId="2" applyFont="1" applyFill="1" applyBorder="1" applyAlignment="1">
      <alignment vertical="top"/>
    </xf>
    <xf numFmtId="164" fontId="5" fillId="2" borderId="7" xfId="3" applyNumberFormat="1" applyFont="1" applyFill="1" applyBorder="1" applyAlignment="1">
      <alignment vertical="top"/>
    </xf>
    <xf numFmtId="0" fontId="6" fillId="2" borderId="8" xfId="2" applyFont="1" applyFill="1" applyBorder="1" applyAlignment="1">
      <alignment vertical="top"/>
    </xf>
    <xf numFmtId="0" fontId="5" fillId="2" borderId="4" xfId="2" applyFont="1" applyFill="1" applyBorder="1" applyAlignment="1">
      <alignment vertical="top"/>
    </xf>
    <xf numFmtId="0" fontId="5" fillId="2" borderId="0" xfId="2" applyFont="1" applyFill="1" applyBorder="1" applyAlignment="1">
      <alignment vertical="top"/>
    </xf>
    <xf numFmtId="0" fontId="5" fillId="2" borderId="9" xfId="2" applyFont="1" applyFill="1" applyBorder="1" applyAlignment="1">
      <alignment vertical="top"/>
    </xf>
    <xf numFmtId="0" fontId="6" fillId="2" borderId="10" xfId="2" applyFont="1" applyFill="1" applyBorder="1" applyAlignment="1">
      <alignment vertical="top"/>
    </xf>
    <xf numFmtId="0" fontId="6" fillId="2" borderId="11" xfId="2" applyFont="1" applyFill="1" applyBorder="1" applyAlignment="1">
      <alignment vertical="top"/>
    </xf>
    <xf numFmtId="0" fontId="5" fillId="2" borderId="10" xfId="2" applyFont="1" applyFill="1" applyBorder="1" applyAlignment="1">
      <alignment vertical="top"/>
    </xf>
    <xf numFmtId="164" fontId="5" fillId="2" borderId="10" xfId="3" applyNumberFormat="1" applyFont="1" applyFill="1" applyBorder="1" applyAlignment="1">
      <alignment vertical="top"/>
    </xf>
    <xf numFmtId="0" fontId="8" fillId="2" borderId="12" xfId="4" applyFont="1" applyFill="1" applyBorder="1"/>
    <xf numFmtId="0" fontId="8" fillId="2" borderId="13" xfId="4" applyFont="1" applyFill="1" applyBorder="1"/>
    <xf numFmtId="0" fontId="8" fillId="2" borderId="14" xfId="4" applyFont="1" applyFill="1" applyBorder="1"/>
    <xf numFmtId="0" fontId="5" fillId="3" borderId="5" xfId="2" applyFont="1" applyFill="1" applyBorder="1" applyAlignment="1">
      <alignment vertical="top"/>
    </xf>
    <xf numFmtId="0" fontId="5" fillId="2" borderId="15" xfId="2" applyFont="1" applyFill="1" applyBorder="1" applyAlignment="1">
      <alignment vertical="top"/>
    </xf>
    <xf numFmtId="0" fontId="5" fillId="2" borderId="16" xfId="2" applyFont="1" applyFill="1" applyBorder="1" applyAlignment="1">
      <alignment vertical="top"/>
    </xf>
    <xf numFmtId="0" fontId="5" fillId="2" borderId="14" xfId="2" applyFont="1" applyFill="1" applyBorder="1" applyAlignment="1">
      <alignment vertical="top"/>
    </xf>
    <xf numFmtId="164" fontId="5" fillId="2" borderId="17" xfId="3" applyNumberFormat="1" applyFont="1" applyFill="1" applyBorder="1" applyAlignment="1">
      <alignment vertical="top"/>
    </xf>
    <xf numFmtId="0" fontId="5" fillId="2" borderId="18" xfId="2" applyFont="1" applyFill="1" applyBorder="1" applyAlignment="1">
      <alignment vertical="top"/>
    </xf>
    <xf numFmtId="0" fontId="5" fillId="3" borderId="19" xfId="2" applyFont="1" applyFill="1" applyBorder="1" applyAlignment="1">
      <alignment vertical="top"/>
    </xf>
    <xf numFmtId="0" fontId="9" fillId="0" borderId="20" xfId="4" applyFont="1" applyBorder="1" applyAlignment="1">
      <alignment horizontal="left" vertical="center"/>
    </xf>
    <xf numFmtId="164" fontId="10" fillId="0" borderId="18" xfId="1" applyNumberFormat="1" applyFont="1" applyBorder="1"/>
    <xf numFmtId="164" fontId="10" fillId="2" borderId="18" xfId="1" applyNumberFormat="1" applyFont="1" applyFill="1" applyBorder="1"/>
    <xf numFmtId="164" fontId="10" fillId="0" borderId="18" xfId="1" applyNumberFormat="1" applyFont="1" applyBorder="1" applyAlignment="1">
      <alignment horizontal="center"/>
    </xf>
    <xf numFmtId="164" fontId="10" fillId="3" borderId="18" xfId="1" applyNumberFormat="1" applyFont="1" applyFill="1" applyBorder="1"/>
    <xf numFmtId="165" fontId="6" fillId="0" borderId="18" xfId="3" applyNumberFormat="1" applyFont="1" applyFill="1" applyBorder="1" applyAlignment="1">
      <alignment horizontal="right"/>
    </xf>
    <xf numFmtId="165" fontId="5" fillId="3" borderId="21" xfId="3" applyNumberFormat="1" applyFont="1" applyFill="1" applyBorder="1"/>
    <xf numFmtId="0" fontId="11" fillId="0" borderId="22" xfId="0" applyFont="1" applyFill="1" applyBorder="1"/>
    <xf numFmtId="0" fontId="11" fillId="0" borderId="18" xfId="0" applyFont="1" applyFill="1" applyBorder="1"/>
    <xf numFmtId="0" fontId="11" fillId="4" borderId="24" xfId="0" applyFont="1" applyFill="1" applyBorder="1"/>
    <xf numFmtId="0" fontId="10" fillId="4" borderId="24" xfId="0" applyFont="1" applyFill="1" applyBorder="1"/>
    <xf numFmtId="164" fontId="12" fillId="4" borderId="24" xfId="1" applyNumberFormat="1" applyFont="1" applyFill="1" applyBorder="1"/>
    <xf numFmtId="164" fontId="12" fillId="2" borderId="24" xfId="1" applyNumberFormat="1" applyFont="1" applyFill="1" applyBorder="1"/>
    <xf numFmtId="164" fontId="10" fillId="4" borderId="24" xfId="1" applyNumberFormat="1" applyFont="1" applyFill="1" applyBorder="1"/>
    <xf numFmtId="165" fontId="12" fillId="4" borderId="24" xfId="1" applyNumberFormat="1" applyFont="1" applyFill="1" applyBorder="1"/>
    <xf numFmtId="0" fontId="9" fillId="0" borderId="10" xfId="4" applyFont="1" applyBorder="1" applyAlignment="1">
      <alignment horizontal="left" vertical="center"/>
    </xf>
    <xf numFmtId="164" fontId="10" fillId="0" borderId="22" xfId="1" applyNumberFormat="1" applyFont="1" applyBorder="1"/>
    <xf numFmtId="164" fontId="10" fillId="2" borderId="22" xfId="1" applyNumberFormat="1" applyFont="1" applyFill="1" applyBorder="1"/>
    <xf numFmtId="164" fontId="10" fillId="0" borderId="22" xfId="1" applyNumberFormat="1" applyFont="1" applyBorder="1" applyAlignment="1">
      <alignment horizontal="center"/>
    </xf>
    <xf numFmtId="164" fontId="10" fillId="3" borderId="14" xfId="1" applyNumberFormat="1" applyFont="1" applyFill="1" applyBorder="1"/>
    <xf numFmtId="165" fontId="6" fillId="0" borderId="22" xfId="3" applyNumberFormat="1" applyFont="1" applyFill="1" applyBorder="1" applyAlignment="1">
      <alignment horizontal="right"/>
    </xf>
    <xf numFmtId="165" fontId="6" fillId="0" borderId="16" xfId="3" applyNumberFormat="1" applyFont="1" applyFill="1" applyBorder="1" applyAlignment="1">
      <alignment horizontal="right"/>
    </xf>
    <xf numFmtId="164" fontId="10" fillId="0" borderId="13" xfId="1" applyNumberFormat="1" applyFont="1" applyBorder="1"/>
    <xf numFmtId="164" fontId="10" fillId="2" borderId="13" xfId="1" applyNumberFormat="1" applyFont="1" applyFill="1" applyBorder="1"/>
    <xf numFmtId="164" fontId="10" fillId="0" borderId="13" xfId="1" applyNumberFormat="1" applyFont="1" applyBorder="1" applyAlignment="1">
      <alignment horizontal="center"/>
    </xf>
    <xf numFmtId="164" fontId="10" fillId="3" borderId="13" xfId="1" applyNumberFormat="1" applyFont="1" applyFill="1" applyBorder="1"/>
    <xf numFmtId="164" fontId="10" fillId="0" borderId="14" xfId="1" applyNumberFormat="1" applyFont="1" applyBorder="1"/>
    <xf numFmtId="164" fontId="10" fillId="2" borderId="14" xfId="1" applyNumberFormat="1" applyFont="1" applyFill="1" applyBorder="1"/>
    <xf numFmtId="164" fontId="13" fillId="0" borderId="14" xfId="1" applyNumberFormat="1" applyFont="1" applyBorder="1" applyAlignment="1">
      <alignment horizontal="center"/>
    </xf>
    <xf numFmtId="164" fontId="13" fillId="0" borderId="18" xfId="1" applyNumberFormat="1" applyFont="1" applyBorder="1" applyAlignment="1">
      <alignment horizontal="center"/>
    </xf>
    <xf numFmtId="165" fontId="5" fillId="5" borderId="21" xfId="3" applyNumberFormat="1" applyFont="1" applyFill="1" applyBorder="1"/>
    <xf numFmtId="164" fontId="10" fillId="0" borderId="14" xfId="1" applyNumberFormat="1" applyFont="1" applyBorder="1" applyAlignment="1">
      <alignment horizontal="center"/>
    </xf>
    <xf numFmtId="164" fontId="11" fillId="4" borderId="24" xfId="1" applyNumberFormat="1" applyFont="1" applyFill="1" applyBorder="1"/>
    <xf numFmtId="0" fontId="11" fillId="4" borderId="13" xfId="0" applyFont="1" applyFill="1" applyBorder="1"/>
    <xf numFmtId="0" fontId="10" fillId="4" borderId="13" xfId="0" applyFont="1" applyFill="1" applyBorder="1"/>
    <xf numFmtId="164" fontId="12" fillId="4" borderId="13" xfId="1" applyNumberFormat="1" applyFont="1" applyFill="1" applyBorder="1"/>
    <xf numFmtId="164" fontId="12" fillId="2" borderId="13" xfId="1" applyNumberFormat="1" applyFont="1" applyFill="1" applyBorder="1"/>
    <xf numFmtId="164" fontId="10" fillId="4" borderId="13" xfId="1" applyNumberFormat="1" applyFont="1" applyFill="1" applyBorder="1"/>
    <xf numFmtId="165" fontId="12" fillId="4" borderId="13" xfId="1" applyNumberFormat="1" applyFont="1" applyFill="1" applyBorder="1"/>
    <xf numFmtId="164" fontId="10" fillId="6" borderId="18" xfId="1" applyNumberFormat="1" applyFont="1" applyFill="1" applyBorder="1"/>
    <xf numFmtId="165" fontId="14" fillId="6" borderId="18" xfId="1" applyNumberFormat="1" applyFont="1" applyFill="1" applyBorder="1"/>
    <xf numFmtId="165" fontId="15" fillId="6" borderId="18" xfId="1" applyNumberFormat="1" applyFont="1" applyFill="1" applyBorder="1"/>
    <xf numFmtId="165" fontId="12" fillId="6" borderId="18" xfId="1" applyNumberFormat="1" applyFont="1" applyFill="1" applyBorder="1"/>
    <xf numFmtId="0" fontId="11" fillId="6" borderId="18" xfId="0" applyFont="1" applyFill="1" applyBorder="1"/>
    <xf numFmtId="165" fontId="14" fillId="6" borderId="16" xfId="1" applyNumberFormat="1" applyFont="1" applyFill="1" applyBorder="1"/>
    <xf numFmtId="165" fontId="15" fillId="6" borderId="16" xfId="1" applyNumberFormat="1" applyFont="1" applyFill="1" applyBorder="1"/>
    <xf numFmtId="165" fontId="12" fillId="6" borderId="16" xfId="1" applyNumberFormat="1" applyFont="1" applyFill="1" applyBorder="1"/>
    <xf numFmtId="0" fontId="11" fillId="4" borderId="18" xfId="0" applyFont="1" applyFill="1" applyBorder="1"/>
    <xf numFmtId="0" fontId="10" fillId="4" borderId="18" xfId="0" applyFont="1" applyFill="1" applyBorder="1"/>
    <xf numFmtId="164" fontId="12" fillId="4" borderId="18" xfId="1" applyNumberFormat="1" applyFont="1" applyFill="1" applyBorder="1"/>
    <xf numFmtId="164" fontId="12" fillId="3" borderId="18" xfId="1" applyNumberFormat="1" applyFont="1" applyFill="1" applyBorder="1"/>
    <xf numFmtId="164" fontId="15" fillId="4" borderId="18" xfId="1" applyNumberFormat="1" applyFont="1" applyFill="1" applyBorder="1"/>
    <xf numFmtId="165" fontId="12" fillId="4" borderId="18" xfId="1" applyNumberFormat="1" applyFont="1" applyFill="1" applyBorder="1"/>
    <xf numFmtId="164" fontId="12" fillId="3" borderId="24" xfId="1" applyNumberFormat="1" applyFont="1" applyFill="1" applyBorder="1"/>
    <xf numFmtId="0" fontId="17" fillId="6" borderId="18" xfId="0" applyFont="1" applyFill="1" applyBorder="1"/>
    <xf numFmtId="164" fontId="10" fillId="0" borderId="16" xfId="1" applyNumberFormat="1" applyFont="1" applyBorder="1" applyAlignment="1">
      <alignment horizontal="center"/>
    </xf>
    <xf numFmtId="164" fontId="12" fillId="4" borderId="26" xfId="1" applyNumberFormat="1" applyFont="1" applyFill="1" applyBorder="1"/>
    <xf numFmtId="164" fontId="10" fillId="4" borderId="18" xfId="1" applyNumberFormat="1" applyFont="1" applyFill="1" applyBorder="1"/>
    <xf numFmtId="0" fontId="14" fillId="6" borderId="18" xfId="0" applyFont="1" applyFill="1" applyBorder="1"/>
    <xf numFmtId="164" fontId="14" fillId="6" borderId="18" xfId="1" applyNumberFormat="1" applyFont="1" applyFill="1" applyBorder="1"/>
    <xf numFmtId="164" fontId="14" fillId="3" borderId="18" xfId="1" applyNumberFormat="1" applyFont="1" applyFill="1" applyBorder="1"/>
    <xf numFmtId="164" fontId="14" fillId="6" borderId="22" xfId="1" applyNumberFormat="1" applyFont="1" applyFill="1" applyBorder="1"/>
    <xf numFmtId="165" fontId="14" fillId="6" borderId="22" xfId="1" applyNumberFormat="1" applyFont="1" applyFill="1" applyBorder="1"/>
    <xf numFmtId="165" fontId="15" fillId="6" borderId="22" xfId="1" applyNumberFormat="1" applyFont="1" applyFill="1" applyBorder="1"/>
    <xf numFmtId="0" fontId="17" fillId="6" borderId="16" xfId="0" applyFont="1" applyFill="1" applyBorder="1"/>
    <xf numFmtId="0" fontId="14" fillId="6" borderId="16" xfId="0" applyFont="1" applyFill="1" applyBorder="1"/>
    <xf numFmtId="164" fontId="14" fillId="6" borderId="16" xfId="1" applyNumberFormat="1" applyFont="1" applyFill="1" applyBorder="1"/>
    <xf numFmtId="165" fontId="14" fillId="6" borderId="14" xfId="1" applyNumberFormat="1" applyFont="1" applyFill="1" applyBorder="1"/>
    <xf numFmtId="165" fontId="15" fillId="6" borderId="14" xfId="1" applyNumberFormat="1" applyFont="1" applyFill="1" applyBorder="1"/>
    <xf numFmtId="164" fontId="14" fillId="4" borderId="18" xfId="1" applyNumberFormat="1" applyFont="1" applyFill="1" applyBorder="1"/>
    <xf numFmtId="165" fontId="15" fillId="4" borderId="18" xfId="1" applyNumberFormat="1" applyFont="1" applyFill="1" applyBorder="1"/>
    <xf numFmtId="0" fontId="0" fillId="0" borderId="0" xfId="0" applyBorder="1"/>
    <xf numFmtId="0" fontId="17" fillId="7" borderId="18" xfId="0" applyFont="1" applyFill="1" applyBorder="1"/>
    <xf numFmtId="0" fontId="14" fillId="7" borderId="18" xfId="0" applyFont="1" applyFill="1" applyBorder="1"/>
    <xf numFmtId="164" fontId="12" fillId="7" borderId="18" xfId="1" applyNumberFormat="1" applyFont="1" applyFill="1" applyBorder="1"/>
    <xf numFmtId="164" fontId="12" fillId="3" borderId="26" xfId="1" applyNumberFormat="1" applyFont="1" applyFill="1" applyBorder="1"/>
    <xf numFmtId="165" fontId="15" fillId="4" borderId="24" xfId="1" applyNumberFormat="1" applyFont="1" applyFill="1" applyBorder="1"/>
    <xf numFmtId="165" fontId="15" fillId="4" borderId="13" xfId="1" applyNumberFormat="1" applyFont="1" applyFill="1" applyBorder="1"/>
    <xf numFmtId="164" fontId="10" fillId="3" borderId="27" xfId="1" applyNumberFormat="1" applyFont="1" applyFill="1" applyBorder="1"/>
    <xf numFmtId="164" fontId="10" fillId="3" borderId="22" xfId="1" applyNumberFormat="1" applyFont="1" applyFill="1" applyBorder="1"/>
    <xf numFmtId="0" fontId="14" fillId="4" borderId="24" xfId="0" applyFont="1" applyFill="1" applyBorder="1"/>
    <xf numFmtId="165" fontId="11" fillId="6" borderId="18" xfId="1" applyNumberFormat="1" applyFont="1" applyFill="1" applyBorder="1"/>
    <xf numFmtId="164" fontId="11" fillId="6" borderId="18" xfId="1" applyNumberFormat="1" applyFont="1" applyFill="1" applyBorder="1"/>
    <xf numFmtId="164" fontId="11" fillId="3" borderId="18" xfId="1" applyNumberFormat="1" applyFont="1" applyFill="1" applyBorder="1"/>
    <xf numFmtId="164" fontId="11" fillId="7" borderId="18" xfId="1" applyNumberFormat="1" applyFont="1" applyFill="1" applyBorder="1"/>
    <xf numFmtId="165" fontId="11" fillId="7" borderId="18" xfId="1" applyNumberFormat="1" applyFont="1" applyFill="1" applyBorder="1"/>
    <xf numFmtId="165" fontId="10" fillId="6" borderId="18" xfId="1" applyNumberFormat="1" applyFont="1" applyFill="1" applyBorder="1"/>
    <xf numFmtId="164" fontId="10" fillId="6" borderId="22" xfId="1" applyNumberFormat="1" applyFont="1" applyFill="1" applyBorder="1"/>
    <xf numFmtId="164" fontId="11" fillId="3" borderId="22" xfId="1" applyNumberFormat="1" applyFont="1" applyFill="1" applyBorder="1"/>
    <xf numFmtId="165" fontId="11" fillId="6" borderId="22" xfId="1" applyNumberFormat="1" applyFont="1" applyFill="1" applyBorder="1"/>
    <xf numFmtId="165" fontId="10" fillId="6" borderId="22" xfId="1" applyNumberFormat="1" applyFont="1" applyFill="1" applyBorder="1"/>
    <xf numFmtId="164" fontId="12" fillId="3" borderId="13" xfId="1" applyNumberFormat="1" applyFont="1" applyFill="1" applyBorder="1"/>
    <xf numFmtId="0" fontId="10" fillId="6" borderId="18" xfId="0" applyFont="1" applyFill="1" applyBorder="1"/>
    <xf numFmtId="164" fontId="15" fillId="6" borderId="18" xfId="1" applyNumberFormat="1" applyFont="1" applyFill="1" applyBorder="1"/>
    <xf numFmtId="164" fontId="15" fillId="3" borderId="18" xfId="1" applyNumberFormat="1" applyFont="1" applyFill="1" applyBorder="1"/>
    <xf numFmtId="164" fontId="12" fillId="6" borderId="18" xfId="1" applyNumberFormat="1" applyFont="1" applyFill="1" applyBorder="1"/>
    <xf numFmtId="0" fontId="6" fillId="8" borderId="23" xfId="2" applyFont="1" applyFill="1" applyBorder="1" applyAlignment="1">
      <alignment horizontal="center"/>
    </xf>
    <xf numFmtId="0" fontId="11" fillId="8" borderId="24" xfId="0" applyFont="1" applyFill="1" applyBorder="1"/>
    <xf numFmtId="0" fontId="10" fillId="8" borderId="24" xfId="0" applyFont="1" applyFill="1" applyBorder="1"/>
    <xf numFmtId="164" fontId="12" fillId="8" borderId="24" xfId="1" applyNumberFormat="1" applyFont="1" applyFill="1" applyBorder="1"/>
    <xf numFmtId="165" fontId="12" fillId="8" borderId="24" xfId="1" applyNumberFormat="1" applyFont="1" applyFill="1" applyBorder="1"/>
    <xf numFmtId="165" fontId="6" fillId="0" borderId="0" xfId="3" applyNumberFormat="1" applyFont="1" applyFill="1" applyBorder="1" applyAlignment="1">
      <alignment horizontal="right"/>
    </xf>
    <xf numFmtId="165" fontId="11" fillId="6" borderId="0" xfId="1" applyNumberFormat="1" applyFont="1" applyFill="1" applyBorder="1"/>
    <xf numFmtId="165" fontId="5" fillId="6" borderId="0" xfId="3" applyNumberFormat="1" applyFont="1" applyFill="1" applyBorder="1"/>
    <xf numFmtId="0" fontId="0" fillId="2" borderId="23" xfId="0" applyFill="1" applyBorder="1"/>
    <xf numFmtId="0" fontId="0" fillId="2" borderId="2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8" fillId="2" borderId="23" xfId="4" applyFont="1" applyFill="1" applyBorder="1"/>
    <xf numFmtId="0" fontId="8" fillId="2" borderId="24" xfId="4" applyFont="1" applyFill="1" applyBorder="1"/>
    <xf numFmtId="0" fontId="8" fillId="2" borderId="29" xfId="4" applyFont="1" applyFill="1" applyBorder="1"/>
    <xf numFmtId="165" fontId="5" fillId="3" borderId="29" xfId="3" applyNumberFormat="1" applyFont="1" applyFill="1" applyBorder="1"/>
    <xf numFmtId="0" fontId="9" fillId="0" borderId="30" xfId="4" applyFont="1" applyBorder="1" applyAlignment="1">
      <alignment horizontal="left" vertical="center"/>
    </xf>
    <xf numFmtId="165" fontId="15" fillId="0" borderId="22" xfId="1" applyNumberFormat="1" applyFont="1" applyBorder="1" applyAlignment="1">
      <alignment horizontal="center"/>
    </xf>
    <xf numFmtId="165" fontId="14" fillId="0" borderId="22" xfId="1" applyNumberFormat="1" applyFont="1" applyBorder="1" applyAlignment="1">
      <alignment horizontal="center"/>
    </xf>
    <xf numFmtId="0" fontId="9" fillId="0" borderId="15" xfId="4" applyFont="1" applyBorder="1" applyAlignment="1">
      <alignment horizontal="left" vertical="center"/>
    </xf>
    <xf numFmtId="165" fontId="10" fillId="0" borderId="22" xfId="1" applyNumberFormat="1" applyFont="1" applyBorder="1" applyAlignment="1">
      <alignment horizontal="center"/>
    </xf>
    <xf numFmtId="0" fontId="9" fillId="0" borderId="31" xfId="4" applyFont="1" applyBorder="1" applyAlignment="1">
      <alignment horizontal="left" vertical="center"/>
    </xf>
    <xf numFmtId="0" fontId="18" fillId="0" borderId="23" xfId="4" applyFont="1" applyBorder="1" applyAlignment="1">
      <alignment horizontal="left"/>
    </xf>
    <xf numFmtId="164" fontId="0" fillId="0" borderId="0" xfId="0" applyNumberFormat="1"/>
    <xf numFmtId="43" fontId="0" fillId="0" borderId="0" xfId="0" applyNumberFormat="1"/>
    <xf numFmtId="164" fontId="14" fillId="3" borderId="22" xfId="1" applyNumberFormat="1" applyFont="1" applyFill="1" applyBorder="1"/>
    <xf numFmtId="164" fontId="10" fillId="3" borderId="24" xfId="1" applyNumberFormat="1" applyFont="1" applyFill="1" applyBorder="1"/>
    <xf numFmtId="0" fontId="0" fillId="9" borderId="28" xfId="0" applyFill="1" applyBorder="1" applyAlignment="1">
      <alignment horizontal="center"/>
    </xf>
    <xf numFmtId="164" fontId="10" fillId="9" borderId="22" xfId="1" applyNumberFormat="1" applyFont="1" applyFill="1" applyBorder="1" applyAlignment="1">
      <alignment horizontal="center"/>
    </xf>
    <xf numFmtId="165" fontId="15" fillId="9" borderId="22" xfId="1" applyNumberFormat="1" applyFont="1" applyFill="1" applyBorder="1" applyAlignment="1">
      <alignment horizontal="center"/>
    </xf>
    <xf numFmtId="164" fontId="11" fillId="10" borderId="22" xfId="1" applyNumberFormat="1" applyFont="1" applyFill="1" applyBorder="1" applyAlignment="1">
      <alignment horizontal="center"/>
    </xf>
    <xf numFmtId="164" fontId="10" fillId="10" borderId="22" xfId="1" applyNumberFormat="1" applyFont="1" applyFill="1" applyBorder="1" applyAlignment="1">
      <alignment horizontal="center"/>
    </xf>
    <xf numFmtId="165" fontId="15" fillId="10" borderId="24" xfId="1" applyNumberFormat="1" applyFont="1" applyFill="1" applyBorder="1"/>
    <xf numFmtId="0" fontId="5" fillId="2" borderId="6" xfId="2" applyFont="1" applyFill="1" applyBorder="1" applyAlignment="1">
      <alignment horizontal="center" vertical="top"/>
    </xf>
    <xf numFmtId="0" fontId="5" fillId="2" borderId="7" xfId="2" applyFont="1" applyFill="1" applyBorder="1" applyAlignment="1">
      <alignment horizontal="center" vertical="top"/>
    </xf>
    <xf numFmtId="0" fontId="20" fillId="0" borderId="0" xfId="4" applyFont="1" applyBorder="1" applyAlignment="1">
      <alignment horizontal="center"/>
    </xf>
    <xf numFmtId="164" fontId="21" fillId="0" borderId="15" xfId="1" applyNumberFormat="1" applyFont="1" applyFill="1" applyBorder="1"/>
    <xf numFmtId="164" fontId="7" fillId="0" borderId="15" xfId="1" applyNumberFormat="1" applyFont="1" applyFill="1" applyBorder="1"/>
    <xf numFmtId="165" fontId="0" fillId="0" borderId="13" xfId="1" applyNumberFormat="1" applyFont="1" applyFill="1" applyBorder="1"/>
    <xf numFmtId="165" fontId="22" fillId="0" borderId="15" xfId="4" applyNumberFormat="1" applyFont="1" applyFill="1" applyBorder="1"/>
    <xf numFmtId="164" fontId="7" fillId="0" borderId="4" xfId="1" applyNumberFormat="1" applyFont="1" applyFill="1" applyBorder="1"/>
    <xf numFmtId="165" fontId="22" fillId="0" borderId="15" xfId="4" applyNumberFormat="1" applyFont="1" applyBorder="1"/>
    <xf numFmtId="167" fontId="6" fillId="0" borderId="18" xfId="2" applyNumberFormat="1" applyFont="1" applyBorder="1" applyAlignment="1">
      <alignment horizontal="center"/>
    </xf>
    <xf numFmtId="167" fontId="6" fillId="0" borderId="15" xfId="2" applyNumberFormat="1" applyFont="1" applyBorder="1" applyAlignment="1">
      <alignment horizontal="center"/>
    </xf>
    <xf numFmtId="167" fontId="6" fillId="4" borderId="23" xfId="2" applyNumberFormat="1" applyFont="1" applyFill="1" applyBorder="1" applyAlignment="1">
      <alignment horizontal="center"/>
    </xf>
    <xf numFmtId="167" fontId="6" fillId="0" borderId="25" xfId="2" applyNumberFormat="1" applyFont="1" applyFill="1" applyBorder="1" applyAlignment="1">
      <alignment horizontal="center"/>
    </xf>
    <xf numFmtId="167" fontId="6" fillId="4" borderId="12" xfId="2" applyNumberFormat="1" applyFont="1" applyFill="1" applyBorder="1" applyAlignment="1">
      <alignment horizontal="center"/>
    </xf>
    <xf numFmtId="167" fontId="6" fillId="6" borderId="18" xfId="2" applyNumberFormat="1" applyFont="1" applyFill="1" applyBorder="1" applyAlignment="1">
      <alignment horizontal="center"/>
    </xf>
    <xf numFmtId="167" fontId="6" fillId="6" borderId="16" xfId="2" applyNumberFormat="1" applyFont="1" applyFill="1" applyBorder="1" applyAlignment="1">
      <alignment horizontal="center"/>
    </xf>
    <xf numFmtId="167" fontId="6" fillId="4" borderId="18" xfId="2" applyNumberFormat="1" applyFont="1" applyFill="1" applyBorder="1" applyAlignment="1">
      <alignment horizontal="center"/>
    </xf>
    <xf numFmtId="167" fontId="16" fillId="6" borderId="18" xfId="2" applyNumberFormat="1" applyFont="1" applyFill="1" applyBorder="1" applyAlignment="1">
      <alignment horizontal="center"/>
    </xf>
    <xf numFmtId="167" fontId="10" fillId="4" borderId="24" xfId="0" applyNumberFormat="1" applyFont="1" applyFill="1" applyBorder="1"/>
    <xf numFmtId="167" fontId="16" fillId="6" borderId="16" xfId="2" applyNumberFormat="1" applyFont="1" applyFill="1" applyBorder="1" applyAlignment="1">
      <alignment horizontal="center"/>
    </xf>
    <xf numFmtId="167" fontId="14" fillId="4" borderId="18" xfId="1" applyNumberFormat="1" applyFont="1" applyFill="1" applyBorder="1"/>
    <xf numFmtId="167" fontId="16" fillId="7" borderId="18" xfId="2" applyNumberFormat="1" applyFont="1" applyFill="1" applyBorder="1" applyAlignment="1">
      <alignment horizontal="center"/>
    </xf>
    <xf numFmtId="165" fontId="19" fillId="0" borderId="15" xfId="4" applyNumberFormat="1" applyFont="1" applyFill="1" applyBorder="1"/>
    <xf numFmtId="164" fontId="7" fillId="0" borderId="15" xfId="1" applyNumberFormat="1" applyFont="1" applyBorder="1"/>
    <xf numFmtId="165" fontId="0" fillId="0" borderId="13" xfId="1" applyNumberFormat="1" applyFont="1" applyBorder="1"/>
    <xf numFmtId="0" fontId="23" fillId="0" borderId="8" xfId="0" applyFont="1" applyFill="1" applyBorder="1"/>
    <xf numFmtId="167" fontId="6" fillId="0" borderId="18" xfId="2" applyNumberFormat="1" applyFont="1" applyFill="1" applyBorder="1" applyAlignment="1">
      <alignment horizontal="center"/>
    </xf>
    <xf numFmtId="0" fontId="15" fillId="6" borderId="18" xfId="0" applyFont="1" applyFill="1" applyBorder="1"/>
    <xf numFmtId="165" fontId="24" fillId="0" borderId="15" xfId="4" applyNumberFormat="1" applyFont="1" applyBorder="1"/>
    <xf numFmtId="0" fontId="15" fillId="0" borderId="18" xfId="0" applyFont="1" applyFill="1" applyBorder="1"/>
    <xf numFmtId="16" fontId="15" fillId="0" borderId="18" xfId="0" applyNumberFormat="1" applyFont="1" applyFill="1" applyBorder="1"/>
    <xf numFmtId="167" fontId="15" fillId="0" borderId="18" xfId="0" applyNumberFormat="1" applyFont="1" applyFill="1" applyBorder="1"/>
    <xf numFmtId="164" fontId="11" fillId="0" borderId="18" xfId="1" applyNumberFormat="1" applyFont="1" applyFill="1" applyBorder="1"/>
    <xf numFmtId="165" fontId="25" fillId="0" borderId="13" xfId="1" applyNumberFormat="1" applyFont="1" applyFill="1" applyBorder="1"/>
    <xf numFmtId="165" fontId="5" fillId="3" borderId="18" xfId="3" applyNumberFormat="1" applyFont="1" applyFill="1" applyBorder="1"/>
    <xf numFmtId="165" fontId="26" fillId="0" borderId="13" xfId="1" applyNumberFormat="1" applyFont="1" applyFill="1" applyBorder="1"/>
    <xf numFmtId="165" fontId="26" fillId="0" borderId="15" xfId="4" applyNumberFormat="1" applyFont="1" applyFill="1" applyBorder="1"/>
    <xf numFmtId="165" fontId="7" fillId="0" borderId="32" xfId="4" applyNumberFormat="1" applyBorder="1"/>
  </cellXfs>
  <cellStyles count="5">
    <cellStyle name="Comma" xfId="1" builtinId="3"/>
    <cellStyle name="Comma 2" xfId="3"/>
    <cellStyle name="Normal" xfId="0" builtinId="0"/>
    <cellStyle name="Normal 2" xfId="2"/>
    <cellStyle name="Normal_Sheet1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66675</xdr:rowOff>
    </xdr:from>
    <xdr:to>
      <xdr:col>1</xdr:col>
      <xdr:colOff>1635125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10FE1F4-CFDB-4A90-AF6F-24F2977CD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572"/>
        <a:stretch>
          <a:fillRect/>
        </a:stretch>
      </xdr:blipFill>
      <xdr:spPr bwMode="auto">
        <a:xfrm>
          <a:off x="323850" y="66675"/>
          <a:ext cx="247015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206376</xdr:colOff>
      <xdr:row>0</xdr:row>
      <xdr:rowOff>0</xdr:rowOff>
    </xdr:from>
    <xdr:to>
      <xdr:col>16</xdr:col>
      <xdr:colOff>1371601</xdr:colOff>
      <xdr:row>4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3501" y="0"/>
          <a:ext cx="2673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abSelected="1" view="pageBreakPreview" topLeftCell="A85" zoomScale="60" zoomScaleNormal="100" workbookViewId="0">
      <selection activeCell="M98" sqref="M98"/>
    </sheetView>
  </sheetViews>
  <sheetFormatPr defaultRowHeight="15" x14ac:dyDescent="0.25"/>
  <cols>
    <col min="1" max="1" width="17.28515625" customWidth="1"/>
    <col min="2" max="2" width="30.140625" customWidth="1"/>
    <col min="3" max="4" width="13.42578125" customWidth="1"/>
    <col min="5" max="5" width="14.85546875" customWidth="1"/>
    <col min="6" max="6" width="14.7109375" customWidth="1"/>
    <col min="7" max="7" width="11.85546875" customWidth="1"/>
    <col min="8" max="8" width="14.85546875" customWidth="1"/>
    <col min="9" max="9" width="16" customWidth="1"/>
    <col min="10" max="10" width="15.28515625" customWidth="1"/>
    <col min="11" max="12" width="16.28515625" customWidth="1"/>
    <col min="13" max="13" width="17" customWidth="1"/>
    <col min="14" max="14" width="15.5703125" customWidth="1"/>
    <col min="15" max="15" width="12.42578125" customWidth="1"/>
    <col min="16" max="16" width="10.28515625" customWidth="1"/>
    <col min="17" max="17" width="20.7109375" customWidth="1"/>
  </cols>
  <sheetData>
    <row r="1" spans="1:17" ht="24.75" x14ac:dyDescent="0.5">
      <c r="A1" s="1"/>
      <c r="B1" s="2"/>
      <c r="C1" s="2"/>
      <c r="D1" s="2"/>
      <c r="E1" s="2"/>
      <c r="F1" s="2"/>
      <c r="G1" s="3"/>
      <c r="H1" s="3"/>
      <c r="I1" s="4"/>
      <c r="J1" s="3"/>
      <c r="K1" s="3"/>
      <c r="L1" s="3"/>
      <c r="M1" s="3"/>
      <c r="N1" s="3"/>
      <c r="O1" s="3"/>
      <c r="P1" s="3"/>
      <c r="Q1" s="5"/>
    </row>
    <row r="2" spans="1:17" ht="18" x14ac:dyDescent="0.25">
      <c r="A2" s="6"/>
      <c r="B2" s="7"/>
      <c r="C2" s="7"/>
      <c r="D2" s="7"/>
      <c r="E2" s="7"/>
      <c r="F2" s="7"/>
      <c r="G2" s="7"/>
      <c r="H2" s="7"/>
      <c r="I2" s="8"/>
      <c r="J2" s="7"/>
      <c r="K2" s="7"/>
      <c r="L2" s="7"/>
      <c r="M2" s="7"/>
      <c r="N2" s="7"/>
      <c r="O2" s="7"/>
      <c r="P2" s="7"/>
      <c r="Q2" s="9"/>
    </row>
    <row r="3" spans="1:17" ht="18" x14ac:dyDescent="0.25">
      <c r="A3" s="6"/>
      <c r="B3" s="7"/>
      <c r="C3" s="7"/>
      <c r="E3" s="7"/>
      <c r="F3" s="7" t="s">
        <v>24</v>
      </c>
      <c r="G3" s="7"/>
      <c r="H3" s="7"/>
      <c r="I3" s="8"/>
      <c r="J3" s="7"/>
      <c r="K3" s="7"/>
      <c r="L3" s="7"/>
      <c r="M3" s="7"/>
      <c r="N3" s="7"/>
      <c r="O3" s="7"/>
      <c r="P3" s="7"/>
      <c r="Q3" s="9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N4" s="11"/>
      <c r="O4" s="11"/>
      <c r="P4" s="11"/>
      <c r="Q4" s="13"/>
    </row>
    <row r="5" spans="1:17" ht="15.75" thickBot="1" x14ac:dyDescent="0.3">
      <c r="A5" s="10"/>
      <c r="B5" s="11"/>
      <c r="C5" s="11"/>
      <c r="D5" s="11" t="s">
        <v>0</v>
      </c>
      <c r="E5" s="11"/>
      <c r="F5" s="11"/>
      <c r="G5" s="11"/>
      <c r="H5" s="11"/>
      <c r="I5" s="12"/>
      <c r="J5" s="11"/>
      <c r="K5" s="11"/>
      <c r="L5" s="11"/>
      <c r="M5" s="11"/>
      <c r="N5" s="11"/>
      <c r="O5" s="11"/>
      <c r="P5" s="11"/>
      <c r="Q5" s="13"/>
    </row>
    <row r="6" spans="1:17" ht="15.75" thickBot="1" x14ac:dyDescent="0.3">
      <c r="A6" s="162" t="s">
        <v>1</v>
      </c>
      <c r="B6" s="163"/>
      <c r="C6" s="163"/>
      <c r="D6" s="163"/>
      <c r="E6" s="163"/>
      <c r="F6" s="163"/>
      <c r="G6" s="14"/>
      <c r="H6" s="14"/>
      <c r="I6" s="15"/>
      <c r="J6" s="14"/>
      <c r="K6" s="14" t="s">
        <v>2</v>
      </c>
      <c r="L6" s="14"/>
      <c r="M6" s="14"/>
      <c r="N6" s="14"/>
      <c r="O6" s="14"/>
      <c r="P6" s="14"/>
      <c r="Q6" s="16"/>
    </row>
    <row r="7" spans="1:17" x14ac:dyDescent="0.25">
      <c r="A7" s="17"/>
      <c r="B7" s="18"/>
      <c r="C7" s="18"/>
      <c r="D7" s="19" t="s">
        <v>3</v>
      </c>
      <c r="E7" s="20"/>
      <c r="F7" s="21"/>
      <c r="G7" s="19" t="s">
        <v>4</v>
      </c>
      <c r="H7" s="22"/>
      <c r="I7" s="23"/>
      <c r="J7" s="24" t="s">
        <v>5</v>
      </c>
      <c r="K7" s="25" t="s">
        <v>6</v>
      </c>
      <c r="L7" s="25" t="s">
        <v>7</v>
      </c>
      <c r="M7" s="25" t="s">
        <v>8</v>
      </c>
      <c r="N7" s="25" t="s">
        <v>9</v>
      </c>
      <c r="O7" s="25" t="s">
        <v>10</v>
      </c>
      <c r="P7" s="26" t="s">
        <v>11</v>
      </c>
      <c r="Q7" s="27" t="s">
        <v>12</v>
      </c>
    </row>
    <row r="8" spans="1:17" ht="24" customHeight="1" thickBot="1" x14ac:dyDescent="0.3">
      <c r="A8" s="28" t="s">
        <v>13</v>
      </c>
      <c r="B8" s="29" t="s">
        <v>14</v>
      </c>
      <c r="C8" s="29" t="s">
        <v>15</v>
      </c>
      <c r="D8" s="29" t="s">
        <v>16</v>
      </c>
      <c r="E8" s="29" t="s">
        <v>17</v>
      </c>
      <c r="F8" s="29" t="s">
        <v>12</v>
      </c>
      <c r="G8" s="30" t="s">
        <v>16</v>
      </c>
      <c r="H8" s="30" t="s">
        <v>17</v>
      </c>
      <c r="I8" s="31" t="s">
        <v>12</v>
      </c>
      <c r="J8" s="32" t="s">
        <v>18</v>
      </c>
      <c r="K8" s="32" t="s">
        <v>18</v>
      </c>
      <c r="L8" s="32" t="s">
        <v>18</v>
      </c>
      <c r="M8" s="32" t="s">
        <v>18</v>
      </c>
      <c r="N8" s="32" t="s">
        <v>18</v>
      </c>
      <c r="O8" s="32" t="s">
        <v>18</v>
      </c>
      <c r="P8" s="32" t="s">
        <v>18</v>
      </c>
      <c r="Q8" s="33" t="s">
        <v>18</v>
      </c>
    </row>
    <row r="9" spans="1:17" ht="17.25" thickBot="1" x14ac:dyDescent="0.35">
      <c r="A9" s="171">
        <v>43126</v>
      </c>
      <c r="B9" s="164" t="s">
        <v>25</v>
      </c>
      <c r="C9" s="34" t="s">
        <v>19</v>
      </c>
      <c r="D9" s="35"/>
      <c r="E9" s="35"/>
      <c r="F9" s="36">
        <f>SUM(D9:E9)</f>
        <v>0</v>
      </c>
      <c r="G9" s="37"/>
      <c r="H9" s="37"/>
      <c r="I9" s="38">
        <f>SUM(G9:H9)</f>
        <v>0</v>
      </c>
      <c r="J9" s="39">
        <v>0</v>
      </c>
      <c r="K9" s="39"/>
      <c r="L9" s="39"/>
      <c r="M9" s="39"/>
      <c r="N9" s="39"/>
      <c r="O9" s="39"/>
      <c r="P9" s="39">
        <v>0</v>
      </c>
      <c r="Q9" s="40">
        <f>SUM(J9:P9)</f>
        <v>0</v>
      </c>
    </row>
    <row r="10" spans="1:17" ht="18.75" thickBot="1" x14ac:dyDescent="0.4">
      <c r="A10" s="172"/>
      <c r="B10" s="41" t="s">
        <v>26</v>
      </c>
      <c r="C10" s="34" t="s">
        <v>20</v>
      </c>
      <c r="D10" s="165">
        <v>9075</v>
      </c>
      <c r="E10" s="165">
        <v>10235</v>
      </c>
      <c r="F10" s="36">
        <f t="shared" ref="F10:F73" si="0">SUM(D10:E10)</f>
        <v>19310</v>
      </c>
      <c r="G10" s="166">
        <v>2789</v>
      </c>
      <c r="H10" s="166">
        <v>4027</v>
      </c>
      <c r="I10" s="38">
        <f t="shared" ref="I10:I73" si="1">SUM(G10:H10)</f>
        <v>6816</v>
      </c>
      <c r="J10" s="199"/>
      <c r="K10" s="167">
        <v>231.72</v>
      </c>
      <c r="L10" s="167">
        <v>46.344000000000001</v>
      </c>
      <c r="M10" s="167">
        <v>28.965</v>
      </c>
      <c r="N10" s="167">
        <v>17.379000000000001</v>
      </c>
      <c r="O10" s="168">
        <v>2.8969999999999998</v>
      </c>
      <c r="P10" s="39">
        <v>0</v>
      </c>
      <c r="Q10" s="40">
        <f t="shared" ref="Q10:Q73" si="2">SUM(J10:P10)</f>
        <v>327.30500000000001</v>
      </c>
    </row>
    <row r="11" spans="1:17" ht="18.75" thickBot="1" x14ac:dyDescent="0.4">
      <c r="A11" s="172"/>
      <c r="B11" s="42"/>
      <c r="C11" s="34" t="s">
        <v>21</v>
      </c>
      <c r="D11" s="35"/>
      <c r="E11" s="35"/>
      <c r="F11" s="36">
        <f t="shared" si="0"/>
        <v>0</v>
      </c>
      <c r="G11" s="37"/>
      <c r="H11" s="37"/>
      <c r="I11" s="38">
        <f t="shared" si="1"/>
        <v>0</v>
      </c>
      <c r="J11" s="39">
        <v>0</v>
      </c>
      <c r="K11" s="39"/>
      <c r="L11" s="39"/>
      <c r="M11" s="39"/>
      <c r="N11" s="39"/>
      <c r="O11" s="39"/>
      <c r="P11" s="39">
        <v>0</v>
      </c>
      <c r="Q11" s="40">
        <f t="shared" si="2"/>
        <v>0</v>
      </c>
    </row>
    <row r="12" spans="1:17" ht="18.75" thickBot="1" x14ac:dyDescent="0.4">
      <c r="A12" s="173"/>
      <c r="B12" s="43"/>
      <c r="C12" s="44"/>
      <c r="D12" s="45">
        <f>SUM(D9:D11)</f>
        <v>9075</v>
      </c>
      <c r="E12" s="45">
        <f t="shared" ref="E12:P12" si="3">SUM(E9:E11)</f>
        <v>10235</v>
      </c>
      <c r="F12" s="46">
        <f t="shared" si="0"/>
        <v>19310</v>
      </c>
      <c r="G12" s="166">
        <v>2789</v>
      </c>
      <c r="H12" s="166">
        <v>4027</v>
      </c>
      <c r="I12" s="45">
        <f t="shared" si="1"/>
        <v>6816</v>
      </c>
      <c r="J12" s="199"/>
      <c r="K12" s="167">
        <v>231.72</v>
      </c>
      <c r="L12" s="167">
        <v>46.344000000000001</v>
      </c>
      <c r="M12" s="167">
        <v>28.965</v>
      </c>
      <c r="N12" s="167">
        <v>17.379000000000001</v>
      </c>
      <c r="O12" s="168">
        <v>2.8969999999999998</v>
      </c>
      <c r="P12" s="48">
        <f t="shared" si="3"/>
        <v>0</v>
      </c>
      <c r="Q12" s="40">
        <f t="shared" si="2"/>
        <v>327.30500000000001</v>
      </c>
    </row>
    <row r="13" spans="1:17" ht="17.25" thickBot="1" x14ac:dyDescent="0.35">
      <c r="A13" s="174">
        <v>43107</v>
      </c>
      <c r="B13" s="164" t="s">
        <v>25</v>
      </c>
      <c r="C13" s="49" t="s">
        <v>19</v>
      </c>
      <c r="D13" s="50"/>
      <c r="E13" s="50"/>
      <c r="F13" s="51">
        <f t="shared" si="0"/>
        <v>0</v>
      </c>
      <c r="G13" s="52"/>
      <c r="H13" s="52"/>
      <c r="I13" s="53">
        <f t="shared" si="1"/>
        <v>0</v>
      </c>
      <c r="J13" s="54"/>
      <c r="K13" s="54"/>
      <c r="L13" s="54"/>
      <c r="M13" s="54"/>
      <c r="N13" s="54"/>
      <c r="O13" s="39"/>
      <c r="P13" s="39"/>
      <c r="Q13" s="40">
        <f t="shared" si="2"/>
        <v>0</v>
      </c>
    </row>
    <row r="14" spans="1:17" ht="18.75" thickBot="1" x14ac:dyDescent="0.4">
      <c r="A14" s="172"/>
      <c r="B14" s="41" t="s">
        <v>27</v>
      </c>
      <c r="C14" s="34" t="s">
        <v>20</v>
      </c>
      <c r="D14" s="165">
        <v>9159</v>
      </c>
      <c r="E14" s="165">
        <v>10281</v>
      </c>
      <c r="F14" s="36">
        <f t="shared" si="0"/>
        <v>19440</v>
      </c>
      <c r="G14" s="166">
        <v>3023</v>
      </c>
      <c r="H14" s="169">
        <v>3411</v>
      </c>
      <c r="I14" s="38">
        <f t="shared" si="1"/>
        <v>6434</v>
      </c>
      <c r="J14" s="199"/>
      <c r="K14" s="167">
        <v>233.28</v>
      </c>
      <c r="L14" s="167">
        <v>46.654000000000003</v>
      </c>
      <c r="M14" s="167">
        <v>29.16</v>
      </c>
      <c r="N14" s="167">
        <v>17.495999999999999</v>
      </c>
      <c r="O14" s="168">
        <v>2.9159999999999999</v>
      </c>
      <c r="P14" s="170"/>
      <c r="Q14" s="40">
        <f t="shared" si="2"/>
        <v>329.50600000000003</v>
      </c>
    </row>
    <row r="15" spans="1:17" ht="18.75" thickBot="1" x14ac:dyDescent="0.4">
      <c r="A15" s="172"/>
      <c r="B15" s="42"/>
      <c r="C15" s="34" t="s">
        <v>21</v>
      </c>
      <c r="D15" s="35"/>
      <c r="E15" s="35"/>
      <c r="F15" s="36">
        <f t="shared" si="0"/>
        <v>0</v>
      </c>
      <c r="G15" s="37"/>
      <c r="H15" s="37"/>
      <c r="I15" s="38">
        <f t="shared" si="1"/>
        <v>0</v>
      </c>
      <c r="J15" s="39"/>
      <c r="K15" s="54"/>
      <c r="L15" s="54"/>
      <c r="M15" s="54"/>
      <c r="N15" s="54"/>
      <c r="O15" s="55"/>
      <c r="P15" s="55"/>
      <c r="Q15" s="40">
        <f t="shared" si="2"/>
        <v>0</v>
      </c>
    </row>
    <row r="16" spans="1:17" ht="18.75" thickBot="1" x14ac:dyDescent="0.4">
      <c r="A16" s="173"/>
      <c r="B16" s="43"/>
      <c r="C16" s="44"/>
      <c r="D16" s="45">
        <f>SUM(D13:D15)</f>
        <v>9159</v>
      </c>
      <c r="E16" s="45">
        <f t="shared" ref="E16:Q16" si="4">SUM(E13:E15)</f>
        <v>10281</v>
      </c>
      <c r="F16" s="46">
        <f t="shared" si="4"/>
        <v>19440</v>
      </c>
      <c r="G16" s="47">
        <f t="shared" si="4"/>
        <v>3023</v>
      </c>
      <c r="H16" s="47">
        <f t="shared" si="4"/>
        <v>3411</v>
      </c>
      <c r="I16" s="45">
        <f t="shared" si="4"/>
        <v>6434</v>
      </c>
      <c r="J16" s="48">
        <f t="shared" si="4"/>
        <v>0</v>
      </c>
      <c r="K16" s="48">
        <f t="shared" si="4"/>
        <v>233.28</v>
      </c>
      <c r="L16" s="48">
        <f t="shared" si="4"/>
        <v>46.654000000000003</v>
      </c>
      <c r="M16" s="48">
        <f t="shared" si="4"/>
        <v>29.16</v>
      </c>
      <c r="N16" s="48">
        <f t="shared" si="4"/>
        <v>17.495999999999999</v>
      </c>
      <c r="O16" s="48">
        <f t="shared" si="4"/>
        <v>2.9159999999999999</v>
      </c>
      <c r="P16" s="48">
        <f t="shared" si="4"/>
        <v>0</v>
      </c>
      <c r="Q16" s="40">
        <f t="shared" si="4"/>
        <v>329.50600000000003</v>
      </c>
    </row>
    <row r="17" spans="1:17" ht="17.25" thickBot="1" x14ac:dyDescent="0.35">
      <c r="A17" s="174">
        <v>43131</v>
      </c>
      <c r="B17" s="164" t="s">
        <v>28</v>
      </c>
      <c r="C17" s="34" t="s">
        <v>19</v>
      </c>
      <c r="D17" s="56"/>
      <c r="E17" s="56"/>
      <c r="F17" s="57">
        <f t="shared" si="0"/>
        <v>0</v>
      </c>
      <c r="G17" s="58"/>
      <c r="H17" s="58"/>
      <c r="I17" s="59">
        <f t="shared" si="1"/>
        <v>0</v>
      </c>
      <c r="J17" s="39"/>
      <c r="K17" s="39"/>
      <c r="L17" s="39"/>
      <c r="M17" s="39"/>
      <c r="N17" s="39"/>
      <c r="O17" s="54"/>
      <c r="P17" s="54"/>
      <c r="Q17" s="40">
        <f t="shared" si="2"/>
        <v>0</v>
      </c>
    </row>
    <row r="18" spans="1:17" ht="18.75" thickBot="1" x14ac:dyDescent="0.4">
      <c r="A18" s="172"/>
      <c r="B18" s="41" t="s">
        <v>26</v>
      </c>
      <c r="C18" s="34" t="s">
        <v>20</v>
      </c>
      <c r="D18" s="165">
        <v>2727</v>
      </c>
      <c r="E18" s="165">
        <v>4090</v>
      </c>
      <c r="F18" s="36">
        <f t="shared" si="0"/>
        <v>6817</v>
      </c>
      <c r="G18" s="166">
        <v>1077</v>
      </c>
      <c r="H18" s="166">
        <v>2011</v>
      </c>
      <c r="I18" s="38">
        <f t="shared" si="1"/>
        <v>3088</v>
      </c>
      <c r="J18" s="199"/>
      <c r="K18" s="167">
        <v>81.789000000000001</v>
      </c>
      <c r="L18" s="167">
        <v>16.361000000000001</v>
      </c>
      <c r="M18" s="167">
        <v>10.225</v>
      </c>
      <c r="N18" s="167">
        <v>6.1349999999999998</v>
      </c>
      <c r="O18" s="167">
        <v>1.0229999999999999</v>
      </c>
      <c r="P18" s="39"/>
      <c r="Q18" s="40">
        <f t="shared" si="2"/>
        <v>115.533</v>
      </c>
    </row>
    <row r="19" spans="1:17" ht="18.75" thickBot="1" x14ac:dyDescent="0.4">
      <c r="A19" s="172"/>
      <c r="B19" s="42"/>
      <c r="C19" s="34" t="s">
        <v>21</v>
      </c>
      <c r="D19" s="35"/>
      <c r="E19" s="35"/>
      <c r="F19" s="36">
        <f t="shared" si="0"/>
        <v>0</v>
      </c>
      <c r="G19" s="37"/>
      <c r="H19" s="37"/>
      <c r="I19" s="38">
        <f t="shared" si="1"/>
        <v>0</v>
      </c>
      <c r="J19" s="39"/>
      <c r="K19" s="39"/>
      <c r="L19" s="39"/>
      <c r="M19" s="39"/>
      <c r="N19" s="39"/>
      <c r="O19" s="39"/>
      <c r="P19" s="39"/>
      <c r="Q19" s="40">
        <f t="shared" si="2"/>
        <v>0</v>
      </c>
    </row>
    <row r="20" spans="1:17" ht="18.75" thickBot="1" x14ac:dyDescent="0.4">
      <c r="A20" s="173"/>
      <c r="B20" s="43"/>
      <c r="C20" s="44"/>
      <c r="D20" s="45">
        <f>SUM(D17:D19)</f>
        <v>2727</v>
      </c>
      <c r="E20" s="45">
        <f t="shared" ref="E20:Q20" si="5">SUM(E17:E19)</f>
        <v>4090</v>
      </c>
      <c r="F20" s="46">
        <f t="shared" si="5"/>
        <v>6817</v>
      </c>
      <c r="G20" s="47">
        <f t="shared" si="5"/>
        <v>1077</v>
      </c>
      <c r="H20" s="47">
        <f t="shared" si="5"/>
        <v>2011</v>
      </c>
      <c r="I20" s="45">
        <f t="shared" si="5"/>
        <v>3088</v>
      </c>
      <c r="J20" s="48">
        <f t="shared" si="5"/>
        <v>0</v>
      </c>
      <c r="K20" s="48">
        <f t="shared" si="5"/>
        <v>81.789000000000001</v>
      </c>
      <c r="L20" s="48">
        <f t="shared" si="5"/>
        <v>16.361000000000001</v>
      </c>
      <c r="M20" s="48">
        <f t="shared" si="5"/>
        <v>10.225</v>
      </c>
      <c r="N20" s="48">
        <f t="shared" si="5"/>
        <v>6.1349999999999998</v>
      </c>
      <c r="O20" s="48">
        <f t="shared" si="5"/>
        <v>1.0229999999999999</v>
      </c>
      <c r="P20" s="48">
        <f t="shared" si="5"/>
        <v>0</v>
      </c>
      <c r="Q20" s="40">
        <f t="shared" si="5"/>
        <v>115.533</v>
      </c>
    </row>
    <row r="21" spans="1:17" ht="17.25" thickBot="1" x14ac:dyDescent="0.35">
      <c r="A21" s="174">
        <v>43115</v>
      </c>
      <c r="B21" s="164" t="s">
        <v>28</v>
      </c>
      <c r="C21" s="49" t="s">
        <v>19</v>
      </c>
      <c r="D21" s="60"/>
      <c r="E21" s="60"/>
      <c r="F21" s="61">
        <f t="shared" si="0"/>
        <v>0</v>
      </c>
      <c r="G21" s="62"/>
      <c r="H21" s="62"/>
      <c r="I21" s="53">
        <f t="shared" si="1"/>
        <v>0</v>
      </c>
      <c r="J21" s="54"/>
      <c r="K21" s="54"/>
      <c r="L21" s="54"/>
      <c r="M21" s="54"/>
      <c r="N21" s="54"/>
      <c r="O21" s="39"/>
      <c r="P21" s="39"/>
      <c r="Q21" s="40">
        <f t="shared" si="2"/>
        <v>0</v>
      </c>
    </row>
    <row r="22" spans="1:17" ht="18.75" thickBot="1" x14ac:dyDescent="0.4">
      <c r="A22" s="172"/>
      <c r="B22" s="41" t="s">
        <v>27</v>
      </c>
      <c r="C22" s="34" t="s">
        <v>20</v>
      </c>
      <c r="D22" s="166">
        <v>8282</v>
      </c>
      <c r="E22" s="166">
        <v>12422</v>
      </c>
      <c r="F22" s="36">
        <f t="shared" si="0"/>
        <v>20704</v>
      </c>
      <c r="G22" s="166">
        <v>5811</v>
      </c>
      <c r="H22" s="169">
        <v>9776</v>
      </c>
      <c r="I22" s="38">
        <f t="shared" si="1"/>
        <v>15587</v>
      </c>
      <c r="J22" s="199"/>
      <c r="K22" s="167">
        <v>248.44800000000001</v>
      </c>
      <c r="L22" s="167">
        <v>49.689</v>
      </c>
      <c r="M22" s="167">
        <v>31.056000000000001</v>
      </c>
      <c r="N22" s="167">
        <v>18.632999999999999</v>
      </c>
      <c r="O22" s="168">
        <v>3.1059999999999999</v>
      </c>
      <c r="P22" s="39"/>
      <c r="Q22" s="40">
        <f t="shared" si="2"/>
        <v>350.93199999999996</v>
      </c>
    </row>
    <row r="23" spans="1:17" ht="18.75" thickBot="1" x14ac:dyDescent="0.4">
      <c r="A23" s="172"/>
      <c r="B23" s="42"/>
      <c r="C23" s="34" t="s">
        <v>21</v>
      </c>
      <c r="D23" s="35"/>
      <c r="E23" s="35"/>
      <c r="F23" s="36">
        <f t="shared" si="0"/>
        <v>0</v>
      </c>
      <c r="G23" s="63"/>
      <c r="H23" s="63"/>
      <c r="I23" s="38">
        <f t="shared" si="1"/>
        <v>0</v>
      </c>
      <c r="J23" s="39"/>
      <c r="K23" s="39"/>
      <c r="L23" s="39"/>
      <c r="M23" s="39"/>
      <c r="N23" s="39"/>
      <c r="O23" s="39"/>
      <c r="P23" s="39"/>
      <c r="Q23" s="40">
        <f t="shared" si="2"/>
        <v>0</v>
      </c>
    </row>
    <row r="24" spans="1:17" ht="18.75" thickBot="1" x14ac:dyDescent="0.4">
      <c r="A24" s="173"/>
      <c r="B24" s="43"/>
      <c r="C24" s="44"/>
      <c r="D24" s="45">
        <f>SUM(D21:D23)</f>
        <v>8282</v>
      </c>
      <c r="E24" s="45">
        <f t="shared" ref="E24:Q24" si="6">SUM(E21:E23)</f>
        <v>12422</v>
      </c>
      <c r="F24" s="46">
        <f t="shared" si="6"/>
        <v>20704</v>
      </c>
      <c r="G24" s="47">
        <f t="shared" si="6"/>
        <v>5811</v>
      </c>
      <c r="H24" s="47">
        <f t="shared" si="6"/>
        <v>9776</v>
      </c>
      <c r="I24" s="45">
        <f t="shared" si="6"/>
        <v>15587</v>
      </c>
      <c r="J24" s="48">
        <f t="shared" si="6"/>
        <v>0</v>
      </c>
      <c r="K24" s="48">
        <f t="shared" si="6"/>
        <v>248.44800000000001</v>
      </c>
      <c r="L24" s="48">
        <f t="shared" si="6"/>
        <v>49.689</v>
      </c>
      <c r="M24" s="48">
        <f t="shared" si="6"/>
        <v>31.056000000000001</v>
      </c>
      <c r="N24" s="48">
        <f t="shared" si="6"/>
        <v>18.632999999999999</v>
      </c>
      <c r="O24" s="48">
        <f t="shared" si="6"/>
        <v>3.1059999999999999</v>
      </c>
      <c r="P24" s="48">
        <f t="shared" si="6"/>
        <v>0</v>
      </c>
      <c r="Q24" s="64">
        <f t="shared" si="6"/>
        <v>350.93199999999996</v>
      </c>
    </row>
    <row r="25" spans="1:17" ht="17.25" thickBot="1" x14ac:dyDescent="0.35">
      <c r="A25" s="174">
        <v>43111</v>
      </c>
      <c r="B25" s="164" t="s">
        <v>29</v>
      </c>
      <c r="C25" s="49" t="s">
        <v>19</v>
      </c>
      <c r="D25" s="60"/>
      <c r="E25" s="60"/>
      <c r="F25" s="61">
        <f t="shared" si="0"/>
        <v>0</v>
      </c>
      <c r="G25" s="65"/>
      <c r="H25" s="65"/>
      <c r="I25" s="38">
        <f t="shared" si="1"/>
        <v>0</v>
      </c>
      <c r="J25" s="54"/>
      <c r="K25" s="54"/>
      <c r="L25" s="54"/>
      <c r="M25" s="54"/>
      <c r="N25" s="54"/>
      <c r="O25" s="54"/>
      <c r="P25" s="54"/>
      <c r="Q25" s="40">
        <f t="shared" si="2"/>
        <v>0</v>
      </c>
    </row>
    <row r="26" spans="1:17" ht="18.75" thickBot="1" x14ac:dyDescent="0.4">
      <c r="A26" s="172"/>
      <c r="B26" s="41" t="s">
        <v>27</v>
      </c>
      <c r="C26" s="34" t="s">
        <v>20</v>
      </c>
      <c r="D26" s="165">
        <v>9204</v>
      </c>
      <c r="E26" s="165">
        <v>13807</v>
      </c>
      <c r="F26" s="36">
        <f t="shared" si="0"/>
        <v>23011</v>
      </c>
      <c r="G26" s="166">
        <v>2671</v>
      </c>
      <c r="H26" s="169">
        <v>3123</v>
      </c>
      <c r="I26" s="38">
        <f t="shared" si="1"/>
        <v>5794</v>
      </c>
      <c r="J26" s="199"/>
      <c r="K26" s="167">
        <v>276.13200000000001</v>
      </c>
      <c r="L26" s="167">
        <v>55.225999999999999</v>
      </c>
      <c r="M26" s="167">
        <v>34.515999999999998</v>
      </c>
      <c r="N26" s="167">
        <v>20.71</v>
      </c>
      <c r="O26" s="184">
        <v>3.452</v>
      </c>
      <c r="P26" s="170"/>
      <c r="Q26" s="40">
        <f t="shared" si="2"/>
        <v>390.036</v>
      </c>
    </row>
    <row r="27" spans="1:17" ht="18.75" thickBot="1" x14ac:dyDescent="0.4">
      <c r="A27" s="172"/>
      <c r="B27" s="42"/>
      <c r="C27" s="34" t="s">
        <v>21</v>
      </c>
      <c r="D27" s="35"/>
      <c r="E27" s="35"/>
      <c r="F27" s="36">
        <f t="shared" si="0"/>
        <v>0</v>
      </c>
      <c r="G27" s="37"/>
      <c r="H27" s="37"/>
      <c r="I27" s="38">
        <f t="shared" si="1"/>
        <v>0</v>
      </c>
      <c r="J27" s="39"/>
      <c r="K27" s="39"/>
      <c r="L27" s="39"/>
      <c r="M27" s="39"/>
      <c r="N27" s="39"/>
      <c r="O27" s="39"/>
      <c r="P27" s="39"/>
      <c r="Q27" s="40">
        <f t="shared" si="2"/>
        <v>0</v>
      </c>
    </row>
    <row r="28" spans="1:17" ht="18.75" thickBot="1" x14ac:dyDescent="0.4">
      <c r="A28" s="173"/>
      <c r="B28" s="43"/>
      <c r="C28" s="44"/>
      <c r="D28" s="45">
        <f>SUM(D25:D27)</f>
        <v>9204</v>
      </c>
      <c r="E28" s="45">
        <f t="shared" ref="E28:Q28" si="7">SUM(E25:E27)</f>
        <v>13807</v>
      </c>
      <c r="F28" s="46">
        <f t="shared" si="7"/>
        <v>23011</v>
      </c>
      <c r="G28" s="47">
        <f t="shared" si="7"/>
        <v>2671</v>
      </c>
      <c r="H28" s="47">
        <f t="shared" si="7"/>
        <v>3123</v>
      </c>
      <c r="I28" s="45">
        <f t="shared" si="7"/>
        <v>5794</v>
      </c>
      <c r="J28" s="48">
        <f t="shared" si="7"/>
        <v>0</v>
      </c>
      <c r="K28" s="48">
        <f t="shared" si="7"/>
        <v>276.13200000000001</v>
      </c>
      <c r="L28" s="48">
        <f t="shared" si="7"/>
        <v>55.225999999999999</v>
      </c>
      <c r="M28" s="48">
        <f t="shared" si="7"/>
        <v>34.515999999999998</v>
      </c>
      <c r="N28" s="48">
        <f t="shared" si="7"/>
        <v>20.71</v>
      </c>
      <c r="O28" s="48">
        <f t="shared" si="7"/>
        <v>3.452</v>
      </c>
      <c r="P28" s="48">
        <f t="shared" si="7"/>
        <v>0</v>
      </c>
      <c r="Q28" s="64">
        <f t="shared" si="7"/>
        <v>390.036</v>
      </c>
    </row>
    <row r="29" spans="1:17" ht="17.25" thickBot="1" x14ac:dyDescent="0.35">
      <c r="A29" s="174">
        <v>43120</v>
      </c>
      <c r="B29" s="164" t="s">
        <v>30</v>
      </c>
      <c r="C29" s="49" t="s">
        <v>19</v>
      </c>
      <c r="D29" s="60"/>
      <c r="E29" s="60"/>
      <c r="F29" s="61">
        <f t="shared" si="0"/>
        <v>0</v>
      </c>
      <c r="G29" s="65"/>
      <c r="H29" s="65"/>
      <c r="I29" s="53">
        <f t="shared" si="1"/>
        <v>0</v>
      </c>
      <c r="J29" s="54"/>
      <c r="K29" s="54"/>
      <c r="L29" s="54"/>
      <c r="M29" s="54"/>
      <c r="N29" s="54"/>
      <c r="O29" s="54"/>
      <c r="P29" s="54"/>
      <c r="Q29" s="40">
        <f t="shared" si="2"/>
        <v>0</v>
      </c>
    </row>
    <row r="30" spans="1:17" ht="18.75" thickBot="1" x14ac:dyDescent="0.4">
      <c r="A30" s="172"/>
      <c r="B30" s="41" t="s">
        <v>26</v>
      </c>
      <c r="C30" s="34" t="s">
        <v>20</v>
      </c>
      <c r="D30" s="165">
        <v>1349</v>
      </c>
      <c r="E30" s="165">
        <v>1773</v>
      </c>
      <c r="F30" s="36">
        <f t="shared" si="0"/>
        <v>3122</v>
      </c>
      <c r="G30" s="166">
        <v>268</v>
      </c>
      <c r="H30" s="166">
        <v>350</v>
      </c>
      <c r="I30" s="38">
        <f t="shared" si="1"/>
        <v>618</v>
      </c>
      <c r="J30" s="199"/>
      <c r="K30" s="167">
        <v>37.463999999999999</v>
      </c>
      <c r="L30" s="167">
        <v>7.4930000000000003</v>
      </c>
      <c r="M30" s="167">
        <v>4.6829999999999998</v>
      </c>
      <c r="N30" s="167">
        <v>2.81</v>
      </c>
      <c r="O30" s="168">
        <v>0.46800000000000003</v>
      </c>
      <c r="P30" s="39"/>
      <c r="Q30" s="40">
        <f t="shared" si="2"/>
        <v>52.918000000000006</v>
      </c>
    </row>
    <row r="31" spans="1:17" ht="18.75" thickBot="1" x14ac:dyDescent="0.4">
      <c r="A31" s="172"/>
      <c r="B31" s="42"/>
      <c r="C31" s="34" t="s">
        <v>21</v>
      </c>
      <c r="D31" s="35"/>
      <c r="E31" s="35"/>
      <c r="F31" s="36">
        <f t="shared" si="0"/>
        <v>0</v>
      </c>
      <c r="G31" s="37"/>
      <c r="H31" s="37"/>
      <c r="I31" s="38">
        <f t="shared" si="1"/>
        <v>0</v>
      </c>
      <c r="J31" s="39"/>
      <c r="K31" s="54"/>
      <c r="L31" s="54"/>
      <c r="M31" s="54"/>
      <c r="N31" s="54"/>
      <c r="O31" s="39"/>
      <c r="P31" s="39"/>
      <c r="Q31" s="40">
        <f t="shared" si="2"/>
        <v>0</v>
      </c>
    </row>
    <row r="32" spans="1:17" ht="18.75" thickBot="1" x14ac:dyDescent="0.4">
      <c r="A32" s="173"/>
      <c r="B32" s="43"/>
      <c r="C32" s="44"/>
      <c r="D32" s="45">
        <f>SUM(D29:D31)</f>
        <v>1349</v>
      </c>
      <c r="E32" s="45">
        <f t="shared" ref="E32:Q32" si="8">SUM(E29:E31)</f>
        <v>1773</v>
      </c>
      <c r="F32" s="46">
        <f t="shared" si="8"/>
        <v>3122</v>
      </c>
      <c r="G32" s="47">
        <f t="shared" si="8"/>
        <v>268</v>
      </c>
      <c r="H32" s="47">
        <f t="shared" si="8"/>
        <v>350</v>
      </c>
      <c r="I32" s="66">
        <f t="shared" si="8"/>
        <v>618</v>
      </c>
      <c r="J32" s="48">
        <f t="shared" si="8"/>
        <v>0</v>
      </c>
      <c r="K32" s="48">
        <f t="shared" si="8"/>
        <v>37.463999999999999</v>
      </c>
      <c r="L32" s="48">
        <f t="shared" si="8"/>
        <v>7.4930000000000003</v>
      </c>
      <c r="M32" s="48">
        <f t="shared" si="8"/>
        <v>4.6829999999999998</v>
      </c>
      <c r="N32" s="48">
        <f t="shared" si="8"/>
        <v>2.81</v>
      </c>
      <c r="O32" s="48">
        <f t="shared" si="8"/>
        <v>0.46800000000000003</v>
      </c>
      <c r="P32" s="48">
        <f t="shared" si="8"/>
        <v>0</v>
      </c>
      <c r="Q32" s="64">
        <f t="shared" si="8"/>
        <v>52.918000000000006</v>
      </c>
    </row>
    <row r="33" spans="1:17" ht="17.25" thickBot="1" x14ac:dyDescent="0.35">
      <c r="A33" s="174">
        <v>43110</v>
      </c>
      <c r="B33" s="164" t="s">
        <v>30</v>
      </c>
      <c r="C33" s="34" t="s">
        <v>19</v>
      </c>
      <c r="D33" s="56"/>
      <c r="E33" s="56"/>
      <c r="F33" s="57">
        <f t="shared" si="0"/>
        <v>0</v>
      </c>
      <c r="G33" s="58"/>
      <c r="H33" s="58"/>
      <c r="I33" s="59">
        <f t="shared" si="1"/>
        <v>0</v>
      </c>
      <c r="J33" s="39"/>
      <c r="K33" s="39"/>
      <c r="L33" s="39"/>
      <c r="M33" s="39"/>
      <c r="N33" s="39"/>
      <c r="O33" s="54"/>
      <c r="P33" s="54"/>
      <c r="Q33" s="40">
        <f t="shared" si="2"/>
        <v>0</v>
      </c>
    </row>
    <row r="34" spans="1:17" ht="18.75" thickBot="1" x14ac:dyDescent="0.4">
      <c r="A34" s="172"/>
      <c r="B34" s="41" t="s">
        <v>27</v>
      </c>
      <c r="C34" s="34" t="s">
        <v>20</v>
      </c>
      <c r="D34" s="185">
        <v>1424</v>
      </c>
      <c r="E34" s="185">
        <v>1873</v>
      </c>
      <c r="F34" s="36">
        <f t="shared" si="0"/>
        <v>3297</v>
      </c>
      <c r="G34" s="185">
        <v>283</v>
      </c>
      <c r="H34" s="185">
        <v>370</v>
      </c>
      <c r="I34" s="38">
        <f t="shared" si="1"/>
        <v>653</v>
      </c>
      <c r="J34" s="199"/>
      <c r="K34" s="170">
        <v>39.564</v>
      </c>
      <c r="L34" s="186">
        <v>7.9130000000000003</v>
      </c>
      <c r="M34" s="186">
        <v>4.9450000000000003</v>
      </c>
      <c r="N34" s="186">
        <v>2.9670000000000001</v>
      </c>
      <c r="O34" s="170">
        <v>0.495</v>
      </c>
      <c r="P34" s="39"/>
      <c r="Q34" s="40">
        <f t="shared" si="2"/>
        <v>55.884</v>
      </c>
    </row>
    <row r="35" spans="1:17" ht="18.75" thickBot="1" x14ac:dyDescent="0.4">
      <c r="A35" s="172"/>
      <c r="B35" s="42"/>
      <c r="C35" s="34" t="s">
        <v>21</v>
      </c>
      <c r="D35" s="35"/>
      <c r="E35" s="35"/>
      <c r="F35" s="36">
        <f t="shared" si="0"/>
        <v>0</v>
      </c>
      <c r="G35" s="37"/>
      <c r="H35" s="37"/>
      <c r="I35" s="38">
        <f t="shared" si="1"/>
        <v>0</v>
      </c>
      <c r="J35" s="39"/>
      <c r="K35" s="39"/>
      <c r="L35" s="39"/>
      <c r="M35" s="39"/>
      <c r="N35" s="39"/>
      <c r="O35" s="39"/>
      <c r="P35" s="39"/>
      <c r="Q35" s="40">
        <f t="shared" si="2"/>
        <v>0</v>
      </c>
    </row>
    <row r="36" spans="1:17" ht="18.75" thickBot="1" x14ac:dyDescent="0.4">
      <c r="A36" s="175"/>
      <c r="B36" s="67"/>
      <c r="C36" s="68"/>
      <c r="D36" s="69">
        <f>SUM(D33:D35)</f>
        <v>1424</v>
      </c>
      <c r="E36" s="69">
        <f t="shared" ref="E36:Q36" si="9">SUM(E33:E35)</f>
        <v>1873</v>
      </c>
      <c r="F36" s="70">
        <f t="shared" si="9"/>
        <v>3297</v>
      </c>
      <c r="G36" s="71">
        <f t="shared" si="9"/>
        <v>283</v>
      </c>
      <c r="H36" s="71">
        <f t="shared" si="9"/>
        <v>370</v>
      </c>
      <c r="I36" s="71">
        <f t="shared" si="9"/>
        <v>653</v>
      </c>
      <c r="J36" s="72">
        <f t="shared" si="9"/>
        <v>0</v>
      </c>
      <c r="K36" s="72">
        <f t="shared" si="9"/>
        <v>39.564</v>
      </c>
      <c r="L36" s="72">
        <f t="shared" si="9"/>
        <v>7.9130000000000003</v>
      </c>
      <c r="M36" s="72">
        <f t="shared" si="9"/>
        <v>4.9450000000000003</v>
      </c>
      <c r="N36" s="72">
        <f t="shared" si="9"/>
        <v>2.9670000000000001</v>
      </c>
      <c r="O36" s="72">
        <f t="shared" si="9"/>
        <v>0.495</v>
      </c>
      <c r="P36" s="72">
        <f t="shared" si="9"/>
        <v>0</v>
      </c>
      <c r="Q36" s="64">
        <f t="shared" si="9"/>
        <v>55.884</v>
      </c>
    </row>
    <row r="37" spans="1:17" ht="20.25" thickBot="1" x14ac:dyDescent="0.45">
      <c r="A37" s="176">
        <v>43122</v>
      </c>
      <c r="B37" s="187" t="s">
        <v>31</v>
      </c>
      <c r="C37" s="34" t="s">
        <v>19</v>
      </c>
      <c r="D37" s="73"/>
      <c r="E37" s="73"/>
      <c r="F37" s="38">
        <f t="shared" si="0"/>
        <v>0</v>
      </c>
      <c r="G37" s="73"/>
      <c r="H37" s="73"/>
      <c r="I37" s="36">
        <f t="shared" si="1"/>
        <v>0</v>
      </c>
      <c r="J37" s="74"/>
      <c r="K37" s="74"/>
      <c r="L37" s="74"/>
      <c r="M37" s="74"/>
      <c r="N37" s="74"/>
      <c r="O37" s="75"/>
      <c r="P37" s="76"/>
      <c r="Q37" s="40">
        <f t="shared" si="2"/>
        <v>0</v>
      </c>
    </row>
    <row r="38" spans="1:17" ht="18.75" thickBot="1" x14ac:dyDescent="0.4">
      <c r="A38" s="176"/>
      <c r="B38" s="77" t="s">
        <v>26</v>
      </c>
      <c r="C38" s="34" t="s">
        <v>20</v>
      </c>
      <c r="D38" s="165">
        <v>3392</v>
      </c>
      <c r="E38" s="165">
        <v>3740</v>
      </c>
      <c r="F38" s="38">
        <f t="shared" si="0"/>
        <v>7132</v>
      </c>
      <c r="G38" s="166">
        <v>961</v>
      </c>
      <c r="H38" s="166">
        <v>1262</v>
      </c>
      <c r="I38" s="36">
        <f t="shared" si="1"/>
        <v>2223</v>
      </c>
      <c r="J38" s="199"/>
      <c r="K38" s="167">
        <v>85.584000000000003</v>
      </c>
      <c r="L38" s="167">
        <v>17.117000000000001</v>
      </c>
      <c r="M38" s="167">
        <v>10.698</v>
      </c>
      <c r="N38" s="167">
        <v>6.4189999999999996</v>
      </c>
      <c r="O38" s="168">
        <v>1.07</v>
      </c>
      <c r="P38" s="170"/>
      <c r="Q38" s="40">
        <f t="shared" si="2"/>
        <v>120.88799999999999</v>
      </c>
    </row>
    <row r="39" spans="1:17" ht="18.75" thickBot="1" x14ac:dyDescent="0.4">
      <c r="A39" s="177"/>
      <c r="B39" s="77"/>
      <c r="C39" s="34" t="s">
        <v>21</v>
      </c>
      <c r="D39" s="73"/>
      <c r="E39" s="73"/>
      <c r="F39" s="38">
        <f t="shared" si="0"/>
        <v>0</v>
      </c>
      <c r="G39" s="73"/>
      <c r="H39" s="73"/>
      <c r="I39" s="36">
        <f t="shared" si="1"/>
        <v>0</v>
      </c>
      <c r="J39" s="78"/>
      <c r="K39" s="78"/>
      <c r="L39" s="78"/>
      <c r="M39" s="78"/>
      <c r="N39" s="78"/>
      <c r="O39" s="79"/>
      <c r="P39" s="80"/>
      <c r="Q39" s="40">
        <f t="shared" si="2"/>
        <v>0</v>
      </c>
    </row>
    <row r="40" spans="1:17" ht="18.75" thickBot="1" x14ac:dyDescent="0.4">
      <c r="A40" s="178"/>
      <c r="B40" s="81"/>
      <c r="C40" s="82"/>
      <c r="D40" s="83">
        <f>SUM(D37:D39)</f>
        <v>3392</v>
      </c>
      <c r="E40" s="83">
        <f t="shared" ref="E40:Q40" si="10">SUM(E37:E39)</f>
        <v>3740</v>
      </c>
      <c r="F40" s="84">
        <f t="shared" si="10"/>
        <v>7132</v>
      </c>
      <c r="G40" s="85">
        <f t="shared" si="10"/>
        <v>961</v>
      </c>
      <c r="H40" s="85">
        <f t="shared" si="10"/>
        <v>1262</v>
      </c>
      <c r="I40" s="85">
        <f t="shared" si="10"/>
        <v>2223</v>
      </c>
      <c r="J40" s="86">
        <f t="shared" si="10"/>
        <v>0</v>
      </c>
      <c r="K40" s="86">
        <f t="shared" si="10"/>
        <v>85.584000000000003</v>
      </c>
      <c r="L40" s="86">
        <f t="shared" si="10"/>
        <v>17.117000000000001</v>
      </c>
      <c r="M40" s="86">
        <f t="shared" si="10"/>
        <v>10.698</v>
      </c>
      <c r="N40" s="86">
        <f t="shared" si="10"/>
        <v>6.4189999999999996</v>
      </c>
      <c r="O40" s="86">
        <f t="shared" si="10"/>
        <v>1.07</v>
      </c>
      <c r="P40" s="86">
        <f t="shared" si="10"/>
        <v>0</v>
      </c>
      <c r="Q40" s="64">
        <f t="shared" si="10"/>
        <v>120.88799999999999</v>
      </c>
    </row>
    <row r="41" spans="1:17" ht="20.25" thickBot="1" x14ac:dyDescent="0.45">
      <c r="A41" s="174">
        <v>43105</v>
      </c>
      <c r="B41" s="187" t="s">
        <v>31</v>
      </c>
      <c r="C41" s="49" t="s">
        <v>19</v>
      </c>
      <c r="D41" s="60"/>
      <c r="E41" s="60"/>
      <c r="F41" s="53">
        <f t="shared" si="0"/>
        <v>0</v>
      </c>
      <c r="G41" s="65"/>
      <c r="H41" s="65"/>
      <c r="I41" s="53">
        <f t="shared" si="1"/>
        <v>0</v>
      </c>
      <c r="J41" s="54"/>
      <c r="K41" s="54"/>
      <c r="L41" s="54"/>
      <c r="M41" s="54"/>
      <c r="N41" s="54"/>
      <c r="O41" s="54"/>
      <c r="P41" s="54"/>
      <c r="Q41" s="40">
        <f t="shared" si="2"/>
        <v>0</v>
      </c>
    </row>
    <row r="42" spans="1:17" ht="18.75" thickBot="1" x14ac:dyDescent="0.4">
      <c r="A42" s="172"/>
      <c r="B42" s="41" t="s">
        <v>27</v>
      </c>
      <c r="C42" s="34" t="s">
        <v>20</v>
      </c>
      <c r="D42" s="185">
        <v>3376</v>
      </c>
      <c r="E42" s="185">
        <v>3718</v>
      </c>
      <c r="F42" s="38">
        <f t="shared" si="0"/>
        <v>7094</v>
      </c>
      <c r="G42" s="185">
        <v>951</v>
      </c>
      <c r="H42" s="185">
        <v>1263</v>
      </c>
      <c r="I42" s="38">
        <f t="shared" si="1"/>
        <v>2214</v>
      </c>
      <c r="J42" s="186"/>
      <c r="K42" s="186">
        <v>85.128</v>
      </c>
      <c r="L42" s="186">
        <v>17.026</v>
      </c>
      <c r="M42" s="186">
        <v>10.641</v>
      </c>
      <c r="N42" s="186">
        <v>6.3840000000000003</v>
      </c>
      <c r="O42" s="186">
        <v>1.0640000000000001</v>
      </c>
      <c r="P42" s="170"/>
      <c r="Q42" s="40">
        <f t="shared" si="2"/>
        <v>120.24299999999999</v>
      </c>
    </row>
    <row r="43" spans="1:17" ht="18.75" thickBot="1" x14ac:dyDescent="0.4">
      <c r="A43" s="172"/>
      <c r="B43" s="42"/>
      <c r="C43" s="34" t="s">
        <v>21</v>
      </c>
      <c r="D43" s="35"/>
      <c r="E43" s="35"/>
      <c r="F43" s="38">
        <f t="shared" si="0"/>
        <v>0</v>
      </c>
      <c r="G43" s="37"/>
      <c r="H43" s="37"/>
      <c r="I43" s="38">
        <f t="shared" si="1"/>
        <v>0</v>
      </c>
      <c r="J43" s="39"/>
      <c r="K43" s="55"/>
      <c r="L43" s="55"/>
      <c r="M43" s="55"/>
      <c r="N43" s="55"/>
      <c r="O43" s="55"/>
      <c r="P43" s="55"/>
      <c r="Q43" s="40">
        <f t="shared" si="2"/>
        <v>0</v>
      </c>
    </row>
    <row r="44" spans="1:17" ht="18.75" thickBot="1" x14ac:dyDescent="0.4">
      <c r="A44" s="173"/>
      <c r="B44" s="43"/>
      <c r="C44" s="44"/>
      <c r="D44" s="45">
        <f>SUM(D41:D43)</f>
        <v>3376</v>
      </c>
      <c r="E44" s="45">
        <f t="shared" ref="E44:Q44" si="11">SUM(E41:E43)</f>
        <v>3718</v>
      </c>
      <c r="F44" s="87">
        <f t="shared" si="11"/>
        <v>7094</v>
      </c>
      <c r="G44" s="47">
        <f t="shared" si="11"/>
        <v>951</v>
      </c>
      <c r="H44" s="47">
        <f t="shared" si="11"/>
        <v>1263</v>
      </c>
      <c r="I44" s="47">
        <f t="shared" si="11"/>
        <v>2214</v>
      </c>
      <c r="J44" s="48">
        <f t="shared" si="11"/>
        <v>0</v>
      </c>
      <c r="K44" s="86">
        <f t="shared" si="11"/>
        <v>85.128</v>
      </c>
      <c r="L44" s="86">
        <f t="shared" si="11"/>
        <v>17.026</v>
      </c>
      <c r="M44" s="86">
        <f t="shared" si="11"/>
        <v>10.641</v>
      </c>
      <c r="N44" s="86">
        <f t="shared" si="11"/>
        <v>6.3840000000000003</v>
      </c>
      <c r="O44" s="86">
        <f t="shared" si="11"/>
        <v>1.0640000000000001</v>
      </c>
      <c r="P44" s="86">
        <f t="shared" si="11"/>
        <v>0</v>
      </c>
      <c r="Q44" s="64">
        <f t="shared" si="11"/>
        <v>120.24299999999999</v>
      </c>
    </row>
    <row r="45" spans="1:17" ht="17.25" thickBot="1" x14ac:dyDescent="0.35">
      <c r="A45" s="188">
        <v>43118</v>
      </c>
      <c r="B45" s="164" t="s">
        <v>32</v>
      </c>
      <c r="C45" s="49" t="s">
        <v>19</v>
      </c>
      <c r="D45" s="60"/>
      <c r="E45" s="35"/>
      <c r="F45" s="38">
        <f t="shared" si="0"/>
        <v>0</v>
      </c>
      <c r="G45" s="65"/>
      <c r="H45" s="65"/>
      <c r="I45" s="53">
        <f t="shared" si="1"/>
        <v>0</v>
      </c>
      <c r="J45" s="54"/>
      <c r="K45" s="54"/>
      <c r="L45" s="54"/>
      <c r="M45" s="54"/>
      <c r="N45" s="54"/>
      <c r="O45" s="54"/>
      <c r="P45" s="54"/>
      <c r="Q45" s="40">
        <f t="shared" si="2"/>
        <v>0</v>
      </c>
    </row>
    <row r="46" spans="1:17" ht="18.75" thickBot="1" x14ac:dyDescent="0.4">
      <c r="A46" s="179"/>
      <c r="B46" s="77" t="s">
        <v>26</v>
      </c>
      <c r="C46" s="34" t="s">
        <v>20</v>
      </c>
      <c r="D46" s="165">
        <v>6799</v>
      </c>
      <c r="E46" s="165">
        <v>9013</v>
      </c>
      <c r="F46" s="38">
        <f t="shared" si="0"/>
        <v>15812</v>
      </c>
      <c r="G46" s="166">
        <v>1593</v>
      </c>
      <c r="H46" s="166">
        <v>2019</v>
      </c>
      <c r="I46" s="53">
        <f t="shared" si="1"/>
        <v>3612</v>
      </c>
      <c r="J46" s="199"/>
      <c r="K46" s="167">
        <v>189.744</v>
      </c>
      <c r="L46" s="167">
        <v>37.948999999999998</v>
      </c>
      <c r="M46" s="167">
        <v>23.718</v>
      </c>
      <c r="N46" s="167">
        <v>14.231</v>
      </c>
      <c r="O46" s="168">
        <v>2.3719999999999999</v>
      </c>
      <c r="P46" s="170"/>
      <c r="Q46" s="40">
        <f t="shared" si="2"/>
        <v>268.01400000000001</v>
      </c>
    </row>
    <row r="47" spans="1:17" ht="18.75" thickBot="1" x14ac:dyDescent="0.4">
      <c r="A47" s="179"/>
      <c r="B47" s="88"/>
      <c r="C47" s="34" t="s">
        <v>21</v>
      </c>
      <c r="D47" s="35"/>
      <c r="E47" s="35"/>
      <c r="F47" s="38">
        <f t="shared" si="0"/>
        <v>0</v>
      </c>
      <c r="G47" s="89"/>
      <c r="H47" s="89"/>
      <c r="I47" s="53">
        <f t="shared" si="1"/>
        <v>0</v>
      </c>
      <c r="J47" s="55"/>
      <c r="K47" s="55"/>
      <c r="L47" s="55"/>
      <c r="M47" s="55"/>
      <c r="N47" s="55"/>
      <c r="O47" s="55"/>
      <c r="P47" s="55"/>
      <c r="Q47" s="40">
        <f t="shared" si="2"/>
        <v>0</v>
      </c>
    </row>
    <row r="48" spans="1:17" ht="18.75" thickBot="1" x14ac:dyDescent="0.4">
      <c r="A48" s="180"/>
      <c r="B48" s="44"/>
      <c r="C48" s="44"/>
      <c r="D48" s="45">
        <f>SUM(D45:D47)</f>
        <v>6799</v>
      </c>
      <c r="E48" s="90">
        <f t="shared" ref="E48:Q48" si="12">SUM(E45:E47)</f>
        <v>9013</v>
      </c>
      <c r="F48" s="90">
        <f t="shared" si="12"/>
        <v>15812</v>
      </c>
      <c r="G48" s="91">
        <f t="shared" si="12"/>
        <v>1593</v>
      </c>
      <c r="H48" s="91">
        <f t="shared" si="12"/>
        <v>2019</v>
      </c>
      <c r="I48" s="91">
        <f t="shared" si="12"/>
        <v>3612</v>
      </c>
      <c r="J48" s="86">
        <f t="shared" si="12"/>
        <v>0</v>
      </c>
      <c r="K48" s="86">
        <f t="shared" si="12"/>
        <v>189.744</v>
      </c>
      <c r="L48" s="86">
        <f t="shared" si="12"/>
        <v>37.948999999999998</v>
      </c>
      <c r="M48" s="86">
        <f t="shared" si="12"/>
        <v>23.718</v>
      </c>
      <c r="N48" s="86">
        <f t="shared" si="12"/>
        <v>14.231</v>
      </c>
      <c r="O48" s="86">
        <f t="shared" si="12"/>
        <v>2.3719999999999999</v>
      </c>
      <c r="P48" s="86">
        <f t="shared" si="12"/>
        <v>0</v>
      </c>
      <c r="Q48" s="64">
        <f t="shared" si="12"/>
        <v>268.01400000000001</v>
      </c>
    </row>
    <row r="49" spans="1:17" ht="18.75" thickBot="1" x14ac:dyDescent="0.4">
      <c r="A49" s="179"/>
      <c r="B49" s="164" t="s">
        <v>33</v>
      </c>
      <c r="C49" s="92" t="s">
        <v>19</v>
      </c>
      <c r="D49" s="93"/>
      <c r="E49" s="93"/>
      <c r="F49" s="94">
        <f t="shared" si="0"/>
        <v>0</v>
      </c>
      <c r="G49" s="95"/>
      <c r="H49" s="95"/>
      <c r="I49" s="154">
        <f t="shared" si="1"/>
        <v>0</v>
      </c>
      <c r="J49" s="96"/>
      <c r="K49" s="96"/>
      <c r="L49" s="96"/>
      <c r="M49" s="96"/>
      <c r="N49" s="96"/>
      <c r="O49" s="96"/>
      <c r="P49" s="97"/>
      <c r="Q49" s="40">
        <f t="shared" si="2"/>
        <v>0</v>
      </c>
    </row>
    <row r="50" spans="1:17" ht="18.75" thickBot="1" x14ac:dyDescent="0.4">
      <c r="A50" s="176">
        <v>43119</v>
      </c>
      <c r="B50" s="189" t="s">
        <v>26</v>
      </c>
      <c r="C50" s="92" t="s">
        <v>20</v>
      </c>
      <c r="D50" s="165">
        <v>2886</v>
      </c>
      <c r="E50" s="165">
        <v>4328</v>
      </c>
      <c r="F50" s="94">
        <f t="shared" si="0"/>
        <v>7214</v>
      </c>
      <c r="G50" s="166">
        <v>1871</v>
      </c>
      <c r="H50" s="166">
        <v>2715</v>
      </c>
      <c r="I50" s="154">
        <f t="shared" si="1"/>
        <v>4586</v>
      </c>
      <c r="J50" s="199"/>
      <c r="K50" s="167">
        <v>86.567999999999998</v>
      </c>
      <c r="L50" s="167">
        <v>17.314</v>
      </c>
      <c r="M50" s="167">
        <v>10.821</v>
      </c>
      <c r="N50" s="167">
        <v>6.492</v>
      </c>
      <c r="O50" s="168">
        <v>1.0820000000000001</v>
      </c>
      <c r="P50" s="97"/>
      <c r="Q50" s="40">
        <f t="shared" si="2"/>
        <v>122.277</v>
      </c>
    </row>
    <row r="51" spans="1:17" ht="18.75" thickBot="1" x14ac:dyDescent="0.4">
      <c r="A51" s="181"/>
      <c r="B51" s="98"/>
      <c r="C51" s="99" t="s">
        <v>21</v>
      </c>
      <c r="D51" s="100"/>
      <c r="E51" s="100"/>
      <c r="F51" s="94">
        <f t="shared" si="0"/>
        <v>0</v>
      </c>
      <c r="G51" s="100"/>
      <c r="H51" s="100"/>
      <c r="I51" s="154">
        <f t="shared" si="1"/>
        <v>0</v>
      </c>
      <c r="J51" s="101"/>
      <c r="K51" s="101"/>
      <c r="L51" s="101"/>
      <c r="M51" s="101"/>
      <c r="N51" s="101"/>
      <c r="O51" s="101"/>
      <c r="P51" s="102"/>
      <c r="Q51" s="40">
        <f t="shared" si="2"/>
        <v>0</v>
      </c>
    </row>
    <row r="52" spans="1:17" ht="18.75" thickBot="1" x14ac:dyDescent="0.4">
      <c r="A52" s="182"/>
      <c r="B52" s="103"/>
      <c r="C52" s="103"/>
      <c r="D52" s="83">
        <f>SUM(D49:D51)</f>
        <v>2886</v>
      </c>
      <c r="E52" s="83">
        <f t="shared" ref="E52:Q52" si="13">SUM(E49:E51)</f>
        <v>4328</v>
      </c>
      <c r="F52" s="84">
        <f t="shared" si="13"/>
        <v>7214</v>
      </c>
      <c r="G52" s="85">
        <f t="shared" si="13"/>
        <v>1871</v>
      </c>
      <c r="H52" s="85">
        <f t="shared" si="13"/>
        <v>2715</v>
      </c>
      <c r="I52" s="128">
        <f t="shared" si="13"/>
        <v>4586</v>
      </c>
      <c r="J52" s="104">
        <f t="shared" si="13"/>
        <v>0</v>
      </c>
      <c r="K52" s="104">
        <f t="shared" si="13"/>
        <v>86.567999999999998</v>
      </c>
      <c r="L52" s="104">
        <f t="shared" si="13"/>
        <v>17.314</v>
      </c>
      <c r="M52" s="104">
        <f t="shared" si="13"/>
        <v>10.821</v>
      </c>
      <c r="N52" s="104">
        <f t="shared" si="13"/>
        <v>6.492</v>
      </c>
      <c r="O52" s="104">
        <f t="shared" si="13"/>
        <v>1.0820000000000001</v>
      </c>
      <c r="P52" s="104">
        <f t="shared" si="13"/>
        <v>0</v>
      </c>
      <c r="Q52" s="64">
        <f t="shared" si="13"/>
        <v>122.277</v>
      </c>
    </row>
    <row r="53" spans="1:17" s="105" customFormat="1" ht="18.75" thickBot="1" x14ac:dyDescent="0.4">
      <c r="A53" s="176">
        <v>43103</v>
      </c>
      <c r="B53" s="164" t="s">
        <v>33</v>
      </c>
      <c r="C53" s="92" t="s">
        <v>19</v>
      </c>
      <c r="D53" s="93"/>
      <c r="E53" s="93"/>
      <c r="F53" s="94">
        <f t="shared" si="0"/>
        <v>0</v>
      </c>
      <c r="G53" s="93"/>
      <c r="H53" s="93"/>
      <c r="I53" s="94">
        <f t="shared" si="1"/>
        <v>0</v>
      </c>
      <c r="J53" s="96"/>
      <c r="K53" s="96"/>
      <c r="L53" s="96"/>
      <c r="M53" s="96"/>
      <c r="N53" s="96"/>
      <c r="O53" s="97"/>
      <c r="P53" s="97"/>
      <c r="Q53" s="40">
        <f t="shared" si="2"/>
        <v>0</v>
      </c>
    </row>
    <row r="54" spans="1:17" s="105" customFormat="1" ht="18.75" thickBot="1" x14ac:dyDescent="0.4">
      <c r="A54" s="179"/>
      <c r="B54" s="189" t="s">
        <v>26</v>
      </c>
      <c r="C54" s="92" t="s">
        <v>20</v>
      </c>
      <c r="D54" s="185">
        <v>1042</v>
      </c>
      <c r="E54" s="185">
        <v>1563</v>
      </c>
      <c r="F54" s="94">
        <f t="shared" si="0"/>
        <v>2605</v>
      </c>
      <c r="G54" s="185">
        <v>150</v>
      </c>
      <c r="H54" s="185">
        <v>820</v>
      </c>
      <c r="I54" s="94">
        <f t="shared" si="1"/>
        <v>970</v>
      </c>
      <c r="J54" s="199"/>
      <c r="K54" s="186">
        <v>31.26</v>
      </c>
      <c r="L54" s="186">
        <v>6.2519999999999998</v>
      </c>
      <c r="M54" s="186">
        <v>3.907</v>
      </c>
      <c r="N54" s="186">
        <v>2.3450000000000002</v>
      </c>
      <c r="O54" s="170">
        <v>0.39100000000000001</v>
      </c>
      <c r="P54" s="170"/>
      <c r="Q54" s="190">
        <f>K54+L54+M54+N54+O54</f>
        <v>44.154999999999994</v>
      </c>
    </row>
    <row r="55" spans="1:17" s="105" customFormat="1" ht="18.75" thickBot="1" x14ac:dyDescent="0.4">
      <c r="A55" s="179"/>
      <c r="B55" s="88"/>
      <c r="C55" s="99" t="s">
        <v>21</v>
      </c>
      <c r="D55" s="100"/>
      <c r="E55" s="100"/>
      <c r="F55" s="94">
        <f t="shared" si="0"/>
        <v>0</v>
      </c>
      <c r="G55" s="100"/>
      <c r="H55" s="100"/>
      <c r="I55" s="94">
        <f t="shared" si="1"/>
        <v>0</v>
      </c>
      <c r="J55" s="101"/>
      <c r="K55" s="101"/>
      <c r="L55" s="101"/>
      <c r="M55" s="101"/>
      <c r="N55" s="101"/>
      <c r="O55" s="102"/>
      <c r="P55" s="102"/>
      <c r="Q55" s="40">
        <f t="shared" si="2"/>
        <v>0</v>
      </c>
    </row>
    <row r="56" spans="1:17" s="105" customFormat="1" ht="18.75" thickBot="1" x14ac:dyDescent="0.4">
      <c r="A56" s="182"/>
      <c r="B56" s="103"/>
      <c r="C56" s="103"/>
      <c r="D56" s="83">
        <f>SUM(D53:D55)</f>
        <v>1042</v>
      </c>
      <c r="E56" s="83">
        <f t="shared" ref="E56:Q56" si="14">SUM(E53:E55)</f>
        <v>1563</v>
      </c>
      <c r="F56" s="84">
        <f t="shared" si="14"/>
        <v>2605</v>
      </c>
      <c r="G56" s="85">
        <f t="shared" si="14"/>
        <v>150</v>
      </c>
      <c r="H56" s="85">
        <f t="shared" si="14"/>
        <v>820</v>
      </c>
      <c r="I56" s="128">
        <f t="shared" si="14"/>
        <v>970</v>
      </c>
      <c r="J56" s="104">
        <f t="shared" si="14"/>
        <v>0</v>
      </c>
      <c r="K56" s="104">
        <f t="shared" si="14"/>
        <v>31.26</v>
      </c>
      <c r="L56" s="104">
        <f t="shared" si="14"/>
        <v>6.2519999999999998</v>
      </c>
      <c r="M56" s="104">
        <f t="shared" si="14"/>
        <v>3.907</v>
      </c>
      <c r="N56" s="104">
        <f t="shared" si="14"/>
        <v>2.3450000000000002</v>
      </c>
      <c r="O56" s="104">
        <f t="shared" si="14"/>
        <v>0.39100000000000001</v>
      </c>
      <c r="P56" s="104">
        <f t="shared" si="14"/>
        <v>0</v>
      </c>
      <c r="Q56" s="64">
        <f t="shared" si="14"/>
        <v>44.154999999999994</v>
      </c>
    </row>
    <row r="57" spans="1:17" s="105" customFormat="1" ht="18.75" thickBot="1" x14ac:dyDescent="0.4">
      <c r="A57" s="182">
        <v>19.100000000000001</v>
      </c>
      <c r="B57" s="164" t="s">
        <v>34</v>
      </c>
      <c r="C57" s="92" t="s">
        <v>19</v>
      </c>
      <c r="D57" s="93"/>
      <c r="E57" s="93"/>
      <c r="F57" s="94">
        <f t="shared" si="0"/>
        <v>0</v>
      </c>
      <c r="G57" s="93"/>
      <c r="H57" s="93"/>
      <c r="I57" s="94">
        <f t="shared" si="1"/>
        <v>0</v>
      </c>
      <c r="J57" s="74"/>
      <c r="K57" s="74"/>
      <c r="L57" s="74"/>
      <c r="M57" s="74"/>
      <c r="N57" s="74"/>
      <c r="O57" s="75"/>
      <c r="P57" s="75"/>
      <c r="Q57" s="40">
        <f t="shared" si="2"/>
        <v>0</v>
      </c>
    </row>
    <row r="58" spans="1:17" s="105" customFormat="1" ht="18.75" thickBot="1" x14ac:dyDescent="0.4">
      <c r="A58" s="179"/>
      <c r="B58" s="189" t="s">
        <v>35</v>
      </c>
      <c r="C58" s="92" t="s">
        <v>20</v>
      </c>
      <c r="D58" s="165">
        <v>5</v>
      </c>
      <c r="E58" s="165">
        <v>7</v>
      </c>
      <c r="F58" s="94">
        <f t="shared" si="0"/>
        <v>12</v>
      </c>
      <c r="G58" s="166">
        <v>2</v>
      </c>
      <c r="H58" s="166">
        <v>0</v>
      </c>
      <c r="I58" s="94">
        <f t="shared" si="1"/>
        <v>2</v>
      </c>
      <c r="J58" s="199"/>
      <c r="K58" s="167">
        <v>0.14399999999999999</v>
      </c>
      <c r="L58" s="167">
        <v>2.8799999999999999E-2</v>
      </c>
      <c r="M58" s="167">
        <v>1.7999999999999999E-2</v>
      </c>
      <c r="N58" s="167">
        <v>1.0999999999999999E-2</v>
      </c>
      <c r="O58" s="167">
        <v>1.8E-3</v>
      </c>
      <c r="P58" s="75"/>
      <c r="Q58" s="40">
        <f t="shared" si="2"/>
        <v>0.20359999999999998</v>
      </c>
    </row>
    <row r="59" spans="1:17" s="105" customFormat="1" ht="18.75" thickBot="1" x14ac:dyDescent="0.4">
      <c r="A59" s="179"/>
      <c r="B59" s="189"/>
      <c r="C59" s="92" t="s">
        <v>21</v>
      </c>
      <c r="D59" s="93"/>
      <c r="E59" s="93"/>
      <c r="F59" s="94">
        <f t="shared" si="0"/>
        <v>0</v>
      </c>
      <c r="G59" s="93"/>
      <c r="H59" s="93"/>
      <c r="I59" s="94">
        <f t="shared" si="1"/>
        <v>0</v>
      </c>
      <c r="J59" s="74"/>
      <c r="K59" s="74"/>
      <c r="L59" s="74"/>
      <c r="M59" s="74"/>
      <c r="N59" s="74"/>
      <c r="O59" s="75"/>
      <c r="P59" s="75"/>
      <c r="Q59" s="40">
        <f t="shared" si="2"/>
        <v>0</v>
      </c>
    </row>
    <row r="60" spans="1:17" s="105" customFormat="1" ht="18.75" thickBot="1" x14ac:dyDescent="0.4">
      <c r="A60" s="183"/>
      <c r="B60" s="106"/>
      <c r="C60" s="107"/>
      <c r="D60" s="108">
        <f>SUM(D57:D59)</f>
        <v>5</v>
      </c>
      <c r="E60" s="108">
        <f t="shared" ref="E60:Q60" si="15">SUM(E57:E59)</f>
        <v>7</v>
      </c>
      <c r="F60" s="108">
        <f t="shared" si="15"/>
        <v>12</v>
      </c>
      <c r="G60" s="85">
        <f t="shared" si="15"/>
        <v>2</v>
      </c>
      <c r="H60" s="85">
        <f t="shared" si="15"/>
        <v>0</v>
      </c>
      <c r="I60" s="128">
        <f t="shared" si="15"/>
        <v>2</v>
      </c>
      <c r="J60" s="104">
        <f t="shared" si="15"/>
        <v>0</v>
      </c>
      <c r="K60" s="104">
        <f t="shared" si="15"/>
        <v>0.14399999999999999</v>
      </c>
      <c r="L60" s="104">
        <f t="shared" si="15"/>
        <v>2.8799999999999999E-2</v>
      </c>
      <c r="M60" s="104">
        <f t="shared" si="15"/>
        <v>1.7999999999999999E-2</v>
      </c>
      <c r="N60" s="104">
        <f t="shared" si="15"/>
        <v>1.0999999999999999E-2</v>
      </c>
      <c r="O60" s="104">
        <f t="shared" si="15"/>
        <v>1.8E-3</v>
      </c>
      <c r="P60" s="104">
        <f t="shared" si="15"/>
        <v>0</v>
      </c>
      <c r="Q60" s="64">
        <f t="shared" si="15"/>
        <v>0.20359999999999998</v>
      </c>
    </row>
    <row r="61" spans="1:17" s="105" customFormat="1" ht="18.75" thickBot="1" x14ac:dyDescent="0.4">
      <c r="A61" s="176">
        <v>43118</v>
      </c>
      <c r="B61" s="164" t="s">
        <v>34</v>
      </c>
      <c r="C61" s="92" t="s">
        <v>19</v>
      </c>
      <c r="D61" s="93"/>
      <c r="E61" s="93"/>
      <c r="F61" s="94">
        <f t="shared" si="0"/>
        <v>0</v>
      </c>
      <c r="G61" s="93"/>
      <c r="H61" s="93"/>
      <c r="I61" s="94">
        <f t="shared" si="1"/>
        <v>0</v>
      </c>
      <c r="J61" s="96"/>
      <c r="K61" s="96"/>
      <c r="L61" s="96"/>
      <c r="M61" s="96"/>
      <c r="N61" s="96"/>
      <c r="O61" s="96"/>
      <c r="P61" s="97"/>
      <c r="Q61" s="40">
        <f t="shared" si="2"/>
        <v>0</v>
      </c>
    </row>
    <row r="62" spans="1:17" s="105" customFormat="1" ht="18.75" thickBot="1" x14ac:dyDescent="0.4">
      <c r="A62" s="179"/>
      <c r="B62" s="189" t="s">
        <v>26</v>
      </c>
      <c r="C62" s="92" t="s">
        <v>20</v>
      </c>
      <c r="D62" s="165">
        <v>1505</v>
      </c>
      <c r="E62" s="165">
        <v>1995</v>
      </c>
      <c r="F62" s="94">
        <f t="shared" si="0"/>
        <v>3500</v>
      </c>
      <c r="G62" s="166">
        <v>406</v>
      </c>
      <c r="H62" s="166">
        <v>539</v>
      </c>
      <c r="I62" s="94">
        <f t="shared" si="1"/>
        <v>945</v>
      </c>
      <c r="J62" s="199"/>
      <c r="K62" s="167">
        <v>42</v>
      </c>
      <c r="L62" s="167">
        <v>8.4</v>
      </c>
      <c r="M62" s="167">
        <v>5.25</v>
      </c>
      <c r="N62" s="167">
        <v>3.15</v>
      </c>
      <c r="O62" s="168">
        <v>0.52500000000000002</v>
      </c>
      <c r="P62" s="97"/>
      <c r="Q62" s="40">
        <f t="shared" si="2"/>
        <v>59.324999999999996</v>
      </c>
    </row>
    <row r="63" spans="1:17" s="105" customFormat="1" ht="18.75" thickBot="1" x14ac:dyDescent="0.4">
      <c r="A63" s="179"/>
      <c r="B63" s="88"/>
      <c r="C63" s="99" t="s">
        <v>21</v>
      </c>
      <c r="D63" s="100"/>
      <c r="E63" s="100"/>
      <c r="F63" s="94">
        <f t="shared" si="0"/>
        <v>0</v>
      </c>
      <c r="G63" s="100"/>
      <c r="H63" s="100"/>
      <c r="I63" s="94">
        <f t="shared" si="1"/>
        <v>0</v>
      </c>
      <c r="J63" s="101"/>
      <c r="K63" s="101"/>
      <c r="L63" s="101"/>
      <c r="M63" s="101"/>
      <c r="N63" s="101"/>
      <c r="O63" s="101"/>
      <c r="P63" s="102"/>
      <c r="Q63" s="40">
        <f t="shared" si="2"/>
        <v>0</v>
      </c>
    </row>
    <row r="64" spans="1:17" s="105" customFormat="1" ht="18.75" thickBot="1" x14ac:dyDescent="0.4">
      <c r="A64" s="182"/>
      <c r="B64" s="103"/>
      <c r="C64" s="103"/>
      <c r="D64" s="83">
        <f>SUM(D61:D63)</f>
        <v>1505</v>
      </c>
      <c r="E64" s="83">
        <f t="shared" ref="E64:Q64" si="16">SUM(E61:E63)</f>
        <v>1995</v>
      </c>
      <c r="F64" s="84">
        <f t="shared" si="16"/>
        <v>3500</v>
      </c>
      <c r="G64" s="85">
        <f t="shared" si="16"/>
        <v>406</v>
      </c>
      <c r="H64" s="85">
        <f t="shared" si="16"/>
        <v>539</v>
      </c>
      <c r="I64" s="128">
        <f t="shared" si="16"/>
        <v>945</v>
      </c>
      <c r="J64" s="104">
        <f t="shared" si="16"/>
        <v>0</v>
      </c>
      <c r="K64" s="104">
        <f t="shared" si="16"/>
        <v>42</v>
      </c>
      <c r="L64" s="104">
        <f t="shared" si="16"/>
        <v>8.4</v>
      </c>
      <c r="M64" s="104">
        <f t="shared" si="16"/>
        <v>5.25</v>
      </c>
      <c r="N64" s="104">
        <f t="shared" si="16"/>
        <v>3.15</v>
      </c>
      <c r="O64" s="104">
        <f t="shared" si="16"/>
        <v>0.52500000000000002</v>
      </c>
      <c r="P64" s="104">
        <f t="shared" si="16"/>
        <v>0</v>
      </c>
      <c r="Q64" s="64">
        <f t="shared" si="16"/>
        <v>59.324999999999996</v>
      </c>
    </row>
    <row r="65" spans="1:17" s="105" customFormat="1" ht="18.75" thickBot="1" x14ac:dyDescent="0.4">
      <c r="A65" s="176">
        <v>43123</v>
      </c>
      <c r="B65" s="164" t="s">
        <v>36</v>
      </c>
      <c r="C65" s="92" t="s">
        <v>19</v>
      </c>
      <c r="D65" s="93"/>
      <c r="E65" s="93"/>
      <c r="F65" s="94">
        <f t="shared" si="0"/>
        <v>0</v>
      </c>
      <c r="G65" s="93"/>
      <c r="H65" s="93"/>
      <c r="I65" s="94">
        <f t="shared" si="1"/>
        <v>0</v>
      </c>
      <c r="J65" s="74"/>
      <c r="K65" s="74"/>
      <c r="L65" s="74"/>
      <c r="M65" s="74"/>
      <c r="N65" s="74"/>
      <c r="O65" s="75"/>
      <c r="P65" s="75"/>
      <c r="Q65" s="40">
        <f t="shared" si="2"/>
        <v>0</v>
      </c>
    </row>
    <row r="66" spans="1:17" s="105" customFormat="1" ht="18.75" thickBot="1" x14ac:dyDescent="0.4">
      <c r="A66" s="179"/>
      <c r="B66" s="191" t="s">
        <v>26</v>
      </c>
      <c r="C66" s="92" t="s">
        <v>20</v>
      </c>
      <c r="D66" s="165">
        <v>2961</v>
      </c>
      <c r="E66" s="165">
        <v>3339</v>
      </c>
      <c r="F66" s="94">
        <f t="shared" si="0"/>
        <v>6300</v>
      </c>
      <c r="G66" s="166">
        <v>904</v>
      </c>
      <c r="H66" s="166">
        <v>1352</v>
      </c>
      <c r="I66" s="94">
        <f t="shared" si="1"/>
        <v>2256</v>
      </c>
      <c r="J66" s="199"/>
      <c r="K66" s="167">
        <v>75.599999999999994</v>
      </c>
      <c r="L66" s="167">
        <v>15.12</v>
      </c>
      <c r="M66" s="167">
        <v>9.4499999999999993</v>
      </c>
      <c r="N66" s="167">
        <v>5.67</v>
      </c>
      <c r="O66" s="168">
        <v>0.94499999999999995</v>
      </c>
      <c r="P66" s="170"/>
      <c r="Q66" s="40">
        <f t="shared" si="2"/>
        <v>106.785</v>
      </c>
    </row>
    <row r="67" spans="1:17" s="105" customFormat="1" ht="18.75" thickBot="1" x14ac:dyDescent="0.4">
      <c r="A67" s="179"/>
      <c r="B67" s="191"/>
      <c r="C67" s="92" t="s">
        <v>21</v>
      </c>
      <c r="D67" s="93"/>
      <c r="E67" s="93"/>
      <c r="F67" s="94">
        <f t="shared" si="0"/>
        <v>0</v>
      </c>
      <c r="G67" s="93"/>
      <c r="H67" s="93"/>
      <c r="I67" s="94">
        <f t="shared" si="1"/>
        <v>0</v>
      </c>
      <c r="J67" s="74"/>
      <c r="K67" s="74"/>
      <c r="L67" s="74"/>
      <c r="M67" s="74"/>
      <c r="N67" s="74"/>
      <c r="O67" s="75"/>
      <c r="P67" s="75"/>
      <c r="Q67" s="40">
        <f t="shared" si="2"/>
        <v>0</v>
      </c>
    </row>
    <row r="68" spans="1:17" s="105" customFormat="1" ht="18.75" thickBot="1" x14ac:dyDescent="0.4">
      <c r="A68" s="183"/>
      <c r="B68" s="106"/>
      <c r="C68" s="107"/>
      <c r="D68" s="108">
        <f>SUM(D65:D67)</f>
        <v>2961</v>
      </c>
      <c r="E68" s="108">
        <f t="shared" ref="E68:Q68" si="17">SUM(E65:E67)</f>
        <v>3339</v>
      </c>
      <c r="F68" s="108">
        <f t="shared" si="17"/>
        <v>6300</v>
      </c>
      <c r="G68" s="103">
        <f t="shared" si="17"/>
        <v>904</v>
      </c>
      <c r="H68" s="103">
        <f t="shared" si="17"/>
        <v>1352</v>
      </c>
      <c r="I68" s="94">
        <f t="shared" si="17"/>
        <v>2256</v>
      </c>
      <c r="J68" s="104">
        <f t="shared" si="17"/>
        <v>0</v>
      </c>
      <c r="K68" s="104">
        <f t="shared" si="17"/>
        <v>75.599999999999994</v>
      </c>
      <c r="L68" s="104">
        <f t="shared" si="17"/>
        <v>15.12</v>
      </c>
      <c r="M68" s="104">
        <f t="shared" si="17"/>
        <v>9.4499999999999993</v>
      </c>
      <c r="N68" s="104">
        <f t="shared" si="17"/>
        <v>5.67</v>
      </c>
      <c r="O68" s="104">
        <f t="shared" si="17"/>
        <v>0.94499999999999995</v>
      </c>
      <c r="P68" s="104">
        <f t="shared" si="17"/>
        <v>0</v>
      </c>
      <c r="Q68" s="64">
        <f t="shared" si="17"/>
        <v>106.785</v>
      </c>
    </row>
    <row r="69" spans="1:17" ht="18.75" thickBot="1" x14ac:dyDescent="0.4">
      <c r="A69" s="192">
        <v>43105</v>
      </c>
      <c r="B69" s="164" t="s">
        <v>36</v>
      </c>
      <c r="C69" s="49" t="s">
        <v>19</v>
      </c>
      <c r="D69" s="60"/>
      <c r="E69" s="60"/>
      <c r="F69" s="38">
        <f t="shared" si="0"/>
        <v>0</v>
      </c>
      <c r="G69" s="65"/>
      <c r="H69" s="65"/>
      <c r="I69" s="53">
        <f t="shared" si="1"/>
        <v>0</v>
      </c>
      <c r="J69" s="54"/>
      <c r="K69" s="54"/>
      <c r="L69" s="54"/>
      <c r="M69" s="54"/>
      <c r="N69" s="54"/>
      <c r="O69" s="54"/>
      <c r="P69" s="54">
        <v>0</v>
      </c>
      <c r="Q69" s="40">
        <f t="shared" si="2"/>
        <v>0</v>
      </c>
    </row>
    <row r="70" spans="1:17" ht="18.75" thickBot="1" x14ac:dyDescent="0.4">
      <c r="A70" s="191"/>
      <c r="B70" s="191" t="s">
        <v>27</v>
      </c>
      <c r="C70" s="34" t="s">
        <v>20</v>
      </c>
      <c r="D70" s="185">
        <v>2956</v>
      </c>
      <c r="E70" s="185">
        <v>3337</v>
      </c>
      <c r="F70" s="38">
        <f t="shared" si="0"/>
        <v>6293</v>
      </c>
      <c r="G70" s="185">
        <v>975</v>
      </c>
      <c r="H70" s="185">
        <v>1337</v>
      </c>
      <c r="I70" s="38">
        <f t="shared" si="1"/>
        <v>2312</v>
      </c>
      <c r="J70" s="186"/>
      <c r="K70" s="186">
        <v>75.516000000000005</v>
      </c>
      <c r="L70" s="186">
        <v>15.103</v>
      </c>
      <c r="M70" s="186">
        <v>9.4390000000000001</v>
      </c>
      <c r="N70" s="186">
        <v>5.6639999999999997</v>
      </c>
      <c r="O70" s="186">
        <v>0.94399999999999995</v>
      </c>
      <c r="P70" s="39">
        <v>0</v>
      </c>
      <c r="Q70" s="40">
        <f t="shared" si="2"/>
        <v>106.666</v>
      </c>
    </row>
    <row r="71" spans="1:17" ht="18.75" thickBot="1" x14ac:dyDescent="0.4">
      <c r="A71" s="191"/>
      <c r="B71" s="191"/>
      <c r="C71" s="34" t="s">
        <v>21</v>
      </c>
      <c r="D71" s="35"/>
      <c r="E71" s="35"/>
      <c r="F71" s="38">
        <f t="shared" si="0"/>
        <v>0</v>
      </c>
      <c r="G71" s="37"/>
      <c r="H71" s="37"/>
      <c r="I71" s="38">
        <f t="shared" si="1"/>
        <v>0</v>
      </c>
      <c r="J71" s="39"/>
      <c r="K71" s="39"/>
      <c r="L71" s="39"/>
      <c r="M71" s="39"/>
      <c r="N71" s="39"/>
      <c r="O71" s="39"/>
      <c r="P71" s="39">
        <v>0</v>
      </c>
      <c r="Q71" s="40">
        <f t="shared" si="2"/>
        <v>0</v>
      </c>
    </row>
    <row r="72" spans="1:17" ht="18.75" thickBot="1" x14ac:dyDescent="0.4">
      <c r="A72" s="173"/>
      <c r="B72" s="43"/>
      <c r="C72" s="44"/>
      <c r="D72" s="45">
        <f>SUM(D69:D71)</f>
        <v>2956</v>
      </c>
      <c r="E72" s="45">
        <f t="shared" ref="E72:Q72" si="18">SUM(E69:E71)</f>
        <v>3337</v>
      </c>
      <c r="F72" s="109">
        <f t="shared" si="18"/>
        <v>6293</v>
      </c>
      <c r="G72" s="47">
        <f t="shared" si="18"/>
        <v>975</v>
      </c>
      <c r="H72" s="47">
        <f t="shared" si="18"/>
        <v>1337</v>
      </c>
      <c r="I72" s="155">
        <f t="shared" si="18"/>
        <v>2312</v>
      </c>
      <c r="J72" s="110">
        <f t="shared" si="18"/>
        <v>0</v>
      </c>
      <c r="K72" s="111">
        <f t="shared" si="18"/>
        <v>75.516000000000005</v>
      </c>
      <c r="L72" s="111">
        <f t="shared" si="18"/>
        <v>15.103</v>
      </c>
      <c r="M72" s="111">
        <f t="shared" si="18"/>
        <v>9.4390000000000001</v>
      </c>
      <c r="N72" s="111">
        <f t="shared" si="18"/>
        <v>5.6639999999999997</v>
      </c>
      <c r="O72" s="111">
        <f t="shared" si="18"/>
        <v>0.94399999999999995</v>
      </c>
      <c r="P72" s="111">
        <f t="shared" si="18"/>
        <v>0</v>
      </c>
      <c r="Q72" s="64">
        <f t="shared" si="18"/>
        <v>106.666</v>
      </c>
    </row>
    <row r="73" spans="1:17" ht="18.75" thickBot="1" x14ac:dyDescent="0.4">
      <c r="A73" s="193">
        <v>43124</v>
      </c>
      <c r="B73" s="164" t="s">
        <v>37</v>
      </c>
      <c r="C73" s="34" t="s">
        <v>19</v>
      </c>
      <c r="D73" s="56"/>
      <c r="E73" s="56"/>
      <c r="F73" s="59">
        <f t="shared" si="0"/>
        <v>0</v>
      </c>
      <c r="G73" s="58"/>
      <c r="H73" s="58"/>
      <c r="I73" s="112">
        <f t="shared" si="1"/>
        <v>0</v>
      </c>
      <c r="J73" s="39"/>
      <c r="K73" s="39"/>
      <c r="L73" s="39"/>
      <c r="M73" s="39"/>
      <c r="N73" s="39"/>
      <c r="O73" s="39"/>
      <c r="P73" s="39"/>
      <c r="Q73" s="40">
        <f t="shared" si="2"/>
        <v>0</v>
      </c>
    </row>
    <row r="74" spans="1:17" ht="18.75" thickBot="1" x14ac:dyDescent="0.4">
      <c r="A74" s="193"/>
      <c r="B74" s="191" t="s">
        <v>35</v>
      </c>
      <c r="C74" s="34" t="s">
        <v>20</v>
      </c>
      <c r="D74" s="165">
        <v>203</v>
      </c>
      <c r="E74" s="165">
        <v>275</v>
      </c>
      <c r="F74" s="59">
        <f t="shared" ref="F74:F95" si="19">SUM(D74:E74)</f>
        <v>478</v>
      </c>
      <c r="G74" s="166">
        <v>45</v>
      </c>
      <c r="H74" s="166">
        <v>51</v>
      </c>
      <c r="I74" s="113">
        <f t="shared" ref="I74:I95" si="20">SUM(G74:H74)</f>
        <v>96</v>
      </c>
      <c r="J74" s="199"/>
      <c r="K74" s="167">
        <v>5.7359999999999998</v>
      </c>
      <c r="L74" s="167">
        <v>1.147</v>
      </c>
      <c r="M74" s="167">
        <v>0.71699999999999997</v>
      </c>
      <c r="N74" s="167">
        <v>0.43</v>
      </c>
      <c r="O74" s="168">
        <v>7.1999999999999995E-2</v>
      </c>
      <c r="P74" s="39"/>
      <c r="Q74" s="40">
        <f t="shared" ref="Q74:Q95" si="21">SUM(J74:P74)</f>
        <v>8.1019999999999985</v>
      </c>
    </row>
    <row r="75" spans="1:17" ht="18.75" thickBot="1" x14ac:dyDescent="0.4">
      <c r="A75" s="193"/>
      <c r="B75" s="191"/>
      <c r="C75" s="34" t="s">
        <v>21</v>
      </c>
      <c r="D75" s="35"/>
      <c r="E75" s="35"/>
      <c r="F75" s="59">
        <f t="shared" si="19"/>
        <v>0</v>
      </c>
      <c r="G75" s="37"/>
      <c r="H75" s="37"/>
      <c r="I75" s="113">
        <f t="shared" si="20"/>
        <v>0</v>
      </c>
      <c r="J75" s="39"/>
      <c r="K75" s="39"/>
      <c r="L75" s="39"/>
      <c r="M75" s="39"/>
      <c r="N75" s="39"/>
      <c r="O75" s="39"/>
      <c r="P75" s="39"/>
      <c r="Q75" s="40">
        <f t="shared" si="21"/>
        <v>0</v>
      </c>
    </row>
    <row r="76" spans="1:17" ht="18.75" thickBot="1" x14ac:dyDescent="0.4">
      <c r="A76" s="173"/>
      <c r="B76" s="43"/>
      <c r="C76" s="114"/>
      <c r="D76" s="45">
        <f>SUM(D73:D75)</f>
        <v>203</v>
      </c>
      <c r="E76" s="45">
        <f t="shared" ref="E76:Q76" si="22">SUM(E73:E75)</f>
        <v>275</v>
      </c>
      <c r="F76" s="87">
        <f t="shared" si="22"/>
        <v>478</v>
      </c>
      <c r="G76" s="47">
        <f t="shared" si="22"/>
        <v>45</v>
      </c>
      <c r="H76" s="47">
        <f t="shared" si="22"/>
        <v>51</v>
      </c>
      <c r="I76" s="155">
        <f t="shared" si="22"/>
        <v>96</v>
      </c>
      <c r="J76" s="48">
        <f t="shared" si="22"/>
        <v>0</v>
      </c>
      <c r="K76" s="48">
        <f t="shared" si="22"/>
        <v>5.7359999999999998</v>
      </c>
      <c r="L76" s="48">
        <f t="shared" si="22"/>
        <v>1.147</v>
      </c>
      <c r="M76" s="48">
        <f t="shared" si="22"/>
        <v>0.71699999999999997</v>
      </c>
      <c r="N76" s="48">
        <f t="shared" si="22"/>
        <v>0.43</v>
      </c>
      <c r="O76" s="48">
        <f t="shared" si="22"/>
        <v>7.1999999999999995E-2</v>
      </c>
      <c r="P76" s="48">
        <f t="shared" si="22"/>
        <v>0</v>
      </c>
      <c r="Q76" s="64">
        <f t="shared" si="22"/>
        <v>8.1019999999999985</v>
      </c>
    </row>
    <row r="77" spans="1:17" ht="18.75" thickBot="1" x14ac:dyDescent="0.4">
      <c r="A77" s="192">
        <v>43118</v>
      </c>
      <c r="B77" s="164" t="s">
        <v>37</v>
      </c>
      <c r="C77" s="92" t="s">
        <v>19</v>
      </c>
      <c r="D77" s="73"/>
      <c r="E77" s="73"/>
      <c r="F77" s="38">
        <f t="shared" si="19"/>
        <v>0</v>
      </c>
      <c r="G77" s="73"/>
      <c r="H77" s="73"/>
      <c r="I77" s="38">
        <f t="shared" si="20"/>
        <v>0</v>
      </c>
      <c r="J77" s="115"/>
      <c r="K77" s="115"/>
      <c r="L77" s="115"/>
      <c r="M77" s="115"/>
      <c r="N77" s="115"/>
      <c r="O77" s="115"/>
      <c r="P77" s="115"/>
      <c r="Q77" s="40">
        <f t="shared" si="21"/>
        <v>0</v>
      </c>
    </row>
    <row r="78" spans="1:17" ht="18.75" thickBot="1" x14ac:dyDescent="0.4">
      <c r="A78" s="191"/>
      <c r="B78" s="191" t="s">
        <v>26</v>
      </c>
      <c r="C78" s="92" t="s">
        <v>20</v>
      </c>
      <c r="D78" s="165">
        <v>3255</v>
      </c>
      <c r="E78" s="165">
        <v>3672</v>
      </c>
      <c r="F78" s="38">
        <f t="shared" si="19"/>
        <v>6927</v>
      </c>
      <c r="G78" s="166">
        <v>758</v>
      </c>
      <c r="H78" s="166">
        <v>855</v>
      </c>
      <c r="I78" s="38">
        <f t="shared" si="20"/>
        <v>1613</v>
      </c>
      <c r="J78" s="199"/>
      <c r="K78" s="167">
        <v>83.123999999999995</v>
      </c>
      <c r="L78" s="167">
        <v>16.625</v>
      </c>
      <c r="M78" s="167">
        <v>10.391</v>
      </c>
      <c r="N78" s="167">
        <v>6.234</v>
      </c>
      <c r="O78" s="168">
        <v>1.0389999999999999</v>
      </c>
      <c r="P78" s="170"/>
      <c r="Q78" s="40">
        <f t="shared" si="21"/>
        <v>117.413</v>
      </c>
    </row>
    <row r="79" spans="1:17" ht="18.75" thickBot="1" x14ac:dyDescent="0.4">
      <c r="A79" s="191"/>
      <c r="B79" s="191"/>
      <c r="C79" s="92" t="s">
        <v>21</v>
      </c>
      <c r="D79" s="116"/>
      <c r="E79" s="116"/>
      <c r="F79" s="117">
        <f t="shared" si="19"/>
        <v>0</v>
      </c>
      <c r="G79" s="116"/>
      <c r="H79" s="116"/>
      <c r="I79" s="117">
        <f t="shared" si="20"/>
        <v>0</v>
      </c>
      <c r="J79" s="115"/>
      <c r="K79" s="115"/>
      <c r="L79" s="115"/>
      <c r="M79" s="115"/>
      <c r="N79" s="115"/>
      <c r="O79" s="115"/>
      <c r="P79" s="115"/>
      <c r="Q79" s="40">
        <f t="shared" si="21"/>
        <v>0</v>
      </c>
    </row>
    <row r="80" spans="1:17" ht="18.75" thickBot="1" x14ac:dyDescent="0.4">
      <c r="A80" s="183"/>
      <c r="B80" s="106"/>
      <c r="C80" s="107"/>
      <c r="D80" s="108">
        <f>SUM(D77:D79)</f>
        <v>3255</v>
      </c>
      <c r="E80" s="108">
        <f t="shared" ref="E80:Q80" si="23">SUM(E77:E79)</f>
        <v>3672</v>
      </c>
      <c r="F80" s="108">
        <f t="shared" si="23"/>
        <v>6927</v>
      </c>
      <c r="G80" s="118">
        <f t="shared" si="23"/>
        <v>758</v>
      </c>
      <c r="H80" s="118">
        <f t="shared" si="23"/>
        <v>855</v>
      </c>
      <c r="I80" s="117">
        <f t="shared" si="23"/>
        <v>1613</v>
      </c>
      <c r="J80" s="119">
        <f t="shared" si="23"/>
        <v>0</v>
      </c>
      <c r="K80" s="119">
        <f t="shared" si="23"/>
        <v>83.123999999999995</v>
      </c>
      <c r="L80" s="119">
        <f t="shared" si="23"/>
        <v>16.625</v>
      </c>
      <c r="M80" s="119">
        <f t="shared" si="23"/>
        <v>10.391</v>
      </c>
      <c r="N80" s="119">
        <f t="shared" si="23"/>
        <v>6.234</v>
      </c>
      <c r="O80" s="119">
        <f t="shared" si="23"/>
        <v>1.0389999999999999</v>
      </c>
      <c r="P80" s="119">
        <f t="shared" si="23"/>
        <v>0</v>
      </c>
      <c r="Q80" s="64">
        <f t="shared" si="23"/>
        <v>117.413</v>
      </c>
    </row>
    <row r="81" spans="1:18" ht="18.75" thickBot="1" x14ac:dyDescent="0.4">
      <c r="A81" s="192">
        <v>43127</v>
      </c>
      <c r="B81" s="164" t="s">
        <v>38</v>
      </c>
      <c r="C81" s="92" t="s">
        <v>19</v>
      </c>
      <c r="D81" s="73"/>
      <c r="E81" s="73"/>
      <c r="F81" s="117">
        <f t="shared" si="19"/>
        <v>0</v>
      </c>
      <c r="G81" s="73"/>
      <c r="H81" s="73"/>
      <c r="I81" s="117">
        <f t="shared" si="20"/>
        <v>0</v>
      </c>
      <c r="J81" s="120"/>
      <c r="K81" s="120"/>
      <c r="L81" s="120"/>
      <c r="M81" s="120"/>
      <c r="N81" s="120"/>
      <c r="O81" s="115"/>
      <c r="P81" s="115"/>
      <c r="Q81" s="40">
        <f t="shared" si="21"/>
        <v>0</v>
      </c>
    </row>
    <row r="82" spans="1:18" ht="18.75" thickBot="1" x14ac:dyDescent="0.4">
      <c r="A82" s="191"/>
      <c r="B82" s="191" t="s">
        <v>26</v>
      </c>
      <c r="C82" s="92" t="s">
        <v>20</v>
      </c>
      <c r="D82" s="165">
        <v>10137</v>
      </c>
      <c r="E82" s="165">
        <v>11432</v>
      </c>
      <c r="F82" s="117">
        <f t="shared" si="19"/>
        <v>21569</v>
      </c>
      <c r="G82" s="166">
        <v>2928</v>
      </c>
      <c r="H82" s="166">
        <v>3302</v>
      </c>
      <c r="I82" s="117">
        <f t="shared" si="20"/>
        <v>6230</v>
      </c>
      <c r="J82" s="199">
        <v>35.1</v>
      </c>
      <c r="K82" s="167">
        <v>222.828</v>
      </c>
      <c r="L82" s="167">
        <v>50.866</v>
      </c>
      <c r="M82" s="167">
        <v>32.353999999999999</v>
      </c>
      <c r="N82" s="167">
        <v>19.411999999999999</v>
      </c>
      <c r="O82" s="167">
        <v>3.2349999999999999</v>
      </c>
      <c r="P82" s="115"/>
      <c r="Q82" s="40">
        <f t="shared" si="21"/>
        <v>363.79499999999996</v>
      </c>
    </row>
    <row r="83" spans="1:18" ht="18.75" thickBot="1" x14ac:dyDescent="0.4">
      <c r="A83" s="191"/>
      <c r="B83" s="191"/>
      <c r="C83" s="92" t="s">
        <v>21</v>
      </c>
      <c r="D83" s="73"/>
      <c r="E83" s="73"/>
      <c r="F83" s="117">
        <f t="shared" si="19"/>
        <v>0</v>
      </c>
      <c r="G83" s="73"/>
      <c r="H83" s="73"/>
      <c r="I83" s="117">
        <f t="shared" si="20"/>
        <v>0</v>
      </c>
      <c r="J83" s="120"/>
      <c r="K83" s="120"/>
      <c r="L83" s="120"/>
      <c r="M83" s="120"/>
      <c r="N83" s="120"/>
      <c r="O83" s="115"/>
      <c r="P83" s="115"/>
      <c r="Q83" s="40">
        <f t="shared" si="21"/>
        <v>0</v>
      </c>
    </row>
    <row r="84" spans="1:18" ht="18.75" thickBot="1" x14ac:dyDescent="0.4">
      <c r="A84" s="183"/>
      <c r="B84" s="106"/>
      <c r="C84" s="107"/>
      <c r="D84" s="108">
        <f>SUM(D81:D83)</f>
        <v>10137</v>
      </c>
      <c r="E84" s="108">
        <f t="shared" ref="E84:Q84" si="24">SUM(E81:E83)</f>
        <v>11432</v>
      </c>
      <c r="F84" s="108">
        <f t="shared" si="24"/>
        <v>21569</v>
      </c>
      <c r="G84" s="118">
        <f t="shared" si="24"/>
        <v>2928</v>
      </c>
      <c r="H84" s="118">
        <f t="shared" si="24"/>
        <v>3302</v>
      </c>
      <c r="I84" s="84">
        <f t="shared" si="24"/>
        <v>6230</v>
      </c>
      <c r="J84" s="119">
        <f t="shared" si="24"/>
        <v>35.1</v>
      </c>
      <c r="K84" s="119">
        <f t="shared" si="24"/>
        <v>222.828</v>
      </c>
      <c r="L84" s="119">
        <f t="shared" si="24"/>
        <v>50.866</v>
      </c>
      <c r="M84" s="119">
        <f t="shared" si="24"/>
        <v>32.353999999999999</v>
      </c>
      <c r="N84" s="119">
        <f t="shared" si="24"/>
        <v>19.411999999999999</v>
      </c>
      <c r="O84" s="119">
        <f t="shared" si="24"/>
        <v>3.2349999999999999</v>
      </c>
      <c r="P84" s="119">
        <f t="shared" si="24"/>
        <v>0</v>
      </c>
      <c r="Q84" s="64">
        <f t="shared" si="24"/>
        <v>363.79499999999996</v>
      </c>
    </row>
    <row r="85" spans="1:18" s="105" customFormat="1" ht="18.75" thickBot="1" x14ac:dyDescent="0.4">
      <c r="A85" s="192">
        <v>43129</v>
      </c>
      <c r="B85" s="164" t="s">
        <v>39</v>
      </c>
      <c r="C85" s="49" t="s">
        <v>19</v>
      </c>
      <c r="D85" s="121"/>
      <c r="E85" s="121"/>
      <c r="F85" s="122">
        <f t="shared" si="19"/>
        <v>0</v>
      </c>
      <c r="G85" s="121"/>
      <c r="H85" s="121"/>
      <c r="I85" s="122">
        <f t="shared" si="20"/>
        <v>0</v>
      </c>
      <c r="J85" s="123"/>
      <c r="K85" s="124"/>
      <c r="L85" s="124"/>
      <c r="M85" s="124"/>
      <c r="N85" s="124"/>
      <c r="O85" s="124"/>
      <c r="P85" s="123"/>
      <c r="Q85" s="40">
        <f t="shared" si="21"/>
        <v>0</v>
      </c>
    </row>
    <row r="86" spans="1:18" s="105" customFormat="1" ht="18.75" thickBot="1" x14ac:dyDescent="0.4">
      <c r="A86" s="191"/>
      <c r="B86" s="191"/>
      <c r="C86" s="34" t="s">
        <v>20</v>
      </c>
      <c r="D86" s="165">
        <v>3942</v>
      </c>
      <c r="E86" s="165">
        <v>4629</v>
      </c>
      <c r="F86" s="117">
        <f t="shared" si="19"/>
        <v>8571</v>
      </c>
      <c r="G86" s="166">
        <v>1174</v>
      </c>
      <c r="H86" s="166">
        <v>1379</v>
      </c>
      <c r="I86" s="117">
        <f t="shared" si="20"/>
        <v>2553</v>
      </c>
      <c r="J86" s="199"/>
      <c r="K86" s="167">
        <v>102.852</v>
      </c>
      <c r="L86" s="167">
        <v>20.57</v>
      </c>
      <c r="M86" s="167">
        <v>12.856</v>
      </c>
      <c r="N86" s="167">
        <v>7.7140000000000004</v>
      </c>
      <c r="O86" s="167">
        <v>1.286</v>
      </c>
      <c r="P86" s="115"/>
      <c r="Q86" s="40">
        <f t="shared" si="21"/>
        <v>145.27799999999999</v>
      </c>
    </row>
    <row r="87" spans="1:18" s="105" customFormat="1" ht="18.75" thickBot="1" x14ac:dyDescent="0.4">
      <c r="A87" s="191"/>
      <c r="B87" s="191"/>
      <c r="C87" s="34" t="s">
        <v>21</v>
      </c>
      <c r="D87" s="116"/>
      <c r="E87" s="194"/>
      <c r="F87" s="117">
        <f t="shared" si="19"/>
        <v>0</v>
      </c>
      <c r="G87" s="116"/>
      <c r="H87" s="116"/>
      <c r="I87" s="117">
        <f t="shared" si="20"/>
        <v>0</v>
      </c>
      <c r="J87" s="115"/>
      <c r="K87" s="120"/>
      <c r="L87" s="120"/>
      <c r="M87" s="120"/>
      <c r="N87" s="120"/>
      <c r="O87" s="120"/>
      <c r="P87" s="115"/>
      <c r="Q87" s="40">
        <f t="shared" si="21"/>
        <v>0</v>
      </c>
    </row>
    <row r="88" spans="1:18" s="105" customFormat="1" ht="18.75" thickBot="1" x14ac:dyDescent="0.4">
      <c r="A88" s="175"/>
      <c r="B88" s="67"/>
      <c r="C88" s="68"/>
      <c r="D88" s="69">
        <f>SUM(D85:D87)</f>
        <v>3942</v>
      </c>
      <c r="E88" s="69">
        <f t="shared" ref="E88:Q88" si="25">SUM(E85:E87)</f>
        <v>4629</v>
      </c>
      <c r="F88" s="125">
        <f t="shared" si="25"/>
        <v>8571</v>
      </c>
      <c r="G88" s="71">
        <f t="shared" si="25"/>
        <v>1174</v>
      </c>
      <c r="H88" s="71">
        <f t="shared" si="25"/>
        <v>1379</v>
      </c>
      <c r="I88" s="59">
        <f t="shared" si="25"/>
        <v>2553</v>
      </c>
      <c r="J88" s="72">
        <f t="shared" si="25"/>
        <v>0</v>
      </c>
      <c r="K88" s="72">
        <f t="shared" si="25"/>
        <v>102.852</v>
      </c>
      <c r="L88" s="72">
        <f t="shared" si="25"/>
        <v>20.57</v>
      </c>
      <c r="M88" s="72">
        <f t="shared" si="25"/>
        <v>12.856</v>
      </c>
      <c r="N88" s="72">
        <f t="shared" si="25"/>
        <v>7.7140000000000004</v>
      </c>
      <c r="O88" s="72">
        <f t="shared" si="25"/>
        <v>1.286</v>
      </c>
      <c r="P88" s="72">
        <f t="shared" si="25"/>
        <v>0</v>
      </c>
      <c r="Q88" s="64">
        <f t="shared" si="25"/>
        <v>145.27799999999999</v>
      </c>
    </row>
    <row r="89" spans="1:18" s="105" customFormat="1" ht="18.75" thickBot="1" x14ac:dyDescent="0.4">
      <c r="A89" s="192">
        <v>43131</v>
      </c>
      <c r="B89" s="164" t="s">
        <v>40</v>
      </c>
      <c r="C89" s="126" t="s">
        <v>19</v>
      </c>
      <c r="D89" s="127"/>
      <c r="E89" s="127"/>
      <c r="F89" s="128">
        <f t="shared" si="19"/>
        <v>0</v>
      </c>
      <c r="G89" s="73"/>
      <c r="H89" s="73"/>
      <c r="I89" s="38">
        <f t="shared" si="20"/>
        <v>0</v>
      </c>
      <c r="J89" s="75"/>
      <c r="K89" s="74"/>
      <c r="L89" s="74"/>
      <c r="M89" s="74"/>
      <c r="N89" s="74"/>
      <c r="O89" s="75"/>
      <c r="P89" s="75"/>
      <c r="Q89" s="40">
        <f t="shared" si="21"/>
        <v>0</v>
      </c>
    </row>
    <row r="90" spans="1:18" s="105" customFormat="1" ht="18.75" thickBot="1" x14ac:dyDescent="0.4">
      <c r="A90" s="191"/>
      <c r="B90" s="191" t="s">
        <v>26</v>
      </c>
      <c r="C90" s="126" t="s">
        <v>20</v>
      </c>
      <c r="D90" s="165">
        <v>4167</v>
      </c>
      <c r="E90" s="165">
        <v>5523</v>
      </c>
      <c r="F90" s="128">
        <f t="shared" si="19"/>
        <v>9690</v>
      </c>
      <c r="G90" s="166">
        <v>571</v>
      </c>
      <c r="H90" s="166">
        <v>1301</v>
      </c>
      <c r="I90" s="38">
        <f t="shared" si="20"/>
        <v>1872</v>
      </c>
      <c r="J90" s="199"/>
      <c r="K90" s="167">
        <v>116.28</v>
      </c>
      <c r="L90" s="167">
        <v>23.256</v>
      </c>
      <c r="M90" s="195">
        <v>14.535</v>
      </c>
      <c r="N90" s="195">
        <v>8.7210000000000001</v>
      </c>
      <c r="O90" s="167">
        <v>1.4530000000000001</v>
      </c>
      <c r="P90" s="75"/>
      <c r="Q90" s="40">
        <f t="shared" si="21"/>
        <v>164.245</v>
      </c>
    </row>
    <row r="91" spans="1:18" s="105" customFormat="1" ht="18.75" thickBot="1" x14ac:dyDescent="0.4">
      <c r="A91" s="191"/>
      <c r="B91" s="191"/>
      <c r="C91" s="126" t="s">
        <v>21</v>
      </c>
      <c r="D91" s="129"/>
      <c r="E91" s="129"/>
      <c r="F91" s="84">
        <f t="shared" si="19"/>
        <v>0</v>
      </c>
      <c r="G91" s="73"/>
      <c r="H91" s="73"/>
      <c r="I91" s="38">
        <f t="shared" si="20"/>
        <v>0</v>
      </c>
      <c r="J91" s="75"/>
      <c r="K91" s="75"/>
      <c r="L91" s="75"/>
      <c r="M91" s="75"/>
      <c r="N91" s="75"/>
      <c r="O91" s="75"/>
      <c r="P91" s="75"/>
      <c r="Q91" s="40">
        <f t="shared" si="21"/>
        <v>0</v>
      </c>
    </row>
    <row r="92" spans="1:18" s="105" customFormat="1" ht="18.75" thickBot="1" x14ac:dyDescent="0.4">
      <c r="A92" s="178"/>
      <c r="B92" s="81"/>
      <c r="C92" s="82"/>
      <c r="D92" s="83">
        <f>SUM(D89:D91)</f>
        <v>4167</v>
      </c>
      <c r="E92" s="83">
        <f t="shared" ref="E92:Q92" si="26">SUM(E89:E91)</f>
        <v>5523</v>
      </c>
      <c r="F92" s="84">
        <f t="shared" si="26"/>
        <v>9690</v>
      </c>
      <c r="G92" s="91">
        <f t="shared" si="26"/>
        <v>571</v>
      </c>
      <c r="H92" s="91">
        <f t="shared" si="26"/>
        <v>1301</v>
      </c>
      <c r="I92" s="38">
        <f t="shared" si="26"/>
        <v>1872</v>
      </c>
      <c r="J92" s="86">
        <f t="shared" si="26"/>
        <v>0</v>
      </c>
      <c r="K92" s="86">
        <f t="shared" si="26"/>
        <v>116.28</v>
      </c>
      <c r="L92" s="86">
        <f t="shared" si="26"/>
        <v>23.256</v>
      </c>
      <c r="M92" s="86">
        <f t="shared" si="26"/>
        <v>14.535</v>
      </c>
      <c r="N92" s="86">
        <f t="shared" si="26"/>
        <v>8.7210000000000001</v>
      </c>
      <c r="O92" s="86">
        <f t="shared" si="26"/>
        <v>1.4530000000000001</v>
      </c>
      <c r="P92" s="86">
        <f t="shared" si="26"/>
        <v>0</v>
      </c>
      <c r="Q92" s="64">
        <f t="shared" si="26"/>
        <v>164.245</v>
      </c>
    </row>
    <row r="93" spans="1:18" s="105" customFormat="1" ht="18.75" thickBot="1" x14ac:dyDescent="0.4">
      <c r="A93" s="192">
        <v>43115</v>
      </c>
      <c r="B93" s="164" t="s">
        <v>40</v>
      </c>
      <c r="C93" s="49" t="s">
        <v>19</v>
      </c>
      <c r="D93" s="60"/>
      <c r="E93" s="60"/>
      <c r="F93" s="53">
        <f t="shared" si="19"/>
        <v>0</v>
      </c>
      <c r="G93" s="35"/>
      <c r="H93" s="60"/>
      <c r="I93" s="113">
        <f t="shared" si="20"/>
        <v>0</v>
      </c>
      <c r="J93" s="54"/>
      <c r="K93" s="54"/>
      <c r="L93" s="54"/>
      <c r="M93" s="54"/>
      <c r="N93" s="54"/>
      <c r="O93" s="54"/>
      <c r="P93" s="54"/>
      <c r="Q93" s="40">
        <f t="shared" si="21"/>
        <v>0</v>
      </c>
      <c r="R93"/>
    </row>
    <row r="94" spans="1:18" ht="18.75" thickBot="1" x14ac:dyDescent="0.4">
      <c r="A94" s="191"/>
      <c r="B94" s="191" t="s">
        <v>43</v>
      </c>
      <c r="C94" s="34" t="s">
        <v>20</v>
      </c>
      <c r="D94" s="165">
        <v>4294</v>
      </c>
      <c r="E94" s="165">
        <v>5693</v>
      </c>
      <c r="F94" s="38">
        <f t="shared" si="19"/>
        <v>9987</v>
      </c>
      <c r="G94" s="166">
        <v>621</v>
      </c>
      <c r="H94" s="169">
        <v>1331</v>
      </c>
      <c r="I94" s="113">
        <f t="shared" si="20"/>
        <v>1952</v>
      </c>
      <c r="J94" s="199"/>
      <c r="K94" s="167">
        <v>119.84399999999999</v>
      </c>
      <c r="L94" s="167">
        <v>23.969000000000001</v>
      </c>
      <c r="M94" s="167">
        <v>14.981</v>
      </c>
      <c r="N94" s="167">
        <v>8.9879999999999995</v>
      </c>
      <c r="O94" s="168">
        <v>1.498</v>
      </c>
      <c r="P94" s="39"/>
      <c r="Q94" s="40">
        <f t="shared" si="21"/>
        <v>169.27999999999997</v>
      </c>
    </row>
    <row r="95" spans="1:18" ht="18.75" thickBot="1" x14ac:dyDescent="0.4">
      <c r="A95" s="191"/>
      <c r="B95" s="191"/>
      <c r="C95" s="34" t="s">
        <v>21</v>
      </c>
      <c r="D95" s="35"/>
      <c r="E95" s="35"/>
      <c r="F95" s="38">
        <f t="shared" si="19"/>
        <v>0</v>
      </c>
      <c r="G95" s="35"/>
      <c r="H95" s="35"/>
      <c r="I95" s="113">
        <f t="shared" si="20"/>
        <v>0</v>
      </c>
      <c r="J95" s="39"/>
      <c r="K95" s="39"/>
      <c r="L95" s="39"/>
      <c r="M95" s="39"/>
      <c r="N95" s="39"/>
      <c r="O95" s="39"/>
      <c r="P95" s="39"/>
      <c r="Q95" s="40">
        <f t="shared" si="21"/>
        <v>0</v>
      </c>
    </row>
    <row r="96" spans="1:18" ht="18.75" thickBot="1" x14ac:dyDescent="0.4">
      <c r="A96" s="173"/>
      <c r="B96" s="43"/>
      <c r="C96" s="44"/>
      <c r="D96" s="45">
        <f>SUM(D93:D95)</f>
        <v>4294</v>
      </c>
      <c r="E96" s="45">
        <f>SUM(E93:E95)</f>
        <v>5693</v>
      </c>
      <c r="F96" s="69">
        <f>SUM(F93:F95)</f>
        <v>9987</v>
      </c>
      <c r="G96" s="45">
        <f>SUM(G93:G95)</f>
        <v>621</v>
      </c>
      <c r="H96" s="45">
        <f>SUM(H93:H95)</f>
        <v>1331</v>
      </c>
      <c r="I96" s="87">
        <f>SUM(I93:I95)</f>
        <v>1952</v>
      </c>
      <c r="J96" s="48">
        <f>SUM(J93:J95)</f>
        <v>0</v>
      </c>
      <c r="K96" s="48">
        <f>SUM(K93:K95)</f>
        <v>119.84399999999999</v>
      </c>
      <c r="L96" s="48">
        <f>SUM(L93:L95)</f>
        <v>23.969000000000001</v>
      </c>
      <c r="M96" s="48">
        <f>SUM(M93:M95)</f>
        <v>14.981</v>
      </c>
      <c r="N96" s="48">
        <f>SUM(N93:N95)</f>
        <v>8.9879999999999995</v>
      </c>
      <c r="O96" s="48">
        <f>SUM(O93:O95)</f>
        <v>1.498</v>
      </c>
      <c r="P96" s="48">
        <f>SUM(P93:P95)</f>
        <v>0</v>
      </c>
      <c r="Q96" s="64">
        <f>SUM(Q93:Q95)</f>
        <v>169.27999999999997</v>
      </c>
    </row>
    <row r="97" spans="1:17" ht="18.75" thickBot="1" x14ac:dyDescent="0.4">
      <c r="A97" s="192">
        <v>43130</v>
      </c>
      <c r="B97" s="164" t="s">
        <v>41</v>
      </c>
      <c r="C97" s="126" t="s">
        <v>19</v>
      </c>
      <c r="D97" s="60"/>
      <c r="E97" s="60"/>
      <c r="F97" s="38">
        <f>SUM(D97:E97)</f>
        <v>0</v>
      </c>
      <c r="G97" s="35"/>
      <c r="H97" s="60"/>
      <c r="I97" s="113">
        <f>SUM(G97:H97)</f>
        <v>0</v>
      </c>
      <c r="J97" s="54"/>
      <c r="K97" s="54"/>
      <c r="L97" s="54"/>
      <c r="M97" s="54"/>
      <c r="N97" s="54"/>
      <c r="O97" s="54"/>
      <c r="P97" s="54"/>
      <c r="Q97" s="40">
        <f>SUM(J97:P97)</f>
        <v>0</v>
      </c>
    </row>
    <row r="98" spans="1:17" ht="18.75" thickBot="1" x14ac:dyDescent="0.4">
      <c r="A98" s="191"/>
      <c r="B98" s="191" t="s">
        <v>26</v>
      </c>
      <c r="C98" s="126" t="s">
        <v>20</v>
      </c>
      <c r="D98" s="165">
        <v>2680</v>
      </c>
      <c r="E98" s="165">
        <v>4012</v>
      </c>
      <c r="F98" s="38">
        <f t="shared" ref="F98:F99" si="27">SUM(D98:E98)</f>
        <v>6692</v>
      </c>
      <c r="G98" s="166">
        <v>1021</v>
      </c>
      <c r="H98" s="166">
        <v>2111</v>
      </c>
      <c r="I98" s="113">
        <f t="shared" ref="I98:I99" si="28">SUM(G98:H98)</f>
        <v>3132</v>
      </c>
      <c r="J98" s="199"/>
      <c r="K98" s="167">
        <v>80.304000000000002</v>
      </c>
      <c r="L98" s="167">
        <v>16.061</v>
      </c>
      <c r="M98" s="167">
        <v>10.038</v>
      </c>
      <c r="N98" s="167">
        <v>6.0229999999999997</v>
      </c>
      <c r="O98" s="167">
        <v>1.004</v>
      </c>
      <c r="P98" s="39"/>
      <c r="Q98" s="40">
        <f t="shared" ref="Q98:Q99" si="29">SUM(J98:P98)</f>
        <v>113.43</v>
      </c>
    </row>
    <row r="99" spans="1:17" ht="18.75" thickBot="1" x14ac:dyDescent="0.4">
      <c r="A99" s="191"/>
      <c r="B99" s="191"/>
      <c r="C99" s="126" t="s">
        <v>21</v>
      </c>
      <c r="D99" s="35"/>
      <c r="E99" s="35"/>
      <c r="F99" s="38">
        <f t="shared" si="27"/>
        <v>0</v>
      </c>
      <c r="G99" s="35"/>
      <c r="H99" s="35"/>
      <c r="I99" s="113">
        <f t="shared" si="28"/>
        <v>0</v>
      </c>
      <c r="J99" s="39"/>
      <c r="K99" s="39"/>
      <c r="L99" s="39"/>
      <c r="M99" s="39"/>
      <c r="N99" s="39"/>
      <c r="O99" s="39"/>
      <c r="P99" s="39"/>
      <c r="Q99" s="40">
        <f t="shared" si="29"/>
        <v>0</v>
      </c>
    </row>
    <row r="100" spans="1:17" ht="18.75" thickBot="1" x14ac:dyDescent="0.4">
      <c r="A100" s="173"/>
      <c r="B100" s="43"/>
      <c r="C100" s="44"/>
      <c r="D100" s="45">
        <f>SUM(D97:D99)</f>
        <v>2680</v>
      </c>
      <c r="E100" s="45">
        <f t="shared" ref="E100:P100" si="30">SUM(E97:E99)</f>
        <v>4012</v>
      </c>
      <c r="F100" s="90">
        <f t="shared" si="30"/>
        <v>6692</v>
      </c>
      <c r="G100" s="45">
        <f t="shared" si="30"/>
        <v>1021</v>
      </c>
      <c r="H100" s="45">
        <f t="shared" si="30"/>
        <v>2111</v>
      </c>
      <c r="I100" s="45">
        <f t="shared" si="30"/>
        <v>3132</v>
      </c>
      <c r="J100" s="48">
        <f t="shared" si="30"/>
        <v>0</v>
      </c>
      <c r="K100" s="48">
        <f t="shared" si="30"/>
        <v>80.304000000000002</v>
      </c>
      <c r="L100" s="48">
        <f t="shared" si="30"/>
        <v>16.061</v>
      </c>
      <c r="M100" s="48">
        <f t="shared" si="30"/>
        <v>10.038</v>
      </c>
      <c r="N100" s="48">
        <f t="shared" si="30"/>
        <v>6.0229999999999997</v>
      </c>
      <c r="O100" s="48">
        <f t="shared" si="30"/>
        <v>1.004</v>
      </c>
      <c r="P100" s="48">
        <f t="shared" si="30"/>
        <v>0</v>
      </c>
      <c r="Q100" s="48">
        <f>SUM(Q97:Q99)</f>
        <v>113.43</v>
      </c>
    </row>
    <row r="101" spans="1:17" ht="18.75" thickBot="1" x14ac:dyDescent="0.4">
      <c r="A101" s="192"/>
      <c r="B101" s="164" t="s">
        <v>42</v>
      </c>
      <c r="C101" s="126" t="s">
        <v>19</v>
      </c>
      <c r="D101" s="60"/>
      <c r="E101" s="60"/>
      <c r="F101" s="53">
        <f>SUM(D101:E101)</f>
        <v>0</v>
      </c>
      <c r="G101" s="35"/>
      <c r="H101" s="60"/>
      <c r="I101" s="113">
        <f>SUM(G101:H101)</f>
        <v>0</v>
      </c>
      <c r="J101" s="54"/>
      <c r="K101" s="54"/>
      <c r="L101" s="54"/>
      <c r="M101" s="54"/>
      <c r="N101" s="54"/>
      <c r="O101" s="54"/>
      <c r="P101" s="54"/>
      <c r="Q101" s="40">
        <f>SUM(J101:P101)</f>
        <v>0</v>
      </c>
    </row>
    <row r="102" spans="1:17" ht="18.75" thickBot="1" x14ac:dyDescent="0.4">
      <c r="A102" s="192">
        <v>43112</v>
      </c>
      <c r="B102" s="191" t="s">
        <v>27</v>
      </c>
      <c r="C102" s="126" t="s">
        <v>20</v>
      </c>
      <c r="D102" s="166">
        <v>2637</v>
      </c>
      <c r="E102" s="166">
        <v>3955</v>
      </c>
      <c r="F102" s="53">
        <f t="shared" ref="F102:F103" si="31">SUM(D102:E102)</f>
        <v>6592</v>
      </c>
      <c r="G102" s="166">
        <v>1611</v>
      </c>
      <c r="H102" s="169">
        <v>2121</v>
      </c>
      <c r="I102" s="113">
        <f t="shared" ref="I102:I103" si="32">SUM(G102:H102)</f>
        <v>3732</v>
      </c>
      <c r="J102" s="199"/>
      <c r="K102" s="167">
        <v>79.103999999999999</v>
      </c>
      <c r="L102" s="197">
        <v>15.821</v>
      </c>
      <c r="M102" s="167">
        <v>9.8879999999999999</v>
      </c>
      <c r="N102" s="197">
        <v>5.8639999999999999</v>
      </c>
      <c r="O102" s="168">
        <v>0.98899999999999999</v>
      </c>
      <c r="P102" s="39"/>
      <c r="Q102" s="40">
        <f t="shared" ref="Q102:Q103" si="33">SUM(J102:P102)</f>
        <v>111.66600000000001</v>
      </c>
    </row>
    <row r="103" spans="1:17" ht="18.75" thickBot="1" x14ac:dyDescent="0.4">
      <c r="A103" s="191"/>
      <c r="B103" s="191"/>
      <c r="C103" s="126" t="s">
        <v>21</v>
      </c>
      <c r="D103" s="35"/>
      <c r="E103" s="35"/>
      <c r="F103" s="53">
        <f t="shared" si="31"/>
        <v>0</v>
      </c>
      <c r="G103" s="35"/>
      <c r="H103" s="35"/>
      <c r="I103" s="113">
        <f t="shared" si="32"/>
        <v>0</v>
      </c>
      <c r="J103" s="39"/>
      <c r="K103" s="39"/>
      <c r="L103" s="39"/>
      <c r="M103" s="39"/>
      <c r="N103" s="39"/>
      <c r="O103" s="39"/>
      <c r="P103" s="39"/>
      <c r="Q103" s="40">
        <f t="shared" si="33"/>
        <v>0</v>
      </c>
    </row>
    <row r="104" spans="1:17" ht="18.75" thickBot="1" x14ac:dyDescent="0.4">
      <c r="A104" s="173"/>
      <c r="B104" s="43"/>
      <c r="C104" s="44"/>
      <c r="D104" s="45">
        <f>SUM(D101:D103)</f>
        <v>2637</v>
      </c>
      <c r="E104" s="45">
        <f t="shared" ref="E104:P104" si="34">SUM(E101:E103)</f>
        <v>3955</v>
      </c>
      <c r="F104" s="45">
        <f t="shared" si="34"/>
        <v>6592</v>
      </c>
      <c r="G104" s="45">
        <f t="shared" si="34"/>
        <v>1611</v>
      </c>
      <c r="H104" s="45">
        <f t="shared" si="34"/>
        <v>2121</v>
      </c>
      <c r="I104" s="45">
        <f t="shared" si="34"/>
        <v>3732</v>
      </c>
      <c r="J104" s="48">
        <f t="shared" si="34"/>
        <v>0</v>
      </c>
      <c r="K104" s="48">
        <f t="shared" si="34"/>
        <v>79.103999999999999</v>
      </c>
      <c r="L104" s="48">
        <f t="shared" si="34"/>
        <v>15.821</v>
      </c>
      <c r="M104" s="48">
        <f t="shared" si="34"/>
        <v>9.8879999999999999</v>
      </c>
      <c r="N104" s="48">
        <f t="shared" si="34"/>
        <v>5.8639999999999999</v>
      </c>
      <c r="O104" s="48">
        <f t="shared" si="34"/>
        <v>0.98899999999999999</v>
      </c>
      <c r="P104" s="48">
        <f t="shared" si="34"/>
        <v>0</v>
      </c>
      <c r="Q104" s="48">
        <f>SUM(Q101:Q103)</f>
        <v>111.66600000000001</v>
      </c>
    </row>
    <row r="105" spans="1:17" ht="18.75" thickBot="1" x14ac:dyDescent="0.4">
      <c r="A105" s="192">
        <v>43130</v>
      </c>
      <c r="B105" s="164" t="s">
        <v>44</v>
      </c>
      <c r="C105" s="126" t="s">
        <v>19</v>
      </c>
      <c r="D105" s="60"/>
      <c r="E105" s="60"/>
      <c r="F105" s="53">
        <f>SUM(D105:E105)</f>
        <v>0</v>
      </c>
      <c r="G105" s="35"/>
      <c r="H105" s="60"/>
      <c r="I105" s="113">
        <f>SUM(G105:H105)</f>
        <v>0</v>
      </c>
      <c r="J105" s="54"/>
      <c r="K105" s="54"/>
      <c r="L105" s="54"/>
      <c r="M105" s="54"/>
      <c r="N105" s="54"/>
      <c r="O105" s="54"/>
      <c r="P105" s="54"/>
      <c r="Q105" s="40">
        <f>SUM(J105:P105)</f>
        <v>0</v>
      </c>
    </row>
    <row r="106" spans="1:17" ht="18.75" thickBot="1" x14ac:dyDescent="0.4">
      <c r="A106" s="191"/>
      <c r="B106" s="191" t="s">
        <v>26</v>
      </c>
      <c r="C106" s="126" t="s">
        <v>20</v>
      </c>
      <c r="D106" s="165">
        <v>1904</v>
      </c>
      <c r="E106" s="165">
        <v>2524</v>
      </c>
      <c r="F106" s="53">
        <f t="shared" ref="F106:F107" si="35">SUM(D106:E106)</f>
        <v>4428</v>
      </c>
      <c r="G106" s="166">
        <v>604</v>
      </c>
      <c r="H106" s="169">
        <v>841</v>
      </c>
      <c r="I106" s="113">
        <f t="shared" ref="I106:I107" si="36">SUM(G106:H106)</f>
        <v>1445</v>
      </c>
      <c r="J106" s="199"/>
      <c r="K106" s="167">
        <v>53.151000000000003</v>
      </c>
      <c r="L106" s="167">
        <v>10.627000000000001</v>
      </c>
      <c r="M106" s="167">
        <v>6.6420000000000003</v>
      </c>
      <c r="N106" s="167">
        <v>3.9849999999999999</v>
      </c>
      <c r="O106" s="198">
        <v>0.66400000000000003</v>
      </c>
      <c r="P106" s="39"/>
      <c r="Q106" s="40">
        <f t="shared" ref="Q106:Q107" si="37">SUM(J106:P106)</f>
        <v>75.069000000000003</v>
      </c>
    </row>
    <row r="107" spans="1:17" ht="18.75" thickBot="1" x14ac:dyDescent="0.4">
      <c r="A107" s="191"/>
      <c r="B107" s="191"/>
      <c r="C107" s="126" t="s">
        <v>21</v>
      </c>
      <c r="D107" s="35"/>
      <c r="E107" s="35"/>
      <c r="F107" s="53">
        <f t="shared" si="35"/>
        <v>0</v>
      </c>
      <c r="G107" s="35"/>
      <c r="H107" s="35"/>
      <c r="I107" s="113">
        <f t="shared" si="36"/>
        <v>0</v>
      </c>
      <c r="J107" s="39"/>
      <c r="K107" s="39"/>
      <c r="L107" s="39"/>
      <c r="M107" s="39"/>
      <c r="N107" s="39"/>
      <c r="O107" s="39"/>
      <c r="P107" s="39"/>
      <c r="Q107" s="40">
        <f t="shared" si="37"/>
        <v>0</v>
      </c>
    </row>
    <row r="108" spans="1:17" ht="18.75" thickBot="1" x14ac:dyDescent="0.4">
      <c r="A108" s="173"/>
      <c r="B108" s="43"/>
      <c r="C108" s="44"/>
      <c r="D108" s="45">
        <f>SUM(D105:D107)</f>
        <v>1904</v>
      </c>
      <c r="E108" s="45">
        <f t="shared" ref="E108:Q108" si="38">SUM(E105:E107)</f>
        <v>2524</v>
      </c>
      <c r="F108" s="45">
        <f t="shared" si="38"/>
        <v>4428</v>
      </c>
      <c r="G108" s="45">
        <f t="shared" si="38"/>
        <v>604</v>
      </c>
      <c r="H108" s="45">
        <f t="shared" si="38"/>
        <v>841</v>
      </c>
      <c r="I108" s="45">
        <f t="shared" si="38"/>
        <v>1445</v>
      </c>
      <c r="J108" s="48">
        <f t="shared" si="38"/>
        <v>0</v>
      </c>
      <c r="K108" s="48">
        <f t="shared" si="38"/>
        <v>53.151000000000003</v>
      </c>
      <c r="L108" s="48">
        <f t="shared" si="38"/>
        <v>10.627000000000001</v>
      </c>
      <c r="M108" s="48">
        <f t="shared" si="38"/>
        <v>6.6420000000000003</v>
      </c>
      <c r="N108" s="48">
        <f t="shared" si="38"/>
        <v>3.9849999999999999</v>
      </c>
      <c r="O108" s="48">
        <f t="shared" si="38"/>
        <v>0.66400000000000003</v>
      </c>
      <c r="P108" s="48">
        <f t="shared" si="38"/>
        <v>0</v>
      </c>
      <c r="Q108" s="72">
        <f t="shared" si="38"/>
        <v>75.069000000000003</v>
      </c>
    </row>
    <row r="109" spans="1:17" ht="18.75" thickBot="1" x14ac:dyDescent="0.4">
      <c r="A109" s="130"/>
      <c r="B109" s="131" t="s">
        <v>22</v>
      </c>
      <c r="C109" s="132"/>
      <c r="D109" s="133">
        <f>D96+D92+D88+D84+D80+D76+D72+D68+D64+D60+D56+D52+D48+D44+D40+D36+D32+D28+D24+D20+D16+D12+D100+D104+D108</f>
        <v>99361</v>
      </c>
      <c r="E109" s="133">
        <f t="shared" ref="E109:P109" si="39">E96+E92+E88+E84+E80+E76+E72+E68+E64+E60+E56+E52+E48+E44+E40+E36+E32+E28+E24+E20+E16+E12+E100+E104+E108</f>
        <v>127236</v>
      </c>
      <c r="F109" s="133">
        <f t="shared" si="39"/>
        <v>226597</v>
      </c>
      <c r="G109" s="133">
        <f t="shared" si="39"/>
        <v>33068</v>
      </c>
      <c r="H109" s="133">
        <f t="shared" si="39"/>
        <v>47667</v>
      </c>
      <c r="I109" s="133">
        <f t="shared" si="39"/>
        <v>80735</v>
      </c>
      <c r="J109" s="134">
        <f>J96+J92+J88+J84+J80+J76+J72+J68+J64+J60+J56+J52+J48+J44+J40+J36+J32+J28+J24+J20+J16+J12+J100+J104+J108</f>
        <v>35.1</v>
      </c>
      <c r="K109" s="134">
        <f t="shared" si="39"/>
        <v>2683.1639999999998</v>
      </c>
      <c r="L109" s="134">
        <f t="shared" si="39"/>
        <v>542.93180000000007</v>
      </c>
      <c r="M109" s="134">
        <f t="shared" si="39"/>
        <v>339.89399999999995</v>
      </c>
      <c r="N109" s="134">
        <f t="shared" si="39"/>
        <v>203.86700000000002</v>
      </c>
      <c r="O109" s="134">
        <f t="shared" si="39"/>
        <v>33.991799999999998</v>
      </c>
      <c r="P109" s="134">
        <f t="shared" si="39"/>
        <v>0</v>
      </c>
      <c r="Q109" s="196">
        <f>Q96+Q92+Q88+Q84+Q80+Q76+Q72+Q68+Q64+Q60+Q56+Q52+Q48+Q44+Q40+Q36+Q32+Q28+Q24+Q20+Q16+Q12+Q100+Q104+Q108</f>
        <v>3838.9485999999997</v>
      </c>
    </row>
    <row r="110" spans="1:17" ht="18" x14ac:dyDescent="0.35">
      <c r="O110" s="135"/>
      <c r="P110" s="135"/>
      <c r="Q110" s="136"/>
    </row>
    <row r="111" spans="1:17" ht="15.75" thickBot="1" x14ac:dyDescent="0.3">
      <c r="O111" s="135"/>
      <c r="P111" s="135"/>
      <c r="Q111" s="137"/>
    </row>
    <row r="112" spans="1:17" ht="15.75" thickBot="1" x14ac:dyDescent="0.3">
      <c r="C112" s="138" t="s">
        <v>23</v>
      </c>
      <c r="D112" s="139" t="s">
        <v>16</v>
      </c>
      <c r="E112" s="139" t="s">
        <v>17</v>
      </c>
      <c r="F112" s="156" t="s">
        <v>12</v>
      </c>
      <c r="G112" s="140" t="s">
        <v>16</v>
      </c>
      <c r="H112" s="139" t="s">
        <v>17</v>
      </c>
      <c r="I112" s="156" t="s">
        <v>12</v>
      </c>
      <c r="J112" s="141" t="s">
        <v>5</v>
      </c>
      <c r="K112" s="142" t="s">
        <v>6</v>
      </c>
      <c r="L112" s="142" t="s">
        <v>7</v>
      </c>
      <c r="M112" s="142" t="s">
        <v>8</v>
      </c>
      <c r="N112" s="143" t="s">
        <v>9</v>
      </c>
      <c r="O112" s="141" t="s">
        <v>10</v>
      </c>
      <c r="P112" s="142" t="s">
        <v>11</v>
      </c>
      <c r="Q112" s="144">
        <v>0</v>
      </c>
    </row>
    <row r="113" spans="3:17" ht="18.75" thickBot="1" x14ac:dyDescent="0.4">
      <c r="C113" s="145" t="s">
        <v>19</v>
      </c>
      <c r="D113" s="52"/>
      <c r="E113" s="52"/>
      <c r="F113" s="157">
        <f>SUM(D113:E113)</f>
        <v>0</v>
      </c>
      <c r="G113" s="52"/>
      <c r="H113" s="52"/>
      <c r="I113" s="157">
        <f>G113+H113</f>
        <v>0</v>
      </c>
      <c r="J113" s="146"/>
      <c r="K113" s="146"/>
      <c r="L113" s="146"/>
      <c r="M113" s="146"/>
      <c r="N113" s="147"/>
      <c r="O113" s="147"/>
      <c r="P113" s="147"/>
      <c r="Q113" s="158">
        <f>SUM(J113:P113)</f>
        <v>0</v>
      </c>
    </row>
    <row r="114" spans="3:17" ht="18.75" thickBot="1" x14ac:dyDescent="0.4">
      <c r="C114" s="148" t="s">
        <v>20</v>
      </c>
      <c r="D114" s="133">
        <f>D101+D97+D93+D89+D85+D81+D77+D73+D69+D65+D61+D57+D53+D49+D45+D41+D37+D33+D29+D25+D21+D17+D105+D109+D113</f>
        <v>99361</v>
      </c>
      <c r="E114" s="133">
        <f t="shared" ref="E114" si="40">E101+E97+E93+E89+E85+E81+E77+E73+E69+E65+E61+E57+E53+E49+E45+E41+E37+E33+E29+E25+E21+E17+E105+E109+E113</f>
        <v>127236</v>
      </c>
      <c r="F114" s="157">
        <f t="shared" ref="F114:F115" si="41">SUM(D114:E114)</f>
        <v>226597</v>
      </c>
      <c r="G114" s="133">
        <f t="shared" ref="G114" si="42">G101+G97+G93+G89+G85+G81+G77+G73+G69+G65+G61+G57+G53+G49+G45+G41+G37+G33+G29+G25+G21+G17+G105+G109+G113</f>
        <v>33068</v>
      </c>
      <c r="H114" s="133">
        <f t="shared" ref="H114" si="43">H101+H97+H93+H89+H85+H81+H77+H73+H69+H65+H61+H57+H53+H49+H45+H41+H37+H33+H29+H25+H21+H17+H105+H109+H113</f>
        <v>47667</v>
      </c>
      <c r="I114" s="157">
        <f t="shared" ref="I114:I115" si="44">G114+H114</f>
        <v>80735</v>
      </c>
      <c r="J114" s="134">
        <f>J101+J97+J93+J89+J85+J81+J77+J73+J69+J65+J61+J57+J53+J49+J45+J41+J37+J33+J29+J25+J21+J17+J105+J109+J113</f>
        <v>35.1</v>
      </c>
      <c r="K114" s="134">
        <f t="shared" ref="K114" si="45">K101+K97+K93+K89+K85+K81+K77+K73+K69+K65+K61+K57+K53+K49+K45+K41+K37+K33+K29+K25+K21+K17+K105+K109+K113</f>
        <v>2683.1639999999998</v>
      </c>
      <c r="L114" s="134">
        <f t="shared" ref="L114" si="46">L101+L97+L93+L89+L85+L81+L77+L73+L69+L65+L61+L57+L53+L49+L45+L41+L37+L33+L29+L25+L21+L17+L105+L109+L113</f>
        <v>542.93180000000007</v>
      </c>
      <c r="M114" s="134">
        <f t="shared" ref="M114" si="47">M101+M97+M93+M89+M85+M81+M77+M73+M69+M65+M61+M57+M53+M49+M45+M41+M37+M33+M29+M25+M21+M17+M105+M109+M113</f>
        <v>339.89399999999995</v>
      </c>
      <c r="N114" s="134">
        <f t="shared" ref="N114" si="48">N101+N97+N93+N89+N85+N81+N77+N73+N69+N65+N61+N57+N53+N49+N45+N41+N37+N33+N29+N25+N21+N17+N105+N109+N113</f>
        <v>203.86700000000002</v>
      </c>
      <c r="O114" s="134">
        <f t="shared" ref="O114" si="49">O101+O97+O93+O89+O85+O81+O77+O73+O69+O65+O61+O57+O53+O49+O45+O41+O37+O33+O29+O25+O21+O17+O105+O109+O113</f>
        <v>33.991799999999998</v>
      </c>
      <c r="P114" s="147">
        <v>7.4000000000000003E-3</v>
      </c>
      <c r="Q114" s="158">
        <f>SUM(J114:P114)</f>
        <v>3838.9559999999992</v>
      </c>
    </row>
    <row r="115" spans="3:17" ht="18.75" thickBot="1" x14ac:dyDescent="0.4">
      <c r="C115" s="150" t="s">
        <v>21</v>
      </c>
      <c r="D115" s="52"/>
      <c r="E115" s="52"/>
      <c r="F115" s="157">
        <f t="shared" si="41"/>
        <v>0</v>
      </c>
      <c r="G115" s="52"/>
      <c r="H115" s="52"/>
      <c r="I115" s="157">
        <f t="shared" si="44"/>
        <v>0</v>
      </c>
      <c r="J115" s="149"/>
      <c r="K115" s="146"/>
      <c r="L115" s="146"/>
      <c r="M115" s="146"/>
      <c r="N115" s="147"/>
      <c r="O115" s="147"/>
      <c r="P115" s="147"/>
      <c r="Q115" s="158"/>
    </row>
    <row r="116" spans="3:17" ht="18.75" thickBot="1" x14ac:dyDescent="0.4">
      <c r="C116" s="151" t="s">
        <v>12</v>
      </c>
      <c r="D116" s="159">
        <f>SUM(D113:D115)</f>
        <v>99361</v>
      </c>
      <c r="E116" s="159">
        <f t="shared" ref="E116:Q116" si="50">SUM(E113:E115)</f>
        <v>127236</v>
      </c>
      <c r="F116" s="159">
        <f t="shared" si="50"/>
        <v>226597</v>
      </c>
      <c r="G116" s="159">
        <f t="shared" si="50"/>
        <v>33068</v>
      </c>
      <c r="H116" s="160">
        <f t="shared" si="50"/>
        <v>47667</v>
      </c>
      <c r="I116" s="160">
        <f t="shared" si="50"/>
        <v>80735</v>
      </c>
      <c r="J116" s="161">
        <f t="shared" si="50"/>
        <v>35.1</v>
      </c>
      <c r="K116" s="161">
        <f t="shared" si="50"/>
        <v>2683.1639999999998</v>
      </c>
      <c r="L116" s="161">
        <f t="shared" si="50"/>
        <v>542.93180000000007</v>
      </c>
      <c r="M116" s="161">
        <f t="shared" si="50"/>
        <v>339.89399999999995</v>
      </c>
      <c r="N116" s="161">
        <f t="shared" si="50"/>
        <v>203.86700000000002</v>
      </c>
      <c r="O116" s="161">
        <f t="shared" si="50"/>
        <v>33.991799999999998</v>
      </c>
      <c r="P116" s="161">
        <f t="shared" si="50"/>
        <v>7.4000000000000003E-3</v>
      </c>
      <c r="Q116" s="161">
        <f>SUM(Q113:Q115)</f>
        <v>3838.9559999999992</v>
      </c>
    </row>
    <row r="118" spans="3:17" x14ac:dyDescent="0.25">
      <c r="E118" s="152"/>
      <c r="F118" s="152"/>
      <c r="Q118" s="153">
        <v>0</v>
      </c>
    </row>
    <row r="119" spans="3:17" x14ac:dyDescent="0.25">
      <c r="Q119" s="153"/>
    </row>
  </sheetData>
  <mergeCells count="1">
    <mergeCell ref="A6:F6"/>
  </mergeCells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PALORINYA DDR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CTS</cp:lastModifiedBy>
  <dcterms:created xsi:type="dcterms:W3CDTF">2018-02-01T11:45:54Z</dcterms:created>
  <dcterms:modified xsi:type="dcterms:W3CDTF">2018-02-04T16:33:29Z</dcterms:modified>
</cp:coreProperties>
</file>