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farra\Documents\Job Tracker-Notes &amp; Interview Prep\Data Analystics-Portfolio Projects\"/>
    </mc:Choice>
  </mc:AlternateContent>
  <xr:revisionPtr revIDLastSave="0" documentId="13_ncr:1_{5369D830-15B9-4590-B48F-41B9621DF268}" xr6:coauthVersionLast="47" xr6:coauthVersionMax="47" xr10:uidLastSave="{00000000-0000-0000-0000-000000000000}"/>
  <bookViews>
    <workbookView xWindow="-120" yWindow="-120" windowWidth="20730" windowHeight="11160" xr2:uid="{5FC28746-D62A-4C29-AB3C-C74E45E963C8}"/>
  </bookViews>
  <sheets>
    <sheet name="Dashboard" sheetId="1" r:id="rId1"/>
    <sheet name="Ledger" sheetId="2" r:id="rId2"/>
    <sheet name="Charting" sheetId="3" r:id="rId3"/>
  </sheets>
  <definedNames>
    <definedName name="_xlnm._FilterDatabase" localSheetId="0" hidden="1">Dashboard!$A$5:$J$6</definedName>
    <definedName name="_xlnm._FilterDatabase" localSheetId="1" hidden="1">Ledger!$B$2:$H$9</definedName>
    <definedName name="_xlnm.Extract" localSheetId="0">Dashboard!$A$7:$J$7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G45" i="1"/>
  <c r="G24" i="1"/>
  <c r="C5" i="3"/>
  <c r="F5" i="3" s="1"/>
  <c r="C4" i="3"/>
  <c r="B8" i="3" s="1" a="1"/>
  <c r="B8" i="3" s="1"/>
  <c r="A7" i="1" a="1"/>
  <c r="A7" i="1"/>
  <c r="A17" i="1" a="1"/>
  <c r="A17" i="1"/>
  <c r="H3" i="2"/>
  <c r="H4" i="2"/>
  <c r="H5" i="2"/>
  <c r="H6" i="2"/>
  <c r="H7" i="2"/>
  <c r="H8" i="2"/>
  <c r="H9" i="2"/>
  <c r="F3" i="2" a="1"/>
  <c r="F3" i="2"/>
  <c r="F4" i="2" a="1"/>
  <c r="F4" i="2"/>
  <c r="F5" i="2" a="1"/>
  <c r="F5" i="2"/>
  <c r="F6" i="2" a="1"/>
  <c r="F6" i="2"/>
  <c r="F7" i="2" a="1"/>
  <c r="F7" i="2"/>
  <c r="F8" i="2" a="1"/>
  <c r="F8" i="2"/>
  <c r="F9" i="2" a="1"/>
  <c r="F9" i="2"/>
  <c r="C3" i="2" a="1"/>
  <c r="C3" i="2"/>
  <c r="C4" i="2" a="1"/>
  <c r="C4" i="2"/>
  <c r="C5" i="2" a="1"/>
  <c r="C5" i="2"/>
  <c r="C6" i="2" a="1"/>
  <c r="C6" i="2"/>
  <c r="C7" i="2" a="1"/>
  <c r="C7" i="2"/>
  <c r="C8" i="2" a="1"/>
  <c r="C8" i="2"/>
  <c r="C9" i="2" a="1"/>
  <c r="C9" i="2"/>
  <c r="E8" i="3" l="1" a="1"/>
  <c r="E8" i="3" s="1"/>
  <c r="B7" i="1" a="1"/>
  <c r="B7" i="1" s="1"/>
  <c r="D7" i="1" a="1"/>
  <c r="D7" i="1" s="1"/>
  <c r="J7" i="1" a="1"/>
  <c r="J7" i="1" s="1"/>
  <c r="K7" i="1" a="1"/>
  <c r="K7" i="1" s="1"/>
  <c r="E7" i="1" a="1"/>
  <c r="E7" i="1" s="1"/>
  <c r="C7" i="1" a="1"/>
  <c r="C7" i="1" s="1"/>
  <c r="H7" i="1" l="1" a="1"/>
  <c r="H7" i="1" s="1"/>
  <c r="G2" i="1" s="1"/>
  <c r="F7" i="1" a="1"/>
  <c r="F7" i="1" s="1"/>
  <c r="E2" i="1" s="1"/>
  <c r="G7" i="1" l="1" a="1"/>
  <c r="G7" i="1" s="1"/>
  <c r="I7" i="1" a="1"/>
  <c r="I7" i="1" s="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57">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futureMetadata>
  <cellMetadata count="1">
    <bk>
      <rc t="1" v="0"/>
    </bk>
  </cellMetadata>
  <valueMetadata count="7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valueMetadata>
</metadata>
</file>

<file path=xl/sharedStrings.xml><?xml version="1.0" encoding="utf-8"?>
<sst xmlns="http://schemas.openxmlformats.org/spreadsheetml/2006/main" count="44" uniqueCount="35">
  <si>
    <t>Personal Stock Porfolio Dashboard</t>
  </si>
  <si>
    <t>Current Holdings</t>
  </si>
  <si>
    <t>Industry</t>
  </si>
  <si>
    <t>Units</t>
  </si>
  <si>
    <t>Current Price</t>
  </si>
  <si>
    <t>Market Value</t>
  </si>
  <si>
    <t>Gain/(Loss)</t>
  </si>
  <si>
    <t>Stock</t>
  </si>
  <si>
    <t>Date</t>
  </si>
  <si>
    <t>Price</t>
  </si>
  <si>
    <t>Currency</t>
  </si>
  <si>
    <t>Ticker symbol</t>
  </si>
  <si>
    <t>Ticker</t>
  </si>
  <si>
    <t>Transaction Type</t>
  </si>
  <si>
    <t>BUY</t>
  </si>
  <si>
    <t>SELL</t>
  </si>
  <si>
    <t>Actual</t>
  </si>
  <si>
    <t>Comparison</t>
  </si>
  <si>
    <t>Ticker -&gt;</t>
  </si>
  <si>
    <t>Company -&gt;</t>
  </si>
  <si>
    <t>Months -&gt;</t>
  </si>
  <si>
    <t>Quantity</t>
  </si>
  <si>
    <t>% Breakdown</t>
  </si>
  <si>
    <t>$ Day Change</t>
  </si>
  <si>
    <t>52 Week Low</t>
  </si>
  <si>
    <t>52 Week High</t>
  </si>
  <si>
    <t>Portfolio Breakdown</t>
  </si>
  <si>
    <t>Gain/(Loss) Breakdown</t>
  </si>
  <si>
    <t>Historical Performance</t>
  </si>
  <si>
    <t>Stock Lookup -&gt;</t>
  </si>
  <si>
    <t>Time Period (months) -&gt;</t>
  </si>
  <si>
    <t>Total Transaction Amount</t>
  </si>
  <si>
    <t xml:space="preserve">Portfolio Value
</t>
  </si>
  <si>
    <t>HD</t>
  </si>
  <si>
    <t>Comparison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</si>
</sst>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C09]#,##0.00;\-[$$-C09]#,##0.00"/>
    <numFmt numFmtId="166" formatCode="0.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24"/>
      <color theme="0"/>
      <name val="Calibri"/>
      <family val="2"/>
      <scheme val="minor"/>
    </font>
    <font>
      <sz val="11"/>
      <name val="Calibri"/>
      <family val="2"/>
      <scheme val="minor"/>
    </font>
    <font>
      <b/>
      <sz val="11"/>
      <color theme="5" tint="-0.499984740745262"/>
      <name val="Calibri"/>
      <family val="2"/>
      <scheme val="minor"/>
    </font>
    <font>
      <sz val="11"/>
      <color theme="1"/>
      <name val="Calibri"/>
      <family val="2"/>
    </font>
    <font>
      <b/>
      <sz val="11"/>
      <color theme="0"/>
      <name val="Calibri"/>
      <family val="2"/>
    </font>
    <font>
      <sz val="11"/>
      <name val="Calibri"/>
      <family val="2"/>
    </font>
    <font>
      <b/>
      <sz val="11"/>
      <color theme="1"/>
      <name val="Calibri"/>
      <family val="2"/>
    </font>
    <font>
      <b/>
      <sz val="14"/>
      <color theme="0"/>
      <name val="Calibri"/>
      <family val="2"/>
      <scheme val="minor"/>
    </font>
    <font>
      <b/>
      <sz val="16"/>
      <color theme="0"/>
      <name val="Calibri"/>
      <family val="2"/>
      <scheme val="minor"/>
    </font>
  </fonts>
  <fills count="12">
    <fill>
      <patternFill patternType="none"/>
    </fill>
    <fill>
      <patternFill patternType="gray125"/>
    </fill>
    <fill>
      <patternFill patternType="solid">
        <fgColor theme="6"/>
        <bgColor indexed="64"/>
      </patternFill>
    </fill>
    <fill>
      <patternFill patternType="solid">
        <fgColor theme="6" tint="0.39997558519241921"/>
        <bgColor indexed="64"/>
      </patternFill>
    </fill>
    <fill>
      <patternFill patternType="solid">
        <fgColor rgb="FFD9E2F3"/>
        <bgColor rgb="FFD9E2F3"/>
      </patternFill>
    </fill>
    <fill>
      <patternFill patternType="solid">
        <fgColor theme="5" tint="-0.249977111117893"/>
        <bgColor rgb="FF2A3E68"/>
      </patternFill>
    </fill>
    <fill>
      <patternFill patternType="solid">
        <fgColor theme="5" tint="-0.249977111117893"/>
        <bgColor indexed="64"/>
      </patternFill>
    </fill>
    <fill>
      <patternFill patternType="solid">
        <fgColor theme="5" tint="0.79998168889431442"/>
        <bgColor indexed="64"/>
      </patternFill>
    </fill>
    <fill>
      <patternFill patternType="solid">
        <fgColor rgb="FFFFFF99"/>
        <bgColor rgb="FFFFFF99"/>
      </patternFill>
    </fill>
    <fill>
      <patternFill patternType="solid">
        <fgColor theme="0"/>
        <bgColor indexed="64"/>
      </patternFill>
    </fill>
    <fill>
      <patternFill patternType="solid">
        <fgColor theme="5"/>
        <bgColor indexed="64"/>
      </patternFill>
    </fill>
    <fill>
      <patternFill patternType="solid">
        <fgColor theme="5"/>
        <bgColor rgb="FFD9E2F3"/>
      </patternFill>
    </fill>
  </fills>
  <borders count="8">
    <border>
      <left/>
      <right/>
      <top/>
      <bottom/>
      <diagonal/>
    </border>
    <border>
      <left/>
      <right/>
      <top style="thin">
        <color theme="6" tint="0.39997558519241921"/>
      </top>
      <bottom/>
      <diagonal/>
    </border>
    <border>
      <left style="thin">
        <color theme="6" tint="0.39997558519241921"/>
      </left>
      <right/>
      <top style="thin">
        <color theme="6" tint="0.39997558519241921"/>
      </top>
      <bottom/>
      <diagonal/>
    </border>
    <border>
      <left/>
      <right style="thin">
        <color theme="6" tint="0.39997558519241921"/>
      </right>
      <top style="thin">
        <color theme="6" tint="0.39997558519241921"/>
      </top>
      <bottom/>
      <diagonal/>
    </border>
    <border>
      <left/>
      <right/>
      <top/>
      <bottom style="thick">
        <color theme="6" tint="0.39994506668294322"/>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0" fillId="2" borderId="0" xfId="0" applyFill="1"/>
    <xf numFmtId="0" fontId="3" fillId="2" borderId="0" xfId="0" applyFont="1" applyFill="1" applyAlignment="1">
      <alignment vertical="center"/>
    </xf>
    <xf numFmtId="0" fontId="3" fillId="2" borderId="0" xfId="0" applyFont="1" applyFill="1" applyAlignment="1"/>
    <xf numFmtId="0" fontId="0" fillId="0" borderId="0" xfId="0" applyBorder="1"/>
    <xf numFmtId="164" fontId="0" fillId="0" borderId="0" xfId="0" applyNumberFormat="1"/>
    <xf numFmtId="0" fontId="0" fillId="3" borderId="1" xfId="0" applyFill="1" applyBorder="1" applyAlignment="1">
      <alignment horizontal="left"/>
    </xf>
    <xf numFmtId="0" fontId="0" fillId="3" borderId="3" xfId="0" applyFill="1" applyBorder="1" applyAlignment="1">
      <alignment horizontal="left"/>
    </xf>
    <xf numFmtId="0" fontId="2" fillId="3" borderId="0" xfId="0" applyFont="1" applyFill="1" applyAlignment="1">
      <alignment horizontal="center"/>
    </xf>
    <xf numFmtId="0" fontId="0" fillId="0" borderId="4" xfId="0" applyBorder="1" applyAlignment="1">
      <alignment horizontal="left" vertical="top"/>
    </xf>
    <xf numFmtId="0" fontId="5" fillId="3" borderId="2" xfId="0" applyFont="1" applyFill="1" applyBorder="1" applyAlignment="1">
      <alignment horizontal="left"/>
    </xf>
    <xf numFmtId="14" fontId="0" fillId="0" borderId="0" xfId="0" applyNumberFormat="1"/>
    <xf numFmtId="0" fontId="6" fillId="0" borderId="0" xfId="0" applyFont="1"/>
    <xf numFmtId="0" fontId="7" fillId="0" borderId="0" xfId="0" applyFont="1"/>
    <xf numFmtId="0" fontId="7" fillId="0" borderId="0" xfId="0" applyFont="1" applyAlignment="1">
      <alignment horizontal="center"/>
    </xf>
    <xf numFmtId="0" fontId="9" fillId="0" borderId="0" xfId="0" applyFont="1" applyAlignment="1">
      <alignment horizontal="right"/>
    </xf>
    <xf numFmtId="0" fontId="6" fillId="4" borderId="5" xfId="0" applyFont="1" applyFill="1" applyBorder="1" applyAlignment="1">
      <alignment horizontal="center"/>
    </xf>
    <xf numFmtId="0" fontId="9" fillId="0" borderId="0" xfId="0" applyFont="1" applyAlignment="1">
      <alignment horizontal="center"/>
    </xf>
    <xf numFmtId="0" fontId="9" fillId="0" borderId="0" xfId="0" applyFont="1"/>
    <xf numFmtId="0" fontId="9" fillId="0" borderId="0" xfId="0" applyFont="1" applyAlignment="1">
      <alignment horizontal="center" vertical="center"/>
    </xf>
    <xf numFmtId="165" fontId="6" fillId="0" borderId="0" xfId="0" applyNumberFormat="1"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xf>
    <xf numFmtId="0" fontId="0" fillId="3" borderId="0" xfId="0" applyFill="1"/>
    <xf numFmtId="0" fontId="2" fillId="7" borderId="0" xfId="0" applyFont="1" applyFill="1" applyAlignment="1">
      <alignment vertical="center"/>
    </xf>
    <xf numFmtId="0" fontId="2" fillId="7" borderId="0" xfId="0" applyFont="1" applyFill="1"/>
    <xf numFmtId="0" fontId="2" fillId="7" borderId="0" xfId="0" applyFont="1" applyFill="1" applyAlignment="1"/>
    <xf numFmtId="0" fontId="2" fillId="0" borderId="0" xfId="0" applyFont="1" applyFill="1"/>
    <xf numFmtId="0" fontId="0" fillId="0" borderId="0" xfId="0" applyFill="1"/>
    <xf numFmtId="0" fontId="2" fillId="0" borderId="4" xfId="0" applyFont="1" applyBorder="1" applyAlignment="1">
      <alignment horizontal="center" vertical="top"/>
    </xf>
    <xf numFmtId="0" fontId="2" fillId="0" borderId="4" xfId="0" applyFont="1" applyBorder="1" applyAlignment="1">
      <alignment horizontal="center"/>
    </xf>
    <xf numFmtId="0" fontId="6" fillId="8" borderId="5" xfId="0" applyFont="1" applyFill="1" applyBorder="1" applyAlignment="1">
      <alignment horizontal="center"/>
    </xf>
    <xf numFmtId="0" fontId="6" fillId="8" borderId="5" xfId="0" applyFont="1" applyFill="1" applyBorder="1" applyAlignment="1">
      <alignment horizontal="center" vertical="center"/>
    </xf>
    <xf numFmtId="164" fontId="0" fillId="0" borderId="0" xfId="1" applyNumberFormat="1" applyFont="1" applyAlignment="1"/>
    <xf numFmtId="166" fontId="0" fillId="0" borderId="0" xfId="2" applyNumberFormat="1" applyFont="1"/>
    <xf numFmtId="164" fontId="0" fillId="0" borderId="0" xfId="2" applyNumberFormat="1" applyFont="1"/>
    <xf numFmtId="0" fontId="2" fillId="7" borderId="0" xfId="0" applyFont="1" applyFill="1" applyAlignment="1">
      <alignment horizontal="center"/>
    </xf>
    <xf numFmtId="0" fontId="2" fillId="9" borderId="0" xfId="0" applyFont="1" applyFill="1"/>
    <xf numFmtId="0" fontId="0" fillId="9" borderId="0" xfId="0" applyFill="1"/>
    <xf numFmtId="0" fontId="2" fillId="10" borderId="0" xfId="0" applyFont="1" applyFill="1" applyAlignment="1">
      <alignment horizontal="center"/>
    </xf>
    <xf numFmtId="0" fontId="6" fillId="8" borderId="6" xfId="0" applyFont="1" applyFill="1" applyBorder="1" applyAlignment="1">
      <alignment horizontal="center"/>
    </xf>
    <xf numFmtId="0" fontId="8" fillId="0" borderId="7" xfId="0" applyFont="1" applyBorder="1"/>
    <xf numFmtId="0" fontId="9" fillId="11" borderId="0" xfId="0" applyFont="1" applyFill="1" applyAlignment="1">
      <alignment horizontal="center"/>
    </xf>
    <xf numFmtId="0" fontId="8" fillId="10" borderId="0" xfId="0" applyFont="1" applyFill="1"/>
    <xf numFmtId="0" fontId="10" fillId="2" borderId="0" xfId="0" applyFont="1" applyFill="1" applyAlignment="1">
      <alignment horizontal="center" vertical="top"/>
    </xf>
    <xf numFmtId="0" fontId="2" fillId="0" borderId="0" xfId="0" applyFont="1" applyAlignment="1">
      <alignment horizontal="center"/>
    </xf>
    <xf numFmtId="0" fontId="10" fillId="2" borderId="0" xfId="0" applyFont="1" applyFill="1" applyAlignment="1">
      <alignment horizontal="center" vertical="top" wrapText="1"/>
    </xf>
    <xf numFmtId="0" fontId="3" fillId="2" borderId="0" xfId="0" applyFont="1" applyFill="1" applyAlignment="1">
      <alignment horizontal="left" vertical="center"/>
    </xf>
    <xf numFmtId="164" fontId="11" fillId="2" borderId="0" xfId="0" applyNumberFormat="1" applyFont="1" applyFill="1" applyAlignment="1">
      <alignment horizontal="center" vertical="center"/>
    </xf>
    <xf numFmtId="0" fontId="4" fillId="3" borderId="0" xfId="0" applyFont="1" applyFill="1" applyAlignment="1">
      <alignment horizontal="left"/>
    </xf>
    <xf numFmtId="0" fontId="7" fillId="5" borderId="0" xfId="0" applyFont="1" applyFill="1" applyAlignment="1">
      <alignment horizontal="center"/>
    </xf>
    <xf numFmtId="0" fontId="8" fillId="6" borderId="0" xfId="0" applyFont="1" applyFill="1"/>
  </cellXfs>
  <cellStyles count="3">
    <cellStyle name="Currency" xfId="1" builtinId="4"/>
    <cellStyle name="Normal" xfId="0" builtinId="0"/>
    <cellStyle name="Percent" xfId="2" builtinId="5"/>
  </cellStyles>
  <dxfs count="2">
    <dxf>
      <numFmt numFmtId="164" formatCode="&quot;$&quot;#,##0.00"/>
    </dxf>
    <dxf>
      <numFmt numFmtId="164" formatCode="&quot;$&quot;#,##0.00"/>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7-FBAC-49BA-B530-66BCC11D379C}"/>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3-FBAC-49BA-B530-66BCC11D379C}"/>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4-FBAC-49BA-B530-66BCC11D379C}"/>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5-FBAC-49BA-B530-66BCC11D379C}"/>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1-FBAC-49BA-B530-66BCC11D379C}"/>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2-FBAC-49BA-B530-66BCC11D379C}"/>
              </c:ext>
            </c:extLst>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06-FBAC-49BA-B530-66BCC11D37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Dashboard!$B$7:$B$13</c:f>
              <c:strCache>
                <c:ptCount val="7"/>
                <c:pt idx="0">
                  <c:v>AMC</c:v>
                </c:pt>
                <c:pt idx="1">
                  <c:v>MSFT</c:v>
                </c:pt>
                <c:pt idx="2">
                  <c:v>CVX</c:v>
                </c:pt>
                <c:pt idx="3">
                  <c:v>HD</c:v>
                </c:pt>
                <c:pt idx="4">
                  <c:v>AMZN</c:v>
                </c:pt>
                <c:pt idx="5">
                  <c:v>CRM</c:v>
                </c:pt>
                <c:pt idx="6">
                  <c:v>T</c:v>
                </c:pt>
              </c:strCache>
            </c:strRef>
          </c:cat>
          <c:val>
            <c:numRef>
              <c:f>Dashboard!$G$7:$G$13</c:f>
              <c:numCache>
                <c:formatCode>0.0%</c:formatCode>
                <c:ptCount val="7"/>
                <c:pt idx="0">
                  <c:v>4.4073978300361492E-2</c:v>
                </c:pt>
                <c:pt idx="1">
                  <c:v>0.29239378856618314</c:v>
                </c:pt>
                <c:pt idx="2">
                  <c:v>-0.13249841373175095</c:v>
                </c:pt>
                <c:pt idx="3">
                  <c:v>0.64426537599843137</c:v>
                </c:pt>
                <c:pt idx="4">
                  <c:v>-0.19283469098379302</c:v>
                </c:pt>
                <c:pt idx="5">
                  <c:v>0.29775143716716534</c:v>
                </c:pt>
                <c:pt idx="6">
                  <c:v>4.6848524683402705E-2</c:v>
                </c:pt>
              </c:numCache>
            </c:numRef>
          </c:val>
          <c:extLst>
            <c:ext xmlns:c16="http://schemas.microsoft.com/office/drawing/2014/chart" uri="{C3380CC4-5D6E-409C-BE32-E72D297353CC}">
              <c16:uniqueId val="{00000000-FBAC-49BA-B530-66BCC11D379C}"/>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1.7699115044247787E-2"/>
          <c:y val="1.86219739292365E-2"/>
          <c:w val="0.97935103244837762"/>
          <c:h val="0.97765363128491622"/>
        </c:manualLayout>
      </c:layout>
      <c:barChart>
        <c:barDir val="col"/>
        <c:grouping val="clustered"/>
        <c:varyColors val="0"/>
        <c:ser>
          <c:idx val="0"/>
          <c:order val="0"/>
          <c:spPr>
            <a:gradFill>
              <a:gsLst>
                <a:gs pos="0">
                  <a:schemeClr val="accent3"/>
                </a:gs>
                <a:gs pos="100000">
                  <a:schemeClr val="accent3">
                    <a:lumMod val="84000"/>
                  </a:schemeClr>
                </a:gs>
              </a:gsLst>
              <a:lin ang="5400000" scaled="1"/>
            </a:gradFill>
            <a:ln>
              <a:noFill/>
            </a:ln>
            <a:effectLst>
              <a:outerShdw blurRad="76200" dir="18900000" sy="23000" kx="-1200000" algn="bl" rotWithShape="0">
                <a:prstClr val="black">
                  <a:alpha val="20000"/>
                </a:prstClr>
              </a:outerShdw>
            </a:effectLst>
          </c:spPr>
          <c:invertIfNegative val="0"/>
          <c:dLbls>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2AA0647D-3326-4A90-B43A-12AA5599E381}" type="VALUE">
                      <a:rPr lang="en-US">
                        <a:solidFill>
                          <a:schemeClr val="tx1"/>
                        </a:solidFill>
                      </a:rPr>
                      <a:pPr>
                        <a:defRPr/>
                      </a:pPr>
                      <a:t>[VALUE]</a:t>
                    </a:fld>
                    <a:endParaRPr lang="en-US"/>
                  </a:p>
                </c:rich>
              </c:tx>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9FCB-4272-8092-45707740E65D}"/>
                </c:ext>
              </c:extLst>
            </c:dLbl>
            <c:dLbl>
              <c:idx val="1"/>
              <c:layout>
                <c:manualLayout>
                  <c:x val="1.201201485233616E-2"/>
                  <c:y val="-6.9246918026624328E-17"/>
                </c:manualLayout>
              </c:layout>
              <c:spPr>
                <a:solidFill>
                  <a:sysClr val="window" lastClr="FFFFFF"/>
                </a:solidFill>
                <a:ln w="19050" cap="flat" cmpd="sng" algn="ctr">
                  <a:solidFill>
                    <a:schemeClr val="lt1"/>
                  </a:solidFill>
                  <a:prstDash val="solid"/>
                  <a:miter lim="800000"/>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FCB-4272-8092-45707740E65D}"/>
                </c:ext>
              </c:extLst>
            </c:dLbl>
            <c:dLbl>
              <c:idx val="2"/>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B-9FCB-4272-8092-45707740E65D}"/>
                </c:ext>
              </c:extLst>
            </c:dLbl>
            <c:dLbl>
              <c:idx val="3"/>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9FCB-4272-8092-45707740E65D}"/>
                </c:ext>
              </c:extLst>
            </c:dLbl>
            <c:dLbl>
              <c:idx val="4"/>
              <c:spPr>
                <a:solidFill>
                  <a:sysClr val="window" lastClr="FFFFFF"/>
                </a:solidFill>
                <a:ln>
                  <a:solidFill>
                    <a:schemeClr val="accent2">
                      <a:lumMod val="40000"/>
                      <a:lumOff val="60000"/>
                    </a:schemeClr>
                  </a:solid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D-9FCB-4272-8092-45707740E65D}"/>
                </c:ext>
              </c:extLst>
            </c:dLbl>
            <c:dLbl>
              <c:idx val="5"/>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A-9FCB-4272-8092-45707740E65D}"/>
                </c:ext>
              </c:extLst>
            </c:dLbl>
            <c:dLbl>
              <c:idx val="6"/>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9-9FCB-4272-8092-45707740E65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Dashboard!$B$7:$B$13</c:f>
              <c:strCache>
                <c:ptCount val="7"/>
                <c:pt idx="0">
                  <c:v>AMC</c:v>
                </c:pt>
                <c:pt idx="1">
                  <c:v>MSFT</c:v>
                </c:pt>
                <c:pt idx="2">
                  <c:v>CVX</c:v>
                </c:pt>
                <c:pt idx="3">
                  <c:v>HD</c:v>
                </c:pt>
                <c:pt idx="4">
                  <c:v>AMZN</c:v>
                </c:pt>
                <c:pt idx="5">
                  <c:v>CRM</c:v>
                </c:pt>
                <c:pt idx="6">
                  <c:v>T</c:v>
                </c:pt>
              </c:strCache>
            </c:strRef>
          </c:cat>
          <c:val>
            <c:numRef>
              <c:f>Dashboard!$I$7:$I$13</c:f>
              <c:numCache>
                <c:formatCode>"$"#,##0.00</c:formatCode>
                <c:ptCount val="7"/>
                <c:pt idx="0">
                  <c:v>1513</c:v>
                </c:pt>
                <c:pt idx="1">
                  <c:v>1833.5</c:v>
                </c:pt>
                <c:pt idx="2">
                  <c:v>-8320.5499999999993</c:v>
                </c:pt>
                <c:pt idx="3">
                  <c:v>1557.9999999999964</c:v>
                </c:pt>
                <c:pt idx="4">
                  <c:v>-18836.349999999999</c:v>
                </c:pt>
                <c:pt idx="5">
                  <c:v>27704.400000000001</c:v>
                </c:pt>
                <c:pt idx="6">
                  <c:v>-682.37999999999965</c:v>
                </c:pt>
              </c:numCache>
            </c:numRef>
          </c:val>
          <c:extLst>
            <c:ext xmlns:c16="http://schemas.microsoft.com/office/drawing/2014/chart" uri="{C3380CC4-5D6E-409C-BE32-E72D297353CC}">
              <c16:uniqueId val="{00000000-9FCB-4272-8092-45707740E65D}"/>
            </c:ext>
          </c:extLst>
        </c:ser>
        <c:dLbls>
          <c:dLblPos val="inEnd"/>
          <c:showLegendKey val="0"/>
          <c:showVal val="1"/>
          <c:showCatName val="0"/>
          <c:showSerName val="0"/>
          <c:showPercent val="0"/>
          <c:showBubbleSize val="0"/>
        </c:dLbls>
        <c:gapWidth val="41"/>
        <c:axId val="1069066367"/>
        <c:axId val="1069069695"/>
      </c:barChart>
      <c:catAx>
        <c:axId val="1069066367"/>
        <c:scaling>
          <c:orientation val="minMax"/>
        </c:scaling>
        <c:delete val="0"/>
        <c:axPos val="b"/>
        <c:numFmt formatCode="General" sourceLinked="1"/>
        <c:majorTickMark val="none"/>
        <c:minorTickMark val="none"/>
        <c:tickLblPos val="high"/>
        <c:spPr>
          <a:noFill/>
          <a:ln>
            <a:noFill/>
          </a:ln>
          <a:effectLst/>
        </c:spPr>
        <c:txPr>
          <a:bodyPr rot="0" spcFirstLastPara="1" vertOverflow="ellipsis" wrap="square" anchor="b"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69069695"/>
        <c:crosses val="autoZero"/>
        <c:auto val="0"/>
        <c:lblAlgn val="ctr"/>
        <c:lblOffset val="300"/>
        <c:tickLblSkip val="1"/>
        <c:noMultiLvlLbl val="0"/>
      </c:catAx>
      <c:valAx>
        <c:axId val="1069069695"/>
        <c:scaling>
          <c:orientation val="minMax"/>
        </c:scaling>
        <c:delete val="1"/>
        <c:axPos val="r"/>
        <c:majorGridlines>
          <c:spPr>
            <a:ln w="9525" cap="flat" cmpd="sng" algn="ctr">
              <a:solidFill>
                <a:schemeClr val="dk1">
                  <a:lumMod val="15000"/>
                  <a:lumOff val="85000"/>
                </a:schemeClr>
              </a:solidFill>
              <a:round/>
            </a:ln>
            <a:effectLst/>
          </c:spPr>
        </c:majorGridlines>
        <c:numFmt formatCode="&quot;$&quot;#,##0.00" sourceLinked="1"/>
        <c:majorTickMark val="none"/>
        <c:minorTickMark val="none"/>
        <c:tickLblPos val="nextTo"/>
        <c:crossAx val="1069066367"/>
        <c:crosses val="max"/>
        <c:crossBetween val="midCat"/>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Charting!$C$8</c:f>
              <c:strCache>
                <c:ptCount val="1"/>
                <c:pt idx="0">
                  <c:v>Close</c:v>
                </c:pt>
              </c:strCache>
            </c:strRef>
          </c:tx>
          <c:spPr>
            <a:ln w="28575" cap="rnd">
              <a:solidFill>
                <a:schemeClr val="accent6"/>
              </a:solidFill>
              <a:round/>
            </a:ln>
            <a:effectLst/>
          </c:spPr>
          <c:marker>
            <c:symbol val="none"/>
          </c:marker>
          <c:cat>
            <c:numRef>
              <c:f>Charting!$B$9:$B$71</c:f>
              <c:numCache>
                <c:formatCode>m/d/yyyy</c:formatCode>
                <c:ptCount val="63"/>
                <c:pt idx="0">
                  <c:v>44453</c:v>
                </c:pt>
                <c:pt idx="1">
                  <c:v>44454</c:v>
                </c:pt>
                <c:pt idx="2">
                  <c:v>44455</c:v>
                </c:pt>
                <c:pt idx="3">
                  <c:v>44456</c:v>
                </c:pt>
                <c:pt idx="4">
                  <c:v>44459</c:v>
                </c:pt>
                <c:pt idx="5">
                  <c:v>44460</c:v>
                </c:pt>
                <c:pt idx="6">
                  <c:v>44461</c:v>
                </c:pt>
                <c:pt idx="7">
                  <c:v>44462</c:v>
                </c:pt>
                <c:pt idx="8">
                  <c:v>44463</c:v>
                </c:pt>
                <c:pt idx="9">
                  <c:v>44466</c:v>
                </c:pt>
                <c:pt idx="10">
                  <c:v>44467</c:v>
                </c:pt>
                <c:pt idx="11">
                  <c:v>44468</c:v>
                </c:pt>
                <c:pt idx="12">
                  <c:v>44469</c:v>
                </c:pt>
                <c:pt idx="13">
                  <c:v>44470</c:v>
                </c:pt>
                <c:pt idx="14">
                  <c:v>44473</c:v>
                </c:pt>
                <c:pt idx="15">
                  <c:v>44474</c:v>
                </c:pt>
                <c:pt idx="16">
                  <c:v>44475</c:v>
                </c:pt>
                <c:pt idx="17">
                  <c:v>44476</c:v>
                </c:pt>
                <c:pt idx="18">
                  <c:v>44477</c:v>
                </c:pt>
                <c:pt idx="19">
                  <c:v>44480</c:v>
                </c:pt>
                <c:pt idx="20">
                  <c:v>44481</c:v>
                </c:pt>
                <c:pt idx="21">
                  <c:v>44482</c:v>
                </c:pt>
                <c:pt idx="22">
                  <c:v>44483</c:v>
                </c:pt>
                <c:pt idx="23">
                  <c:v>44484</c:v>
                </c:pt>
                <c:pt idx="24">
                  <c:v>44487</c:v>
                </c:pt>
                <c:pt idx="25">
                  <c:v>44488</c:v>
                </c:pt>
                <c:pt idx="26">
                  <c:v>44489</c:v>
                </c:pt>
                <c:pt idx="27">
                  <c:v>44490</c:v>
                </c:pt>
                <c:pt idx="28">
                  <c:v>44491</c:v>
                </c:pt>
                <c:pt idx="29">
                  <c:v>44494</c:v>
                </c:pt>
                <c:pt idx="30">
                  <c:v>44495</c:v>
                </c:pt>
                <c:pt idx="31">
                  <c:v>44496</c:v>
                </c:pt>
                <c:pt idx="32">
                  <c:v>44497</c:v>
                </c:pt>
                <c:pt idx="33">
                  <c:v>44498</c:v>
                </c:pt>
                <c:pt idx="34">
                  <c:v>44501</c:v>
                </c:pt>
                <c:pt idx="35">
                  <c:v>44502</c:v>
                </c:pt>
                <c:pt idx="36">
                  <c:v>44503</c:v>
                </c:pt>
                <c:pt idx="37">
                  <c:v>44504</c:v>
                </c:pt>
                <c:pt idx="38">
                  <c:v>44505</c:v>
                </c:pt>
                <c:pt idx="39">
                  <c:v>44508</c:v>
                </c:pt>
                <c:pt idx="40">
                  <c:v>44509</c:v>
                </c:pt>
                <c:pt idx="41">
                  <c:v>44510</c:v>
                </c:pt>
                <c:pt idx="42">
                  <c:v>44511</c:v>
                </c:pt>
                <c:pt idx="43">
                  <c:v>44512</c:v>
                </c:pt>
                <c:pt idx="44">
                  <c:v>44515</c:v>
                </c:pt>
                <c:pt idx="45">
                  <c:v>44516</c:v>
                </c:pt>
                <c:pt idx="46">
                  <c:v>44517</c:v>
                </c:pt>
                <c:pt idx="47">
                  <c:v>44518</c:v>
                </c:pt>
                <c:pt idx="48">
                  <c:v>44519</c:v>
                </c:pt>
                <c:pt idx="49">
                  <c:v>44522</c:v>
                </c:pt>
                <c:pt idx="50">
                  <c:v>44523</c:v>
                </c:pt>
                <c:pt idx="51">
                  <c:v>44524</c:v>
                </c:pt>
                <c:pt idx="52">
                  <c:v>44526</c:v>
                </c:pt>
                <c:pt idx="53">
                  <c:v>44529</c:v>
                </c:pt>
                <c:pt idx="54">
                  <c:v>44530</c:v>
                </c:pt>
                <c:pt idx="55">
                  <c:v>44531</c:v>
                </c:pt>
                <c:pt idx="56">
                  <c:v>44532</c:v>
                </c:pt>
                <c:pt idx="57">
                  <c:v>44533</c:v>
                </c:pt>
                <c:pt idx="58">
                  <c:v>44536</c:v>
                </c:pt>
                <c:pt idx="59">
                  <c:v>44537</c:v>
                </c:pt>
                <c:pt idx="60">
                  <c:v>44538</c:v>
                </c:pt>
                <c:pt idx="61">
                  <c:v>44539</c:v>
                </c:pt>
                <c:pt idx="62">
                  <c:v>44540</c:v>
                </c:pt>
              </c:numCache>
            </c:numRef>
          </c:cat>
          <c:val>
            <c:numRef>
              <c:f>Charting!$C$9:$C$71</c:f>
              <c:numCache>
                <c:formatCode>[$$-C09]#,##0.00;\-[$$-C09]#,##0.00</c:formatCode>
                <c:ptCount val="63"/>
                <c:pt idx="0">
                  <c:v>333.12</c:v>
                </c:pt>
                <c:pt idx="1">
                  <c:v>333.37</c:v>
                </c:pt>
                <c:pt idx="2">
                  <c:v>336.39</c:v>
                </c:pt>
                <c:pt idx="3">
                  <c:v>335.67</c:v>
                </c:pt>
                <c:pt idx="4">
                  <c:v>331.21</c:v>
                </c:pt>
                <c:pt idx="5">
                  <c:v>334.22</c:v>
                </c:pt>
                <c:pt idx="6">
                  <c:v>335.93</c:v>
                </c:pt>
                <c:pt idx="7">
                  <c:v>335.91</c:v>
                </c:pt>
                <c:pt idx="8">
                  <c:v>337.49</c:v>
                </c:pt>
                <c:pt idx="9">
                  <c:v>341.41</c:v>
                </c:pt>
                <c:pt idx="10">
                  <c:v>333.8</c:v>
                </c:pt>
                <c:pt idx="11">
                  <c:v>336.93</c:v>
                </c:pt>
                <c:pt idx="12">
                  <c:v>328.26</c:v>
                </c:pt>
                <c:pt idx="13">
                  <c:v>329.86</c:v>
                </c:pt>
                <c:pt idx="14">
                  <c:v>326.47000000000003</c:v>
                </c:pt>
                <c:pt idx="15">
                  <c:v>329.48</c:v>
                </c:pt>
                <c:pt idx="16">
                  <c:v>330.36</c:v>
                </c:pt>
                <c:pt idx="17">
                  <c:v>337.48</c:v>
                </c:pt>
                <c:pt idx="18">
                  <c:v>334.34</c:v>
                </c:pt>
                <c:pt idx="19">
                  <c:v>336.97</c:v>
                </c:pt>
                <c:pt idx="20">
                  <c:v>337.8</c:v>
                </c:pt>
                <c:pt idx="21">
                  <c:v>338.28</c:v>
                </c:pt>
                <c:pt idx="22">
                  <c:v>344.05</c:v>
                </c:pt>
                <c:pt idx="23">
                  <c:v>350.41</c:v>
                </c:pt>
                <c:pt idx="24">
                  <c:v>355.01</c:v>
                </c:pt>
                <c:pt idx="25">
                  <c:v>357.99</c:v>
                </c:pt>
                <c:pt idx="26">
                  <c:v>358.23</c:v>
                </c:pt>
                <c:pt idx="27">
                  <c:v>364.62</c:v>
                </c:pt>
                <c:pt idx="28">
                  <c:v>365.99</c:v>
                </c:pt>
                <c:pt idx="29">
                  <c:v>371.26</c:v>
                </c:pt>
                <c:pt idx="30">
                  <c:v>369.2</c:v>
                </c:pt>
                <c:pt idx="31">
                  <c:v>372.32</c:v>
                </c:pt>
                <c:pt idx="32">
                  <c:v>371.57</c:v>
                </c:pt>
                <c:pt idx="33">
                  <c:v>371.74</c:v>
                </c:pt>
                <c:pt idx="34">
                  <c:v>366.48</c:v>
                </c:pt>
                <c:pt idx="35">
                  <c:v>367.29</c:v>
                </c:pt>
                <c:pt idx="36">
                  <c:v>368.97</c:v>
                </c:pt>
                <c:pt idx="37">
                  <c:v>372.18</c:v>
                </c:pt>
                <c:pt idx="38">
                  <c:v>368.4</c:v>
                </c:pt>
                <c:pt idx="39">
                  <c:v>368.59</c:v>
                </c:pt>
                <c:pt idx="40">
                  <c:v>370.65</c:v>
                </c:pt>
                <c:pt idx="41">
                  <c:v>368.58</c:v>
                </c:pt>
                <c:pt idx="42">
                  <c:v>367.63</c:v>
                </c:pt>
                <c:pt idx="43">
                  <c:v>372.63</c:v>
                </c:pt>
                <c:pt idx="44">
                  <c:v>371.08</c:v>
                </c:pt>
                <c:pt idx="45">
                  <c:v>392.33</c:v>
                </c:pt>
                <c:pt idx="46">
                  <c:v>394.85</c:v>
                </c:pt>
                <c:pt idx="47">
                  <c:v>405.85</c:v>
                </c:pt>
                <c:pt idx="48">
                  <c:v>408.69</c:v>
                </c:pt>
                <c:pt idx="49">
                  <c:v>408.79</c:v>
                </c:pt>
                <c:pt idx="50">
                  <c:v>408.37</c:v>
                </c:pt>
                <c:pt idx="51">
                  <c:v>412.11</c:v>
                </c:pt>
                <c:pt idx="52">
                  <c:v>402.7</c:v>
                </c:pt>
                <c:pt idx="53">
                  <c:v>406.82</c:v>
                </c:pt>
                <c:pt idx="54">
                  <c:v>400.61</c:v>
                </c:pt>
                <c:pt idx="55">
                  <c:v>400.42</c:v>
                </c:pt>
                <c:pt idx="56">
                  <c:v>407.77</c:v>
                </c:pt>
                <c:pt idx="57">
                  <c:v>407.81</c:v>
                </c:pt>
                <c:pt idx="58">
                  <c:v>415.7</c:v>
                </c:pt>
                <c:pt idx="59">
                  <c:v>416.18</c:v>
                </c:pt>
                <c:pt idx="60">
                  <c:v>411.25</c:v>
                </c:pt>
                <c:pt idx="61">
                  <c:v>411.34</c:v>
                </c:pt>
                <c:pt idx="62">
                  <c:v>415.4</c:v>
                </c:pt>
              </c:numCache>
            </c:numRef>
          </c:val>
          <c:smooth val="0"/>
          <c:extLst>
            <c:ext xmlns:c16="http://schemas.microsoft.com/office/drawing/2014/chart" uri="{C3380CC4-5D6E-409C-BE32-E72D297353CC}">
              <c16:uniqueId val="{00000000-C123-463F-A964-8BA7273D893E}"/>
            </c:ext>
          </c:extLst>
        </c:ser>
        <c:dLbls>
          <c:showLegendKey val="0"/>
          <c:showVal val="0"/>
          <c:showCatName val="0"/>
          <c:showSerName val="0"/>
          <c:showPercent val="0"/>
          <c:showBubbleSize val="0"/>
        </c:dLbls>
        <c:smooth val="0"/>
        <c:axId val="1069053471"/>
        <c:axId val="1069053887"/>
      </c:lineChart>
      <c:dateAx>
        <c:axId val="106905347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53887"/>
        <c:crosses val="autoZero"/>
        <c:auto val="1"/>
        <c:lblOffset val="100"/>
        <c:baseTimeUnit val="days"/>
      </c:dateAx>
      <c:valAx>
        <c:axId val="1069053887"/>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534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Charting!$F$4</c:f>
              <c:strCache>
                <c:ptCount val="1"/>
                <c:pt idx="0">
                  <c:v>ALPHABET INC. (XNAS:GOOG)</c:v>
                </c:pt>
              </c:strCache>
            </c:strRef>
          </c:tx>
          <c:spPr>
            <a:ln w="28575" cap="rnd">
              <a:solidFill>
                <a:schemeClr val="accent4">
                  <a:lumMod val="50000"/>
                </a:schemeClr>
              </a:solidFill>
              <a:round/>
            </a:ln>
            <a:effectLst/>
          </c:spPr>
          <c:marker>
            <c:symbol val="none"/>
          </c:marker>
          <c:cat>
            <c:numRef>
              <c:f>Charting!$B$9:$B$28</c:f>
              <c:numCache>
                <c:formatCode>m/d/yyyy</c:formatCode>
                <c:ptCount val="20"/>
                <c:pt idx="0">
                  <c:v>44453</c:v>
                </c:pt>
                <c:pt idx="1">
                  <c:v>44454</c:v>
                </c:pt>
                <c:pt idx="2">
                  <c:v>44455</c:v>
                </c:pt>
                <c:pt idx="3">
                  <c:v>44456</c:v>
                </c:pt>
                <c:pt idx="4">
                  <c:v>44459</c:v>
                </c:pt>
                <c:pt idx="5">
                  <c:v>44460</c:v>
                </c:pt>
                <c:pt idx="6">
                  <c:v>44461</c:v>
                </c:pt>
                <c:pt idx="7">
                  <c:v>44462</c:v>
                </c:pt>
                <c:pt idx="8">
                  <c:v>44463</c:v>
                </c:pt>
                <c:pt idx="9">
                  <c:v>44466</c:v>
                </c:pt>
                <c:pt idx="10">
                  <c:v>44467</c:v>
                </c:pt>
                <c:pt idx="11">
                  <c:v>44468</c:v>
                </c:pt>
                <c:pt idx="12">
                  <c:v>44469</c:v>
                </c:pt>
                <c:pt idx="13">
                  <c:v>44470</c:v>
                </c:pt>
                <c:pt idx="14">
                  <c:v>44473</c:v>
                </c:pt>
                <c:pt idx="15">
                  <c:v>44474</c:v>
                </c:pt>
                <c:pt idx="16">
                  <c:v>44475</c:v>
                </c:pt>
                <c:pt idx="17">
                  <c:v>44476</c:v>
                </c:pt>
                <c:pt idx="18">
                  <c:v>44477</c:v>
                </c:pt>
                <c:pt idx="19">
                  <c:v>44480</c:v>
                </c:pt>
              </c:numCache>
            </c:numRef>
          </c:cat>
          <c:val>
            <c:numRef>
              <c:f>Charting!$F$9:$F$28</c:f>
              <c:numCache>
                <c:formatCode>[$$-C09]#,##0.00;\-[$$-C09]#,##0.00</c:formatCode>
                <c:ptCount val="20"/>
                <c:pt idx="0">
                  <c:v>143.40600000000001</c:v>
                </c:pt>
                <c:pt idx="1">
                  <c:v>145.20599999999999</c:v>
                </c:pt>
                <c:pt idx="2">
                  <c:v>144.37350000000001</c:v>
                </c:pt>
                <c:pt idx="3">
                  <c:v>141.46350000000001</c:v>
                </c:pt>
                <c:pt idx="4">
                  <c:v>139.017</c:v>
                </c:pt>
                <c:pt idx="5">
                  <c:v>139.6465</c:v>
                </c:pt>
                <c:pt idx="6">
                  <c:v>140.9385</c:v>
                </c:pt>
                <c:pt idx="7">
                  <c:v>141.82650000000001</c:v>
                </c:pt>
                <c:pt idx="8">
                  <c:v>142.63300000000001</c:v>
                </c:pt>
                <c:pt idx="9">
                  <c:v>141.501</c:v>
                </c:pt>
                <c:pt idx="10">
                  <c:v>136.184</c:v>
                </c:pt>
                <c:pt idx="11">
                  <c:v>134.52099999999999</c:v>
                </c:pt>
                <c:pt idx="12">
                  <c:v>133.2655</c:v>
                </c:pt>
                <c:pt idx="13">
                  <c:v>136.46250000000001</c:v>
                </c:pt>
                <c:pt idx="14">
                  <c:v>133.76499999999999</c:v>
                </c:pt>
                <c:pt idx="15">
                  <c:v>136.17699999999999</c:v>
                </c:pt>
                <c:pt idx="16">
                  <c:v>137.35400000000001</c:v>
                </c:pt>
                <c:pt idx="17">
                  <c:v>139.18549999999999</c:v>
                </c:pt>
                <c:pt idx="18">
                  <c:v>140.05600000000001</c:v>
                </c:pt>
                <c:pt idx="19">
                  <c:v>138.8475</c:v>
                </c:pt>
              </c:numCache>
            </c:numRef>
          </c:val>
          <c:smooth val="0"/>
          <c:extLst>
            <c:ext xmlns:c16="http://schemas.microsoft.com/office/drawing/2014/chart" uri="{C3380CC4-5D6E-409C-BE32-E72D297353CC}">
              <c16:uniqueId val="{00000000-4C3E-4E60-A221-77D95EA2F8CF}"/>
            </c:ext>
          </c:extLst>
        </c:ser>
        <c:dLbls>
          <c:showLegendKey val="0"/>
          <c:showVal val="0"/>
          <c:showCatName val="0"/>
          <c:showSerName val="0"/>
          <c:showPercent val="0"/>
          <c:showBubbleSize val="0"/>
        </c:dLbls>
        <c:marker val="1"/>
        <c:smooth val="0"/>
        <c:axId val="1083492703"/>
        <c:axId val="1083501023"/>
      </c:lineChart>
      <c:lineChart>
        <c:grouping val="standard"/>
        <c:varyColors val="0"/>
        <c:ser>
          <c:idx val="0"/>
          <c:order val="0"/>
          <c:tx>
            <c:strRef>
              <c:f>Charting!$C$4</c:f>
              <c:strCache>
                <c:ptCount val="1"/>
                <c:pt idx="0">
                  <c:v>HD</c:v>
                </c:pt>
              </c:strCache>
            </c:strRef>
          </c:tx>
          <c:spPr>
            <a:ln w="28575" cap="rnd">
              <a:solidFill>
                <a:schemeClr val="accent1">
                  <a:lumMod val="75000"/>
                </a:schemeClr>
              </a:solidFill>
              <a:round/>
            </a:ln>
            <a:effectLst/>
          </c:spPr>
          <c:marker>
            <c:symbol val="none"/>
          </c:marker>
          <c:cat>
            <c:numRef>
              <c:f>Charting!$B$9:$B$28</c:f>
              <c:numCache>
                <c:formatCode>m/d/yyyy</c:formatCode>
                <c:ptCount val="20"/>
                <c:pt idx="0">
                  <c:v>44453</c:v>
                </c:pt>
                <c:pt idx="1">
                  <c:v>44454</c:v>
                </c:pt>
                <c:pt idx="2">
                  <c:v>44455</c:v>
                </c:pt>
                <c:pt idx="3">
                  <c:v>44456</c:v>
                </c:pt>
                <c:pt idx="4">
                  <c:v>44459</c:v>
                </c:pt>
                <c:pt idx="5">
                  <c:v>44460</c:v>
                </c:pt>
                <c:pt idx="6">
                  <c:v>44461</c:v>
                </c:pt>
                <c:pt idx="7">
                  <c:v>44462</c:v>
                </c:pt>
                <c:pt idx="8">
                  <c:v>44463</c:v>
                </c:pt>
                <c:pt idx="9">
                  <c:v>44466</c:v>
                </c:pt>
                <c:pt idx="10">
                  <c:v>44467</c:v>
                </c:pt>
                <c:pt idx="11">
                  <c:v>44468</c:v>
                </c:pt>
                <c:pt idx="12">
                  <c:v>44469</c:v>
                </c:pt>
                <c:pt idx="13">
                  <c:v>44470</c:v>
                </c:pt>
                <c:pt idx="14">
                  <c:v>44473</c:v>
                </c:pt>
                <c:pt idx="15">
                  <c:v>44474</c:v>
                </c:pt>
                <c:pt idx="16">
                  <c:v>44475</c:v>
                </c:pt>
                <c:pt idx="17">
                  <c:v>44476</c:v>
                </c:pt>
                <c:pt idx="18">
                  <c:v>44477</c:v>
                </c:pt>
                <c:pt idx="19">
                  <c:v>44480</c:v>
                </c:pt>
              </c:numCache>
            </c:numRef>
          </c:cat>
          <c:val>
            <c:numRef>
              <c:f>Charting!$C$9:$C$28</c:f>
              <c:numCache>
                <c:formatCode>[$$-C09]#,##0.00;\-[$$-C09]#,##0.00</c:formatCode>
                <c:ptCount val="20"/>
                <c:pt idx="0">
                  <c:v>333.12</c:v>
                </c:pt>
                <c:pt idx="1">
                  <c:v>333.37</c:v>
                </c:pt>
                <c:pt idx="2">
                  <c:v>336.39</c:v>
                </c:pt>
                <c:pt idx="3">
                  <c:v>335.67</c:v>
                </c:pt>
                <c:pt idx="4">
                  <c:v>331.21</c:v>
                </c:pt>
                <c:pt idx="5">
                  <c:v>334.22</c:v>
                </c:pt>
                <c:pt idx="6">
                  <c:v>335.93</c:v>
                </c:pt>
                <c:pt idx="7">
                  <c:v>335.91</c:v>
                </c:pt>
                <c:pt idx="8">
                  <c:v>337.49</c:v>
                </c:pt>
                <c:pt idx="9">
                  <c:v>341.41</c:v>
                </c:pt>
                <c:pt idx="10">
                  <c:v>333.8</c:v>
                </c:pt>
                <c:pt idx="11">
                  <c:v>336.93</c:v>
                </c:pt>
                <c:pt idx="12">
                  <c:v>328.26</c:v>
                </c:pt>
                <c:pt idx="13">
                  <c:v>329.86</c:v>
                </c:pt>
                <c:pt idx="14">
                  <c:v>326.47000000000003</c:v>
                </c:pt>
                <c:pt idx="15">
                  <c:v>329.48</c:v>
                </c:pt>
                <c:pt idx="16">
                  <c:v>330.36</c:v>
                </c:pt>
                <c:pt idx="17">
                  <c:v>337.48</c:v>
                </c:pt>
                <c:pt idx="18">
                  <c:v>334.34</c:v>
                </c:pt>
                <c:pt idx="19">
                  <c:v>336.97</c:v>
                </c:pt>
              </c:numCache>
            </c:numRef>
          </c:val>
          <c:smooth val="0"/>
          <c:extLst>
            <c:ext xmlns:c16="http://schemas.microsoft.com/office/drawing/2014/chart" uri="{C3380CC4-5D6E-409C-BE32-E72D297353CC}">
              <c16:uniqueId val="{00000001-4C3E-4E60-A221-77D95EA2F8CF}"/>
            </c:ext>
          </c:extLst>
        </c:ser>
        <c:dLbls>
          <c:showLegendKey val="0"/>
          <c:showVal val="0"/>
          <c:showCatName val="0"/>
          <c:showSerName val="0"/>
          <c:showPercent val="0"/>
          <c:showBubbleSize val="0"/>
        </c:dLbls>
        <c:marker val="1"/>
        <c:smooth val="0"/>
        <c:axId val="1083502271"/>
        <c:axId val="1083490623"/>
      </c:lineChart>
      <c:dateAx>
        <c:axId val="108349270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01023"/>
        <c:crosses val="autoZero"/>
        <c:auto val="1"/>
        <c:lblOffset val="100"/>
        <c:baseTimeUnit val="days"/>
      </c:dateAx>
      <c:valAx>
        <c:axId val="1083501023"/>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492703"/>
        <c:crosses val="autoZero"/>
        <c:crossBetween val="between"/>
      </c:valAx>
      <c:valAx>
        <c:axId val="1083490623"/>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02271"/>
        <c:crosses val="max"/>
        <c:crossBetween val="between"/>
      </c:valAx>
      <c:dateAx>
        <c:axId val="1083502271"/>
        <c:scaling>
          <c:orientation val="minMax"/>
        </c:scaling>
        <c:delete val="1"/>
        <c:axPos val="b"/>
        <c:numFmt formatCode="m/d/yyyy" sourceLinked="1"/>
        <c:majorTickMark val="out"/>
        <c:minorTickMark val="none"/>
        <c:tickLblPos val="nextTo"/>
        <c:crossAx val="108349062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Charting!$F$4</c:f>
              <c:strCache>
                <c:ptCount val="1"/>
                <c:pt idx="0">
                  <c:v>ALPHABET INC. (XNAS:GOOG)</c:v>
                </c:pt>
              </c:strCache>
            </c:strRef>
          </c:tx>
          <c:spPr>
            <a:ln w="28575" cap="rnd">
              <a:solidFill>
                <a:schemeClr val="accent4">
                  <a:lumMod val="50000"/>
                </a:schemeClr>
              </a:solidFill>
              <a:round/>
            </a:ln>
            <a:effectLst/>
          </c:spPr>
          <c:marker>
            <c:symbol val="none"/>
          </c:marker>
          <c:cat>
            <c:numRef>
              <c:f>Charting!$B$9:$B$28</c:f>
              <c:numCache>
                <c:formatCode>m/d/yyyy</c:formatCode>
                <c:ptCount val="20"/>
                <c:pt idx="0">
                  <c:v>44453</c:v>
                </c:pt>
                <c:pt idx="1">
                  <c:v>44454</c:v>
                </c:pt>
                <c:pt idx="2">
                  <c:v>44455</c:v>
                </c:pt>
                <c:pt idx="3">
                  <c:v>44456</c:v>
                </c:pt>
                <c:pt idx="4">
                  <c:v>44459</c:v>
                </c:pt>
                <c:pt idx="5">
                  <c:v>44460</c:v>
                </c:pt>
                <c:pt idx="6">
                  <c:v>44461</c:v>
                </c:pt>
                <c:pt idx="7">
                  <c:v>44462</c:v>
                </c:pt>
                <c:pt idx="8">
                  <c:v>44463</c:v>
                </c:pt>
                <c:pt idx="9">
                  <c:v>44466</c:v>
                </c:pt>
                <c:pt idx="10">
                  <c:v>44467</c:v>
                </c:pt>
                <c:pt idx="11">
                  <c:v>44468</c:v>
                </c:pt>
                <c:pt idx="12">
                  <c:v>44469</c:v>
                </c:pt>
                <c:pt idx="13">
                  <c:v>44470</c:v>
                </c:pt>
                <c:pt idx="14">
                  <c:v>44473</c:v>
                </c:pt>
                <c:pt idx="15">
                  <c:v>44474</c:v>
                </c:pt>
                <c:pt idx="16">
                  <c:v>44475</c:v>
                </c:pt>
                <c:pt idx="17">
                  <c:v>44476</c:v>
                </c:pt>
                <c:pt idx="18">
                  <c:v>44477</c:v>
                </c:pt>
                <c:pt idx="19">
                  <c:v>44480</c:v>
                </c:pt>
              </c:numCache>
            </c:numRef>
          </c:cat>
          <c:val>
            <c:numRef>
              <c:f>Charting!$F$9:$F$28</c:f>
              <c:numCache>
                <c:formatCode>[$$-C09]#,##0.00;\-[$$-C09]#,##0.00</c:formatCode>
                <c:ptCount val="20"/>
                <c:pt idx="0">
                  <c:v>143.40600000000001</c:v>
                </c:pt>
                <c:pt idx="1">
                  <c:v>145.20599999999999</c:v>
                </c:pt>
                <c:pt idx="2">
                  <c:v>144.37350000000001</c:v>
                </c:pt>
                <c:pt idx="3">
                  <c:v>141.46350000000001</c:v>
                </c:pt>
                <c:pt idx="4">
                  <c:v>139.017</c:v>
                </c:pt>
                <c:pt idx="5">
                  <c:v>139.6465</c:v>
                </c:pt>
                <c:pt idx="6">
                  <c:v>140.9385</c:v>
                </c:pt>
                <c:pt idx="7">
                  <c:v>141.82650000000001</c:v>
                </c:pt>
                <c:pt idx="8">
                  <c:v>142.63300000000001</c:v>
                </c:pt>
                <c:pt idx="9">
                  <c:v>141.501</c:v>
                </c:pt>
                <c:pt idx="10">
                  <c:v>136.184</c:v>
                </c:pt>
                <c:pt idx="11">
                  <c:v>134.52099999999999</c:v>
                </c:pt>
                <c:pt idx="12">
                  <c:v>133.2655</c:v>
                </c:pt>
                <c:pt idx="13">
                  <c:v>136.46250000000001</c:v>
                </c:pt>
                <c:pt idx="14">
                  <c:v>133.76499999999999</c:v>
                </c:pt>
                <c:pt idx="15">
                  <c:v>136.17699999999999</c:v>
                </c:pt>
                <c:pt idx="16">
                  <c:v>137.35400000000001</c:v>
                </c:pt>
                <c:pt idx="17">
                  <c:v>139.18549999999999</c:v>
                </c:pt>
                <c:pt idx="18">
                  <c:v>140.05600000000001</c:v>
                </c:pt>
                <c:pt idx="19">
                  <c:v>138.8475</c:v>
                </c:pt>
              </c:numCache>
            </c:numRef>
          </c:val>
          <c:smooth val="0"/>
          <c:extLst>
            <c:ext xmlns:c16="http://schemas.microsoft.com/office/drawing/2014/chart" uri="{C3380CC4-5D6E-409C-BE32-E72D297353CC}">
              <c16:uniqueId val="{00000001-7AEA-41BC-AA0E-2B7ADF6DDD49}"/>
            </c:ext>
          </c:extLst>
        </c:ser>
        <c:dLbls>
          <c:showLegendKey val="0"/>
          <c:showVal val="0"/>
          <c:showCatName val="0"/>
          <c:showSerName val="0"/>
          <c:showPercent val="0"/>
          <c:showBubbleSize val="0"/>
        </c:dLbls>
        <c:marker val="1"/>
        <c:smooth val="0"/>
        <c:axId val="1083492703"/>
        <c:axId val="1083501023"/>
      </c:lineChart>
      <c:lineChart>
        <c:grouping val="standard"/>
        <c:varyColors val="0"/>
        <c:ser>
          <c:idx val="0"/>
          <c:order val="0"/>
          <c:tx>
            <c:strRef>
              <c:f>Charting!$C$4</c:f>
              <c:strCache>
                <c:ptCount val="1"/>
                <c:pt idx="0">
                  <c:v>HD</c:v>
                </c:pt>
              </c:strCache>
            </c:strRef>
          </c:tx>
          <c:spPr>
            <a:ln w="28575" cap="rnd">
              <a:solidFill>
                <a:schemeClr val="accent1">
                  <a:lumMod val="75000"/>
                </a:schemeClr>
              </a:solidFill>
              <a:round/>
            </a:ln>
            <a:effectLst/>
          </c:spPr>
          <c:marker>
            <c:symbol val="none"/>
          </c:marker>
          <c:cat>
            <c:numRef>
              <c:f>Charting!$B$9:$B$28</c:f>
              <c:numCache>
                <c:formatCode>m/d/yyyy</c:formatCode>
                <c:ptCount val="20"/>
                <c:pt idx="0">
                  <c:v>44453</c:v>
                </c:pt>
                <c:pt idx="1">
                  <c:v>44454</c:v>
                </c:pt>
                <c:pt idx="2">
                  <c:v>44455</c:v>
                </c:pt>
                <c:pt idx="3">
                  <c:v>44456</c:v>
                </c:pt>
                <c:pt idx="4">
                  <c:v>44459</c:v>
                </c:pt>
                <c:pt idx="5">
                  <c:v>44460</c:v>
                </c:pt>
                <c:pt idx="6">
                  <c:v>44461</c:v>
                </c:pt>
                <c:pt idx="7">
                  <c:v>44462</c:v>
                </c:pt>
                <c:pt idx="8">
                  <c:v>44463</c:v>
                </c:pt>
                <c:pt idx="9">
                  <c:v>44466</c:v>
                </c:pt>
                <c:pt idx="10">
                  <c:v>44467</c:v>
                </c:pt>
                <c:pt idx="11">
                  <c:v>44468</c:v>
                </c:pt>
                <c:pt idx="12">
                  <c:v>44469</c:v>
                </c:pt>
                <c:pt idx="13">
                  <c:v>44470</c:v>
                </c:pt>
                <c:pt idx="14">
                  <c:v>44473</c:v>
                </c:pt>
                <c:pt idx="15">
                  <c:v>44474</c:v>
                </c:pt>
                <c:pt idx="16">
                  <c:v>44475</c:v>
                </c:pt>
                <c:pt idx="17">
                  <c:v>44476</c:v>
                </c:pt>
                <c:pt idx="18">
                  <c:v>44477</c:v>
                </c:pt>
                <c:pt idx="19">
                  <c:v>44480</c:v>
                </c:pt>
              </c:numCache>
            </c:numRef>
          </c:cat>
          <c:val>
            <c:numRef>
              <c:f>Charting!$C$9:$C$28</c:f>
              <c:numCache>
                <c:formatCode>[$$-C09]#,##0.00;\-[$$-C09]#,##0.00</c:formatCode>
                <c:ptCount val="20"/>
                <c:pt idx="0">
                  <c:v>333.12</c:v>
                </c:pt>
                <c:pt idx="1">
                  <c:v>333.37</c:v>
                </c:pt>
                <c:pt idx="2">
                  <c:v>336.39</c:v>
                </c:pt>
                <c:pt idx="3">
                  <c:v>335.67</c:v>
                </c:pt>
                <c:pt idx="4">
                  <c:v>331.21</c:v>
                </c:pt>
                <c:pt idx="5">
                  <c:v>334.22</c:v>
                </c:pt>
                <c:pt idx="6">
                  <c:v>335.93</c:v>
                </c:pt>
                <c:pt idx="7">
                  <c:v>335.91</c:v>
                </c:pt>
                <c:pt idx="8">
                  <c:v>337.49</c:v>
                </c:pt>
                <c:pt idx="9">
                  <c:v>341.41</c:v>
                </c:pt>
                <c:pt idx="10">
                  <c:v>333.8</c:v>
                </c:pt>
                <c:pt idx="11">
                  <c:v>336.93</c:v>
                </c:pt>
                <c:pt idx="12">
                  <c:v>328.26</c:v>
                </c:pt>
                <c:pt idx="13">
                  <c:v>329.86</c:v>
                </c:pt>
                <c:pt idx="14">
                  <c:v>326.47000000000003</c:v>
                </c:pt>
                <c:pt idx="15">
                  <c:v>329.48</c:v>
                </c:pt>
                <c:pt idx="16">
                  <c:v>330.36</c:v>
                </c:pt>
                <c:pt idx="17">
                  <c:v>337.48</c:v>
                </c:pt>
                <c:pt idx="18">
                  <c:v>334.34</c:v>
                </c:pt>
                <c:pt idx="19">
                  <c:v>336.97</c:v>
                </c:pt>
              </c:numCache>
            </c:numRef>
          </c:val>
          <c:smooth val="0"/>
          <c:extLst>
            <c:ext xmlns:c16="http://schemas.microsoft.com/office/drawing/2014/chart" uri="{C3380CC4-5D6E-409C-BE32-E72D297353CC}">
              <c16:uniqueId val="{00000000-7AEA-41BC-AA0E-2B7ADF6DDD49}"/>
            </c:ext>
          </c:extLst>
        </c:ser>
        <c:dLbls>
          <c:showLegendKey val="0"/>
          <c:showVal val="0"/>
          <c:showCatName val="0"/>
          <c:showSerName val="0"/>
          <c:showPercent val="0"/>
          <c:showBubbleSize val="0"/>
        </c:dLbls>
        <c:marker val="1"/>
        <c:smooth val="0"/>
        <c:axId val="1083502271"/>
        <c:axId val="1083490623"/>
      </c:lineChart>
      <c:dateAx>
        <c:axId val="108349270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01023"/>
        <c:crosses val="autoZero"/>
        <c:auto val="1"/>
        <c:lblOffset val="100"/>
        <c:baseTimeUnit val="days"/>
      </c:dateAx>
      <c:valAx>
        <c:axId val="1083501023"/>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492703"/>
        <c:crosses val="autoZero"/>
        <c:crossBetween val="between"/>
      </c:valAx>
      <c:valAx>
        <c:axId val="1083490623"/>
        <c:scaling>
          <c:orientation val="minMax"/>
        </c:scaling>
        <c:delete val="0"/>
        <c:axPos val="r"/>
        <c:numFmt formatCode="[$$-C09]#,##0.00;\-[$$-C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502271"/>
        <c:crosses val="max"/>
        <c:crossBetween val="between"/>
      </c:valAx>
      <c:dateAx>
        <c:axId val="1083502271"/>
        <c:scaling>
          <c:orientation val="minMax"/>
        </c:scaling>
        <c:delete val="1"/>
        <c:axPos val="b"/>
        <c:numFmt formatCode="m/d/yyyy" sourceLinked="1"/>
        <c:majorTickMark val="out"/>
        <c:minorTickMark val="none"/>
        <c:tickLblPos val="nextTo"/>
        <c:crossAx val="108349062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Charting!$C$8</c:f>
              <c:strCache>
                <c:ptCount val="1"/>
                <c:pt idx="0">
                  <c:v>Close</c:v>
                </c:pt>
              </c:strCache>
            </c:strRef>
          </c:tx>
          <c:spPr>
            <a:ln w="28575" cap="rnd">
              <a:solidFill>
                <a:schemeClr val="accent6"/>
              </a:solidFill>
              <a:round/>
            </a:ln>
            <a:effectLst/>
          </c:spPr>
          <c:marker>
            <c:symbol val="none"/>
          </c:marker>
          <c:cat>
            <c:numRef>
              <c:f>Charting!$B$9:$B$71</c:f>
              <c:numCache>
                <c:formatCode>m/d/yyyy</c:formatCode>
                <c:ptCount val="63"/>
                <c:pt idx="0">
                  <c:v>44453</c:v>
                </c:pt>
                <c:pt idx="1">
                  <c:v>44454</c:v>
                </c:pt>
                <c:pt idx="2">
                  <c:v>44455</c:v>
                </c:pt>
                <c:pt idx="3">
                  <c:v>44456</c:v>
                </c:pt>
                <c:pt idx="4">
                  <c:v>44459</c:v>
                </c:pt>
                <c:pt idx="5">
                  <c:v>44460</c:v>
                </c:pt>
                <c:pt idx="6">
                  <c:v>44461</c:v>
                </c:pt>
                <c:pt idx="7">
                  <c:v>44462</c:v>
                </c:pt>
                <c:pt idx="8">
                  <c:v>44463</c:v>
                </c:pt>
                <c:pt idx="9">
                  <c:v>44466</c:v>
                </c:pt>
                <c:pt idx="10">
                  <c:v>44467</c:v>
                </c:pt>
                <c:pt idx="11">
                  <c:v>44468</c:v>
                </c:pt>
                <c:pt idx="12">
                  <c:v>44469</c:v>
                </c:pt>
                <c:pt idx="13">
                  <c:v>44470</c:v>
                </c:pt>
                <c:pt idx="14">
                  <c:v>44473</c:v>
                </c:pt>
                <c:pt idx="15">
                  <c:v>44474</c:v>
                </c:pt>
                <c:pt idx="16">
                  <c:v>44475</c:v>
                </c:pt>
                <c:pt idx="17">
                  <c:v>44476</c:v>
                </c:pt>
                <c:pt idx="18">
                  <c:v>44477</c:v>
                </c:pt>
                <c:pt idx="19">
                  <c:v>44480</c:v>
                </c:pt>
                <c:pt idx="20">
                  <c:v>44481</c:v>
                </c:pt>
                <c:pt idx="21">
                  <c:v>44482</c:v>
                </c:pt>
                <c:pt idx="22">
                  <c:v>44483</c:v>
                </c:pt>
                <c:pt idx="23">
                  <c:v>44484</c:v>
                </c:pt>
                <c:pt idx="24">
                  <c:v>44487</c:v>
                </c:pt>
                <c:pt idx="25">
                  <c:v>44488</c:v>
                </c:pt>
                <c:pt idx="26">
                  <c:v>44489</c:v>
                </c:pt>
                <c:pt idx="27">
                  <c:v>44490</c:v>
                </c:pt>
                <c:pt idx="28">
                  <c:v>44491</c:v>
                </c:pt>
                <c:pt idx="29">
                  <c:v>44494</c:v>
                </c:pt>
                <c:pt idx="30">
                  <c:v>44495</c:v>
                </c:pt>
                <c:pt idx="31">
                  <c:v>44496</c:v>
                </c:pt>
                <c:pt idx="32">
                  <c:v>44497</c:v>
                </c:pt>
                <c:pt idx="33">
                  <c:v>44498</c:v>
                </c:pt>
                <c:pt idx="34">
                  <c:v>44501</c:v>
                </c:pt>
                <c:pt idx="35">
                  <c:v>44502</c:v>
                </c:pt>
                <c:pt idx="36">
                  <c:v>44503</c:v>
                </c:pt>
                <c:pt idx="37">
                  <c:v>44504</c:v>
                </c:pt>
                <c:pt idx="38">
                  <c:v>44505</c:v>
                </c:pt>
                <c:pt idx="39">
                  <c:v>44508</c:v>
                </c:pt>
                <c:pt idx="40">
                  <c:v>44509</c:v>
                </c:pt>
                <c:pt idx="41">
                  <c:v>44510</c:v>
                </c:pt>
                <c:pt idx="42">
                  <c:v>44511</c:v>
                </c:pt>
                <c:pt idx="43">
                  <c:v>44512</c:v>
                </c:pt>
                <c:pt idx="44">
                  <c:v>44515</c:v>
                </c:pt>
                <c:pt idx="45">
                  <c:v>44516</c:v>
                </c:pt>
                <c:pt idx="46">
                  <c:v>44517</c:v>
                </c:pt>
                <c:pt idx="47">
                  <c:v>44518</c:v>
                </c:pt>
                <c:pt idx="48">
                  <c:v>44519</c:v>
                </c:pt>
                <c:pt idx="49">
                  <c:v>44522</c:v>
                </c:pt>
                <c:pt idx="50">
                  <c:v>44523</c:v>
                </c:pt>
                <c:pt idx="51">
                  <c:v>44524</c:v>
                </c:pt>
                <c:pt idx="52">
                  <c:v>44526</c:v>
                </c:pt>
                <c:pt idx="53">
                  <c:v>44529</c:v>
                </c:pt>
                <c:pt idx="54">
                  <c:v>44530</c:v>
                </c:pt>
                <c:pt idx="55">
                  <c:v>44531</c:v>
                </c:pt>
                <c:pt idx="56">
                  <c:v>44532</c:v>
                </c:pt>
                <c:pt idx="57">
                  <c:v>44533</c:v>
                </c:pt>
                <c:pt idx="58">
                  <c:v>44536</c:v>
                </c:pt>
                <c:pt idx="59">
                  <c:v>44537</c:v>
                </c:pt>
                <c:pt idx="60">
                  <c:v>44538</c:v>
                </c:pt>
                <c:pt idx="61">
                  <c:v>44539</c:v>
                </c:pt>
                <c:pt idx="62">
                  <c:v>44540</c:v>
                </c:pt>
              </c:numCache>
            </c:numRef>
          </c:cat>
          <c:val>
            <c:numRef>
              <c:f>Charting!$C$9:$C$71</c:f>
              <c:numCache>
                <c:formatCode>[$$-C09]#,##0.00;\-[$$-C09]#,##0.00</c:formatCode>
                <c:ptCount val="63"/>
                <c:pt idx="0">
                  <c:v>333.12</c:v>
                </c:pt>
                <c:pt idx="1">
                  <c:v>333.37</c:v>
                </c:pt>
                <c:pt idx="2">
                  <c:v>336.39</c:v>
                </c:pt>
                <c:pt idx="3">
                  <c:v>335.67</c:v>
                </c:pt>
                <c:pt idx="4">
                  <c:v>331.21</c:v>
                </c:pt>
                <c:pt idx="5">
                  <c:v>334.22</c:v>
                </c:pt>
                <c:pt idx="6">
                  <c:v>335.93</c:v>
                </c:pt>
                <c:pt idx="7">
                  <c:v>335.91</c:v>
                </c:pt>
                <c:pt idx="8">
                  <c:v>337.49</c:v>
                </c:pt>
                <c:pt idx="9">
                  <c:v>341.41</c:v>
                </c:pt>
                <c:pt idx="10">
                  <c:v>333.8</c:v>
                </c:pt>
                <c:pt idx="11">
                  <c:v>336.93</c:v>
                </c:pt>
                <c:pt idx="12">
                  <c:v>328.26</c:v>
                </c:pt>
                <c:pt idx="13">
                  <c:v>329.86</c:v>
                </c:pt>
                <c:pt idx="14">
                  <c:v>326.47000000000003</c:v>
                </c:pt>
                <c:pt idx="15">
                  <c:v>329.48</c:v>
                </c:pt>
                <c:pt idx="16">
                  <c:v>330.36</c:v>
                </c:pt>
                <c:pt idx="17">
                  <c:v>337.48</c:v>
                </c:pt>
                <c:pt idx="18">
                  <c:v>334.34</c:v>
                </c:pt>
                <c:pt idx="19">
                  <c:v>336.97</c:v>
                </c:pt>
                <c:pt idx="20">
                  <c:v>337.8</c:v>
                </c:pt>
                <c:pt idx="21">
                  <c:v>338.28</c:v>
                </c:pt>
                <c:pt idx="22">
                  <c:v>344.05</c:v>
                </c:pt>
                <c:pt idx="23">
                  <c:v>350.41</c:v>
                </c:pt>
                <c:pt idx="24">
                  <c:v>355.01</c:v>
                </c:pt>
                <c:pt idx="25">
                  <c:v>357.99</c:v>
                </c:pt>
                <c:pt idx="26">
                  <c:v>358.23</c:v>
                </c:pt>
                <c:pt idx="27">
                  <c:v>364.62</c:v>
                </c:pt>
                <c:pt idx="28">
                  <c:v>365.99</c:v>
                </c:pt>
                <c:pt idx="29">
                  <c:v>371.26</c:v>
                </c:pt>
                <c:pt idx="30">
                  <c:v>369.2</c:v>
                </c:pt>
                <c:pt idx="31">
                  <c:v>372.32</c:v>
                </c:pt>
                <c:pt idx="32">
                  <c:v>371.57</c:v>
                </c:pt>
                <c:pt idx="33">
                  <c:v>371.74</c:v>
                </c:pt>
                <c:pt idx="34">
                  <c:v>366.48</c:v>
                </c:pt>
                <c:pt idx="35">
                  <c:v>367.29</c:v>
                </c:pt>
                <c:pt idx="36">
                  <c:v>368.97</c:v>
                </c:pt>
                <c:pt idx="37">
                  <c:v>372.18</c:v>
                </c:pt>
                <c:pt idx="38">
                  <c:v>368.4</c:v>
                </c:pt>
                <c:pt idx="39">
                  <c:v>368.59</c:v>
                </c:pt>
                <c:pt idx="40">
                  <c:v>370.65</c:v>
                </c:pt>
                <c:pt idx="41">
                  <c:v>368.58</c:v>
                </c:pt>
                <c:pt idx="42">
                  <c:v>367.63</c:v>
                </c:pt>
                <c:pt idx="43">
                  <c:v>372.63</c:v>
                </c:pt>
                <c:pt idx="44">
                  <c:v>371.08</c:v>
                </c:pt>
                <c:pt idx="45">
                  <c:v>392.33</c:v>
                </c:pt>
                <c:pt idx="46">
                  <c:v>394.85</c:v>
                </c:pt>
                <c:pt idx="47">
                  <c:v>405.85</c:v>
                </c:pt>
                <c:pt idx="48">
                  <c:v>408.69</c:v>
                </c:pt>
                <c:pt idx="49">
                  <c:v>408.79</c:v>
                </c:pt>
                <c:pt idx="50">
                  <c:v>408.37</c:v>
                </c:pt>
                <c:pt idx="51">
                  <c:v>412.11</c:v>
                </c:pt>
                <c:pt idx="52">
                  <c:v>402.7</c:v>
                </c:pt>
                <c:pt idx="53">
                  <c:v>406.82</c:v>
                </c:pt>
                <c:pt idx="54">
                  <c:v>400.61</c:v>
                </c:pt>
                <c:pt idx="55">
                  <c:v>400.42</c:v>
                </c:pt>
                <c:pt idx="56">
                  <c:v>407.77</c:v>
                </c:pt>
                <c:pt idx="57">
                  <c:v>407.81</c:v>
                </c:pt>
                <c:pt idx="58">
                  <c:v>415.7</c:v>
                </c:pt>
                <c:pt idx="59">
                  <c:v>416.18</c:v>
                </c:pt>
                <c:pt idx="60">
                  <c:v>411.25</c:v>
                </c:pt>
                <c:pt idx="61">
                  <c:v>411.34</c:v>
                </c:pt>
                <c:pt idx="62">
                  <c:v>415.4</c:v>
                </c:pt>
              </c:numCache>
            </c:numRef>
          </c:val>
          <c:smooth val="0"/>
          <c:extLst>
            <c:ext xmlns:c16="http://schemas.microsoft.com/office/drawing/2014/chart" uri="{C3380CC4-5D6E-409C-BE32-E72D297353CC}">
              <c16:uniqueId val="{00000000-CF28-4188-A922-1AC06DBF926C}"/>
            </c:ext>
          </c:extLst>
        </c:ser>
        <c:dLbls>
          <c:showLegendKey val="0"/>
          <c:showVal val="0"/>
          <c:showCatName val="0"/>
          <c:showSerName val="0"/>
          <c:showPercent val="0"/>
          <c:showBubbleSize val="0"/>
        </c:dLbls>
        <c:smooth val="0"/>
        <c:axId val="1069053471"/>
        <c:axId val="1069053887"/>
      </c:lineChart>
      <c:dateAx>
        <c:axId val="106905347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53887"/>
        <c:crosses val="autoZero"/>
        <c:auto val="1"/>
        <c:lblOffset val="100"/>
        <c:baseTimeUnit val="days"/>
      </c:dateAx>
      <c:valAx>
        <c:axId val="1069053887"/>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534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57150</xdr:colOff>
      <xdr:row>20</xdr:row>
      <xdr:rowOff>47624</xdr:rowOff>
    </xdr:from>
    <xdr:to>
      <xdr:col>1</xdr:col>
      <xdr:colOff>714375</xdr:colOff>
      <xdr:row>38</xdr:row>
      <xdr:rowOff>28575</xdr:rowOff>
    </xdr:to>
    <xdr:graphicFrame macro="">
      <xdr:nvGraphicFramePr>
        <xdr:cNvPr id="2" name="Chart 1">
          <a:extLst>
            <a:ext uri="{FF2B5EF4-FFF2-40B4-BE49-F238E27FC236}">
              <a16:creationId xmlns:a16="http://schemas.microsoft.com/office/drawing/2014/main" id="{553E61BF-4926-9BB4-3AB2-5F0229E77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762001</xdr:colOff>
      <xdr:row>20</xdr:row>
      <xdr:rowOff>76200</xdr:rowOff>
    </xdr:from>
    <xdr:to>
      <xdr:col>4</xdr:col>
      <xdr:colOff>952500</xdr:colOff>
      <xdr:row>38</xdr:row>
      <xdr:rowOff>9525</xdr:rowOff>
    </xdr:to>
    <xdr:graphicFrame macro="">
      <xdr:nvGraphicFramePr>
        <xdr:cNvPr id="4" name="Chart 3">
          <a:extLst>
            <a:ext uri="{FF2B5EF4-FFF2-40B4-BE49-F238E27FC236}">
              <a16:creationId xmlns:a16="http://schemas.microsoft.com/office/drawing/2014/main" id="{45EB6952-950E-76E0-5B54-63B262B28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104775</xdr:colOff>
      <xdr:row>25</xdr:row>
      <xdr:rowOff>47625</xdr:rowOff>
    </xdr:from>
    <xdr:to>
      <xdr:col>10</xdr:col>
      <xdr:colOff>590550</xdr:colOff>
      <xdr:row>39</xdr:row>
      <xdr:rowOff>123825</xdr:rowOff>
    </xdr:to>
    <xdr:graphicFrame macro="">
      <xdr:nvGraphicFramePr>
        <xdr:cNvPr id="6" name="Chart 5">
          <a:extLst>
            <a:ext uri="{FF2B5EF4-FFF2-40B4-BE49-F238E27FC236}">
              <a16:creationId xmlns:a16="http://schemas.microsoft.com/office/drawing/2014/main" id="{86C161D0-9652-49A5-AC4F-EA1B8814D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133350</xdr:colOff>
      <xdr:row>45</xdr:row>
      <xdr:rowOff>142875</xdr:rowOff>
    </xdr:from>
    <xdr:to>
      <xdr:col>10</xdr:col>
      <xdr:colOff>619125</xdr:colOff>
      <xdr:row>63</xdr:row>
      <xdr:rowOff>19051</xdr:rowOff>
    </xdr:to>
    <xdr:graphicFrame macro="">
      <xdr:nvGraphicFramePr>
        <xdr:cNvPr id="8" name="Chart 7">
          <a:extLst>
            <a:ext uri="{FF2B5EF4-FFF2-40B4-BE49-F238E27FC236}">
              <a16:creationId xmlns:a16="http://schemas.microsoft.com/office/drawing/2014/main" id="{614F8A2D-254A-4ECD-AF16-9683E6F82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152400</xdr:colOff>
      <xdr:row>18</xdr:row>
      <xdr:rowOff>0</xdr:rowOff>
    </xdr:from>
    <xdr:to>
      <xdr:col>14</xdr:col>
      <xdr:colOff>0</xdr:colOff>
      <xdr:row>33</xdr:row>
      <xdr:rowOff>23812</xdr:rowOff>
    </xdr:to>
    <xdr:graphicFrame macro="">
      <xdr:nvGraphicFramePr>
        <xdr:cNvPr id="3" name="Chart 2">
          <a:extLst>
            <a:ext uri="{FF2B5EF4-FFF2-40B4-BE49-F238E27FC236}">
              <a16:creationId xmlns:a16="http://schemas.microsoft.com/office/drawing/2014/main" id="{4A144360-7E25-D2DD-5193-E0D654345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354886</xdr:colOff>
      <xdr:row>1</xdr:row>
      <xdr:rowOff>0</xdr:rowOff>
    </xdr:from>
    <xdr:to>
      <xdr:col>13</xdr:col>
      <xdr:colOff>581025</xdr:colOff>
      <xdr:row>16</xdr:row>
      <xdr:rowOff>165698</xdr:rowOff>
    </xdr:to>
    <xdr:graphicFrame macro="">
      <xdr:nvGraphicFramePr>
        <xdr:cNvPr id="2" name="Chart 1">
          <a:extLst>
            <a:ext uri="{FF2B5EF4-FFF2-40B4-BE49-F238E27FC236}">
              <a16:creationId xmlns:a16="http://schemas.microsoft.com/office/drawing/2014/main" id="{737051D2-FA0D-4C0E-B72E-0323D83D7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52">
    <v t="i">0</v>
    <v t="i">1</v>
    <v t="i">2</v>
    <v t="i">3</v>
    <v t="i">6</v>
    <v t="i">7</v>
    <v t="i">8</v>
    <v t="i">9</v>
    <v t="i">10</v>
    <v t="i">13</v>
    <v t="i">14</v>
    <v t="i">15</v>
    <v t="i">16</v>
    <v t="i">17</v>
    <v t="i">20</v>
    <v t="i">21</v>
    <v t="i">22</v>
    <v t="i">23</v>
    <v t="i">24</v>
    <v t="i">27</v>
    <v t="i">28</v>
    <v t="i">29</v>
    <v t="i">30</v>
    <v t="i">31</v>
    <v t="i">34</v>
    <v t="i">35</v>
    <v t="i">36</v>
    <v t="i">37</v>
    <v t="i">38</v>
    <v t="i">41</v>
    <v t="i">42</v>
    <v t="i">43</v>
    <v t="i">44</v>
    <v t="i">45</v>
    <v t="i">48</v>
    <v t="i">49</v>
    <v t="i">50</v>
    <v t="i">51</v>
    <v t="i">52</v>
    <v t="i">55</v>
    <v t="i">56</v>
    <v t="i">57</v>
    <v t="i">58</v>
    <v t="i">59</v>
    <v t="i">62</v>
    <v t="i">63</v>
    <v t="i">64</v>
    <v t="i">65</v>
    <v t="i">66</v>
    <v t="i">69</v>
    <v t="i">70</v>
    <v t="i">71</v>
    <v t="i">73</v>
    <v t="i">76</v>
    <v t="i">77</v>
    <v t="i">78</v>
    <v t="i">79</v>
    <v t="i">80</v>
    <v t="i">83</v>
    <v t="i">84</v>
    <v t="i">85</v>
    <v t="i">86</v>
    <v t="i">87</v>
    <v t="i">90</v>
    <v t="i">91</v>
    <v t="i">92</v>
    <v t="i">93</v>
    <v t="i">94</v>
    <v t="i">97</v>
    <v t="i">98</v>
    <v t="i">99</v>
    <v t="i">100</v>
    <v t="i">104</v>
    <v t="i">105</v>
    <v t="i">106</v>
    <v t="i">107</v>
    <v t="i">108</v>
    <v t="i">111</v>
    <v t="i">112</v>
    <v t="i">113</v>
    <v t="i">114</v>
    <v t="i">115</v>
    <v t="i">118</v>
    <v t="i">119</v>
    <v t="i">120</v>
    <v t="i">121</v>
    <v t="i">122</v>
    <v t="i">126</v>
    <v t="i">127</v>
    <v t="i">128</v>
    <v t="i">129</v>
    <v t="i">132</v>
    <v t="i">133</v>
    <v t="i">134</v>
    <v t="i">135</v>
    <v t="i">136</v>
    <v t="i">139</v>
    <v t="i">140</v>
    <v t="i">141</v>
    <v t="i">142</v>
    <v t="i">143</v>
    <v t="i">146</v>
    <v t="i">147</v>
    <v t="i">148</v>
    <v t="i">149</v>
    <v t="i">150</v>
    <v t="i">153</v>
    <v t="i">154</v>
    <v t="i">155</v>
    <v t="i">156</v>
    <v t="i">157</v>
    <v t="i">161</v>
    <v t="i">162</v>
    <v t="i">163</v>
    <v t="i">164</v>
    <v t="i">167</v>
    <v t="i">168</v>
    <v t="i">169</v>
    <v t="i">170</v>
    <v t="i">171</v>
    <v t="i">174</v>
    <v t="i">175</v>
    <v t="i">176</v>
    <v t="i">177</v>
    <v t="i">178</v>
    <v t="i">181</v>
    <v t="i">182</v>
    <v t="i">183</v>
    <v t="i">184</v>
    <v t="i">185</v>
    <v t="i">188</v>
    <v t="i">189</v>
    <v t="i">190</v>
    <v t="i">191</v>
    <v t="i">192</v>
    <v t="i">195</v>
    <v t="i">196</v>
    <v t="i">197</v>
    <v t="i">198</v>
    <v t="i">199</v>
    <v t="i">202</v>
    <v t="i">203</v>
    <v t="i">204</v>
    <v t="i">205</v>
    <v t="i">206</v>
    <v t="i">209</v>
    <v t="i">210</v>
    <v t="i">211</v>
    <v t="i">212</v>
    <v t="i">216</v>
    <v t="i">217</v>
    <v t="i">218</v>
    <v t="i">219</v>
    <v t="i">220</v>
    <v t="i">223</v>
    <v t="i">224</v>
    <v t="i">225</v>
    <v t="i">226</v>
    <v t="i">227</v>
    <v t="i">230</v>
    <v t="i">231</v>
    <v t="i">232</v>
    <v t="i">233</v>
    <v t="i">234</v>
    <v t="i">237</v>
    <v t="i">238</v>
    <v t="i">239</v>
    <v t="i">240</v>
    <v t="i">241</v>
    <v t="i">244</v>
    <v t="i">245</v>
    <v t="i">246</v>
    <v t="i">247</v>
    <v t="i">248</v>
    <v t="i">251</v>
    <v t="i">252</v>
    <v t="i">253</v>
    <v t="i">254</v>
    <v t="i">255</v>
    <v t="i">259</v>
    <v t="i">260</v>
    <v t="i">261</v>
    <v t="i">262</v>
    <v t="i">265</v>
    <v t="i">266</v>
    <v t="i">267</v>
    <v t="i">268</v>
    <v t="i">269</v>
    <v t="i">272</v>
    <v t="i">273</v>
    <v t="i">274</v>
    <v t="i">275</v>
    <v t="i">276</v>
    <v t="i">280</v>
    <v t="i">281</v>
    <v t="i">282</v>
    <v t="i">283</v>
    <v t="i">286</v>
    <v t="i">287</v>
    <v t="i">288</v>
    <v t="i">289</v>
    <v t="i">290</v>
    <v t="i">294</v>
    <v t="i">295</v>
    <v t="i">296</v>
    <v t="i">297</v>
    <v t="i">300</v>
    <v t="i">301</v>
    <v t="i">302</v>
    <v t="i">303</v>
    <v t="i">304</v>
    <v t="i">307</v>
    <v t="i">308</v>
    <v t="i">309</v>
    <v t="i">310</v>
    <v t="i">311</v>
    <v t="i">314</v>
    <v t="i">315</v>
    <v t="i">316</v>
    <v t="i">317</v>
    <v t="i">318</v>
    <v t="i">321</v>
    <v t="i">322</v>
    <v t="i">323</v>
    <v t="i">324</v>
    <v t="i">325</v>
    <v t="i">328</v>
    <v t="i">329</v>
    <v t="i">330</v>
    <v t="i">331</v>
    <v t="i">332</v>
    <v t="i">335</v>
    <v t="i">336</v>
    <v t="i">337</v>
    <v t="i">338</v>
    <v t="i">339</v>
    <v t="i">342</v>
    <v t="i">343</v>
    <v t="i">344</v>
    <v t="i">345</v>
    <v t="i">346</v>
    <v t="i">349</v>
    <v t="i">350</v>
    <v t="i">351</v>
    <v t="i">352</v>
    <v t="i">353</v>
    <v t="i">357</v>
    <v t="i">358</v>
    <v t="i">359</v>
    <v t="i">360</v>
    <v t="i">363</v>
    <v t="i">364</v>
  </a>
  <a r="1" c="252">
    <v>143.40600000000001</v>
    <v>145.20599999999999</v>
    <v>144.37350000000001</v>
    <v>141.46350000000001</v>
    <v>139.017</v>
    <v>139.6465</v>
    <v>140.9385</v>
    <v>141.82650000000001</v>
    <v>142.63300000000001</v>
    <v>141.501</v>
    <v>136.184</v>
    <v>134.52099999999999</v>
    <v>133.2655</v>
    <v>136.46250000000001</v>
    <v>133.76499999999999</v>
    <v>136.17699999999999</v>
    <v>137.35400000000001</v>
    <v>139.18549999999999</v>
    <v>140.05600000000001</v>
    <v>138.8475</v>
    <v>136.71299999999999</v>
    <v>137.9</v>
    <v>141.41200000000001</v>
    <v>141.67500000000001</v>
    <v>142.9605</v>
    <v>143.822</v>
    <v>142.41499999999999</v>
    <v>142.78049999999999</v>
    <v>138.625</v>
    <v>138.773</v>
    <v>139.672</v>
    <v>146.42750000000001</v>
    <v>146.12899999999999</v>
    <v>148.2705</v>
    <v>143.774</v>
    <v>145.863</v>
    <v>146.79</v>
    <v>148.68299999999999</v>
    <v>149.24100000000001</v>
    <v>149.35149999999999</v>
    <v>149.24850000000001</v>
    <v>146.626</v>
    <v>146.74799999999999</v>
    <v>149.6455</v>
    <v>149.38800000000001</v>
    <v>149.07599999999999</v>
    <v>149.06200000000001</v>
    <v>150.709</v>
    <v>149.95249999999999</v>
    <v>147.07849999999999</v>
    <v>146.75700000000001</v>
    <v>146.7175</v>
    <v>142.80600000000001</v>
    <v>146.114</v>
    <v>142.452</v>
    <v>141.61799999999999</v>
    <v>143.7765</v>
    <v>142.5205</v>
    <v>143.79650000000001</v>
    <v>148.03649999999999</v>
    <v>148.72049999999999</v>
    <v>148.10599999999999</v>
    <v>148.67500000000001</v>
    <v>146.7045</v>
    <v>144.97049999999999</v>
    <v>147.36850000000001</v>
    <v>144.83850000000001</v>
    <v>142.803</v>
    <v>142.4015</v>
    <v>144.22049999999999</v>
    <v>146.94900000000001</v>
    <v>147.14250000000001</v>
    <v>148.06399999999999</v>
    <v>146.44800000000001</v>
    <v>146.50450000000001</v>
    <v>146.0025</v>
    <v>144.67949999999999</v>
    <v>145.0745</v>
    <v>144.41650000000001</v>
    <v>137.65350000000001</v>
    <v>137.55099999999999</v>
    <v>137.00450000000001</v>
    <v>138.57400000000001</v>
    <v>140.01750000000001</v>
    <v>141.648</v>
    <v>139.131</v>
    <v>139.78649999999999</v>
    <v>136.29050000000001</v>
    <v>135.65199999999999</v>
    <v>133.50649999999999</v>
    <v>130.09200000000001</v>
    <v>130.37200000000001</v>
    <v>126.7355</v>
    <v>129.24</v>
    <v>129.12100000000001</v>
    <v>133.2895</v>
    <v>135.6985</v>
    <v>137.8785</v>
    <v>148.03649999999999</v>
    <v>142.65049999999999</v>
    <v>143.01599999999999</v>
    <v>138.93799999999999</v>
    <v>139.21299999999999</v>
    <v>141.453</v>
    <v>138.60249999999999</v>
    <v>134.13</v>
    <v>135.30000000000001</v>
    <v>136.4255</v>
    <v>137.48750000000001</v>
    <v>132.30850000000001</v>
    <v>130.4675</v>
    <v>129.4025</v>
    <v>127.58499999999999</v>
    <v>132.67349999999999</v>
    <v>134.51949999999999</v>
    <v>134.89099999999999</v>
    <v>134.16800000000001</v>
    <v>134.75149999999999</v>
    <v>134.30799999999999</v>
    <v>132.12200000000001</v>
    <v>126.4645</v>
    <v>127.27849999999999</v>
    <v>133.86600000000001</v>
    <v>132.68199999999999</v>
    <v>130.47550000000001</v>
    <v>126.741</v>
    <v>129.66050000000001</v>
    <v>133.69049999999999</v>
    <v>134.60050000000001</v>
    <v>136.8015</v>
    <v>136.4785</v>
    <v>140.2775</v>
    <v>138.5035</v>
    <v>141.31200000000001</v>
    <v>141.5215</v>
    <v>141.94999999999999</v>
    <v>143.25</v>
    <v>142.64449999999999</v>
    <v>139.64949999999999</v>
    <v>140.69999999999999</v>
    <v>143.64250000000001</v>
    <v>141.06299999999999</v>
    <v>137.17599999999999</v>
    <v>136.465</v>
    <v>134.01050000000001</v>
    <v>129.79650000000001</v>
    <v>128.37450000000001</v>
    <v>130.286</v>
    <v>127.253</v>
    <v>127.961</v>
    <v>130.53100000000001</v>
    <v>128.24549999999999</v>
    <v>124.9375</v>
    <v>119.614</v>
    <v>123.25</v>
    <v>119.506</v>
    <v>115.0205</v>
    <v>119.4115</v>
    <v>114.9665</v>
    <v>117.157</v>
    <v>118.12949999999999</v>
    <v>122.575</v>
    <v>116.7465</v>
    <v>115.66</v>
    <v>113.084</v>
    <v>114.58450000000001</v>
    <v>113.961</v>
    <v>113.161</v>
    <v>116.5155</v>
    <v>114.7925</v>
    <v>116.7015</v>
    <v>112.401</v>
    <v>110.74550000000001</v>
    <v>109.313</v>
    <v>111.6665</v>
    <v>105.926</v>
    <v>105.8395</v>
    <v>108.29600000000001</v>
    <v>112.79900000000001</v>
    <v>114.039</v>
    <v>114.137</v>
    <v>117.746</v>
    <v>114.56399999999999</v>
    <v>117.01049999999999</v>
    <v>117.2295</v>
    <v>117.238</v>
    <v>114.91800000000001</v>
    <v>111.42749999999999</v>
    <v>106.87649999999999</v>
    <v>107.194</v>
    <v>110.3905</v>
    <v>106.636</v>
    <v>107.8655</v>
    <v>112.015</v>
    <v>112.03400000000001</v>
    <v>112.6845</v>
    <v>118.538</v>
    <v>116.6225</v>
    <v>112.5715</v>
    <v>112.2565</v>
    <v>109.3725</v>
    <v>109.081</v>
    <v>113.887</v>
    <v>115.2135</v>
    <v>119.306</v>
    <v>120.16849999999999</v>
    <v>116.52249999999999</v>
    <v>114.84950000000001</v>
    <v>112.187</v>
    <v>111.44</v>
    <v>112.767</v>
    <v>109.91</v>
    <v>114.62</v>
    <v>114.7</v>
    <v>115.04</v>
    <v>108.36</v>
    <v>108.21</v>
    <v>105.44</v>
    <v>113.6</v>
    <v>114.59</v>
    <v>116.64</v>
    <v>115.48</v>
    <v>115.9</v>
    <v>118.78</v>
    <v>118.87</v>
    <v>118.22</v>
    <v>118.14</v>
    <v>117.5</v>
    <v>120.65</v>
    <v>119.82</v>
    <v>122.65</v>
    <v>122.88</v>
    <v>122.51</v>
    <v>120.32</v>
    <v>120.86</v>
    <v>118.12</v>
    <v>115.07</v>
    <v>114.77</v>
    <v>114.7</v>
    <v>117.7</v>
    <v>111.3</v>
    <v>110.34</v>
    <v>109.91</v>
    <v>109.15</v>
    <v>110.55</v>
    <v>108.68</v>
    <v>107.48</v>
    <v>110.48</v>
    <v>109.42</v>
    <v>111.78</v>
    <v>111.87</v>
    <v>105.31</v>
  </a>
  <a r="1" c="252">
    <v>333.12</v>
    <v>333.37</v>
    <v>336.39</v>
    <v>335.67</v>
    <v>331.21</v>
    <v>334.22</v>
    <v>335.93</v>
    <v>335.91</v>
    <v>337.49</v>
    <v>341.41</v>
    <v>333.8</v>
    <v>336.93</v>
    <v>328.26</v>
    <v>329.86</v>
    <v>326.47000000000003</v>
    <v>329.48</v>
    <v>330.36</v>
    <v>337.48</v>
    <v>334.34</v>
    <v>336.97</v>
    <v>337.8</v>
    <v>338.28</v>
    <v>344.05</v>
    <v>350.41</v>
    <v>355.01</v>
    <v>357.99</v>
    <v>358.23</v>
    <v>364.62</v>
    <v>365.99</v>
    <v>371.26</v>
    <v>369.2</v>
    <v>372.32</v>
    <v>371.57</v>
    <v>371.74</v>
    <v>366.48</v>
    <v>367.29</v>
    <v>368.97</v>
    <v>372.18</v>
    <v>368.4</v>
    <v>368.59</v>
    <v>370.65</v>
    <v>368.58</v>
    <v>367.63</v>
    <v>372.63</v>
    <v>371.08</v>
    <v>392.33</v>
    <v>394.85</v>
    <v>405.85</v>
    <v>408.69</v>
    <v>408.79</v>
    <v>408.37</v>
    <v>412.11</v>
    <v>402.7</v>
    <v>406.82</v>
    <v>400.61</v>
    <v>400.42</v>
    <v>407.77</v>
    <v>407.81</v>
    <v>415.7</v>
    <v>416.18</v>
    <v>411.25</v>
    <v>411.34</v>
    <v>415.4</v>
    <v>405.24</v>
    <v>402.2</v>
    <v>407.81</v>
    <v>399.53</v>
    <v>387.98</v>
    <v>389.4</v>
    <v>390.47</v>
    <v>395.64</v>
    <v>397.07</v>
    <v>404.09</v>
    <v>406.22</v>
    <v>410.84</v>
    <v>409.94</v>
    <v>415.01</v>
    <v>408.64</v>
    <v>412.84</v>
    <v>407.24</v>
    <v>405.76</v>
    <v>393.61</v>
    <v>387.46</v>
    <v>386.67</v>
    <v>389.4</v>
    <v>386.98</v>
    <v>372</v>
    <v>366.72</v>
    <v>359.69</v>
    <v>349.58</v>
    <v>349.1</v>
    <v>363.81</v>
    <v>358.98</v>
    <v>357.28</v>
    <v>356.43</v>
    <v>366.54</v>
    <v>366.98</v>
    <v>368.7</v>
    <v>373.73</v>
    <v>364.81</v>
    <v>359.67</v>
    <v>357.35</v>
    <v>361.44</v>
    <v>364.37</v>
    <v>355.09</v>
    <v>350.29</v>
    <v>351.56</v>
    <v>353.26</v>
    <v>350.09</v>
    <v>347.94</v>
    <v>346.87</v>
    <v>316.17</v>
    <v>308.45</v>
    <v>313.24</v>
    <v>316.64999999999998</v>
    <v>315.83</v>
    <v>320.25</v>
    <v>327.37</v>
    <v>324.36</v>
    <v>324.26</v>
    <v>322.77</v>
    <v>316.74</v>
    <v>317.2</v>
    <v>317.94</v>
    <v>316.79000000000002</v>
    <v>318.36</v>
    <v>328.54</v>
    <v>330.91</v>
    <v>336.36</v>
    <v>340.74</v>
    <v>329.37</v>
    <v>329.73</v>
    <v>317.05</v>
    <v>315.77999999999997</v>
    <v>310.68</v>
    <v>314.27999999999997</v>
    <v>317.70999999999998</v>
    <v>308.45999999999998</v>
    <v>299.33</v>
    <v>301.89</v>
    <v>305.58</v>
    <v>304.86</v>
    <v>298.54000000000002</v>
    <v>302.75</v>
    <v>311.11</v>
    <v>306.72000000000003</v>
    <v>306.29000000000002</v>
    <v>310.42</v>
    <v>304.52</v>
    <v>300.20999999999998</v>
    <v>307.8</v>
    <v>315.14</v>
    <v>310.36</v>
    <v>300.11</v>
    <v>304.94</v>
    <v>299.95999999999998</v>
    <v>301.60000000000002</v>
    <v>311.76</v>
    <v>300.39999999999998</v>
    <v>306.97000000000003</v>
    <v>304.95999999999998</v>
    <v>315.31</v>
    <v>299.11</v>
    <v>294.31</v>
    <v>297.02999999999997</v>
    <v>291.16000000000003</v>
    <v>282.95999999999998</v>
    <v>289.69</v>
    <v>296.02999999999997</v>
    <v>295.99</v>
    <v>300.95</v>
    <v>285.18</v>
    <v>287.76</v>
    <v>287.19</v>
    <v>286.02999999999997</v>
    <v>287.92</v>
    <v>293.57</v>
    <v>302.81</v>
    <v>308.45999999999998</v>
    <v>302.75</v>
    <v>297.19</v>
    <v>305.87</v>
    <v>305.08</v>
    <v>303.89</v>
    <v>301.77</v>
    <v>297.52999999999997</v>
    <v>299.86</v>
    <v>289.24</v>
    <v>283.16000000000003</v>
    <v>278.67</v>
    <v>279.73</v>
    <v>273.45999999999998</v>
    <v>270.73</v>
    <v>269.2</v>
    <v>268.98</v>
    <v>275.42</v>
    <v>283</v>
    <v>282.69</v>
    <v>270.14999999999998</v>
    <v>273.87</v>
    <v>274.27</v>
    <v>279.08</v>
    <v>283.73</v>
    <v>283.58</v>
    <v>286.69</v>
    <v>286.47000000000003</v>
    <v>286.39</v>
    <v>285.12</v>
    <v>287.18</v>
    <v>289.48</v>
    <v>292.41000000000003</v>
    <v>293.05</v>
    <v>299.83</v>
    <v>302.3</v>
    <v>305</v>
    <v>306.58999999999997</v>
    <v>306.14999999999998</v>
    <v>298.18</v>
    <v>298.91000000000003</v>
    <v>299.63</v>
    <v>300.94</v>
    <v>305.82</v>
    <v>300.70999999999998</v>
    <v>306.37</v>
    <v>307.17</v>
    <v>309.69</v>
    <v>311.97000000000003</v>
    <v>305.20999999999998</v>
    <v>311.58</v>
    <v>310.69</v>
    <v>314.89</v>
    <v>314.61</v>
    <v>327.38</v>
    <v>325.76</v>
    <v>325.20999999999998</v>
    <v>321.32</v>
    <v>312.20999999999998</v>
    <v>306.89999999999998</v>
    <v>308.11</v>
    <v>309.77999999999997</v>
    <v>298.10000000000002</v>
    <v>296.32</v>
    <v>293.10000000000002</v>
    <v>288.42</v>
    <v>293.37</v>
    <v>291.89999999999998</v>
    <v>289.54000000000002</v>
    <v>297.47000000000003</v>
    <v>299.89999999999998</v>
    <v>299.77</v>
    <v>297.54000000000002</v>
    <v>277.93</v>
  </a>
</arrayData>
</file>

<file path=xl/richData/rdrichvalue.xml><?xml version="1.0" encoding="utf-8"?>
<rvData xmlns="http://schemas.microsoft.com/office/spreadsheetml/2017/richdata" count="779">
  <rv s="0">
    <v>https://www.bing.com/financeapi/forcetrigger?t=a1ndlh&amp;q=XNYS%3aAMC&amp;form=skydnc</v>
    <v>Learn more on Bing</v>
  </rv>
  <rv s="1">
    <v>en-US</v>
    <v>a1ndlh</v>
    <v>268435456</v>
    <v>1</v>
    <v>Powered by Refinitiv</v>
    <v>0</v>
    <v>AMC ENTERTAINMENT HOLDINGS, INC. (XNYS:AMC)</v>
    <v>2</v>
    <v>3</v>
    <v>Finance</v>
    <v>4</v>
    <v>31.668800000000001</v>
    <v>5.9588999999999999</v>
    <v>1.647</v>
    <v>-0.23499999999999999</v>
    <v>-2.4177000000000001E-2</v>
    <v>USD</v>
    <v>AMC Entertainment Holdings, Inc. is a theatrical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Its brands include AMC, AMC CLASSIC and AMC DINE-IN. It also offers food and beverage products that include meals, healthy snacks, liquor, beer and wine options, and other gourmet products. It operates approximately 946 theaters across 10,562 screens in United States and international markets.</v>
    <v>3046</v>
    <v>New York Stock Exchange</v>
    <v>XNYS</v>
    <v>XNYS</v>
    <v>One Amc Way, 11500 Ash Street, LEAWOOD, KS, 66211 US</v>
    <v>9.6</v>
    <v>Hotels &amp; Entertainment Services</v>
    <v>Stock</v>
    <v>44818.67013153906</v>
    <v>0</v>
    <v>9.2100000000000009</v>
    <v>4902043391</v>
    <v>AMC ENTERTAINMENT HOLDINGS, INC.</v>
    <v>AMC ENTERTAINMENT HOLDINGS, INC.</v>
    <v>9.52</v>
    <v>0</v>
    <v>9.7200000000000006</v>
    <v>9.4849999999999994</v>
    <v>516820600</v>
    <v>AMC</v>
    <v>AMC ENTERTAINMENT HOLDINGS, INC. (XNYS:AMC)</v>
    <v>10820290</v>
    <v>49345073</v>
    <v>2007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349.67</v>
    <v>241.51</v>
    <v>0.94969999999999999</v>
    <v>-0.28999999999999998</v>
    <v>-1.1509999999999999E-3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254.23</v>
    <v>6</v>
    <v>Software &amp; IT Services</v>
    <v>Stock</v>
    <v>44818.670212557816</v>
    <v>7</v>
    <v>250.8947</v>
    <v>1877151416400</v>
    <v>MICROSOFT CORPORATION</v>
    <v>MICROSOFT CORPORATION</v>
    <v>253.53</v>
    <v>26.127199999999998</v>
    <v>251.99</v>
    <v>251.7</v>
    <v>7457892000</v>
    <v>MSFT</v>
    <v>MICROSOFT CORPORATION (XNAS:MSFT)</v>
    <v>8044645</v>
    <v>21672814</v>
    <v>1993</v>
  </rv>
  <rv s="2">
    <v>8</v>
  </rv>
  <rv s="0">
    <v>https://www.bing.com/financeapi/forcetrigger?t=a1qlz2&amp;q=XNYS%3aCVX&amp;form=skydnc</v>
    <v>Learn more on Bing</v>
  </rv>
  <rv s="1">
    <v>en-US</v>
    <v>a1qlz2</v>
    <v>268435456</v>
    <v>1</v>
    <v>Powered by Refinitiv</v>
    <v>0</v>
    <v>CHEVRON CORPORATION (XNYS:CVX)</v>
    <v>2</v>
    <v>3</v>
    <v>Finance</v>
    <v>4</v>
    <v>182.4</v>
    <v>93.31</v>
    <v>1.1345000000000001</v>
    <v>3.53</v>
    <v>2.2144E-2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163.35</v>
    <v>Oil &amp; Gas</v>
    <v>Stock</v>
    <v>44818.670197846877</v>
    <v>10</v>
    <v>160.345</v>
    <v>318944458900</v>
    <v>CHEVRON CORPORATION</v>
    <v>CHEVRON CORPORATION</v>
    <v>161.07499999999999</v>
    <v>10.648999999999999</v>
    <v>159.41</v>
    <v>162.94</v>
    <v>1957435000</v>
    <v>CVX</v>
    <v>CHEVRON CORPORATION (XNYS:CVX)</v>
    <v>4134521</v>
    <v>8380021</v>
    <v>1926</v>
  </rv>
  <rv s="2">
    <v>11</v>
  </rv>
  <rv s="0">
    <v>https://www.bing.com/financeapi/forcetrigger?t=a1uj52&amp;q=XNYS%3aHD&amp;form=skydnc</v>
    <v>Learn more on Bing</v>
  </rv>
  <rv s="1">
    <v>en-US</v>
    <v>a1uj52</v>
    <v>268435456</v>
    <v>1</v>
    <v>Powered by Refinitiv</v>
    <v>0</v>
    <v>THE HOME DEPOT, INC. (XNYS:HD)</v>
    <v>2</v>
    <v>3</v>
    <v>Finance</v>
    <v>4</v>
    <v>420.61</v>
    <v>264.51</v>
    <v>0.9909</v>
    <v>-0.63</v>
    <v>-2.2669999999999999E-3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279.54000000000002</v>
    <v>Specialty Retailers</v>
    <v>Stock</v>
    <v>44818.670197568747</v>
    <v>13</v>
    <v>273.17009999999999</v>
    <v>284524300000</v>
    <v>THE HOME DEPOT, INC.</v>
    <v>THE HOME DEPOT, INC.</v>
    <v>278.63</v>
    <v>17.078499999999998</v>
    <v>277.93</v>
    <v>277.3</v>
    <v>1023726000</v>
    <v>HD</v>
    <v>THE HOME DEPOT, INC. (XNYS:HD)</v>
    <v>1519297</v>
    <v>3482203</v>
    <v>1978</v>
  </rv>
  <rv s="2">
    <v>14</v>
  </rv>
  <rv s="0">
    <v>https://www.bing.com/financeapi/forcetrigger?t=a1nhlh&amp;q=XNAS%3aAMZN&amp;form=skydnc</v>
    <v>Learn more on Bing</v>
  </rv>
  <rv s="1">
    <v>en-US</v>
    <v>a1nhlh</v>
    <v>268435456</v>
    <v>1</v>
    <v>Powered by Refinitiv</v>
    <v>0</v>
    <v>AMAZON.COM, INC. (XNAS:AMZN)</v>
    <v>2</v>
    <v>3</v>
    <v>Finance</v>
    <v>4</v>
    <v>188.10730000000001</v>
    <v>101.26</v>
    <v>1.337</v>
    <v>0.87</v>
    <v>6.8600000000000006E-3</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128.27000000000001</v>
    <v>Diversified Retail</v>
    <v>Stock</v>
    <v>44818.670182048438</v>
    <v>16</v>
    <v>126.33</v>
    <v>1291986000000</v>
    <v>AMAZON.COM, INC.</v>
    <v>AMAZON.COM, INC.</v>
    <v>127.54</v>
    <v>114.04430000000001</v>
    <v>126.82</v>
    <v>127.69</v>
    <v>10187550000</v>
    <v>AMZN</v>
    <v>AMAZON.COM, INC. (XNAS:AMZN)</v>
    <v>20964834</v>
    <v>48482868</v>
    <v>1996</v>
  </rv>
  <rv s="2">
    <v>17</v>
  </rv>
  <rv s="0">
    <v>https://www.bing.com/financeapi/forcetrigger?t=a1qc1h&amp;q=XNYS%3aCRM&amp;form=skydnc</v>
    <v>Learn more on Bing</v>
  </rv>
  <rv s="1">
    <v>en-US</v>
    <v>a1qc1h</v>
    <v>268435456</v>
    <v>1</v>
    <v>Powered by Refinitiv</v>
    <v>0</v>
    <v>SALESFORCE, INC. (XNYS:CRM)</v>
    <v>2</v>
    <v>3</v>
    <v>Finance</v>
    <v>4</v>
    <v>311.75</v>
    <v>150.47999999999999</v>
    <v>1.1231</v>
    <v>2.0950000000000002</v>
    <v>1.3250999999999999E-2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161.65</v>
    <v>Software &amp; IT Services</v>
    <v>Stock</v>
    <v>44818.670207985939</v>
    <v>19</v>
    <v>158.01</v>
    <v>160195000000</v>
    <v>SALESFORCE, INC.</v>
    <v>SALESFORCE, INC.</v>
    <v>158.61000000000001</v>
    <v>295.51400000000001</v>
    <v>158.1</v>
    <v>160.19499999999999</v>
    <v>1000000000</v>
    <v>CRM</v>
    <v>SALESFORCE, INC. (XNYS:CRM)</v>
    <v>2122792</v>
    <v>6891830</v>
    <v>1999</v>
  </rv>
  <rv s="2">
    <v>20</v>
  </rv>
  <rv s="0">
    <v>https://www.bing.com/financeapi/forcetrigger?t=a23www&amp;q=XNYS%3aT&amp;form=skydnc</v>
    <v>Learn more on Bing</v>
  </rv>
  <rv s="1">
    <v>en-US</v>
    <v>a23www</v>
    <v>268435456</v>
    <v>1</v>
    <v>Powered by Refinitiv</v>
    <v>0</v>
    <v>AT&amp;T INC. (XNYS:T)</v>
    <v>2</v>
    <v>3</v>
    <v>Finance</v>
    <v>4</v>
    <v>21.53</v>
    <v>16.629000000000001</v>
    <v>0.44390000000000002</v>
    <v>-2.6499999999999999E-2</v>
    <v>-1.575E-3</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16.919799999999999</v>
    <v>Telecommunications Services</v>
    <v>Stock</v>
    <v>44818.670203796093</v>
    <v>22</v>
    <v>16.73</v>
    <v>119741741000</v>
    <v>AT&amp;T INC.</v>
    <v>AT&amp;T INC.</v>
    <v>16.89</v>
    <v>6.1436000000000002</v>
    <v>16.829999999999998</v>
    <v>16.8035</v>
    <v>7126000000</v>
    <v>T</v>
    <v>AT&amp;T INC. (XNYS:T)</v>
    <v>13402630</v>
    <v>36755535</v>
    <v>1983</v>
  </rv>
  <rv s="2">
    <v>23</v>
  </rv>
  <rv s="0">
    <v>https://www.bing.com/financeapi/forcetrigger?t=a1u3p2&amp;q=XNAS%3aGOOG&amp;form=skydnc</v>
    <v>Learn more on Bing</v>
  </rv>
  <rv s="1">
    <v>en-US</v>
    <v>a1u3p2</v>
    <v>268435456</v>
    <v>1</v>
    <v>Powered by Refinitiv</v>
    <v>0</v>
    <v>ALPHABET INC. (XNAS:GOOG)</v>
    <v>2</v>
    <v>3</v>
    <v>Finance</v>
    <v>4</v>
    <v>152.1</v>
    <v>102.208</v>
    <v>1.0929</v>
    <v>0.01</v>
    <v>9.4959999999999999E-5</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106.0299</v>
    <v>Software &amp; IT Services</v>
    <v>Stock</v>
    <v>44818.670178610941</v>
    <v>25</v>
    <v>104.5</v>
    <v>1366852000000</v>
    <v>ALPHABET INC.</v>
    <v>ALPHABET INC.</v>
    <v>105.44</v>
    <v>19.588799999999999</v>
    <v>105.31</v>
    <v>105.32</v>
    <v>13044000000</v>
    <v>GOOG</v>
    <v>ALPHABET INC. (XNAS:GOOG)</v>
    <v>9804269</v>
    <v>19982604</v>
    <v>2015</v>
  </rv>
  <rv s="2">
    <v>26</v>
  </rv>
  <rv s="6">
    <fb>44453</fb>
    <v>10</v>
  </rv>
  <rv s="6">
    <fb>333.12</fb>
    <v>11</v>
  </rv>
  <rv s="6">
    <fb>143.40600000000001</fb>
    <v>11</v>
  </rv>
  <rv s="6">
    <fb>44454</fb>
    <v>10</v>
  </rv>
  <rv s="6">
    <fb>333.37</fb>
    <v>11</v>
  </rv>
  <rv s="6">
    <fb>145.20599999999999</fb>
    <v>11</v>
  </rv>
  <rv s="6">
    <fb>44455</fb>
    <v>10</v>
  </rv>
  <rv s="6">
    <fb>336.39</fb>
    <v>11</v>
  </rv>
  <rv s="6">
    <fb>144.37350000000001</fb>
    <v>11</v>
  </rv>
  <rv s="6">
    <fb>44456</fb>
    <v>10</v>
  </rv>
  <rv s="6">
    <fb>335.67</fb>
    <v>11</v>
  </rv>
  <rv s="6">
    <fb>141.46350000000001</fb>
    <v>11</v>
  </rv>
  <rv s="6">
    <fb>44459</fb>
    <v>10</v>
  </rv>
  <rv s="6">
    <fb>331.21</fb>
    <v>11</v>
  </rv>
  <rv s="6">
    <fb>139.017</fb>
    <v>11</v>
  </rv>
  <rv s="6">
    <fb>44460</fb>
    <v>10</v>
  </rv>
  <rv s="6">
    <fb>334.22</fb>
    <v>11</v>
  </rv>
  <rv s="6">
    <fb>139.6465</fb>
    <v>11</v>
  </rv>
  <rv s="6">
    <fb>44461</fb>
    <v>10</v>
  </rv>
  <rv s="6">
    <fb>335.93</fb>
    <v>11</v>
  </rv>
  <rv s="6">
    <fb>140.9385</fb>
    <v>11</v>
  </rv>
  <rv s="6">
    <fb>44462</fb>
    <v>10</v>
  </rv>
  <rv s="6">
    <fb>335.91</fb>
    <v>11</v>
  </rv>
  <rv s="6">
    <fb>141.82650000000001</fb>
    <v>11</v>
  </rv>
  <rv s="6">
    <fb>44463</fb>
    <v>10</v>
  </rv>
  <rv s="6">
    <fb>337.49</fb>
    <v>11</v>
  </rv>
  <rv s="6">
    <fb>142.63300000000001</fb>
    <v>11</v>
  </rv>
  <rv s="6">
    <fb>44466</fb>
    <v>10</v>
  </rv>
  <rv s="6">
    <fb>341.41</fb>
    <v>11</v>
  </rv>
  <rv s="6">
    <fb>141.501</fb>
    <v>11</v>
  </rv>
  <rv s="6">
    <fb>44467</fb>
    <v>10</v>
  </rv>
  <rv s="6">
    <fb>333.8</fb>
    <v>11</v>
  </rv>
  <rv s="6">
    <fb>136.184</fb>
    <v>11</v>
  </rv>
  <rv s="6">
    <fb>44468</fb>
    <v>10</v>
  </rv>
  <rv s="6">
    <fb>336.93</fb>
    <v>11</v>
  </rv>
  <rv s="6">
    <fb>134.52099999999999</fb>
    <v>11</v>
  </rv>
  <rv s="6">
    <fb>44469</fb>
    <v>10</v>
  </rv>
  <rv s="6">
    <fb>328.26</fb>
    <v>11</v>
  </rv>
  <rv s="6">
    <fb>133.2655</fb>
    <v>11</v>
  </rv>
  <rv s="6">
    <fb>44470</fb>
    <v>10</v>
  </rv>
  <rv s="6">
    <fb>329.86</fb>
    <v>11</v>
  </rv>
  <rv s="6">
    <fb>136.46250000000001</fb>
    <v>11</v>
  </rv>
  <rv s="6">
    <fb>44473</fb>
    <v>10</v>
  </rv>
  <rv s="6">
    <fb>326.47000000000003</fb>
    <v>11</v>
  </rv>
  <rv s="6">
    <fb>133.76499999999999</fb>
    <v>11</v>
  </rv>
  <rv s="6">
    <fb>44474</fb>
    <v>10</v>
  </rv>
  <rv s="6">
    <fb>329.48</fb>
    <v>11</v>
  </rv>
  <rv s="6">
    <fb>136.17699999999999</fb>
    <v>11</v>
  </rv>
  <rv s="6">
    <fb>44475</fb>
    <v>10</v>
  </rv>
  <rv s="6">
    <fb>330.36</fb>
    <v>11</v>
  </rv>
  <rv s="6">
    <fb>137.35400000000001</fb>
    <v>11</v>
  </rv>
  <rv s="6">
    <fb>44476</fb>
    <v>10</v>
  </rv>
  <rv s="6">
    <fb>337.48</fb>
    <v>11</v>
  </rv>
  <rv s="6">
    <fb>139.18549999999999</fb>
    <v>11</v>
  </rv>
  <rv s="6">
    <fb>44477</fb>
    <v>10</v>
  </rv>
  <rv s="6">
    <fb>334.34</fb>
    <v>11</v>
  </rv>
  <rv s="6">
    <fb>140.05600000000001</fb>
    <v>11</v>
  </rv>
  <rv s="6">
    <fb>44480</fb>
    <v>10</v>
  </rv>
  <rv s="6">
    <fb>336.97</fb>
    <v>11</v>
  </rv>
  <rv s="6">
    <fb>138.8475</fb>
    <v>11</v>
  </rv>
  <rv s="6">
    <fb>44481</fb>
    <v>10</v>
  </rv>
  <rv s="6">
    <fb>337.8</fb>
    <v>11</v>
  </rv>
  <rv s="6">
    <fb>136.71299999999999</fb>
    <v>11</v>
  </rv>
  <rv s="6">
    <fb>44482</fb>
    <v>10</v>
  </rv>
  <rv s="6">
    <fb>338.28</fb>
    <v>11</v>
  </rv>
  <rv s="6">
    <fb>137.9</fb>
    <v>11</v>
  </rv>
  <rv s="6">
    <fb>44483</fb>
    <v>10</v>
  </rv>
  <rv s="6">
    <fb>344.05</fb>
    <v>11</v>
  </rv>
  <rv s="6">
    <fb>141.41200000000001</fb>
    <v>11</v>
  </rv>
  <rv s="6">
    <fb>44484</fb>
    <v>10</v>
  </rv>
  <rv s="6">
    <fb>350.41</fb>
    <v>11</v>
  </rv>
  <rv s="6">
    <fb>141.67500000000001</fb>
    <v>11</v>
  </rv>
  <rv s="6">
    <fb>44487</fb>
    <v>10</v>
  </rv>
  <rv s="6">
    <fb>355.01</fb>
    <v>11</v>
  </rv>
  <rv s="6">
    <fb>142.9605</fb>
    <v>11</v>
  </rv>
  <rv s="6">
    <fb>44488</fb>
    <v>10</v>
  </rv>
  <rv s="6">
    <fb>357.99</fb>
    <v>11</v>
  </rv>
  <rv s="6">
    <fb>143.822</fb>
    <v>11</v>
  </rv>
  <rv s="6">
    <fb>44489</fb>
    <v>10</v>
  </rv>
  <rv s="6">
    <fb>358.23</fb>
    <v>11</v>
  </rv>
  <rv s="6">
    <fb>142.41499999999999</fb>
    <v>11</v>
  </rv>
  <rv s="6">
    <fb>44490</fb>
    <v>10</v>
  </rv>
  <rv s="6">
    <fb>364.62</fb>
    <v>11</v>
  </rv>
  <rv s="6">
    <fb>142.78049999999999</fb>
    <v>11</v>
  </rv>
  <rv s="6">
    <fb>44491</fb>
    <v>10</v>
  </rv>
  <rv s="6">
    <fb>365.99</fb>
    <v>11</v>
  </rv>
  <rv s="6">
    <fb>138.625</fb>
    <v>11</v>
  </rv>
  <rv s="6">
    <fb>44494</fb>
    <v>10</v>
  </rv>
  <rv s="6">
    <fb>371.26</fb>
    <v>11</v>
  </rv>
  <rv s="6">
    <fb>138.773</fb>
    <v>11</v>
  </rv>
  <rv s="6">
    <fb>44495</fb>
    <v>10</v>
  </rv>
  <rv s="6">
    <fb>369.2</fb>
    <v>11</v>
  </rv>
  <rv s="6">
    <fb>139.672</fb>
    <v>11</v>
  </rv>
  <rv s="6">
    <fb>44496</fb>
    <v>10</v>
  </rv>
  <rv s="6">
    <fb>372.32</fb>
    <v>11</v>
  </rv>
  <rv s="6">
    <fb>146.42750000000001</fb>
    <v>11</v>
  </rv>
  <rv s="6">
    <fb>44497</fb>
    <v>10</v>
  </rv>
  <rv s="6">
    <fb>371.57</fb>
    <v>11</v>
  </rv>
  <rv s="6">
    <fb>146.12899999999999</fb>
    <v>11</v>
  </rv>
  <rv s="6">
    <fb>44498</fb>
    <v>10</v>
  </rv>
  <rv s="6">
    <fb>371.74</fb>
    <v>11</v>
  </rv>
  <rv s="6">
    <fb>148.2705</fb>
    <v>11</v>
  </rv>
  <rv s="6">
    <fb>44501</fb>
    <v>10</v>
  </rv>
  <rv s="6">
    <fb>366.48</fb>
    <v>11</v>
  </rv>
  <rv s="6">
    <fb>143.774</fb>
    <v>11</v>
  </rv>
  <rv s="6">
    <fb>44502</fb>
    <v>10</v>
  </rv>
  <rv s="6">
    <fb>367.29</fb>
    <v>11</v>
  </rv>
  <rv s="6">
    <fb>145.863</fb>
    <v>11</v>
  </rv>
  <rv s="6">
    <fb>44503</fb>
    <v>10</v>
  </rv>
  <rv s="6">
    <fb>368.97</fb>
    <v>11</v>
  </rv>
  <rv s="6">
    <fb>146.79</fb>
    <v>11</v>
  </rv>
  <rv s="6">
    <fb>44504</fb>
    <v>10</v>
  </rv>
  <rv s="6">
    <fb>372.18</fb>
    <v>11</v>
  </rv>
  <rv s="6">
    <fb>148.68299999999999</fb>
    <v>11</v>
  </rv>
  <rv s="6">
    <fb>44505</fb>
    <v>10</v>
  </rv>
  <rv s="6">
    <fb>368.4</fb>
    <v>11</v>
  </rv>
  <rv s="6">
    <fb>149.24100000000001</fb>
    <v>11</v>
  </rv>
  <rv s="6">
    <fb>44508</fb>
    <v>10</v>
  </rv>
  <rv s="6">
    <fb>368.59</fb>
    <v>11</v>
  </rv>
  <rv s="6">
    <fb>149.35149999999999</fb>
    <v>11</v>
  </rv>
  <rv s="6">
    <fb>44509</fb>
    <v>10</v>
  </rv>
  <rv s="6">
    <fb>370.65</fb>
    <v>11</v>
  </rv>
  <rv s="6">
    <fb>149.24850000000001</fb>
    <v>11</v>
  </rv>
  <rv s="6">
    <fb>44510</fb>
    <v>10</v>
  </rv>
  <rv s="6">
    <fb>368.58</fb>
    <v>11</v>
  </rv>
  <rv s="6">
    <fb>146.626</fb>
    <v>11</v>
  </rv>
  <rv s="6">
    <fb>44511</fb>
    <v>10</v>
  </rv>
  <rv s="6">
    <fb>367.63</fb>
    <v>11</v>
  </rv>
  <rv s="6">
    <fb>146.74799999999999</fb>
    <v>11</v>
  </rv>
  <rv s="6">
    <fb>44512</fb>
    <v>10</v>
  </rv>
  <rv s="6">
    <fb>372.63</fb>
    <v>11</v>
  </rv>
  <rv s="6">
    <fb>149.6455</fb>
    <v>11</v>
  </rv>
  <rv s="6">
    <fb>44515</fb>
    <v>10</v>
  </rv>
  <rv s="6">
    <fb>371.08</fb>
    <v>11</v>
  </rv>
  <rv s="6">
    <fb>149.38800000000001</fb>
    <v>11</v>
  </rv>
  <rv s="6">
    <fb>44516</fb>
    <v>10</v>
  </rv>
  <rv s="6">
    <fb>392.33</fb>
    <v>11</v>
  </rv>
  <rv s="6">
    <fb>149.07599999999999</fb>
    <v>11</v>
  </rv>
  <rv s="6">
    <fb>44517</fb>
    <v>10</v>
  </rv>
  <rv s="6">
    <fb>394.85</fb>
    <v>11</v>
  </rv>
  <rv s="6">
    <fb>149.06200000000001</fb>
    <v>11</v>
  </rv>
  <rv s="6">
    <fb>44518</fb>
    <v>10</v>
  </rv>
  <rv s="6">
    <fb>405.85</fb>
    <v>11</v>
  </rv>
  <rv s="6">
    <fb>150.709</fb>
    <v>11</v>
  </rv>
  <rv s="6">
    <fb>44519</fb>
    <v>10</v>
  </rv>
  <rv s="6">
    <fb>408.69</fb>
    <v>11</v>
  </rv>
  <rv s="6">
    <fb>149.95249999999999</fb>
    <v>11</v>
  </rv>
  <rv s="6">
    <fb>44522</fb>
    <v>10</v>
  </rv>
  <rv s="6">
    <fb>408.79</fb>
    <v>11</v>
  </rv>
  <rv s="6">
    <fb>147.07849999999999</fb>
    <v>11</v>
  </rv>
  <rv s="6">
    <fb>44523</fb>
    <v>10</v>
  </rv>
  <rv s="6">
    <fb>408.37</fb>
    <v>11</v>
  </rv>
  <rv s="6">
    <fb>146.75700000000001</fb>
    <v>11</v>
  </rv>
  <rv s="6">
    <fb>44524</fb>
    <v>10</v>
  </rv>
  <rv s="6">
    <fb>412.11</fb>
    <v>11</v>
  </rv>
  <rv s="6">
    <fb>146.7175</fb>
    <v>11</v>
  </rv>
  <rv s="6">
    <fb>44526</fb>
    <v>10</v>
  </rv>
  <rv s="6">
    <fb>402.7</fb>
    <v>11</v>
  </rv>
  <rv s="6">
    <fb>142.80600000000001</fb>
    <v>11</v>
  </rv>
  <rv s="6">
    <fb>44529</fb>
    <v>10</v>
  </rv>
  <rv s="6">
    <fb>406.82</fb>
    <v>11</v>
  </rv>
  <rv s="6">
    <fb>146.114</fb>
    <v>11</v>
  </rv>
  <rv s="6">
    <fb>44530</fb>
    <v>10</v>
  </rv>
  <rv s="6">
    <fb>400.61</fb>
    <v>11</v>
  </rv>
  <rv s="6">
    <fb>142.452</fb>
    <v>11</v>
  </rv>
  <rv s="6">
    <fb>44531</fb>
    <v>10</v>
  </rv>
  <rv s="6">
    <fb>400.42</fb>
    <v>11</v>
  </rv>
  <rv s="6">
    <fb>141.61799999999999</fb>
    <v>11</v>
  </rv>
  <rv s="6">
    <fb>44532</fb>
    <v>10</v>
  </rv>
  <rv s="6">
    <fb>407.77</fb>
    <v>11</v>
  </rv>
  <rv s="6">
    <fb>143.7765</fb>
    <v>11</v>
  </rv>
  <rv s="6">
    <fb>44533</fb>
    <v>10</v>
  </rv>
  <rv s="6">
    <fb>407.81</fb>
    <v>11</v>
  </rv>
  <rv s="6">
    <fb>142.5205</fb>
    <v>11</v>
  </rv>
  <rv s="6">
    <fb>44536</fb>
    <v>10</v>
  </rv>
  <rv s="6">
    <fb>415.7</fb>
    <v>11</v>
  </rv>
  <rv s="6">
    <fb>143.79650000000001</fb>
    <v>11</v>
  </rv>
  <rv s="6">
    <fb>44537</fb>
    <v>10</v>
  </rv>
  <rv s="6">
    <fb>416.18</fb>
    <v>11</v>
  </rv>
  <rv s="6">
    <fb>148.03649999999999</fb>
    <v>11</v>
  </rv>
  <rv s="6">
    <fb>44538</fb>
    <v>10</v>
  </rv>
  <rv s="6">
    <fb>411.25</fb>
    <v>11</v>
  </rv>
  <rv s="6">
    <fb>148.72049999999999</fb>
    <v>11</v>
  </rv>
  <rv s="6">
    <fb>44539</fb>
    <v>10</v>
  </rv>
  <rv s="6">
    <fb>411.34</fb>
    <v>11</v>
  </rv>
  <rv s="6">
    <fb>148.10599999999999</fb>
    <v>11</v>
  </rv>
  <rv s="6">
    <fb>44540</fb>
    <v>10</v>
  </rv>
  <rv s="6">
    <fb>415.4</fb>
    <v>11</v>
  </rv>
  <rv s="6">
    <fb>148.67500000000001</fb>
    <v>11</v>
  </rv>
  <rv s="6">
    <fb>44543</fb>
    <v>10</v>
  </rv>
  <rv s="6">
    <fb>405.24</fb>
    <v>11</v>
  </rv>
  <rv s="6">
    <fb>146.7045</fb>
    <v>11</v>
  </rv>
  <rv s="6">
    <fb>44544</fb>
    <v>10</v>
  </rv>
  <rv s="6">
    <fb>402.2</fb>
    <v>11</v>
  </rv>
  <rv s="6">
    <fb>144.97049999999999</fb>
    <v>11</v>
  </rv>
  <rv s="6">
    <fb>44545</fb>
    <v>10</v>
  </rv>
  <rv s="6">
    <fb>147.36850000000001</fb>
    <v>11</v>
  </rv>
  <rv s="6">
    <fb>44546</fb>
    <v>10</v>
  </rv>
  <rv s="6">
    <fb>399.53</fb>
    <v>11</v>
  </rv>
  <rv s="6">
    <fb>144.83850000000001</fb>
    <v>11</v>
  </rv>
  <rv s="6">
    <fb>44547</fb>
    <v>10</v>
  </rv>
  <rv s="6">
    <fb>387.98</fb>
    <v>11</v>
  </rv>
  <rv s="6">
    <fb>142.803</fb>
    <v>11</v>
  </rv>
  <rv s="6">
    <fb>44550</fb>
    <v>10</v>
  </rv>
  <rv s="6">
    <fb>389.4</fb>
    <v>11</v>
  </rv>
  <rv s="6">
    <fb>142.4015</fb>
    <v>11</v>
  </rv>
  <rv s="6">
    <fb>44551</fb>
    <v>10</v>
  </rv>
  <rv s="6">
    <fb>390.47</fb>
    <v>11</v>
  </rv>
  <rv s="6">
    <fb>144.22049999999999</fb>
    <v>11</v>
  </rv>
  <rv s="6">
    <fb>44552</fb>
    <v>10</v>
  </rv>
  <rv s="6">
    <fb>395.64</fb>
    <v>11</v>
  </rv>
  <rv s="6">
    <fb>146.94900000000001</fb>
    <v>11</v>
  </rv>
  <rv s="6">
    <fb>44553</fb>
    <v>10</v>
  </rv>
  <rv s="6">
    <fb>397.07</fb>
    <v>11</v>
  </rv>
  <rv s="6">
    <fb>147.14250000000001</fb>
    <v>11</v>
  </rv>
  <rv s="6">
    <fb>44557</fb>
    <v>10</v>
  </rv>
  <rv s="6">
    <fb>404.09</fb>
    <v>11</v>
  </rv>
  <rv s="6">
    <fb>148.06399999999999</fb>
    <v>11</v>
  </rv>
  <rv s="6">
    <fb>44558</fb>
    <v>10</v>
  </rv>
  <rv s="6">
    <fb>406.22</fb>
    <v>11</v>
  </rv>
  <rv s="6">
    <fb>146.44800000000001</fb>
    <v>11</v>
  </rv>
  <rv s="6">
    <fb>44559</fb>
    <v>10</v>
  </rv>
  <rv s="6">
    <fb>410.84</fb>
    <v>11</v>
  </rv>
  <rv s="6">
    <fb>146.50450000000001</fb>
    <v>11</v>
  </rv>
  <rv s="6">
    <fb>44560</fb>
    <v>10</v>
  </rv>
  <rv s="6">
    <fb>409.94</fb>
    <v>11</v>
  </rv>
  <rv s="6">
    <fb>146.0025</fb>
    <v>11</v>
  </rv>
  <rv s="6">
    <fb>44561</fb>
    <v>10</v>
  </rv>
  <rv s="6">
    <fb>415.01</fb>
    <v>11</v>
  </rv>
  <rv s="6">
    <fb>144.67949999999999</fb>
    <v>11</v>
  </rv>
  <rv s="6">
    <fb>44564</fb>
    <v>10</v>
  </rv>
  <rv s="6">
    <fb>408.64</fb>
    <v>11</v>
  </rv>
  <rv s="6">
    <fb>145.0745</fb>
    <v>11</v>
  </rv>
  <rv s="6">
    <fb>44565</fb>
    <v>10</v>
  </rv>
  <rv s="6">
    <fb>412.84</fb>
    <v>11</v>
  </rv>
  <rv s="6">
    <fb>144.41650000000001</fb>
    <v>11</v>
  </rv>
  <rv s="6">
    <fb>44566</fb>
    <v>10</v>
  </rv>
  <rv s="6">
    <fb>407.24</fb>
    <v>11</v>
  </rv>
  <rv s="6">
    <fb>137.65350000000001</fb>
    <v>11</v>
  </rv>
  <rv s="6">
    <fb>44567</fb>
    <v>10</v>
  </rv>
  <rv s="6">
    <fb>405.76</fb>
    <v>11</v>
  </rv>
  <rv s="6">
    <fb>137.55099999999999</fb>
    <v>11</v>
  </rv>
  <rv s="6">
    <fb>44568</fb>
    <v>10</v>
  </rv>
  <rv s="6">
    <fb>393.61</fb>
    <v>11</v>
  </rv>
  <rv s="6">
    <fb>137.00450000000001</fb>
    <v>11</v>
  </rv>
  <rv s="6">
    <fb>44571</fb>
    <v>10</v>
  </rv>
  <rv s="6">
    <fb>387.46</fb>
    <v>11</v>
  </rv>
  <rv s="6">
    <fb>138.57400000000001</fb>
    <v>11</v>
  </rv>
  <rv s="6">
    <fb>44572</fb>
    <v>10</v>
  </rv>
  <rv s="6">
    <fb>386.67</fb>
    <v>11</v>
  </rv>
  <rv s="6">
    <fb>140.01750000000001</fb>
    <v>11</v>
  </rv>
  <rv s="6">
    <fb>44573</fb>
    <v>10</v>
  </rv>
  <rv s="6">
    <fb>141.648</fb>
    <v>11</v>
  </rv>
  <rv s="6">
    <fb>44574</fb>
    <v>10</v>
  </rv>
  <rv s="6">
    <fb>386.98</fb>
    <v>11</v>
  </rv>
  <rv s="6">
    <fb>139.131</fb>
    <v>11</v>
  </rv>
  <rv s="6">
    <fb>44575</fb>
    <v>10</v>
  </rv>
  <rv s="6">
    <fb>372</fb>
    <v>11</v>
  </rv>
  <rv s="6">
    <fb>139.78649999999999</fb>
    <v>11</v>
  </rv>
  <rv s="6">
    <fb>44579</fb>
    <v>10</v>
  </rv>
  <rv s="6">
    <fb>366.72</fb>
    <v>11</v>
  </rv>
  <rv s="6">
    <fb>136.29050000000001</fb>
    <v>11</v>
  </rv>
  <rv s="6">
    <fb>44580</fb>
    <v>10</v>
  </rv>
  <rv s="6">
    <fb>359.69</fb>
    <v>11</v>
  </rv>
  <rv s="6">
    <fb>135.65199999999999</fb>
    <v>11</v>
  </rv>
  <rv s="6">
    <fb>44581</fb>
    <v>10</v>
  </rv>
  <rv s="6">
    <fb>349.58</fb>
    <v>11</v>
  </rv>
  <rv s="6">
    <fb>133.50649999999999</fb>
    <v>11</v>
  </rv>
  <rv s="6">
    <fb>44582</fb>
    <v>10</v>
  </rv>
  <rv s="6">
    <fb>349.1</fb>
    <v>11</v>
  </rv>
  <rv s="6">
    <fb>130.09200000000001</fb>
    <v>11</v>
  </rv>
  <rv s="6">
    <fb>44585</fb>
    <v>10</v>
  </rv>
  <rv s="6">
    <fb>363.81</fb>
    <v>11</v>
  </rv>
  <rv s="6">
    <fb>130.37200000000001</fb>
    <v>11</v>
  </rv>
  <rv s="6">
    <fb>44586</fb>
    <v>10</v>
  </rv>
  <rv s="6">
    <fb>358.98</fb>
    <v>11</v>
  </rv>
  <rv s="6">
    <fb>126.7355</fb>
    <v>11</v>
  </rv>
  <rv s="6">
    <fb>44587</fb>
    <v>10</v>
  </rv>
  <rv s="6">
    <fb>357.28</fb>
    <v>11</v>
  </rv>
  <rv s="6">
    <fb>129.24</fb>
    <v>11</v>
  </rv>
  <rv s="6">
    <fb>44588</fb>
    <v>10</v>
  </rv>
  <rv s="6">
    <fb>356.43</fb>
    <v>11</v>
  </rv>
  <rv s="6">
    <fb>129.12100000000001</fb>
    <v>11</v>
  </rv>
  <rv s="6">
    <fb>44589</fb>
    <v>10</v>
  </rv>
  <rv s="6">
    <fb>366.54</fb>
    <v>11</v>
  </rv>
  <rv s="6">
    <fb>133.2895</fb>
    <v>11</v>
  </rv>
  <rv s="6">
    <fb>44592</fb>
    <v>10</v>
  </rv>
  <rv s="6">
    <fb>366.98</fb>
    <v>11</v>
  </rv>
  <rv s="6">
    <fb>135.6985</fb>
    <v>11</v>
  </rv>
  <rv s="6">
    <fb>44593</fb>
    <v>10</v>
  </rv>
  <rv s="6">
    <fb>368.7</fb>
    <v>11</v>
  </rv>
  <rv s="6">
    <fb>137.8785</fb>
    <v>11</v>
  </rv>
  <rv s="6">
    <fb>44594</fb>
    <v>10</v>
  </rv>
  <rv s="6">
    <fb>373.73</fb>
    <v>11</v>
  </rv>
  <rv s="6">
    <fb>44595</fb>
    <v>10</v>
  </rv>
  <rv s="6">
    <fb>364.81</fb>
    <v>11</v>
  </rv>
  <rv s="6">
    <fb>142.65049999999999</fb>
    <v>11</v>
  </rv>
  <rv s="6">
    <fb>44596</fb>
    <v>10</v>
  </rv>
  <rv s="6">
    <fb>359.67</fb>
    <v>11</v>
  </rv>
  <rv s="6">
    <fb>143.01599999999999</fb>
    <v>11</v>
  </rv>
  <rv s="6">
    <fb>44599</fb>
    <v>10</v>
  </rv>
  <rv s="6">
    <fb>357.35</fb>
    <v>11</v>
  </rv>
  <rv s="6">
    <fb>138.93799999999999</fb>
    <v>11</v>
  </rv>
  <rv s="6">
    <fb>44600</fb>
    <v>10</v>
  </rv>
  <rv s="6">
    <fb>361.44</fb>
    <v>11</v>
  </rv>
  <rv s="6">
    <fb>139.21299999999999</fb>
    <v>11</v>
  </rv>
  <rv s="6">
    <fb>44601</fb>
    <v>10</v>
  </rv>
  <rv s="6">
    <fb>364.37</fb>
    <v>11</v>
  </rv>
  <rv s="6">
    <fb>141.453</fb>
    <v>11</v>
  </rv>
  <rv s="6">
    <fb>44602</fb>
    <v>10</v>
  </rv>
  <rv s="6">
    <fb>355.09</fb>
    <v>11</v>
  </rv>
  <rv s="6">
    <fb>138.60249999999999</fb>
    <v>11</v>
  </rv>
  <rv s="6">
    <fb>44603</fb>
    <v>10</v>
  </rv>
  <rv s="6">
    <fb>350.29</fb>
    <v>11</v>
  </rv>
  <rv s="6">
    <fb>134.13</fb>
    <v>11</v>
  </rv>
  <rv s="6">
    <fb>44606</fb>
    <v>10</v>
  </rv>
  <rv s="6">
    <fb>351.56</fb>
    <v>11</v>
  </rv>
  <rv s="6">
    <fb>135.30000000000001</fb>
    <v>11</v>
  </rv>
  <rv s="6">
    <fb>44607</fb>
    <v>10</v>
  </rv>
  <rv s="6">
    <fb>353.26</fb>
    <v>11</v>
  </rv>
  <rv s="6">
    <fb>136.4255</fb>
    <v>11</v>
  </rv>
  <rv s="6">
    <fb>44608</fb>
    <v>10</v>
  </rv>
  <rv s="6">
    <fb>350.09</fb>
    <v>11</v>
  </rv>
  <rv s="6">
    <fb>137.48750000000001</fb>
    <v>11</v>
  </rv>
  <rv s="6">
    <fb>44609</fb>
    <v>10</v>
  </rv>
  <rv s="6">
    <fb>347.94</fb>
    <v>11</v>
  </rv>
  <rv s="6">
    <fb>132.30850000000001</fb>
    <v>11</v>
  </rv>
  <rv s="6">
    <fb>44610</fb>
    <v>10</v>
  </rv>
  <rv s="6">
    <fb>346.87</fb>
    <v>11</v>
  </rv>
  <rv s="6">
    <fb>130.4675</fb>
    <v>11</v>
  </rv>
  <rv s="6">
    <fb>44614</fb>
    <v>10</v>
  </rv>
  <rv s="6">
    <fb>316.17</fb>
    <v>11</v>
  </rv>
  <rv s="6">
    <fb>129.4025</fb>
    <v>11</v>
  </rv>
  <rv s="6">
    <fb>44615</fb>
    <v>10</v>
  </rv>
  <rv s="6">
    <fb>308.45</fb>
    <v>11</v>
  </rv>
  <rv s="6">
    <fb>127.58499999999999</fb>
    <v>11</v>
  </rv>
  <rv s="6">
    <fb>44616</fb>
    <v>10</v>
  </rv>
  <rv s="6">
    <fb>313.24</fb>
    <v>11</v>
  </rv>
  <rv s="6">
    <fb>132.67349999999999</fb>
    <v>11</v>
  </rv>
  <rv s="6">
    <fb>44617</fb>
    <v>10</v>
  </rv>
  <rv s="6">
    <fb>316.64999999999998</fb>
    <v>11</v>
  </rv>
  <rv s="6">
    <fb>134.51949999999999</fb>
    <v>11</v>
  </rv>
  <rv s="6">
    <fb>44620</fb>
    <v>10</v>
  </rv>
  <rv s="6">
    <fb>315.83</fb>
    <v>11</v>
  </rv>
  <rv s="6">
    <fb>134.89099999999999</fb>
    <v>11</v>
  </rv>
  <rv s="6">
    <fb>44621</fb>
    <v>10</v>
  </rv>
  <rv s="6">
    <fb>320.25</fb>
    <v>11</v>
  </rv>
  <rv s="6">
    <fb>134.16800000000001</fb>
    <v>11</v>
  </rv>
  <rv s="6">
    <fb>44622</fb>
    <v>10</v>
  </rv>
  <rv s="6">
    <fb>327.37</fb>
    <v>11</v>
  </rv>
  <rv s="6">
    <fb>134.75149999999999</fb>
    <v>11</v>
  </rv>
  <rv s="6">
    <fb>44623</fb>
    <v>10</v>
  </rv>
  <rv s="6">
    <fb>324.36</fb>
    <v>11</v>
  </rv>
  <rv s="6">
    <fb>134.30799999999999</fb>
    <v>11</v>
  </rv>
  <rv s="6">
    <fb>44624</fb>
    <v>10</v>
  </rv>
  <rv s="6">
    <fb>324.26</fb>
    <v>11</v>
  </rv>
  <rv s="6">
    <fb>132.12200000000001</fb>
    <v>11</v>
  </rv>
  <rv s="6">
    <fb>44627</fb>
    <v>10</v>
  </rv>
  <rv s="6">
    <fb>322.77</fb>
    <v>11</v>
  </rv>
  <rv s="6">
    <fb>126.4645</fb>
    <v>11</v>
  </rv>
  <rv s="6">
    <fb>44628</fb>
    <v>10</v>
  </rv>
  <rv s="6">
    <fb>316.74</fb>
    <v>11</v>
  </rv>
  <rv s="6">
    <fb>127.27849999999999</fb>
    <v>11</v>
  </rv>
  <rv s="6">
    <fb>44629</fb>
    <v>10</v>
  </rv>
  <rv s="6">
    <fb>317.2</fb>
    <v>11</v>
  </rv>
  <rv s="6">
    <fb>133.86600000000001</fb>
    <v>11</v>
  </rv>
  <rv s="6">
    <fb>44630</fb>
    <v>10</v>
  </rv>
  <rv s="6">
    <fb>317.94</fb>
    <v>11</v>
  </rv>
  <rv s="6">
    <fb>132.68199999999999</fb>
    <v>11</v>
  </rv>
  <rv s="6">
    <fb>44631</fb>
    <v>10</v>
  </rv>
  <rv s="6">
    <fb>316.79000000000002</fb>
    <v>11</v>
  </rv>
  <rv s="6">
    <fb>130.47550000000001</fb>
    <v>11</v>
  </rv>
  <rv s="6">
    <fb>44634</fb>
    <v>10</v>
  </rv>
  <rv s="6">
    <fb>318.36</fb>
    <v>11</v>
  </rv>
  <rv s="6">
    <fb>126.741</fb>
    <v>11</v>
  </rv>
  <rv s="6">
    <fb>44635</fb>
    <v>10</v>
  </rv>
  <rv s="6">
    <fb>328.54</fb>
    <v>11</v>
  </rv>
  <rv s="6">
    <fb>129.66050000000001</fb>
    <v>11</v>
  </rv>
  <rv s="6">
    <fb>44636</fb>
    <v>10</v>
  </rv>
  <rv s="6">
    <fb>330.91</fb>
    <v>11</v>
  </rv>
  <rv s="6">
    <fb>133.69049999999999</fb>
    <v>11</v>
  </rv>
  <rv s="6">
    <fb>44637</fb>
    <v>10</v>
  </rv>
  <rv s="6">
    <fb>336.36</fb>
    <v>11</v>
  </rv>
  <rv s="6">
    <fb>134.60050000000001</fb>
    <v>11</v>
  </rv>
  <rv s="6">
    <fb>44638</fb>
    <v>10</v>
  </rv>
  <rv s="6">
    <fb>340.74</fb>
    <v>11</v>
  </rv>
  <rv s="6">
    <fb>136.8015</fb>
    <v>11</v>
  </rv>
  <rv s="6">
    <fb>44641</fb>
    <v>10</v>
  </rv>
  <rv s="6">
    <fb>329.37</fb>
    <v>11</v>
  </rv>
  <rv s="6">
    <fb>136.4785</fb>
    <v>11</v>
  </rv>
  <rv s="6">
    <fb>44642</fb>
    <v>10</v>
  </rv>
  <rv s="6">
    <fb>329.73</fb>
    <v>11</v>
  </rv>
  <rv s="6">
    <fb>140.2775</fb>
    <v>11</v>
  </rv>
  <rv s="6">
    <fb>44643</fb>
    <v>10</v>
  </rv>
  <rv s="6">
    <fb>317.05</fb>
    <v>11</v>
  </rv>
  <rv s="6">
    <fb>138.5035</fb>
    <v>11</v>
  </rv>
  <rv s="6">
    <fb>44644</fb>
    <v>10</v>
  </rv>
  <rv s="6">
    <fb>315.77999999999997</fb>
    <v>11</v>
  </rv>
  <rv s="6">
    <fb>141.31200000000001</fb>
    <v>11</v>
  </rv>
  <rv s="6">
    <fb>44645</fb>
    <v>10</v>
  </rv>
  <rv s="6">
    <fb>310.68</fb>
    <v>11</v>
  </rv>
  <rv s="6">
    <fb>141.5215</fb>
    <v>11</v>
  </rv>
  <rv s="6">
    <fb>44648</fb>
    <v>10</v>
  </rv>
  <rv s="6">
    <fb>314.27999999999997</fb>
    <v>11</v>
  </rv>
  <rv s="6">
    <fb>141.94999999999999</fb>
    <v>11</v>
  </rv>
  <rv s="6">
    <fb>44649</fb>
    <v>10</v>
  </rv>
  <rv s="6">
    <fb>317.70999999999998</fb>
    <v>11</v>
  </rv>
  <rv s="6">
    <fb>143.25</fb>
    <v>11</v>
  </rv>
  <rv s="6">
    <fb>44650</fb>
    <v>10</v>
  </rv>
  <rv s="6">
    <fb>308.45999999999998</fb>
    <v>11</v>
  </rv>
  <rv s="6">
    <fb>142.64449999999999</fb>
    <v>11</v>
  </rv>
  <rv s="6">
    <fb>44651</fb>
    <v>10</v>
  </rv>
  <rv s="6">
    <fb>299.33</fb>
    <v>11</v>
  </rv>
  <rv s="6">
    <fb>139.64949999999999</fb>
    <v>11</v>
  </rv>
  <rv s="6">
    <fb>44652</fb>
    <v>10</v>
  </rv>
  <rv s="6">
    <fb>301.89</fb>
    <v>11</v>
  </rv>
  <rv s="6">
    <fb>140.69999999999999</fb>
    <v>11</v>
  </rv>
  <rv s="6">
    <fb>44655</fb>
    <v>10</v>
  </rv>
  <rv s="6">
    <fb>305.58</fb>
    <v>11</v>
  </rv>
  <rv s="6">
    <fb>143.64250000000001</fb>
    <v>11</v>
  </rv>
  <rv s="6">
    <fb>44656</fb>
    <v>10</v>
  </rv>
  <rv s="6">
    <fb>304.86</fb>
    <v>11</v>
  </rv>
  <rv s="6">
    <fb>141.06299999999999</fb>
    <v>11</v>
  </rv>
  <rv s="6">
    <fb>44657</fb>
    <v>10</v>
  </rv>
  <rv s="6">
    <fb>298.54000000000002</fb>
    <v>11</v>
  </rv>
  <rv s="6">
    <fb>137.17599999999999</fb>
    <v>11</v>
  </rv>
  <rv s="6">
    <fb>44658</fb>
    <v>10</v>
  </rv>
  <rv s="6">
    <fb>302.75</fb>
    <v>11</v>
  </rv>
  <rv s="6">
    <fb>136.465</fb>
    <v>11</v>
  </rv>
  <rv s="6">
    <fb>44659</fb>
    <v>10</v>
  </rv>
  <rv s="6">
    <fb>311.11</fb>
    <v>11</v>
  </rv>
  <rv s="6">
    <fb>134.01050000000001</fb>
    <v>11</v>
  </rv>
  <rv s="6">
    <fb>44662</fb>
    <v>10</v>
  </rv>
  <rv s="6">
    <fb>306.72000000000003</fb>
    <v>11</v>
  </rv>
  <rv s="6">
    <fb>129.79650000000001</fb>
    <v>11</v>
  </rv>
  <rv s="6">
    <fb>44663</fb>
    <v>10</v>
  </rv>
  <rv s="6">
    <fb>306.29000000000002</fb>
    <v>11</v>
  </rv>
  <rv s="6">
    <fb>128.37450000000001</fb>
    <v>11</v>
  </rv>
  <rv s="6">
    <fb>44664</fb>
    <v>10</v>
  </rv>
  <rv s="6">
    <fb>310.42</fb>
    <v>11</v>
  </rv>
  <rv s="6">
    <fb>130.286</fb>
    <v>11</v>
  </rv>
  <rv s="6">
    <fb>44665</fb>
    <v>10</v>
  </rv>
  <rv s="6">
    <fb>304.52</fb>
    <v>11</v>
  </rv>
  <rv s="6">
    <fb>127.253</fb>
    <v>11</v>
  </rv>
  <rv s="6">
    <fb>44669</fb>
    <v>10</v>
  </rv>
  <rv s="6">
    <fb>300.20999999999998</fb>
    <v>11</v>
  </rv>
  <rv s="6">
    <fb>127.961</fb>
    <v>11</v>
  </rv>
  <rv s="6">
    <fb>44670</fb>
    <v>10</v>
  </rv>
  <rv s="6">
    <fb>307.8</fb>
    <v>11</v>
  </rv>
  <rv s="6">
    <fb>130.53100000000001</fb>
    <v>11</v>
  </rv>
  <rv s="6">
    <fb>44671</fb>
    <v>10</v>
  </rv>
  <rv s="6">
    <fb>315.14</fb>
    <v>11</v>
  </rv>
  <rv s="6">
    <fb>128.24549999999999</fb>
    <v>11</v>
  </rv>
  <rv s="6">
    <fb>44672</fb>
    <v>10</v>
  </rv>
  <rv s="6">
    <fb>310.36</fb>
    <v>11</v>
  </rv>
  <rv s="6">
    <fb>124.9375</fb>
    <v>11</v>
  </rv>
  <rv s="6">
    <fb>44673</fb>
    <v>10</v>
  </rv>
  <rv s="6">
    <fb>300.11</fb>
    <v>11</v>
  </rv>
  <rv s="6">
    <fb>119.614</fb>
    <v>11</v>
  </rv>
  <rv s="6">
    <fb>44676</fb>
    <v>10</v>
  </rv>
  <rv s="6">
    <fb>304.94</fb>
    <v>11</v>
  </rv>
  <rv s="6">
    <fb>123.25</fb>
    <v>11</v>
  </rv>
  <rv s="6">
    <fb>44677</fb>
    <v>10</v>
  </rv>
  <rv s="6">
    <fb>299.95999999999998</fb>
    <v>11</v>
  </rv>
  <rv s="6">
    <fb>119.506</fb>
    <v>11</v>
  </rv>
  <rv s="6">
    <fb>44678</fb>
    <v>10</v>
  </rv>
  <rv s="6">
    <fb>301.60000000000002</fb>
    <v>11</v>
  </rv>
  <rv s="6">
    <fb>115.0205</fb>
    <v>11</v>
  </rv>
  <rv s="6">
    <fb>44679</fb>
    <v>10</v>
  </rv>
  <rv s="6">
    <fb>311.76</fb>
    <v>11</v>
  </rv>
  <rv s="6">
    <fb>119.4115</fb>
    <v>11</v>
  </rv>
  <rv s="6">
    <fb>44680</fb>
    <v>10</v>
  </rv>
  <rv s="6">
    <fb>300.39999999999998</fb>
    <v>11</v>
  </rv>
  <rv s="6">
    <fb>114.9665</fb>
    <v>11</v>
  </rv>
  <rv s="6">
    <fb>44683</fb>
    <v>10</v>
  </rv>
  <rv s="6">
    <fb>306.97000000000003</fb>
    <v>11</v>
  </rv>
  <rv s="6">
    <fb>117.157</fb>
    <v>11</v>
  </rv>
  <rv s="6">
    <fb>44684</fb>
    <v>10</v>
  </rv>
  <rv s="6">
    <fb>304.95999999999998</fb>
    <v>11</v>
  </rv>
  <rv s="6">
    <fb>118.12949999999999</fb>
    <v>11</v>
  </rv>
  <rv s="6">
    <fb>44685</fb>
    <v>10</v>
  </rv>
  <rv s="6">
    <fb>315.31</fb>
    <v>11</v>
  </rv>
  <rv s="6">
    <fb>122.575</fb>
    <v>11</v>
  </rv>
  <rv s="6">
    <fb>44686</fb>
    <v>10</v>
  </rv>
  <rv s="6">
    <fb>299.11</fb>
    <v>11</v>
  </rv>
  <rv s="6">
    <fb>116.7465</fb>
    <v>11</v>
  </rv>
  <rv s="6">
    <fb>44687</fb>
    <v>10</v>
  </rv>
  <rv s="6">
    <fb>294.31</fb>
    <v>11</v>
  </rv>
  <rv s="6">
    <fb>115.66</fb>
    <v>11</v>
  </rv>
  <rv s="6">
    <fb>44690</fb>
    <v>10</v>
  </rv>
  <rv s="6">
    <fb>297.02999999999997</fb>
    <v>11</v>
  </rv>
  <rv s="6">
    <fb>113.084</fb>
    <v>11</v>
  </rv>
  <rv s="6">
    <fb>44691</fb>
    <v>10</v>
  </rv>
  <rv s="6">
    <fb>291.16000000000003</fb>
    <v>11</v>
  </rv>
  <rv s="6">
    <fb>114.58450000000001</fb>
    <v>11</v>
  </rv>
  <rv s="6">
    <fb>44692</fb>
    <v>10</v>
  </rv>
  <rv s="6">
    <fb>282.95999999999998</fb>
    <v>11</v>
  </rv>
  <rv s="6">
    <fb>113.961</fb>
    <v>11</v>
  </rv>
  <rv s="6">
    <fb>44693</fb>
    <v>10</v>
  </rv>
  <rv s="6">
    <fb>289.69</fb>
    <v>11</v>
  </rv>
  <rv s="6">
    <fb>113.161</fb>
    <v>11</v>
  </rv>
  <rv s="6">
    <fb>44694</fb>
    <v>10</v>
  </rv>
  <rv s="6">
    <fb>296.02999999999997</fb>
    <v>11</v>
  </rv>
  <rv s="6">
    <fb>116.5155</fb>
    <v>11</v>
  </rv>
  <rv s="6">
    <fb>44697</fb>
    <v>10</v>
  </rv>
  <rv s="6">
    <fb>295.99</fb>
    <v>11</v>
  </rv>
  <rv s="6">
    <fb>114.7925</fb>
    <v>11</v>
  </rv>
  <rv s="6">
    <fb>44698</fb>
    <v>10</v>
  </rv>
  <rv s="6">
    <fb>300.95</fb>
    <v>11</v>
  </rv>
  <rv s="6">
    <fb>116.7015</fb>
    <v>11</v>
  </rv>
  <rv s="6">
    <fb>44699</fb>
    <v>10</v>
  </rv>
  <rv s="6">
    <fb>285.18</fb>
    <v>11</v>
  </rv>
  <rv s="6">
    <fb>112.401</fb>
    <v>11</v>
  </rv>
  <rv s="6">
    <fb>44700</fb>
    <v>10</v>
  </rv>
  <rv s="6">
    <fb>287.76</fb>
    <v>11</v>
  </rv>
  <rv s="6">
    <fb>110.74550000000001</fb>
    <v>11</v>
  </rv>
  <rv s="6">
    <fb>44701</fb>
    <v>10</v>
  </rv>
  <rv s="6">
    <fb>287.19</fb>
    <v>11</v>
  </rv>
  <rv s="6">
    <fb>109.313</fb>
    <v>11</v>
  </rv>
  <rv s="6">
    <fb>44704</fb>
    <v>10</v>
  </rv>
  <rv s="6">
    <fb>286.02999999999997</fb>
    <v>11</v>
  </rv>
  <rv s="6">
    <fb>111.6665</fb>
    <v>11</v>
  </rv>
  <rv s="6">
    <fb>44705</fb>
    <v>10</v>
  </rv>
  <rv s="6">
    <fb>287.92</fb>
    <v>11</v>
  </rv>
  <rv s="6">
    <fb>105.926</fb>
    <v>11</v>
  </rv>
  <rv s="6">
    <fb>44706</fb>
    <v>10</v>
  </rv>
  <rv s="6">
    <fb>293.57</fb>
    <v>11</v>
  </rv>
  <rv s="6">
    <fb>105.8395</fb>
    <v>11</v>
  </rv>
  <rv s="6">
    <fb>44707</fb>
    <v>10</v>
  </rv>
  <rv s="6">
    <fb>302.81</fb>
    <v>11</v>
  </rv>
  <rv s="6">
    <fb>108.29600000000001</fb>
    <v>11</v>
  </rv>
  <rv s="6">
    <fb>44708</fb>
    <v>10</v>
  </rv>
  <rv s="6">
    <fb>112.79900000000001</fb>
    <v>11</v>
  </rv>
  <rv s="6">
    <fb>44712</fb>
    <v>10</v>
  </rv>
  <rv s="6">
    <fb>114.039</fb>
    <v>11</v>
  </rv>
  <rv s="6">
    <fb>44713</fb>
    <v>10</v>
  </rv>
  <rv s="6">
    <fb>297.19</fb>
    <v>11</v>
  </rv>
  <rv s="6">
    <fb>114.137</fb>
    <v>11</v>
  </rv>
  <rv s="6">
    <fb>44714</fb>
    <v>10</v>
  </rv>
  <rv s="6">
    <fb>305.87</fb>
    <v>11</v>
  </rv>
  <rv s="6">
    <fb>117.746</fb>
    <v>11</v>
  </rv>
  <rv s="6">
    <fb>44715</fb>
    <v>10</v>
  </rv>
  <rv s="6">
    <fb>305.08</fb>
    <v>11</v>
  </rv>
  <rv s="6">
    <fb>114.56399999999999</fb>
    <v>11</v>
  </rv>
  <rv s="6">
    <fb>44718</fb>
    <v>10</v>
  </rv>
  <rv s="6">
    <fb>303.89</fb>
    <v>11</v>
  </rv>
  <rv s="6">
    <fb>117.01049999999999</fb>
    <v>11</v>
  </rv>
  <rv s="6">
    <fb>44719</fb>
    <v>10</v>
  </rv>
  <rv s="6">
    <fb>301.77</fb>
    <v>11</v>
  </rv>
  <rv s="6">
    <fb>117.2295</fb>
    <v>11</v>
  </rv>
  <rv s="6">
    <fb>44720</fb>
    <v>10</v>
  </rv>
  <rv s="6">
    <fb>297.52999999999997</fb>
    <v>11</v>
  </rv>
  <rv s="6">
    <fb>117.238</fb>
    <v>11</v>
  </rv>
  <rv s="6">
    <fb>44721</fb>
    <v>10</v>
  </rv>
  <rv s="6">
    <fb>299.86</fb>
    <v>11</v>
  </rv>
  <rv s="6">
    <fb>114.91800000000001</fb>
    <v>11</v>
  </rv>
  <rv s="6">
    <fb>44722</fb>
    <v>10</v>
  </rv>
  <rv s="6">
    <fb>289.24</fb>
    <v>11</v>
  </rv>
  <rv s="6">
    <fb>111.42749999999999</fb>
    <v>11</v>
  </rv>
  <rv s="6">
    <fb>44725</fb>
    <v>10</v>
  </rv>
  <rv s="6">
    <fb>283.16000000000003</fb>
    <v>11</v>
  </rv>
  <rv s="6">
    <fb>106.87649999999999</fb>
    <v>11</v>
  </rv>
  <rv s="6">
    <fb>44726</fb>
    <v>10</v>
  </rv>
  <rv s="6">
    <fb>278.67</fb>
    <v>11</v>
  </rv>
  <rv s="6">
    <fb>107.194</fb>
    <v>11</v>
  </rv>
  <rv s="6">
    <fb>44727</fb>
    <v>10</v>
  </rv>
  <rv s="6">
    <fb>279.73</fb>
    <v>11</v>
  </rv>
  <rv s="6">
    <fb>110.3905</fb>
    <v>11</v>
  </rv>
  <rv s="6">
    <fb>44728</fb>
    <v>10</v>
  </rv>
  <rv s="6">
    <fb>273.45999999999998</fb>
    <v>11</v>
  </rv>
  <rv s="6">
    <fb>106.636</fb>
    <v>11</v>
  </rv>
  <rv s="6">
    <fb>44729</fb>
    <v>10</v>
  </rv>
  <rv s="6">
    <fb>270.73</fb>
    <v>11</v>
  </rv>
  <rv s="6">
    <fb>107.8655</fb>
    <v>11</v>
  </rv>
  <rv s="6">
    <fb>44733</fb>
    <v>10</v>
  </rv>
  <rv s="6">
    <fb>269.2</fb>
    <v>11</v>
  </rv>
  <rv s="6">
    <fb>112.015</fb>
    <v>11</v>
  </rv>
  <rv s="6">
    <fb>44734</fb>
    <v>10</v>
  </rv>
  <rv s="6">
    <fb>268.98</fb>
    <v>11</v>
  </rv>
  <rv s="6">
    <fb>112.03400000000001</fb>
    <v>11</v>
  </rv>
  <rv s="6">
    <fb>44735</fb>
    <v>10</v>
  </rv>
  <rv s="6">
    <fb>275.42</fb>
    <v>11</v>
  </rv>
  <rv s="6">
    <fb>112.6845</fb>
    <v>11</v>
  </rv>
  <rv s="6">
    <fb>44736</fb>
    <v>10</v>
  </rv>
  <rv s="6">
    <fb>283</fb>
    <v>11</v>
  </rv>
  <rv s="6">
    <fb>118.538</fb>
    <v>11</v>
  </rv>
  <rv s="6">
    <fb>44739</fb>
    <v>10</v>
  </rv>
  <rv s="6">
    <fb>282.69</fb>
    <v>11</v>
  </rv>
  <rv s="6">
    <fb>116.6225</fb>
    <v>11</v>
  </rv>
  <rv s="6">
    <fb>44740</fb>
    <v>10</v>
  </rv>
  <rv s="6">
    <fb>270.14999999999998</fb>
    <v>11</v>
  </rv>
  <rv s="6">
    <fb>112.5715</fb>
    <v>11</v>
  </rv>
  <rv s="6">
    <fb>44741</fb>
    <v>10</v>
  </rv>
  <rv s="6">
    <fb>273.87</fb>
    <v>11</v>
  </rv>
  <rv s="6">
    <fb>112.2565</fb>
    <v>11</v>
  </rv>
  <rv s="6">
    <fb>44742</fb>
    <v>10</v>
  </rv>
  <rv s="6">
    <fb>274.27</fb>
    <v>11</v>
  </rv>
  <rv s="6">
    <fb>109.3725</fb>
    <v>11</v>
  </rv>
  <rv s="6">
    <fb>44743</fb>
    <v>10</v>
  </rv>
  <rv s="6">
    <fb>279.08</fb>
    <v>11</v>
  </rv>
  <rv s="6">
    <fb>109.081</fb>
    <v>11</v>
  </rv>
  <rv s="6">
    <fb>44747</fb>
    <v>10</v>
  </rv>
  <rv s="6">
    <fb>283.73</fb>
    <v>11</v>
  </rv>
  <rv s="6">
    <fb>113.887</fb>
    <v>11</v>
  </rv>
  <rv s="6">
    <fb>44748</fb>
    <v>10</v>
  </rv>
  <rv s="6">
    <fb>283.58</fb>
    <v>11</v>
  </rv>
  <rv s="6">
    <fb>115.2135</fb>
    <v>11</v>
  </rv>
  <rv s="6">
    <fb>44749</fb>
    <v>10</v>
  </rv>
  <rv s="6">
    <fb>286.69</fb>
    <v>11</v>
  </rv>
  <rv s="6">
    <fb>119.306</fb>
    <v>11</v>
  </rv>
  <rv s="6">
    <fb>44750</fb>
    <v>10</v>
  </rv>
  <rv s="6">
    <fb>286.47000000000003</fb>
    <v>11</v>
  </rv>
  <rv s="6">
    <fb>120.16849999999999</fb>
    <v>11</v>
  </rv>
  <rv s="6">
    <fb>44753</fb>
    <v>10</v>
  </rv>
  <rv s="6">
    <fb>286.39</fb>
    <v>11</v>
  </rv>
  <rv s="6">
    <fb>116.52249999999999</fb>
    <v>11</v>
  </rv>
  <rv s="6">
    <fb>44754</fb>
    <v>10</v>
  </rv>
  <rv s="6">
    <fb>285.12</fb>
    <v>11</v>
  </rv>
  <rv s="6">
    <fb>114.84950000000001</fb>
    <v>11</v>
  </rv>
  <rv s="6">
    <fb>44755</fb>
    <v>10</v>
  </rv>
  <rv s="6">
    <fb>287.18</fb>
    <v>11</v>
  </rv>
  <rv s="6">
    <fb>112.187</fb>
    <v>11</v>
  </rv>
  <rv s="6">
    <fb>44756</fb>
    <v>10</v>
  </rv>
  <rv s="6">
    <fb>289.48</fb>
    <v>11</v>
  </rv>
  <rv s="6">
    <fb>111.44</fb>
    <v>11</v>
  </rv>
  <rv s="6">
    <fb>44757</fb>
    <v>10</v>
  </rv>
  <rv s="6">
    <fb>292.41000000000003</fb>
    <v>11</v>
  </rv>
  <rv s="6">
    <fb>112.767</fb>
    <v>11</v>
  </rv>
  <rv s="6">
    <fb>44760</fb>
    <v>10</v>
  </rv>
  <rv s="6">
    <fb>293.05</fb>
    <v>11</v>
  </rv>
  <rv s="6">
    <fb>109.91</fb>
    <v>11</v>
  </rv>
  <rv s="6">
    <fb>44761</fb>
    <v>10</v>
  </rv>
  <rv s="6">
    <fb>299.83</fb>
    <v>11</v>
  </rv>
  <rv s="6">
    <fb>114.62</fb>
    <v>11</v>
  </rv>
  <rv s="6">
    <fb>44762</fb>
    <v>10</v>
  </rv>
  <rv s="6">
    <fb>302.3</fb>
    <v>11</v>
  </rv>
  <rv s="6">
    <fb>114.7</fb>
    <v>11</v>
  </rv>
  <rv s="6">
    <fb>44763</fb>
    <v>10</v>
  </rv>
  <rv s="6">
    <fb>305</fb>
    <v>11</v>
  </rv>
  <rv s="6">
    <fb>115.04</fb>
    <v>11</v>
  </rv>
  <rv s="6">
    <fb>44764</fb>
    <v>10</v>
  </rv>
  <rv s="6">
    <fb>306.58999999999997</fb>
    <v>11</v>
  </rv>
  <rv s="6">
    <fb>108.36</fb>
    <v>11</v>
  </rv>
  <rv s="6">
    <fb>44767</fb>
    <v>10</v>
  </rv>
  <rv s="6">
    <fb>306.14999999999998</fb>
    <v>11</v>
  </rv>
  <rv s="6">
    <fb>108.21</fb>
    <v>11</v>
  </rv>
  <rv s="6">
    <fb>44768</fb>
    <v>10</v>
  </rv>
  <rv s="6">
    <fb>298.18</fb>
    <v>11</v>
  </rv>
  <rv s="6">
    <fb>105.44</fb>
    <v>11</v>
  </rv>
  <rv s="6">
    <fb>44769</fb>
    <v>10</v>
  </rv>
  <rv s="6">
    <fb>298.91000000000003</fb>
    <v>11</v>
  </rv>
  <rv s="6">
    <fb>113.6</fb>
    <v>11</v>
  </rv>
  <rv s="6">
    <fb>44770</fb>
    <v>10</v>
  </rv>
  <rv s="6">
    <fb>299.63</fb>
    <v>11</v>
  </rv>
  <rv s="6">
    <fb>114.59</fb>
    <v>11</v>
  </rv>
  <rv s="6">
    <fb>44771</fb>
    <v>10</v>
  </rv>
  <rv s="6">
    <fb>300.94</fb>
    <v>11</v>
  </rv>
  <rv s="6">
    <fb>116.64</fb>
    <v>11</v>
  </rv>
  <rv s="6">
    <fb>44774</fb>
    <v>10</v>
  </rv>
  <rv s="6">
    <fb>305.82</fb>
    <v>11</v>
  </rv>
  <rv s="6">
    <fb>115.48</fb>
    <v>11</v>
  </rv>
  <rv s="6">
    <fb>44775</fb>
    <v>10</v>
  </rv>
  <rv s="6">
    <fb>300.70999999999998</fb>
    <v>11</v>
  </rv>
  <rv s="6">
    <fb>115.9</fb>
    <v>11</v>
  </rv>
  <rv s="6">
    <fb>44776</fb>
    <v>10</v>
  </rv>
  <rv s="6">
    <fb>306.37</fb>
    <v>11</v>
  </rv>
  <rv s="6">
    <fb>118.78</fb>
    <v>11</v>
  </rv>
  <rv s="6">
    <fb>44777</fb>
    <v>10</v>
  </rv>
  <rv s="6">
    <fb>307.17</fb>
    <v>11</v>
  </rv>
  <rv s="6">
    <fb>118.87</fb>
    <v>11</v>
  </rv>
  <rv s="6">
    <fb>44778</fb>
    <v>10</v>
  </rv>
  <rv s="6">
    <fb>309.69</fb>
    <v>11</v>
  </rv>
  <rv s="6">
    <fb>118.22</fb>
    <v>11</v>
  </rv>
  <rv s="6">
    <fb>44781</fb>
    <v>10</v>
  </rv>
  <rv s="6">
    <fb>311.97000000000003</fb>
    <v>11</v>
  </rv>
  <rv s="6">
    <fb>118.14</fb>
    <v>11</v>
  </rv>
  <rv s="6">
    <fb>44782</fb>
    <v>10</v>
  </rv>
  <rv s="6">
    <fb>305.20999999999998</fb>
    <v>11</v>
  </rv>
  <rv s="6">
    <fb>117.5</fb>
    <v>11</v>
  </rv>
  <rv s="6">
    <fb>44783</fb>
    <v>10</v>
  </rv>
  <rv s="6">
    <fb>311.58</fb>
    <v>11</v>
  </rv>
  <rv s="6">
    <fb>120.65</fb>
    <v>11</v>
  </rv>
  <rv s="6">
    <fb>44784</fb>
    <v>10</v>
  </rv>
  <rv s="6">
    <fb>310.69</fb>
    <v>11</v>
  </rv>
  <rv s="6">
    <fb>119.82</fb>
    <v>11</v>
  </rv>
  <rv s="6">
    <fb>44785</fb>
    <v>10</v>
  </rv>
  <rv s="6">
    <fb>314.89</fb>
    <v>11</v>
  </rv>
  <rv s="6">
    <fb>122.65</fb>
    <v>11</v>
  </rv>
  <rv s="6">
    <fb>44788</fb>
    <v>10</v>
  </rv>
  <rv s="6">
    <fb>314.61</fb>
    <v>11</v>
  </rv>
  <rv s="6">
    <fb>122.88</fb>
    <v>11</v>
  </rv>
  <rv s="6">
    <fb>44789</fb>
    <v>10</v>
  </rv>
  <rv s="6">
    <fb>327.38</fb>
    <v>11</v>
  </rv>
  <rv s="6">
    <fb>122.51</fb>
    <v>11</v>
  </rv>
  <rv s="6">
    <fb>44790</fb>
    <v>10</v>
  </rv>
  <rv s="6">
    <fb>325.76</fb>
    <v>11</v>
  </rv>
  <rv s="6">
    <fb>120.32</fb>
    <v>11</v>
  </rv>
  <rv s="6">
    <fb>44791</fb>
    <v>10</v>
  </rv>
  <rv s="6">
    <fb>325.20999999999998</fb>
    <v>11</v>
  </rv>
  <rv s="6">
    <fb>120.86</fb>
    <v>11</v>
  </rv>
  <rv s="6">
    <fb>44792</fb>
    <v>10</v>
  </rv>
  <rv s="6">
    <fb>321.32</fb>
    <v>11</v>
  </rv>
  <rv s="6">
    <fb>118.12</fb>
    <v>11</v>
  </rv>
  <rv s="6">
    <fb>44795</fb>
    <v>10</v>
  </rv>
  <rv s="6">
    <fb>312.20999999999998</fb>
    <v>11</v>
  </rv>
  <rv s="6">
    <fb>115.07</fb>
    <v>11</v>
  </rv>
  <rv s="6">
    <fb>44796</fb>
    <v>10</v>
  </rv>
  <rv s="6">
    <fb>306.89999999999998</fb>
    <v>11</v>
  </rv>
  <rv s="6">
    <fb>114.77</fb>
    <v>11</v>
  </rv>
  <rv s="6">
    <fb>44797</fb>
    <v>10</v>
  </rv>
  <rv s="6">
    <fb>308.11</fb>
    <v>11</v>
  </rv>
  <rv s="6">
    <fb>44798</fb>
    <v>10</v>
  </rv>
  <rv s="6">
    <fb>309.77999999999997</fb>
    <v>11</v>
  </rv>
  <rv s="6">
    <fb>117.7</fb>
    <v>11</v>
  </rv>
  <rv s="6">
    <fb>44799</fb>
    <v>10</v>
  </rv>
  <rv s="6">
    <fb>298.10000000000002</fb>
    <v>11</v>
  </rv>
  <rv s="6">
    <fb>111.3</fb>
    <v>11</v>
  </rv>
  <rv s="6">
    <fb>44802</fb>
    <v>10</v>
  </rv>
  <rv s="6">
    <fb>296.32</fb>
    <v>11</v>
  </rv>
  <rv s="6">
    <fb>110.34</fb>
    <v>11</v>
  </rv>
  <rv s="6">
    <fb>44803</fb>
    <v>10</v>
  </rv>
  <rv s="6">
    <fb>293.10000000000002</fb>
    <v>11</v>
  </rv>
  <rv s="6">
    <fb>44804</fb>
    <v>10</v>
  </rv>
  <rv s="6">
    <fb>288.42</fb>
    <v>11</v>
  </rv>
  <rv s="6">
    <fb>109.15</fb>
    <v>11</v>
  </rv>
  <rv s="6">
    <fb>44805</fb>
    <v>10</v>
  </rv>
  <rv s="6">
    <fb>293.37</fb>
    <v>11</v>
  </rv>
  <rv s="6">
    <fb>110.55</fb>
    <v>11</v>
  </rv>
  <rv s="6">
    <fb>44806</fb>
    <v>10</v>
  </rv>
  <rv s="6">
    <fb>291.89999999999998</fb>
    <v>11</v>
  </rv>
  <rv s="6">
    <fb>108.68</fb>
    <v>11</v>
  </rv>
  <rv s="6">
    <fb>44810</fb>
    <v>10</v>
  </rv>
  <rv s="6">
    <fb>289.54000000000002</fb>
    <v>11</v>
  </rv>
  <rv s="6">
    <fb>107.48</fb>
    <v>11</v>
  </rv>
  <rv s="6">
    <fb>44811</fb>
    <v>10</v>
  </rv>
  <rv s="6">
    <fb>297.47000000000003</fb>
    <v>11</v>
  </rv>
  <rv s="6">
    <fb>110.48</fb>
    <v>11</v>
  </rv>
  <rv s="6">
    <fb>44812</fb>
    <v>10</v>
  </rv>
  <rv s="6">
    <fb>299.89999999999998</fb>
    <v>11</v>
  </rv>
  <rv s="6">
    <fb>109.42</fb>
    <v>11</v>
  </rv>
  <rv s="6">
    <fb>44813</fb>
    <v>10</v>
  </rv>
  <rv s="6">
    <fb>299.77</fb>
    <v>11</v>
  </rv>
  <rv s="6">
    <fb>111.78</fb>
    <v>11</v>
  </rv>
  <rv s="6">
    <fb>44816</fb>
    <v>10</v>
  </rv>
  <rv s="6">
    <fb>297.54000000000002</fb>
    <v>11</v>
  </rv>
  <rv s="6">
    <fb>111.87</fb>
    <v>11</v>
  </rv>
  <rv s="6">
    <fb>44817</fb>
    <v>10</v>
  </rv>
  <rv s="6">
    <fb>277.93</fb>
    <v>11</v>
  </rv>
  <rv s="6">
    <fb>105.31</fb>
    <v>11</v>
  </rv>
  <rv s="7">
    <v>12</v>
    <v>a1u3p2</v>
    <v>Daily</v>
    <v>44453</v>
    <v>44818</v>
    <v>0</v>
    <v>1</v>
    <v>637986240000000000,637987683402335204,0</v>
    <v>0</v>
    <v>a1u3p2</v>
    <v>XNAS:GOOG</v>
    <v>1</v>
  </rv>
  <rv s="7">
    <v>12</v>
    <v>HD</v>
    <v>Daily</v>
    <v>44453</v>
    <v>44818</v>
    <v>0</v>
    <v>1</v>
    <v>637986240000000000,637987683402344967,0</v>
    <v>0</v>
    <v>a1uj52</v>
    <v>XNYS:HD</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27" formatCode="m/d/yyyy\ h:mm"/>
    </x:dxf>
    <x:dxf>
      <x:numFmt numFmtId="14" formatCode="0.00%"/>
    </x:dxf>
    <x:dxf>
      <x:numFmt numFmtId="3" formatCode="#,##0"/>
    </x:dxf>
    <x:dxf>
      <x:numFmt numFmtId="0" formatCode="General"/>
    </x:dxf>
    <x:dxf>
      <x:numFmt numFmtId="4" formatCode="#,##0.00"/>
    </x:dxf>
    <x:dxf>
      <x:numFmt numFmtId="1" formatCode="0"/>
    </x:dxf>
    <x:dxf>
      <x:numFmt numFmtId="19" formatCode="m/d/yyyy"/>
    </x:dxf>
  </dxfs>
  <richProperties>
    <rPr n="NumberFormat" t="s"/>
    <rPr n="IsTitleField" t="b"/>
    <rPr n="IsHeroField" t="b"/>
  </richProperties>
  <richStyles>
    <rSty dxfid="4">
      <rpv i="0">_([$$-en-US]* #,##0.00_);_([$$-en-US]* (#,##0.00);_([$$-en-US]* "-"??_);_(@_)</rpv>
    </rSty>
    <rSty dxfid="5">
      <rpv i="0">#,##0.00</rpv>
    </rSty>
    <rSty>
      <rpv i="1">1</rpv>
    </rSty>
    <rSty dxfid="3">
      <rpv i="0">#,##0</rpv>
    </rSty>
    <rSty dxfid="2"/>
    <rSty dxfid="4">
      <rpv i="0">_([$$-en-US]* #,##0_);_([$$-en-US]* (#,##0);_([$$-en-US]* "-"_);_(@_)</rpv>
    </rSty>
    <rSty dxfid="1"/>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57A477-2B8A-4470-9938-D9CFB6CD4E5D}" name="Ledger" displayName="Ledger" ref="B2:H9" totalsRowShown="0">
  <tableColumns count="7">
    <tableColumn id="1" xr3:uid="{47231F62-4C80-4FF4-9633-0180D3FBF401}" name="Stock"/>
    <tableColumn id="2" xr3:uid="{7FB49CFA-9D35-4532-8727-92254FF7E0B9}" name="Ticker symbol">
      <calculatedColumnFormula array="1">_FV(Ledger[[#This Row],[Stock]],"Ticker symbol",TRUE)</calculatedColumnFormula>
    </tableColumn>
    <tableColumn id="11" xr3:uid="{C6967B68-D112-4750-88CA-F3589FFC7B29}" name="Transaction Type"/>
    <tableColumn id="3" xr3:uid="{E1C02E0B-85D0-4024-ABA0-4DC409543296}" name="Units"/>
    <tableColumn id="6" xr3:uid="{A04F515B-9248-4516-8475-3ECDC868351A}" name="Currency">
      <calculatedColumnFormula array="1">_FV(Ledger[[#This Row],[Stock]],"Currency")</calculatedColumnFormula>
    </tableColumn>
    <tableColumn id="7" xr3:uid="{32BF94BA-ABB8-477F-A678-A3F781554604}" name="Price" dataDxfId="1" dataCellStyle="Currency">
      <calculatedColumnFormula array="1">_FV(Ledger[[#This Row],[Stock]],"Price")</calculatedColumnFormula>
    </tableColumn>
    <tableColumn id="10" xr3:uid="{C1AEDD1C-A23D-476B-9B44-A70258B68892}" name="Total Transaction Amount" dataDxfId="0">
      <calculatedColumnFormula>Ledger[[#This Row],[Units]]*Ledger[[#This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B114D1-11B8-4765-A4EB-3DD5C1B0CA37}" name="Table6" displayName="Table6" ref="A2:A9" totalsRowShown="0">
  <autoFilter ref="A2:A9" xr:uid="{13B114D1-11B8-4765-A4EB-3DD5C1B0CA37}"/>
  <tableColumns count="1">
    <tableColumn id="1" xr3:uid="{EA8A8371-52F0-4281-B146-89061D774FED}" name="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3383F-00A2-43BF-850A-6DBC1A21FB0A}">
  <dimension ref="A1:O45"/>
  <sheetViews>
    <sheetView showGridLines="0" showRowColHeaders="0" tabSelected="1" topLeftCell="B12" zoomScale="89" zoomScaleNormal="89" workbookViewId="0">
      <selection activeCell="K21" sqref="K21"/>
    </sheetView>
  </sheetViews>
  <sheetFormatPr defaultRowHeight="15" x14ac:dyDescent="0.25"/>
  <cols>
    <col min="1" max="1" width="48.85546875" customWidth="1"/>
    <col min="2" max="2" width="6.7109375" bestFit="1" customWidth="1"/>
    <col min="3" max="3" width="33.42578125" bestFit="1" customWidth="1"/>
    <col min="4" max="4" width="9.28515625" customWidth="1"/>
    <col min="5" max="5" width="14.42578125" customWidth="1"/>
    <col min="6" max="6" width="15.42578125" customWidth="1"/>
    <col min="7" max="7" width="12.85546875" customWidth="1"/>
    <col min="8" max="8" width="16.28515625" customWidth="1"/>
    <col min="9" max="9" width="11.5703125" bestFit="1" customWidth="1"/>
    <col min="10" max="10" width="17.42578125" customWidth="1"/>
    <col min="11" max="11" width="10.42578125" customWidth="1"/>
  </cols>
  <sheetData>
    <row r="1" spans="1:14" ht="24.75" customHeight="1" x14ac:dyDescent="0.5">
      <c r="A1" s="1"/>
      <c r="B1" s="1"/>
      <c r="C1" s="3"/>
      <c r="D1" s="2"/>
      <c r="E1" s="46" t="s">
        <v>32</v>
      </c>
      <c r="F1" s="44"/>
      <c r="G1" s="44" t="s">
        <v>23</v>
      </c>
      <c r="H1" s="44"/>
      <c r="I1" s="44" t="s">
        <v>6</v>
      </c>
      <c r="J1" s="44"/>
      <c r="K1" s="1"/>
      <c r="L1" s="1"/>
    </row>
    <row r="2" spans="1:14" ht="31.5" x14ac:dyDescent="0.25">
      <c r="A2" s="47" t="s">
        <v>0</v>
      </c>
      <c r="B2" s="47"/>
      <c r="C2" s="47"/>
      <c r="D2" s="47"/>
      <c r="E2" s="48">
        <f>SUM(_xlfn.ANCHORARRAY(F7))</f>
        <v>43041.27</v>
      </c>
      <c r="F2" s="48"/>
      <c r="G2" s="48">
        <f>SUM(_xlfn.ANCHORARRAY(H7))</f>
        <v>-140.18000000000109</v>
      </c>
      <c r="H2" s="48"/>
      <c r="I2" s="48">
        <f>SUM(_xlfn.ANCHORARRAY(I7))</f>
        <v>4769.6200000000008</v>
      </c>
      <c r="J2" s="48"/>
      <c r="K2" s="1"/>
      <c r="L2" s="1"/>
    </row>
    <row r="3" spans="1:14" x14ac:dyDescent="0.25">
      <c r="A3" s="1"/>
      <c r="B3" s="1"/>
      <c r="C3" s="1"/>
      <c r="D3" s="1"/>
      <c r="E3" s="1"/>
      <c r="F3" s="1"/>
      <c r="G3" s="1"/>
      <c r="H3" s="1"/>
      <c r="I3" s="1"/>
      <c r="J3" s="1"/>
      <c r="K3" s="1"/>
      <c r="L3" s="1"/>
    </row>
    <row r="5" spans="1:14" x14ac:dyDescent="0.25">
      <c r="A5" s="49" t="s">
        <v>1</v>
      </c>
      <c r="B5" s="49"/>
      <c r="C5" s="49"/>
      <c r="D5" s="49"/>
      <c r="E5" s="49"/>
      <c r="F5" s="49"/>
      <c r="G5" s="49"/>
      <c r="H5" s="49"/>
      <c r="I5" s="49"/>
      <c r="J5" s="49"/>
      <c r="K5" s="23"/>
      <c r="L5" s="23"/>
    </row>
    <row r="6" spans="1:14" s="37" customFormat="1" x14ac:dyDescent="0.25">
      <c r="A6" s="24" t="s">
        <v>7</v>
      </c>
      <c r="B6" s="24" t="s">
        <v>12</v>
      </c>
      <c r="C6" s="25" t="s">
        <v>2</v>
      </c>
      <c r="D6" s="25" t="s">
        <v>21</v>
      </c>
      <c r="E6" s="25" t="s">
        <v>4</v>
      </c>
      <c r="F6" s="25" t="s">
        <v>5</v>
      </c>
      <c r="G6" s="26" t="s">
        <v>22</v>
      </c>
      <c r="H6" s="36" t="s">
        <v>23</v>
      </c>
      <c r="I6" s="36" t="s">
        <v>6</v>
      </c>
      <c r="J6" s="36" t="s">
        <v>25</v>
      </c>
      <c r="K6" s="26" t="s">
        <v>24</v>
      </c>
      <c r="L6" s="25"/>
      <c r="M6" s="27"/>
      <c r="N6" s="27"/>
    </row>
    <row r="7" spans="1:14" x14ac:dyDescent="0.25">
      <c r="A7" t="e" cm="1" vm="1">
        <f t="array" ref="A7:A13">_xlfn.UNIQUE(Ledger[Stock])</f>
        <v>#VALUE!</v>
      </c>
      <c r="B7" t="str" cm="1">
        <f t="array" ref="B7:B13">_FV(_xlfn.ANCHORARRAY(A7),"Ticker symbol",TRUE)</f>
        <v>AMC</v>
      </c>
      <c r="C7" t="str" cm="1">
        <f t="array" ref="C7:C13">_FV(_xlfn.ANCHORARRAY(A7),"Industry")</f>
        <v>Hotels &amp; Entertainment Services</v>
      </c>
      <c r="D7" cm="1">
        <f t="array" ref="D7:D13">SUMIFS(Ledger[Units],Ledger[Stock],Dashboard!A7:A13)</f>
        <v>200</v>
      </c>
      <c r="E7" s="5" cm="1">
        <f t="array" ref="E7:E13">_FV(_xlfn.ANCHORARRAY(A7),"Price")</f>
        <v>9.4849999999999994</v>
      </c>
      <c r="F7" s="5" cm="1">
        <f t="array" ref="F7:F13">_xlfn.ANCHORARRAY(E7)*_xlfn.ANCHORARRAY(D7)</f>
        <v>1897</v>
      </c>
      <c r="G7" s="34" cm="1">
        <f t="array" ref="G7:G13">_xlfn.ANCHORARRAY(F7)/SUM(_xlfn.ANCHORARRAY(F7))</f>
        <v>4.4073978300361492E-2</v>
      </c>
      <c r="H7" s="35" cm="1">
        <f t="array" ref="H7:H13">(_xlfn.ANCHORARRAY(E7)-_FV(_xlfn.ANCHORARRAY(A7),"Previous close",TRUE))*_xlfn.ANCHORARRAY(D7)</f>
        <v>-47.000000000000242</v>
      </c>
      <c r="I7" s="5" cm="1">
        <f t="array" ref="I7:I13">_xlfn.ANCHORARRAY(F7)-SUMIFS(Ledger[Total Transaction Amount],Ledger[Stock],_xlfn.ANCHORARRAY(A7))</f>
        <v>1513</v>
      </c>
      <c r="J7" s="5" cm="1">
        <f t="array" ref="J7:J13">_FV(_xlfn.ANCHORARRAY(A7),"52 week high",TRUE)</f>
        <v>31.668800000000001</v>
      </c>
      <c r="K7" s="5" cm="1">
        <f t="array" ref="K7:K13">_FV(_xlfn.ANCHORARRAY(A7),"52 week low",TRUE)</f>
        <v>5.9588999999999999</v>
      </c>
    </row>
    <row r="8" spans="1:14" x14ac:dyDescent="0.25">
      <c r="A8" t="e" vm="2">
        <v>#VALUE!</v>
      </c>
      <c r="B8" s="4" t="str">
        <v>MSFT</v>
      </c>
      <c r="C8" t="str">
        <v>Software &amp; IT Services</v>
      </c>
      <c r="D8">
        <v>50</v>
      </c>
      <c r="E8" s="5">
        <v>251.7</v>
      </c>
      <c r="F8" s="5">
        <v>12585</v>
      </c>
      <c r="G8" s="34">
        <v>0.29239378856618314</v>
      </c>
      <c r="H8" s="35">
        <v>-14.500000000001023</v>
      </c>
      <c r="I8" s="5">
        <v>1833.5</v>
      </c>
      <c r="J8" s="5">
        <v>349.67</v>
      </c>
      <c r="K8" s="5">
        <v>241.51</v>
      </c>
    </row>
    <row r="9" spans="1:14" x14ac:dyDescent="0.25">
      <c r="A9" t="e" vm="3">
        <v>#VALUE!</v>
      </c>
      <c r="B9" s="4" t="str">
        <v>CVX</v>
      </c>
      <c r="C9" t="str">
        <v>Oil &amp; Gas</v>
      </c>
      <c r="D9">
        <v>-35</v>
      </c>
      <c r="E9" s="5">
        <v>162.94</v>
      </c>
      <c r="F9" s="5">
        <v>-5702.9</v>
      </c>
      <c r="G9" s="34">
        <v>-0.13249841373175095</v>
      </c>
      <c r="H9" s="35">
        <v>-123.55000000000004</v>
      </c>
      <c r="I9" s="5">
        <v>-8320.5499999999993</v>
      </c>
      <c r="J9" s="5">
        <v>182.4</v>
      </c>
      <c r="K9" s="5">
        <v>93.31</v>
      </c>
    </row>
    <row r="10" spans="1:14" x14ac:dyDescent="0.25">
      <c r="A10" t="e" vm="4">
        <v>#VALUE!</v>
      </c>
      <c r="B10" t="str">
        <v>HD</v>
      </c>
      <c r="C10" t="str">
        <v>Specialty Retailers</v>
      </c>
      <c r="D10">
        <v>100</v>
      </c>
      <c r="E10" s="5">
        <v>277.3</v>
      </c>
      <c r="F10" s="5">
        <v>27730</v>
      </c>
      <c r="G10" s="34">
        <v>0.64426537599843137</v>
      </c>
      <c r="H10" s="35">
        <v>-62.999999999999545</v>
      </c>
      <c r="I10" s="5">
        <v>1557.9999999999964</v>
      </c>
      <c r="J10" s="5">
        <v>420.61</v>
      </c>
      <c r="K10" s="5">
        <v>264.51</v>
      </c>
    </row>
    <row r="11" spans="1:14" x14ac:dyDescent="0.25">
      <c r="A11" t="e" vm="5">
        <v>#VALUE!</v>
      </c>
      <c r="B11" t="str">
        <v>AMZN</v>
      </c>
      <c r="C11" t="str">
        <v>Diversified Retail</v>
      </c>
      <c r="D11">
        <v>-65</v>
      </c>
      <c r="E11" s="5">
        <v>127.69</v>
      </c>
      <c r="F11" s="5">
        <v>-8299.85</v>
      </c>
      <c r="G11" s="34">
        <v>-0.19283469098379302</v>
      </c>
      <c r="H11" s="35">
        <v>-56.550000000000296</v>
      </c>
      <c r="I11" s="5">
        <v>-18836.349999999999</v>
      </c>
      <c r="J11" s="5">
        <v>188.10730000000001</v>
      </c>
      <c r="K11" s="5">
        <v>101.26</v>
      </c>
    </row>
    <row r="12" spans="1:14" x14ac:dyDescent="0.25">
      <c r="A12" t="e" vm="6">
        <v>#VALUE!</v>
      </c>
      <c r="B12" t="str">
        <v>CRM</v>
      </c>
      <c r="C12" t="str">
        <v>Software &amp; IT Services</v>
      </c>
      <c r="D12">
        <v>80</v>
      </c>
      <c r="E12" s="5">
        <v>160.19499999999999</v>
      </c>
      <c r="F12" s="5">
        <v>12815.599999999999</v>
      </c>
      <c r="G12" s="34">
        <v>0.29775143716716534</v>
      </c>
      <c r="H12" s="35">
        <v>167.59999999999991</v>
      </c>
      <c r="I12" s="5">
        <v>27704.400000000001</v>
      </c>
      <c r="J12" s="5">
        <v>311.75</v>
      </c>
      <c r="K12" s="5">
        <v>150.47999999999999</v>
      </c>
    </row>
    <row r="13" spans="1:14" x14ac:dyDescent="0.25">
      <c r="A13" t="e" vm="7">
        <v>#VALUE!</v>
      </c>
      <c r="B13" t="str">
        <v>T</v>
      </c>
      <c r="C13" t="str">
        <v>Telecommunications Services</v>
      </c>
      <c r="D13">
        <v>120</v>
      </c>
      <c r="E13" s="5">
        <v>16.8035</v>
      </c>
      <c r="F13" s="5">
        <v>2016.42</v>
      </c>
      <c r="G13" s="34">
        <v>4.6848524683402705E-2</v>
      </c>
      <c r="H13" s="35">
        <v>-3.1799999999998363</v>
      </c>
      <c r="I13" s="5">
        <v>-682.37999999999965</v>
      </c>
      <c r="J13" s="5">
        <v>21.53</v>
      </c>
      <c r="K13" s="5">
        <v>16.629000000000001</v>
      </c>
    </row>
    <row r="14" spans="1:14" hidden="1" x14ac:dyDescent="0.25"/>
    <row r="15" spans="1:14" hidden="1" x14ac:dyDescent="0.25"/>
    <row r="16" spans="1:14" hidden="1" x14ac:dyDescent="0.25"/>
    <row r="17" spans="1:15" hidden="1" x14ac:dyDescent="0.25">
      <c r="A17" t="e" cm="1" vm="1">
        <f t="array" ref="A17">_xlfn._xlws.SORT(_xlfn._xlws.FILTER(Ledger[Stock],Ledger[Stock]))</f>
        <v>#VALUE!</v>
      </c>
    </row>
    <row r="18" spans="1:15" x14ac:dyDescent="0.25">
      <c r="A18" s="10"/>
      <c r="B18" s="6"/>
      <c r="C18" s="7"/>
      <c r="D18" s="8"/>
      <c r="E18" s="8"/>
      <c r="F18" s="8"/>
      <c r="G18" s="8"/>
      <c r="H18" s="8"/>
      <c r="I18" s="8"/>
      <c r="J18" s="8"/>
      <c r="K18" s="23"/>
      <c r="L18" s="23"/>
      <c r="M18" s="28"/>
    </row>
    <row r="19" spans="1:15" ht="15.75" thickBot="1" x14ac:dyDescent="0.3">
      <c r="A19" s="29" t="s">
        <v>26</v>
      </c>
      <c r="B19" s="9"/>
      <c r="C19" s="30" t="s">
        <v>27</v>
      </c>
      <c r="F19" s="45" t="s">
        <v>28</v>
      </c>
      <c r="G19" s="45"/>
      <c r="H19" s="45"/>
      <c r="I19" s="45"/>
      <c r="J19" s="45"/>
      <c r="K19" s="28"/>
      <c r="L19" s="28"/>
      <c r="M19" s="28"/>
    </row>
    <row r="20" spans="1:15" ht="15.75" thickTop="1" x14ac:dyDescent="0.25">
      <c r="A20" s="10"/>
      <c r="B20" s="6"/>
      <c r="C20" s="7"/>
      <c r="D20" s="8"/>
      <c r="E20" s="8"/>
      <c r="F20" s="8"/>
      <c r="G20" s="8"/>
      <c r="H20" s="8"/>
      <c r="I20" s="8"/>
      <c r="J20" s="8"/>
      <c r="K20" s="8"/>
      <c r="L20" s="8"/>
      <c r="M20" s="38"/>
      <c r="N20" s="38"/>
      <c r="O20" s="28"/>
    </row>
    <row r="21" spans="1:15" x14ac:dyDescent="0.25">
      <c r="G21" s="15" t="s">
        <v>29</v>
      </c>
      <c r="H21" s="31" t="s">
        <v>33</v>
      </c>
      <c r="J21" s="15" t="s">
        <v>30</v>
      </c>
      <c r="K21" s="32">
        <v>12</v>
      </c>
    </row>
    <row r="24" spans="1:15" x14ac:dyDescent="0.25">
      <c r="G24" s="39" t="str">
        <f>K21&amp;" Month Trailing Closing Prices"</f>
        <v>12 Month Trailing Closing Prices</v>
      </c>
      <c r="H24" s="39"/>
      <c r="I24" s="39"/>
      <c r="J24" s="39"/>
      <c r="K24" s="39"/>
    </row>
    <row r="43" spans="7:11" x14ac:dyDescent="0.25">
      <c r="G43" s="15" t="s">
        <v>34</v>
      </c>
      <c r="H43" s="40" t="e" vm="8">
        <v>#VALUE!</v>
      </c>
      <c r="I43" s="41"/>
    </row>
    <row r="45" spans="7:11" x14ac:dyDescent="0.25">
      <c r="G45" s="42" t="str">
        <f>K26&amp;" Month Trailing Closing Prices"</f>
        <v xml:space="preserve"> Month Trailing Closing Prices</v>
      </c>
      <c r="H45" s="43"/>
      <c r="I45" s="43"/>
      <c r="J45" s="43"/>
      <c r="K45" s="43"/>
    </row>
  </sheetData>
  <mergeCells count="12">
    <mergeCell ref="A2:D2"/>
    <mergeCell ref="E2:F2"/>
    <mergeCell ref="G2:H2"/>
    <mergeCell ref="I2:J2"/>
    <mergeCell ref="A5:J5"/>
    <mergeCell ref="G24:K24"/>
    <mergeCell ref="H43:I43"/>
    <mergeCell ref="G45:K45"/>
    <mergeCell ref="G1:H1"/>
    <mergeCell ref="I1:J1"/>
    <mergeCell ref="F19:J19"/>
    <mergeCell ref="E1:F1"/>
  </mergeCells>
  <conditionalFormatting sqref="I7:I13">
    <cfRule type="dataBar" priority="1">
      <dataBar>
        <cfvo type="min"/>
        <cfvo type="max"/>
        <color rgb="FF638EC6"/>
      </dataBar>
      <extLst>
        <ext xmlns:x14="http://schemas.microsoft.com/office/spreadsheetml/2009/9/main" uri="{B025F937-C7B1-47D3-B67F-A62EFF666E3E}">
          <x14:id>{13D8043F-8C93-4D2C-A849-CE823D4961D1}</x14:id>
        </ext>
      </extLst>
    </cfRule>
  </conditionalFormatting>
  <dataValidations count="2">
    <dataValidation type="list" allowBlank="1" showInputMessage="1" showErrorMessage="1" sqref="H21" xr:uid="{4BE98F05-BEC7-43D5-893E-F7F12B8519AA}">
      <formula1>$B$7:$B$13</formula1>
    </dataValidation>
    <dataValidation type="list" allowBlank="1" showInputMessage="1" showErrorMessage="1" sqref="K21" xr:uid="{999E2EC7-CCAB-4DBB-B88B-3BF1C0DFD3C5}">
      <formula1>"1, 3, 6, 12"</formula1>
    </dataValidation>
  </dataValidations>
  <pageMargins left="0.7" right="0.7" top="0.75" bottom="0.75" header="0.3" footer="0.3"/>
  <pageSetup orientation="landscape" r:id="rId1"/>
  <drawing r:id="rId2"/>
  <extLst>
    <ext xmlns:x14="http://schemas.microsoft.com/office/spreadsheetml/2009/9/main" uri="{78C0D931-6437-407d-A8EE-F0AAD7539E65}">
      <x14:conditionalFormattings>
        <x14:conditionalFormatting xmlns:xm="http://schemas.microsoft.com/office/excel/2006/main">
          <x14:cfRule type="dataBar" id="{13D8043F-8C93-4D2C-A849-CE823D4961D1}">
            <x14:dataBar minLength="0" maxLength="100" border="1" negativeBarBorderColorSameAsPositive="0">
              <x14:cfvo type="autoMin"/>
              <x14:cfvo type="autoMax"/>
              <x14:borderColor rgb="FF638EC6"/>
              <x14:negativeFillColor rgb="FFFF0000"/>
              <x14:negativeBorderColor rgb="FFFF0000"/>
              <x14:axisColor rgb="FF000000"/>
            </x14:dataBar>
          </x14:cfRule>
          <xm:sqref>I7:I13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9C16-358C-4524-9AD2-26489E4B3375}">
  <dimension ref="A2:H9"/>
  <sheetViews>
    <sheetView workbookViewId="0">
      <selection activeCell="D5" sqref="D5"/>
    </sheetView>
  </sheetViews>
  <sheetFormatPr defaultRowHeight="15" x14ac:dyDescent="0.25"/>
  <cols>
    <col min="1" max="1" width="11" customWidth="1"/>
    <col min="2" max="2" width="49.28515625" customWidth="1"/>
    <col min="3" max="4" width="16.140625" customWidth="1"/>
    <col min="5" max="5" width="9.140625" customWidth="1"/>
    <col min="6" max="6" width="13" customWidth="1"/>
    <col min="7" max="7" width="13.85546875" customWidth="1"/>
    <col min="8" max="8" width="24.140625" customWidth="1"/>
    <col min="9" max="9" width="10.28515625" customWidth="1"/>
    <col min="10" max="10" width="20.42578125" customWidth="1"/>
    <col min="11" max="11" width="13.85546875" customWidth="1"/>
    <col min="12" max="12" width="20.140625" customWidth="1"/>
  </cols>
  <sheetData>
    <row r="2" spans="1:8" x14ac:dyDescent="0.25">
      <c r="A2" t="s">
        <v>8</v>
      </c>
      <c r="B2" t="s">
        <v>7</v>
      </c>
      <c r="C2" t="s">
        <v>11</v>
      </c>
      <c r="D2" t="s">
        <v>13</v>
      </c>
      <c r="E2" t="s">
        <v>3</v>
      </c>
      <c r="F2" t="s">
        <v>10</v>
      </c>
      <c r="G2" t="s">
        <v>9</v>
      </c>
      <c r="H2" t="s">
        <v>31</v>
      </c>
    </row>
    <row r="3" spans="1:8" x14ac:dyDescent="0.25">
      <c r="A3" s="11">
        <v>44079</v>
      </c>
      <c r="B3" t="e" vm="1">
        <v>#VALUE!</v>
      </c>
      <c r="C3" t="str" cm="1">
        <f t="array" ref="C3">_FV(Ledger[[#This Row],[Stock]],"Ticker symbol",TRUE)</f>
        <v>AMC</v>
      </c>
      <c r="D3" t="s">
        <v>14</v>
      </c>
      <c r="E3">
        <v>200</v>
      </c>
      <c r="F3" t="str" cm="1">
        <f t="array" ref="F3">_FV(Ledger[[#This Row],[Stock]],"Currency")</f>
        <v>USD</v>
      </c>
      <c r="G3" s="33">
        <v>1.92</v>
      </c>
      <c r="H3" s="5">
        <f>Ledger[[#This Row],[Units]]*Ledger[[#This Row],[Price]]</f>
        <v>384</v>
      </c>
    </row>
    <row r="4" spans="1:8" x14ac:dyDescent="0.25">
      <c r="A4" s="11">
        <v>44127</v>
      </c>
      <c r="B4" t="e" vm="2">
        <v>#VALUE!</v>
      </c>
      <c r="C4" t="str" cm="1">
        <f t="array" ref="C4">_FV(Ledger[[#This Row],[Stock]],"Ticker symbol",TRUE)</f>
        <v>MSFT</v>
      </c>
      <c r="D4" t="s">
        <v>14</v>
      </c>
      <c r="E4">
        <v>50</v>
      </c>
      <c r="F4" t="str" cm="1">
        <f t="array" ref="F4">_FV(Ledger[[#This Row],[Stock]],"Currency")</f>
        <v>USD</v>
      </c>
      <c r="G4" s="33">
        <v>215.03</v>
      </c>
      <c r="H4" s="5">
        <f>Ledger[[#This Row],[Units]]*Ledger[[#This Row],[Price]]</f>
        <v>10751.5</v>
      </c>
    </row>
    <row r="5" spans="1:8" x14ac:dyDescent="0.25">
      <c r="A5" s="11">
        <v>44140</v>
      </c>
      <c r="B5" t="e" vm="3">
        <v>#VALUE!</v>
      </c>
      <c r="C5" t="str" cm="1">
        <f t="array" ref="C5">_FV(Ledger[[#This Row],[Stock]],"Ticker symbol",TRUE)</f>
        <v>CVX</v>
      </c>
      <c r="D5" t="s">
        <v>15</v>
      </c>
      <c r="E5">
        <v>-35</v>
      </c>
      <c r="F5" t="str" cm="1">
        <f t="array" ref="F5">_FV(Ledger[[#This Row],[Stock]],"Currency")</f>
        <v>USD</v>
      </c>
      <c r="G5" s="33">
        <v>-74.790000000000006</v>
      </c>
      <c r="H5" s="5">
        <f>Ledger[[#This Row],[Units]]*Ledger[[#This Row],[Price]]</f>
        <v>2617.65</v>
      </c>
    </row>
    <row r="6" spans="1:8" x14ac:dyDescent="0.25">
      <c r="A6" s="11">
        <v>44173</v>
      </c>
      <c r="B6" t="e" vm="4">
        <v>#VALUE!</v>
      </c>
      <c r="C6" t="str" cm="1">
        <f t="array" ref="C6">_FV(Ledger[[#This Row],[Stock]],"Ticker symbol",TRUE)</f>
        <v>HD</v>
      </c>
      <c r="D6" t="s">
        <v>14</v>
      </c>
      <c r="E6">
        <v>100</v>
      </c>
      <c r="F6" t="str" cm="1">
        <f t="array" ref="F6">_FV(Ledger[[#This Row],[Stock]],"Currency")</f>
        <v>USD</v>
      </c>
      <c r="G6" s="33">
        <v>261.72000000000003</v>
      </c>
      <c r="H6" s="5">
        <f>Ledger[[#This Row],[Units]]*Ledger[[#This Row],[Price]]</f>
        <v>26172.000000000004</v>
      </c>
    </row>
    <row r="7" spans="1:8" x14ac:dyDescent="0.25">
      <c r="A7" s="11">
        <v>44344</v>
      </c>
      <c r="B7" t="e" vm="5">
        <v>#VALUE!</v>
      </c>
      <c r="C7" t="str" cm="1">
        <f t="array" ref="C7">_FV(Ledger[[#This Row],[Stock]],"Ticker symbol",TRUE)</f>
        <v>AMZN</v>
      </c>
      <c r="D7" t="s">
        <v>15</v>
      </c>
      <c r="E7">
        <v>-65</v>
      </c>
      <c r="F7" t="str" cm="1">
        <f t="array" ref="F7">_FV(Ledger[[#This Row],[Stock]],"Currency")</f>
        <v>USD</v>
      </c>
      <c r="G7" s="33">
        <v>-162.1</v>
      </c>
      <c r="H7" s="5">
        <f>Ledger[[#This Row],[Units]]*Ledger[[#This Row],[Price]]</f>
        <v>10536.5</v>
      </c>
    </row>
    <row r="8" spans="1:8" x14ac:dyDescent="0.25">
      <c r="A8" s="11">
        <v>44374</v>
      </c>
      <c r="B8" t="e" vm="6">
        <v>#VALUE!</v>
      </c>
      <c r="C8" t="str" cm="1">
        <f t="array" ref="C8">_FV(Ledger[[#This Row],[Stock]],"Ticker symbol",TRUE)</f>
        <v>CRM</v>
      </c>
      <c r="D8" t="s">
        <v>15</v>
      </c>
      <c r="E8">
        <v>80</v>
      </c>
      <c r="F8" t="str" cm="1">
        <f t="array" ref="F8">_FV(Ledger[[#This Row],[Stock]],"Currency")</f>
        <v>USD</v>
      </c>
      <c r="G8" s="33">
        <v>-186.11</v>
      </c>
      <c r="H8" s="5">
        <f>Ledger[[#This Row],[Units]]*Ledger[[#This Row],[Price]]</f>
        <v>-14888.800000000001</v>
      </c>
    </row>
    <row r="9" spans="1:8" x14ac:dyDescent="0.25">
      <c r="A9" s="11">
        <v>44815</v>
      </c>
      <c r="B9" t="e" vm="7">
        <v>#VALUE!</v>
      </c>
      <c r="C9" t="str" cm="1">
        <f t="array" ref="C9">_FV(Ledger[[#This Row],[Stock]],"Ticker symbol",TRUE)</f>
        <v>T</v>
      </c>
      <c r="D9" t="s">
        <v>14</v>
      </c>
      <c r="E9">
        <v>120</v>
      </c>
      <c r="F9" t="str" cm="1">
        <f t="array" ref="F9">_FV(Ledger[[#This Row],[Stock]],"Currency")</f>
        <v>USD</v>
      </c>
      <c r="G9" s="33">
        <v>22.49</v>
      </c>
      <c r="H9" s="5">
        <f>Ledger[[#This Row],[Units]]*Ledger[[#This Row],[Price]]</f>
        <v>2698.7999999999997</v>
      </c>
    </row>
  </sheetData>
  <pageMargins left="0.7" right="0.7" top="0.75" bottom="0.75" header="0.3" footer="0.3"/>
  <ignoredErrors>
    <ignoredError sqref="G3:G9" calculatedColumn="1"/>
  </ignoredErrors>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55E5E-2F67-4FA3-885D-B07EECADC236}">
  <dimension ref="A1:Z1000"/>
  <sheetViews>
    <sheetView showGridLines="0" zoomScale="80" zoomScaleNormal="80" workbookViewId="0">
      <selection activeCell="C5" sqref="C5"/>
    </sheetView>
  </sheetViews>
  <sheetFormatPr defaultColWidth="14.42578125" defaultRowHeight="15" x14ac:dyDescent="0.25"/>
  <cols>
    <col min="1" max="1" width="3" customWidth="1"/>
    <col min="2" max="2" width="10.85546875" customWidth="1"/>
    <col min="3" max="3" width="10.140625" customWidth="1"/>
    <col min="4" max="4" width="8.5703125" customWidth="1"/>
    <col min="5" max="5" width="11.42578125" bestFit="1" customWidth="1"/>
    <col min="6" max="6" width="31.28515625" customWidth="1"/>
    <col min="7" max="26" width="8.85546875" customWidth="1"/>
  </cols>
  <sheetData>
    <row r="1" spans="1:26" ht="14.25" customHeight="1" x14ac:dyDescent="0.25">
      <c r="A1" s="12"/>
    </row>
    <row r="2" spans="1:26" ht="14.25" customHeight="1" x14ac:dyDescent="0.25">
      <c r="A2" s="13"/>
      <c r="B2" s="50" t="s">
        <v>16</v>
      </c>
      <c r="C2" s="51"/>
      <c r="E2" s="50" t="s">
        <v>17</v>
      </c>
      <c r="F2" s="51"/>
    </row>
    <row r="3" spans="1:26" ht="6" customHeight="1" x14ac:dyDescent="0.25">
      <c r="A3" s="13"/>
      <c r="B3" s="14"/>
      <c r="C3" s="14"/>
      <c r="D3" s="12"/>
      <c r="E3" s="14"/>
      <c r="F3" s="14"/>
      <c r="G3" s="12"/>
      <c r="H3" s="12"/>
      <c r="I3" s="12"/>
      <c r="J3" s="12"/>
      <c r="K3" s="12"/>
      <c r="L3" s="12"/>
      <c r="M3" s="12"/>
      <c r="N3" s="12"/>
      <c r="O3" s="12"/>
      <c r="P3" s="12"/>
      <c r="Q3" s="12"/>
      <c r="R3" s="12"/>
      <c r="S3" s="12"/>
      <c r="T3" s="12"/>
      <c r="U3" s="12"/>
      <c r="V3" s="12"/>
      <c r="W3" s="12"/>
      <c r="X3" s="12"/>
      <c r="Y3" s="12"/>
      <c r="Z3" s="12"/>
    </row>
    <row r="4" spans="1:26" ht="14.25" customHeight="1" x14ac:dyDescent="0.25">
      <c r="A4" s="13"/>
      <c r="B4" s="15" t="s">
        <v>18</v>
      </c>
      <c r="C4" s="16" t="str">
        <f>Dashboard!H21</f>
        <v>HD</v>
      </c>
      <c r="E4" s="15" t="s">
        <v>19</v>
      </c>
      <c r="F4" s="16" t="e" vm="8">
        <f>Dashboard!H43</f>
        <v>#VALUE!</v>
      </c>
    </row>
    <row r="5" spans="1:26" ht="14.25" customHeight="1" x14ac:dyDescent="0.25">
      <c r="A5" s="12"/>
      <c r="B5" s="15" t="s">
        <v>20</v>
      </c>
      <c r="C5" s="16">
        <f>Dashboard!K21</f>
        <v>12</v>
      </c>
      <c r="E5" s="15" t="s">
        <v>20</v>
      </c>
      <c r="F5" s="16">
        <f>C5</f>
        <v>12</v>
      </c>
    </row>
    <row r="6" spans="1:26" ht="14.25" customHeight="1" x14ac:dyDescent="0.25">
      <c r="A6" s="12"/>
    </row>
    <row r="7" spans="1:26" ht="14.25" customHeight="1" x14ac:dyDescent="0.25">
      <c r="A7" s="12"/>
      <c r="B7" s="17"/>
      <c r="C7" s="17"/>
      <c r="D7" s="18"/>
      <c r="E7" s="17"/>
      <c r="F7" s="19"/>
    </row>
    <row r="8" spans="1:26" ht="14.25" customHeight="1" x14ac:dyDescent="0.25">
      <c r="A8" s="12"/>
      <c r="B8" s="12" t="str" cm="1">
        <f t="array" aca="1" ref="B8:C260" ca="1">_xlfn.STOCKHISTORY(C4,EDATE(TODAY(),-C5),TODAY())</f>
        <v>Date</v>
      </c>
      <c r="C8" s="20" t="str">
        <f ca="1"/>
        <v>Close</v>
      </c>
      <c r="D8" s="12"/>
      <c r="E8" s="12" t="str" cm="1">
        <f t="array" aca="1" ref="E8:F260" ca="1">_xlfn.STOCKHISTORY(F4,EDATE(TODAY(),-F5),TODAY())</f>
        <v>Date</v>
      </c>
      <c r="F8" s="20" t="str">
        <f ca="1"/>
        <v>Close</v>
      </c>
    </row>
    <row r="9" spans="1:26" ht="14.25" customHeight="1" x14ac:dyDescent="0.25">
      <c r="A9" s="12"/>
      <c r="B9" vm="9">
        <f ca="1"/>
        <v>44453</v>
      </c>
      <c r="C9" s="20" vm="10">
        <f ca="1"/>
        <v>333.12</v>
      </c>
      <c r="E9" vm="9">
        <f ca="1"/>
        <v>44453</v>
      </c>
      <c r="F9" s="20" vm="11">
        <f ca="1"/>
        <v>143.40600000000001</v>
      </c>
    </row>
    <row r="10" spans="1:26" ht="14.25" customHeight="1" x14ac:dyDescent="0.25">
      <c r="A10" s="22"/>
      <c r="B10" vm="12">
        <f ca="1"/>
        <v>44454</v>
      </c>
      <c r="C10" s="20" vm="13">
        <f ca="1"/>
        <v>333.37</v>
      </c>
      <c r="E10" vm="12">
        <f ca="1"/>
        <v>44454</v>
      </c>
      <c r="F10" s="20" vm="14">
        <f ca="1"/>
        <v>145.20599999999999</v>
      </c>
    </row>
    <row r="11" spans="1:26" ht="14.25" customHeight="1" x14ac:dyDescent="0.25">
      <c r="A11" s="12"/>
      <c r="B11" vm="15">
        <f ca="1"/>
        <v>44455</v>
      </c>
      <c r="C11" s="20" vm="16">
        <f ca="1"/>
        <v>336.39</v>
      </c>
      <c r="E11" vm="15">
        <f ca="1"/>
        <v>44455</v>
      </c>
      <c r="F11" s="20" vm="17">
        <f ca="1"/>
        <v>144.37350000000001</v>
      </c>
    </row>
    <row r="12" spans="1:26" ht="14.25" customHeight="1" x14ac:dyDescent="0.25">
      <c r="A12" s="12"/>
      <c r="B12" vm="18">
        <f ca="1"/>
        <v>44456</v>
      </c>
      <c r="C12" s="20" vm="19">
        <f ca="1"/>
        <v>335.67</v>
      </c>
      <c r="E12" vm="18">
        <f ca="1"/>
        <v>44456</v>
      </c>
      <c r="F12" s="20" vm="20">
        <f ca="1"/>
        <v>141.46350000000001</v>
      </c>
    </row>
    <row r="13" spans="1:26" ht="14.25" customHeight="1" x14ac:dyDescent="0.25">
      <c r="A13" s="12"/>
      <c r="B13" vm="21">
        <f ca="1"/>
        <v>44459</v>
      </c>
      <c r="C13" s="20" vm="22">
        <f ca="1"/>
        <v>331.21</v>
      </c>
      <c r="E13" vm="21">
        <f ca="1"/>
        <v>44459</v>
      </c>
      <c r="F13" s="20" vm="23">
        <f ca="1"/>
        <v>139.017</v>
      </c>
    </row>
    <row r="14" spans="1:26" ht="14.25" customHeight="1" x14ac:dyDescent="0.25">
      <c r="A14" s="12"/>
      <c r="B14" vm="24">
        <f ca="1"/>
        <v>44460</v>
      </c>
      <c r="C14" s="20" vm="25">
        <f ca="1"/>
        <v>334.22</v>
      </c>
      <c r="E14" vm="24">
        <f ca="1"/>
        <v>44460</v>
      </c>
      <c r="F14" s="20" vm="26">
        <f ca="1"/>
        <v>139.6465</v>
      </c>
    </row>
    <row r="15" spans="1:26" ht="14.25" customHeight="1" x14ac:dyDescent="0.25">
      <c r="A15" s="12"/>
      <c r="B15" vm="27">
        <f ca="1"/>
        <v>44461</v>
      </c>
      <c r="C15" s="20" vm="28">
        <f ca="1"/>
        <v>335.93</v>
      </c>
      <c r="E15" vm="27">
        <f ca="1"/>
        <v>44461</v>
      </c>
      <c r="F15" s="20" vm="29">
        <f ca="1"/>
        <v>140.9385</v>
      </c>
    </row>
    <row r="16" spans="1:26" ht="14.25" customHeight="1" x14ac:dyDescent="0.25">
      <c r="A16" s="12"/>
      <c r="B16" vm="30">
        <f ca="1"/>
        <v>44462</v>
      </c>
      <c r="C16" s="20" vm="31">
        <f ca="1"/>
        <v>335.91</v>
      </c>
      <c r="E16" vm="30">
        <f ca="1"/>
        <v>44462</v>
      </c>
      <c r="F16" s="20" vm="32">
        <f ca="1"/>
        <v>141.82650000000001</v>
      </c>
    </row>
    <row r="17" spans="1:6" ht="14.25" customHeight="1" x14ac:dyDescent="0.25">
      <c r="A17" s="12"/>
      <c r="B17" vm="33">
        <f ca="1"/>
        <v>44463</v>
      </c>
      <c r="C17" s="20" vm="34">
        <f ca="1"/>
        <v>337.49</v>
      </c>
      <c r="E17" vm="33">
        <f ca="1"/>
        <v>44463</v>
      </c>
      <c r="F17" s="20" vm="35">
        <f ca="1"/>
        <v>142.63300000000001</v>
      </c>
    </row>
    <row r="18" spans="1:6" ht="14.25" customHeight="1" x14ac:dyDescent="0.25">
      <c r="A18" s="12"/>
      <c r="B18" vm="36">
        <f ca="1"/>
        <v>44466</v>
      </c>
      <c r="C18" s="20" vm="37">
        <f ca="1"/>
        <v>341.41</v>
      </c>
      <c r="E18" vm="36">
        <f ca="1"/>
        <v>44466</v>
      </c>
      <c r="F18" s="20" vm="38">
        <f ca="1"/>
        <v>141.501</v>
      </c>
    </row>
    <row r="19" spans="1:6" ht="14.25" customHeight="1" x14ac:dyDescent="0.25">
      <c r="A19" s="12"/>
      <c r="B19" vm="39">
        <f ca="1"/>
        <v>44467</v>
      </c>
      <c r="C19" s="20" vm="40">
        <f ca="1"/>
        <v>333.8</v>
      </c>
      <c r="E19" vm="39">
        <f ca="1"/>
        <v>44467</v>
      </c>
      <c r="F19" s="20" vm="41">
        <f ca="1"/>
        <v>136.184</v>
      </c>
    </row>
    <row r="20" spans="1:6" ht="14.25" customHeight="1" x14ac:dyDescent="0.25">
      <c r="A20" s="12"/>
      <c r="B20" vm="42">
        <f ca="1"/>
        <v>44468</v>
      </c>
      <c r="C20" s="20" vm="43">
        <f ca="1"/>
        <v>336.93</v>
      </c>
      <c r="E20" vm="42">
        <f ca="1"/>
        <v>44468</v>
      </c>
      <c r="F20" s="20" vm="44">
        <f ca="1"/>
        <v>134.52099999999999</v>
      </c>
    </row>
    <row r="21" spans="1:6" ht="14.25" customHeight="1" x14ac:dyDescent="0.25">
      <c r="A21" s="12"/>
      <c r="B21" vm="45">
        <f ca="1"/>
        <v>44469</v>
      </c>
      <c r="C21" s="20" vm="46">
        <f ca="1"/>
        <v>328.26</v>
      </c>
      <c r="E21" vm="45">
        <f ca="1"/>
        <v>44469</v>
      </c>
      <c r="F21" s="20" vm="47">
        <f ca="1"/>
        <v>133.2655</v>
      </c>
    </row>
    <row r="22" spans="1:6" ht="14.25" customHeight="1" x14ac:dyDescent="0.25">
      <c r="A22" s="12"/>
      <c r="B22" vm="48">
        <f ca="1"/>
        <v>44470</v>
      </c>
      <c r="C22" s="20" vm="49">
        <f ca="1"/>
        <v>329.86</v>
      </c>
      <c r="E22" vm="48">
        <f ca="1"/>
        <v>44470</v>
      </c>
      <c r="F22" s="20" vm="50">
        <f ca="1"/>
        <v>136.46250000000001</v>
      </c>
    </row>
    <row r="23" spans="1:6" ht="14.25" customHeight="1" x14ac:dyDescent="0.25">
      <c r="A23" s="12"/>
      <c r="B23" vm="51">
        <f ca="1"/>
        <v>44473</v>
      </c>
      <c r="C23" s="20" vm="52">
        <f ca="1"/>
        <v>326.47000000000003</v>
      </c>
      <c r="E23" vm="51">
        <f ca="1"/>
        <v>44473</v>
      </c>
      <c r="F23" s="20" vm="53">
        <f ca="1"/>
        <v>133.76499999999999</v>
      </c>
    </row>
    <row r="24" spans="1:6" ht="14.25" customHeight="1" x14ac:dyDescent="0.25">
      <c r="A24" s="12"/>
      <c r="B24" vm="54">
        <f ca="1"/>
        <v>44474</v>
      </c>
      <c r="C24" s="20" vm="55">
        <f ca="1"/>
        <v>329.48</v>
      </c>
      <c r="E24" vm="54">
        <f ca="1"/>
        <v>44474</v>
      </c>
      <c r="F24" s="20" vm="56">
        <f ca="1"/>
        <v>136.17699999999999</v>
      </c>
    </row>
    <row r="25" spans="1:6" ht="14.25" customHeight="1" x14ac:dyDescent="0.25">
      <c r="A25" s="12"/>
      <c r="B25" vm="57">
        <f ca="1"/>
        <v>44475</v>
      </c>
      <c r="C25" s="20" vm="58">
        <f ca="1"/>
        <v>330.36</v>
      </c>
      <c r="E25" vm="57">
        <f ca="1"/>
        <v>44475</v>
      </c>
      <c r="F25" s="20" vm="59">
        <f ca="1"/>
        <v>137.35400000000001</v>
      </c>
    </row>
    <row r="26" spans="1:6" ht="14.25" customHeight="1" x14ac:dyDescent="0.25">
      <c r="A26" s="12"/>
      <c r="B26" vm="60">
        <f ca="1"/>
        <v>44476</v>
      </c>
      <c r="C26" s="20" vm="61">
        <f ca="1"/>
        <v>337.48</v>
      </c>
      <c r="E26" vm="60">
        <f ca="1"/>
        <v>44476</v>
      </c>
      <c r="F26" s="20" vm="62">
        <f ca="1"/>
        <v>139.18549999999999</v>
      </c>
    </row>
    <row r="27" spans="1:6" ht="14.25" customHeight="1" x14ac:dyDescent="0.25">
      <c r="A27" s="12"/>
      <c r="B27" vm="63">
        <f ca="1"/>
        <v>44477</v>
      </c>
      <c r="C27" s="20" vm="64">
        <f ca="1"/>
        <v>334.34</v>
      </c>
      <c r="E27" vm="63">
        <f ca="1"/>
        <v>44477</v>
      </c>
      <c r="F27" s="20" vm="65">
        <f ca="1"/>
        <v>140.05600000000001</v>
      </c>
    </row>
    <row r="28" spans="1:6" ht="14.25" customHeight="1" x14ac:dyDescent="0.25">
      <c r="A28" s="12"/>
      <c r="B28" vm="66">
        <f ca="1"/>
        <v>44480</v>
      </c>
      <c r="C28" s="20" vm="67">
        <f ca="1"/>
        <v>336.97</v>
      </c>
      <c r="E28" vm="66">
        <f ca="1"/>
        <v>44480</v>
      </c>
      <c r="F28" s="20" vm="68">
        <f ca="1"/>
        <v>138.8475</v>
      </c>
    </row>
    <row r="29" spans="1:6" ht="14.25" customHeight="1" x14ac:dyDescent="0.25">
      <c r="A29" s="12"/>
      <c r="B29" vm="69">
        <f ca="1"/>
        <v>44481</v>
      </c>
      <c r="C29" s="20" vm="70">
        <f ca="1"/>
        <v>337.8</v>
      </c>
      <c r="E29" s="21" vm="69">
        <f ca="1"/>
        <v>44481</v>
      </c>
      <c r="F29" s="20" vm="71">
        <f ca="1"/>
        <v>136.71299999999999</v>
      </c>
    </row>
    <row r="30" spans="1:6" ht="14.25" customHeight="1" x14ac:dyDescent="0.25">
      <c r="A30" s="12"/>
      <c r="B30" vm="72">
        <f ca="1"/>
        <v>44482</v>
      </c>
      <c r="C30" s="20" vm="73">
        <f ca="1"/>
        <v>338.28</v>
      </c>
      <c r="E30" s="21" vm="72">
        <f ca="1"/>
        <v>44482</v>
      </c>
      <c r="F30" s="20" vm="74">
        <f ca="1"/>
        <v>137.9</v>
      </c>
    </row>
    <row r="31" spans="1:6" ht="14.25" customHeight="1" x14ac:dyDescent="0.25">
      <c r="A31" s="12"/>
      <c r="B31" vm="75">
        <f ca="1"/>
        <v>44483</v>
      </c>
      <c r="C31" s="20" vm="76">
        <f ca="1"/>
        <v>344.05</v>
      </c>
      <c r="E31" s="21" vm="75">
        <f ca="1"/>
        <v>44483</v>
      </c>
      <c r="F31" s="20" vm="77">
        <f ca="1"/>
        <v>141.41200000000001</v>
      </c>
    </row>
    <row r="32" spans="1:6" ht="14.25" customHeight="1" x14ac:dyDescent="0.25">
      <c r="A32" s="12"/>
      <c r="B32" vm="78">
        <f ca="1"/>
        <v>44484</v>
      </c>
      <c r="C32" s="20" vm="79">
        <f ca="1"/>
        <v>350.41</v>
      </c>
      <c r="E32" s="21" vm="78">
        <f ca="1"/>
        <v>44484</v>
      </c>
      <c r="F32" s="20" vm="80">
        <f ca="1"/>
        <v>141.67500000000001</v>
      </c>
    </row>
    <row r="33" spans="1:6" ht="14.25" customHeight="1" x14ac:dyDescent="0.25">
      <c r="A33" s="12"/>
      <c r="B33" vm="81">
        <f ca="1"/>
        <v>44487</v>
      </c>
      <c r="C33" s="20" vm="82">
        <f ca="1"/>
        <v>355.01</v>
      </c>
      <c r="E33" s="21" vm="81">
        <f ca="1"/>
        <v>44487</v>
      </c>
      <c r="F33" s="20" vm="83">
        <f ca="1"/>
        <v>142.9605</v>
      </c>
    </row>
    <row r="34" spans="1:6" ht="14.25" customHeight="1" x14ac:dyDescent="0.25">
      <c r="A34" s="12"/>
      <c r="B34" vm="84">
        <f ca="1"/>
        <v>44488</v>
      </c>
      <c r="C34" s="20" vm="85">
        <f ca="1"/>
        <v>357.99</v>
      </c>
      <c r="E34" s="21" vm="84">
        <f ca="1"/>
        <v>44488</v>
      </c>
      <c r="F34" s="20" vm="86">
        <f ca="1"/>
        <v>143.822</v>
      </c>
    </row>
    <row r="35" spans="1:6" ht="14.25" customHeight="1" x14ac:dyDescent="0.25">
      <c r="A35" s="12"/>
      <c r="B35" vm="87">
        <f ca="1"/>
        <v>44489</v>
      </c>
      <c r="C35" s="20" vm="88">
        <f ca="1"/>
        <v>358.23</v>
      </c>
      <c r="E35" s="21" vm="87">
        <f ca="1"/>
        <v>44489</v>
      </c>
      <c r="F35" s="20" vm="89">
        <f ca="1"/>
        <v>142.41499999999999</v>
      </c>
    </row>
    <row r="36" spans="1:6" ht="14.25" customHeight="1" x14ac:dyDescent="0.25">
      <c r="A36" s="12"/>
      <c r="B36" vm="90">
        <f ca="1"/>
        <v>44490</v>
      </c>
      <c r="C36" s="20" vm="91">
        <f ca="1"/>
        <v>364.62</v>
      </c>
      <c r="E36" s="21" vm="90">
        <f ca="1"/>
        <v>44490</v>
      </c>
      <c r="F36" s="20" vm="92">
        <f ca="1"/>
        <v>142.78049999999999</v>
      </c>
    </row>
    <row r="37" spans="1:6" ht="14.25" customHeight="1" x14ac:dyDescent="0.25">
      <c r="A37" s="12"/>
      <c r="B37" vm="93">
        <f ca="1"/>
        <v>44491</v>
      </c>
      <c r="C37" s="20" vm="94">
        <f ca="1"/>
        <v>365.99</v>
      </c>
      <c r="E37" s="21" vm="93">
        <f ca="1"/>
        <v>44491</v>
      </c>
      <c r="F37" s="20" vm="95">
        <f ca="1"/>
        <v>138.625</v>
      </c>
    </row>
    <row r="38" spans="1:6" ht="14.25" customHeight="1" x14ac:dyDescent="0.25">
      <c r="A38" s="12"/>
      <c r="B38" vm="96">
        <f ca="1"/>
        <v>44494</v>
      </c>
      <c r="C38" s="20" vm="97">
        <f ca="1"/>
        <v>371.26</v>
      </c>
      <c r="E38" s="21" vm="96">
        <f ca="1"/>
        <v>44494</v>
      </c>
      <c r="F38" s="20" vm="98">
        <f ca="1"/>
        <v>138.773</v>
      </c>
    </row>
    <row r="39" spans="1:6" ht="14.25" customHeight="1" x14ac:dyDescent="0.25">
      <c r="A39" s="12"/>
      <c r="B39" vm="99">
        <f ca="1"/>
        <v>44495</v>
      </c>
      <c r="C39" s="20" vm="100">
        <f ca="1"/>
        <v>369.2</v>
      </c>
      <c r="E39" s="21" vm="99">
        <f ca="1"/>
        <v>44495</v>
      </c>
      <c r="F39" s="20" vm="101">
        <f ca="1"/>
        <v>139.672</v>
      </c>
    </row>
    <row r="40" spans="1:6" ht="14.25" customHeight="1" x14ac:dyDescent="0.25">
      <c r="A40" s="12"/>
      <c r="B40" vm="102">
        <f ca="1"/>
        <v>44496</v>
      </c>
      <c r="C40" s="20" vm="103">
        <f ca="1"/>
        <v>372.32</v>
      </c>
      <c r="E40" s="21" vm="102">
        <f ca="1"/>
        <v>44496</v>
      </c>
      <c r="F40" s="20" vm="104">
        <f ca="1"/>
        <v>146.42750000000001</v>
      </c>
    </row>
    <row r="41" spans="1:6" ht="14.25" customHeight="1" x14ac:dyDescent="0.25">
      <c r="A41" s="12"/>
      <c r="B41" vm="105">
        <f ca="1"/>
        <v>44497</v>
      </c>
      <c r="C41" s="20" vm="106">
        <f ca="1"/>
        <v>371.57</v>
      </c>
      <c r="E41" s="21" vm="105">
        <f ca="1"/>
        <v>44497</v>
      </c>
      <c r="F41" s="20" vm="107">
        <f ca="1"/>
        <v>146.12899999999999</v>
      </c>
    </row>
    <row r="42" spans="1:6" ht="14.25" customHeight="1" x14ac:dyDescent="0.25">
      <c r="A42" s="12"/>
      <c r="B42" vm="108">
        <f ca="1"/>
        <v>44498</v>
      </c>
      <c r="C42" s="20" vm="109">
        <f ca="1"/>
        <v>371.74</v>
      </c>
      <c r="E42" s="21" vm="108">
        <f ca="1"/>
        <v>44498</v>
      </c>
      <c r="F42" s="20" vm="110">
        <f ca="1"/>
        <v>148.2705</v>
      </c>
    </row>
    <row r="43" spans="1:6" ht="14.25" customHeight="1" x14ac:dyDescent="0.25">
      <c r="A43" s="12"/>
      <c r="B43" vm="111">
        <f ca="1"/>
        <v>44501</v>
      </c>
      <c r="C43" s="20" vm="112">
        <f ca="1"/>
        <v>366.48</v>
      </c>
      <c r="E43" s="21" vm="111">
        <f ca="1"/>
        <v>44501</v>
      </c>
      <c r="F43" s="20" vm="113">
        <f ca="1"/>
        <v>143.774</v>
      </c>
    </row>
    <row r="44" spans="1:6" ht="14.25" customHeight="1" x14ac:dyDescent="0.25">
      <c r="A44" s="12"/>
      <c r="B44" vm="114">
        <f ca="1"/>
        <v>44502</v>
      </c>
      <c r="C44" s="20" vm="115">
        <f ca="1"/>
        <v>367.29</v>
      </c>
      <c r="E44" s="21" vm="114">
        <f ca="1"/>
        <v>44502</v>
      </c>
      <c r="F44" s="20" vm="116">
        <f ca="1"/>
        <v>145.863</v>
      </c>
    </row>
    <row r="45" spans="1:6" ht="14.25" customHeight="1" x14ac:dyDescent="0.25">
      <c r="A45" s="12"/>
      <c r="B45" vm="117">
        <f ca="1"/>
        <v>44503</v>
      </c>
      <c r="C45" s="20" vm="118">
        <f ca="1"/>
        <v>368.97</v>
      </c>
      <c r="E45" s="21" vm="117">
        <f ca="1"/>
        <v>44503</v>
      </c>
      <c r="F45" s="20" vm="119">
        <f ca="1"/>
        <v>146.79</v>
      </c>
    </row>
    <row r="46" spans="1:6" ht="14.25" customHeight="1" x14ac:dyDescent="0.25">
      <c r="A46" s="12"/>
      <c r="B46" vm="120">
        <f ca="1"/>
        <v>44504</v>
      </c>
      <c r="C46" s="20" vm="121">
        <f ca="1"/>
        <v>372.18</v>
      </c>
      <c r="E46" s="21" vm="120">
        <f ca="1"/>
        <v>44504</v>
      </c>
      <c r="F46" s="20" vm="122">
        <f ca="1"/>
        <v>148.68299999999999</v>
      </c>
    </row>
    <row r="47" spans="1:6" ht="14.25" customHeight="1" x14ac:dyDescent="0.25">
      <c r="A47" s="12"/>
      <c r="B47" vm="123">
        <f ca="1"/>
        <v>44505</v>
      </c>
      <c r="C47" s="20" vm="124">
        <f ca="1"/>
        <v>368.4</v>
      </c>
      <c r="E47" s="21" vm="123">
        <f ca="1"/>
        <v>44505</v>
      </c>
      <c r="F47" s="20" vm="125">
        <f ca="1"/>
        <v>149.24100000000001</v>
      </c>
    </row>
    <row r="48" spans="1:6" ht="14.25" customHeight="1" x14ac:dyDescent="0.25">
      <c r="A48" s="12"/>
      <c r="B48" vm="126">
        <f ca="1"/>
        <v>44508</v>
      </c>
      <c r="C48" s="20" vm="127">
        <f ca="1"/>
        <v>368.59</v>
      </c>
      <c r="E48" s="21" vm="126">
        <f ca="1"/>
        <v>44508</v>
      </c>
      <c r="F48" s="20" vm="128">
        <f ca="1"/>
        <v>149.35149999999999</v>
      </c>
    </row>
    <row r="49" spans="1:6" ht="14.25" customHeight="1" x14ac:dyDescent="0.25">
      <c r="A49" s="12"/>
      <c r="B49" vm="129">
        <f ca="1"/>
        <v>44509</v>
      </c>
      <c r="C49" s="20" vm="130">
        <f ca="1"/>
        <v>370.65</v>
      </c>
      <c r="E49" s="21" vm="129">
        <f ca="1"/>
        <v>44509</v>
      </c>
      <c r="F49" s="20" vm="131">
        <f ca="1"/>
        <v>149.24850000000001</v>
      </c>
    </row>
    <row r="50" spans="1:6" ht="14.25" customHeight="1" x14ac:dyDescent="0.25">
      <c r="A50" s="12"/>
      <c r="B50" vm="132">
        <f ca="1"/>
        <v>44510</v>
      </c>
      <c r="C50" s="20" vm="133">
        <f ca="1"/>
        <v>368.58</v>
      </c>
      <c r="E50" s="21" vm="132">
        <f ca="1"/>
        <v>44510</v>
      </c>
      <c r="F50" s="20" vm="134">
        <f ca="1"/>
        <v>146.626</v>
      </c>
    </row>
    <row r="51" spans="1:6" ht="14.25" customHeight="1" x14ac:dyDescent="0.25">
      <c r="A51" s="12"/>
      <c r="B51" vm="135">
        <f ca="1"/>
        <v>44511</v>
      </c>
      <c r="C51" s="20" vm="136">
        <f ca="1"/>
        <v>367.63</v>
      </c>
      <c r="E51" s="21" vm="135">
        <f ca="1"/>
        <v>44511</v>
      </c>
      <c r="F51" s="20" vm="137">
        <f ca="1"/>
        <v>146.74799999999999</v>
      </c>
    </row>
    <row r="52" spans="1:6" ht="14.25" customHeight="1" x14ac:dyDescent="0.25">
      <c r="A52" s="12"/>
      <c r="B52" vm="138">
        <f ca="1"/>
        <v>44512</v>
      </c>
      <c r="C52" s="20" vm="139">
        <f ca="1"/>
        <v>372.63</v>
      </c>
      <c r="E52" s="21" vm="138">
        <f ca="1"/>
        <v>44512</v>
      </c>
      <c r="F52" s="20" vm="140">
        <f ca="1"/>
        <v>149.6455</v>
      </c>
    </row>
    <row r="53" spans="1:6" ht="14.25" customHeight="1" x14ac:dyDescent="0.25">
      <c r="A53" s="12"/>
      <c r="B53" vm="141">
        <f ca="1"/>
        <v>44515</v>
      </c>
      <c r="C53" s="20" vm="142">
        <f ca="1"/>
        <v>371.08</v>
      </c>
      <c r="E53" s="21" vm="141">
        <f ca="1"/>
        <v>44515</v>
      </c>
      <c r="F53" s="20" vm="143">
        <f ca="1"/>
        <v>149.38800000000001</v>
      </c>
    </row>
    <row r="54" spans="1:6" ht="14.25" customHeight="1" x14ac:dyDescent="0.25">
      <c r="A54" s="12"/>
      <c r="B54" vm="144">
        <f ca="1"/>
        <v>44516</v>
      </c>
      <c r="C54" s="20" vm="145">
        <f ca="1"/>
        <v>392.33</v>
      </c>
      <c r="E54" s="21" vm="144">
        <f ca="1"/>
        <v>44516</v>
      </c>
      <c r="F54" s="20" vm="146">
        <f ca="1"/>
        <v>149.07599999999999</v>
      </c>
    </row>
    <row r="55" spans="1:6" ht="14.25" customHeight="1" x14ac:dyDescent="0.25">
      <c r="A55" s="12"/>
      <c r="B55" vm="147">
        <f ca="1"/>
        <v>44517</v>
      </c>
      <c r="C55" s="20" vm="148">
        <f ca="1"/>
        <v>394.85</v>
      </c>
      <c r="E55" s="21" vm="147">
        <f ca="1"/>
        <v>44517</v>
      </c>
      <c r="F55" s="20" vm="149">
        <f ca="1"/>
        <v>149.06200000000001</v>
      </c>
    </row>
    <row r="56" spans="1:6" ht="14.25" customHeight="1" x14ac:dyDescent="0.25">
      <c r="A56" s="12"/>
      <c r="B56" vm="150">
        <f ca="1"/>
        <v>44518</v>
      </c>
      <c r="C56" s="20" vm="151">
        <f ca="1"/>
        <v>405.85</v>
      </c>
      <c r="E56" s="21" vm="150">
        <f ca="1"/>
        <v>44518</v>
      </c>
      <c r="F56" s="20" vm="152">
        <f ca="1"/>
        <v>150.709</v>
      </c>
    </row>
    <row r="57" spans="1:6" ht="14.25" customHeight="1" x14ac:dyDescent="0.25">
      <c r="A57" s="12"/>
      <c r="B57" vm="153">
        <f ca="1"/>
        <v>44519</v>
      </c>
      <c r="C57" s="20" vm="154">
        <f ca="1"/>
        <v>408.69</v>
      </c>
      <c r="E57" s="21" vm="153">
        <f ca="1"/>
        <v>44519</v>
      </c>
      <c r="F57" s="20" vm="155">
        <f ca="1"/>
        <v>149.95249999999999</v>
      </c>
    </row>
    <row r="58" spans="1:6" ht="14.25" customHeight="1" x14ac:dyDescent="0.25">
      <c r="A58" s="12"/>
      <c r="B58" vm="156">
        <f ca="1"/>
        <v>44522</v>
      </c>
      <c r="C58" s="20" vm="157">
        <f ca="1"/>
        <v>408.79</v>
      </c>
      <c r="E58" s="21" vm="156">
        <f ca="1"/>
        <v>44522</v>
      </c>
      <c r="F58" s="20" vm="158">
        <f ca="1"/>
        <v>147.07849999999999</v>
      </c>
    </row>
    <row r="59" spans="1:6" ht="14.25" customHeight="1" x14ac:dyDescent="0.25">
      <c r="A59" s="12"/>
      <c r="B59" vm="159">
        <f ca="1"/>
        <v>44523</v>
      </c>
      <c r="C59" s="20" vm="160">
        <f ca="1"/>
        <v>408.37</v>
      </c>
      <c r="E59" s="21" vm="159">
        <f ca="1"/>
        <v>44523</v>
      </c>
      <c r="F59" s="20" vm="161">
        <f ca="1"/>
        <v>146.75700000000001</v>
      </c>
    </row>
    <row r="60" spans="1:6" ht="14.25" customHeight="1" x14ac:dyDescent="0.25">
      <c r="A60" s="12"/>
      <c r="B60" vm="162">
        <f ca="1"/>
        <v>44524</v>
      </c>
      <c r="C60" s="20" vm="163">
        <f ca="1"/>
        <v>412.11</v>
      </c>
      <c r="E60" s="21" vm="162">
        <f ca="1"/>
        <v>44524</v>
      </c>
      <c r="F60" s="20" vm="164">
        <f ca="1"/>
        <v>146.7175</v>
      </c>
    </row>
    <row r="61" spans="1:6" ht="14.25" customHeight="1" x14ac:dyDescent="0.25">
      <c r="A61" s="12"/>
      <c r="B61" vm="165">
        <f ca="1"/>
        <v>44526</v>
      </c>
      <c r="C61" s="20" vm="166">
        <f ca="1"/>
        <v>402.7</v>
      </c>
      <c r="E61" s="21" vm="165">
        <f ca="1"/>
        <v>44526</v>
      </c>
      <c r="F61" s="20" vm="167">
        <f ca="1"/>
        <v>142.80600000000001</v>
      </c>
    </row>
    <row r="62" spans="1:6" ht="14.25" customHeight="1" x14ac:dyDescent="0.25">
      <c r="A62" s="12"/>
      <c r="B62" vm="168">
        <f ca="1"/>
        <v>44529</v>
      </c>
      <c r="C62" s="20" vm="169">
        <f ca="1"/>
        <v>406.82</v>
      </c>
      <c r="E62" s="21" vm="168">
        <f ca="1"/>
        <v>44529</v>
      </c>
      <c r="F62" s="20" vm="170">
        <f ca="1"/>
        <v>146.114</v>
      </c>
    </row>
    <row r="63" spans="1:6" ht="14.25" customHeight="1" x14ac:dyDescent="0.25">
      <c r="A63" s="12"/>
      <c r="B63" vm="171">
        <f ca="1"/>
        <v>44530</v>
      </c>
      <c r="C63" s="20" vm="172">
        <f ca="1"/>
        <v>400.61</v>
      </c>
      <c r="E63" s="21" vm="171">
        <f ca="1"/>
        <v>44530</v>
      </c>
      <c r="F63" s="20" vm="173">
        <f ca="1"/>
        <v>142.452</v>
      </c>
    </row>
    <row r="64" spans="1:6" ht="14.25" customHeight="1" x14ac:dyDescent="0.25">
      <c r="A64" s="12"/>
      <c r="B64" vm="174">
        <f ca="1"/>
        <v>44531</v>
      </c>
      <c r="C64" s="20" vm="175">
        <f ca="1"/>
        <v>400.42</v>
      </c>
      <c r="E64" s="21" vm="174">
        <f ca="1"/>
        <v>44531</v>
      </c>
      <c r="F64" s="20" vm="176">
        <f ca="1"/>
        <v>141.61799999999999</v>
      </c>
    </row>
    <row r="65" spans="1:6" ht="14.25" customHeight="1" x14ac:dyDescent="0.25">
      <c r="A65" s="12"/>
      <c r="B65" vm="177">
        <f ca="1"/>
        <v>44532</v>
      </c>
      <c r="C65" s="20" vm="178">
        <f ca="1"/>
        <v>407.77</v>
      </c>
      <c r="E65" s="21" vm="177">
        <f ca="1"/>
        <v>44532</v>
      </c>
      <c r="F65" s="20" vm="179">
        <f ca="1"/>
        <v>143.7765</v>
      </c>
    </row>
    <row r="66" spans="1:6" ht="14.25" customHeight="1" x14ac:dyDescent="0.25">
      <c r="A66" s="12"/>
      <c r="B66" vm="180">
        <f ca="1"/>
        <v>44533</v>
      </c>
      <c r="C66" s="20" vm="181">
        <f ca="1"/>
        <v>407.81</v>
      </c>
      <c r="E66" s="21" vm="180">
        <f ca="1"/>
        <v>44533</v>
      </c>
      <c r="F66" s="20" vm="182">
        <f ca="1"/>
        <v>142.5205</v>
      </c>
    </row>
    <row r="67" spans="1:6" ht="14.25" customHeight="1" x14ac:dyDescent="0.25">
      <c r="A67" s="12"/>
      <c r="B67" vm="183">
        <f ca="1"/>
        <v>44536</v>
      </c>
      <c r="C67" s="20" vm="184">
        <f ca="1"/>
        <v>415.7</v>
      </c>
      <c r="E67" s="21" vm="183">
        <f ca="1"/>
        <v>44536</v>
      </c>
      <c r="F67" s="20" vm="185">
        <f ca="1"/>
        <v>143.79650000000001</v>
      </c>
    </row>
    <row r="68" spans="1:6" ht="14.25" customHeight="1" x14ac:dyDescent="0.25">
      <c r="A68" s="12"/>
      <c r="B68" vm="186">
        <f ca="1"/>
        <v>44537</v>
      </c>
      <c r="C68" s="20" vm="187">
        <f ca="1"/>
        <v>416.18</v>
      </c>
      <c r="E68" s="21" vm="186">
        <f ca="1"/>
        <v>44537</v>
      </c>
      <c r="F68" s="20" vm="188">
        <f ca="1"/>
        <v>148.03649999999999</v>
      </c>
    </row>
    <row r="69" spans="1:6" ht="14.25" customHeight="1" x14ac:dyDescent="0.25">
      <c r="A69" s="12"/>
      <c r="B69" vm="189">
        <f ca="1"/>
        <v>44538</v>
      </c>
      <c r="C69" s="20" vm="190">
        <f ca="1"/>
        <v>411.25</v>
      </c>
      <c r="E69" s="21" vm="189">
        <f ca="1"/>
        <v>44538</v>
      </c>
      <c r="F69" s="20" vm="191">
        <f ca="1"/>
        <v>148.72049999999999</v>
      </c>
    </row>
    <row r="70" spans="1:6" ht="14.25" customHeight="1" x14ac:dyDescent="0.25">
      <c r="A70" s="12"/>
      <c r="B70" vm="192">
        <f ca="1"/>
        <v>44539</v>
      </c>
      <c r="C70" s="20" vm="193">
        <f ca="1"/>
        <v>411.34</v>
      </c>
      <c r="E70" s="21" vm="192">
        <f ca="1"/>
        <v>44539</v>
      </c>
      <c r="F70" s="20" vm="194">
        <f ca="1"/>
        <v>148.10599999999999</v>
      </c>
    </row>
    <row r="71" spans="1:6" ht="14.25" customHeight="1" x14ac:dyDescent="0.25">
      <c r="A71" s="12"/>
      <c r="B71" vm="195">
        <f ca="1"/>
        <v>44540</v>
      </c>
      <c r="C71" s="20" vm="196">
        <f ca="1"/>
        <v>415.4</v>
      </c>
      <c r="E71" s="21" vm="195">
        <f ca="1"/>
        <v>44540</v>
      </c>
      <c r="F71" s="20" vm="197">
        <f ca="1"/>
        <v>148.67500000000001</v>
      </c>
    </row>
    <row r="72" spans="1:6" ht="14.25" customHeight="1" x14ac:dyDescent="0.25">
      <c r="A72" s="12"/>
      <c r="B72" vm="198">
        <f ca="1"/>
        <v>44543</v>
      </c>
      <c r="C72" s="20" vm="199">
        <f ca="1"/>
        <v>405.24</v>
      </c>
      <c r="E72" s="21" vm="198">
        <f ca="1"/>
        <v>44543</v>
      </c>
      <c r="F72" s="20" vm="200">
        <f ca="1"/>
        <v>146.7045</v>
      </c>
    </row>
    <row r="73" spans="1:6" ht="14.25" customHeight="1" x14ac:dyDescent="0.25">
      <c r="A73" s="12"/>
      <c r="B73" vm="201">
        <f ca="1"/>
        <v>44544</v>
      </c>
      <c r="C73" s="20" vm="202">
        <f ca="1"/>
        <v>402.2</v>
      </c>
      <c r="E73" s="21" vm="201">
        <f ca="1"/>
        <v>44544</v>
      </c>
      <c r="F73" s="20" vm="203">
        <f ca="1"/>
        <v>144.97049999999999</v>
      </c>
    </row>
    <row r="74" spans="1:6" ht="14.25" customHeight="1" x14ac:dyDescent="0.25">
      <c r="A74" s="12"/>
      <c r="B74" vm="204">
        <f ca="1"/>
        <v>44545</v>
      </c>
      <c r="C74" s="20" vm="181">
        <f ca="1"/>
        <v>407.81</v>
      </c>
      <c r="E74" s="21" vm="204">
        <f ca="1"/>
        <v>44545</v>
      </c>
      <c r="F74" s="20" vm="205">
        <f ca="1"/>
        <v>147.36850000000001</v>
      </c>
    </row>
    <row r="75" spans="1:6" ht="14.25" customHeight="1" x14ac:dyDescent="0.25">
      <c r="A75" s="12"/>
      <c r="B75" vm="206">
        <f ca="1"/>
        <v>44546</v>
      </c>
      <c r="C75" s="20" vm="207">
        <f ca="1"/>
        <v>399.53</v>
      </c>
      <c r="E75" s="21" vm="206">
        <f ca="1"/>
        <v>44546</v>
      </c>
      <c r="F75" s="20" vm="208">
        <f ca="1"/>
        <v>144.83850000000001</v>
      </c>
    </row>
    <row r="76" spans="1:6" ht="14.25" customHeight="1" x14ac:dyDescent="0.25">
      <c r="A76" s="12"/>
      <c r="B76" vm="209">
        <f ca="1"/>
        <v>44547</v>
      </c>
      <c r="C76" s="20" vm="210">
        <f ca="1"/>
        <v>387.98</v>
      </c>
      <c r="E76" s="21" vm="209">
        <f ca="1"/>
        <v>44547</v>
      </c>
      <c r="F76" s="20" vm="211">
        <f ca="1"/>
        <v>142.803</v>
      </c>
    </row>
    <row r="77" spans="1:6" ht="14.25" customHeight="1" x14ac:dyDescent="0.25">
      <c r="A77" s="12"/>
      <c r="B77" vm="212">
        <f ca="1"/>
        <v>44550</v>
      </c>
      <c r="C77" s="20" vm="213">
        <f ca="1"/>
        <v>389.4</v>
      </c>
      <c r="E77" s="21" vm="212">
        <f ca="1"/>
        <v>44550</v>
      </c>
      <c r="F77" s="20" vm="214">
        <f ca="1"/>
        <v>142.4015</v>
      </c>
    </row>
    <row r="78" spans="1:6" ht="14.25" customHeight="1" x14ac:dyDescent="0.25">
      <c r="A78" s="12"/>
      <c r="B78" vm="215">
        <f ca="1"/>
        <v>44551</v>
      </c>
      <c r="C78" s="20" vm="216">
        <f ca="1"/>
        <v>390.47</v>
      </c>
      <c r="E78" s="21" vm="215">
        <f ca="1"/>
        <v>44551</v>
      </c>
      <c r="F78" s="20" vm="217">
        <f ca="1"/>
        <v>144.22049999999999</v>
      </c>
    </row>
    <row r="79" spans="1:6" ht="14.25" customHeight="1" x14ac:dyDescent="0.25">
      <c r="A79" s="12"/>
      <c r="B79" vm="218">
        <f ca="1"/>
        <v>44552</v>
      </c>
      <c r="C79" s="20" vm="219">
        <f ca="1"/>
        <v>395.64</v>
      </c>
      <c r="E79" s="21" vm="218">
        <f ca="1"/>
        <v>44552</v>
      </c>
      <c r="F79" s="20" vm="220">
        <f ca="1"/>
        <v>146.94900000000001</v>
      </c>
    </row>
    <row r="80" spans="1:6" ht="14.25" customHeight="1" x14ac:dyDescent="0.25">
      <c r="A80" s="12"/>
      <c r="B80" vm="221">
        <f ca="1"/>
        <v>44553</v>
      </c>
      <c r="C80" s="20" vm="222">
        <f ca="1"/>
        <v>397.07</v>
      </c>
      <c r="E80" s="21" vm="221">
        <f ca="1"/>
        <v>44553</v>
      </c>
      <c r="F80" s="20" vm="223">
        <f ca="1"/>
        <v>147.14250000000001</v>
      </c>
    </row>
    <row r="81" spans="1:6" ht="14.25" customHeight="1" x14ac:dyDescent="0.25">
      <c r="A81" s="12"/>
      <c r="B81" vm="224">
        <f ca="1"/>
        <v>44557</v>
      </c>
      <c r="C81" s="20" vm="225">
        <f ca="1"/>
        <v>404.09</v>
      </c>
      <c r="E81" s="21" vm="224">
        <f ca="1"/>
        <v>44557</v>
      </c>
      <c r="F81" s="20" vm="226">
        <f ca="1"/>
        <v>148.06399999999999</v>
      </c>
    </row>
    <row r="82" spans="1:6" ht="14.25" customHeight="1" x14ac:dyDescent="0.25">
      <c r="A82" s="12"/>
      <c r="B82" vm="227">
        <f ca="1"/>
        <v>44558</v>
      </c>
      <c r="C82" s="20" vm="228">
        <f ca="1"/>
        <v>406.22</v>
      </c>
      <c r="E82" s="21" vm="227">
        <f ca="1"/>
        <v>44558</v>
      </c>
      <c r="F82" s="20" vm="229">
        <f ca="1"/>
        <v>146.44800000000001</v>
      </c>
    </row>
    <row r="83" spans="1:6" ht="14.25" customHeight="1" x14ac:dyDescent="0.25">
      <c r="A83" s="12"/>
      <c r="B83" vm="230">
        <f ca="1"/>
        <v>44559</v>
      </c>
      <c r="C83" s="20" vm="231">
        <f ca="1"/>
        <v>410.84</v>
      </c>
      <c r="E83" s="21" vm="230">
        <f ca="1"/>
        <v>44559</v>
      </c>
      <c r="F83" s="20" vm="232">
        <f ca="1"/>
        <v>146.50450000000001</v>
      </c>
    </row>
    <row r="84" spans="1:6" ht="14.25" customHeight="1" x14ac:dyDescent="0.25">
      <c r="A84" s="12"/>
      <c r="B84" vm="233">
        <f ca="1"/>
        <v>44560</v>
      </c>
      <c r="C84" s="20" vm="234">
        <f ca="1"/>
        <v>409.94</v>
      </c>
      <c r="E84" s="21" vm="233">
        <f ca="1"/>
        <v>44560</v>
      </c>
      <c r="F84" s="20" vm="235">
        <f ca="1"/>
        <v>146.0025</v>
      </c>
    </row>
    <row r="85" spans="1:6" ht="14.25" customHeight="1" x14ac:dyDescent="0.25">
      <c r="A85" s="12"/>
      <c r="B85" vm="236">
        <f ca="1"/>
        <v>44561</v>
      </c>
      <c r="C85" s="20" vm="237">
        <f ca="1"/>
        <v>415.01</v>
      </c>
      <c r="E85" s="21" vm="236">
        <f ca="1"/>
        <v>44561</v>
      </c>
      <c r="F85" s="20" vm="238">
        <f ca="1"/>
        <v>144.67949999999999</v>
      </c>
    </row>
    <row r="86" spans="1:6" ht="14.25" customHeight="1" x14ac:dyDescent="0.25">
      <c r="A86" s="12"/>
      <c r="B86" vm="239">
        <f ca="1"/>
        <v>44564</v>
      </c>
      <c r="C86" s="20" vm="240">
        <f ca="1"/>
        <v>408.64</v>
      </c>
      <c r="E86" s="21" vm="239">
        <f ca="1"/>
        <v>44564</v>
      </c>
      <c r="F86" s="20" vm="241">
        <f ca="1"/>
        <v>145.0745</v>
      </c>
    </row>
    <row r="87" spans="1:6" ht="14.25" customHeight="1" x14ac:dyDescent="0.25">
      <c r="A87" s="12"/>
      <c r="B87" vm="242">
        <f ca="1"/>
        <v>44565</v>
      </c>
      <c r="C87" s="20" vm="243">
        <f ca="1"/>
        <v>412.84</v>
      </c>
      <c r="E87" s="21" vm="242">
        <f ca="1"/>
        <v>44565</v>
      </c>
      <c r="F87" s="20" vm="244">
        <f ca="1"/>
        <v>144.41650000000001</v>
      </c>
    </row>
    <row r="88" spans="1:6" ht="14.25" customHeight="1" x14ac:dyDescent="0.25">
      <c r="A88" s="12"/>
      <c r="B88" vm="245">
        <f ca="1"/>
        <v>44566</v>
      </c>
      <c r="C88" s="20" vm="246">
        <f ca="1"/>
        <v>407.24</v>
      </c>
      <c r="E88" s="21" vm="245">
        <f ca="1"/>
        <v>44566</v>
      </c>
      <c r="F88" s="20" vm="247">
        <f ca="1"/>
        <v>137.65350000000001</v>
      </c>
    </row>
    <row r="89" spans="1:6" ht="14.25" customHeight="1" x14ac:dyDescent="0.25">
      <c r="A89" s="12"/>
      <c r="B89" vm="248">
        <f ca="1"/>
        <v>44567</v>
      </c>
      <c r="C89" s="20" vm="249">
        <f ca="1"/>
        <v>405.76</v>
      </c>
      <c r="E89" s="21" vm="248">
        <f ca="1"/>
        <v>44567</v>
      </c>
      <c r="F89" s="20" vm="250">
        <f ca="1"/>
        <v>137.55099999999999</v>
      </c>
    </row>
    <row r="90" spans="1:6" ht="14.25" customHeight="1" x14ac:dyDescent="0.25">
      <c r="A90" s="12"/>
      <c r="B90" vm="251">
        <f ca="1"/>
        <v>44568</v>
      </c>
      <c r="C90" s="20" vm="252">
        <f ca="1"/>
        <v>393.61</v>
      </c>
      <c r="E90" s="21" vm="251">
        <f ca="1"/>
        <v>44568</v>
      </c>
      <c r="F90" s="20" vm="253">
        <f ca="1"/>
        <v>137.00450000000001</v>
      </c>
    </row>
    <row r="91" spans="1:6" ht="14.25" customHeight="1" x14ac:dyDescent="0.25">
      <c r="A91" s="12"/>
      <c r="B91" vm="254">
        <f ca="1"/>
        <v>44571</v>
      </c>
      <c r="C91" s="20" vm="255">
        <f ca="1"/>
        <v>387.46</v>
      </c>
      <c r="E91" s="21" vm="254">
        <f ca="1"/>
        <v>44571</v>
      </c>
      <c r="F91" s="20" vm="256">
        <f ca="1"/>
        <v>138.57400000000001</v>
      </c>
    </row>
    <row r="92" spans="1:6" ht="14.25" customHeight="1" x14ac:dyDescent="0.25">
      <c r="A92" s="12"/>
      <c r="B92" vm="257">
        <f ca="1"/>
        <v>44572</v>
      </c>
      <c r="C92" s="20" vm="258">
        <f ca="1"/>
        <v>386.67</v>
      </c>
      <c r="E92" s="21" vm="257">
        <f ca="1"/>
        <v>44572</v>
      </c>
      <c r="F92" s="20" vm="259">
        <f ca="1"/>
        <v>140.01750000000001</v>
      </c>
    </row>
    <row r="93" spans="1:6" ht="14.25" customHeight="1" x14ac:dyDescent="0.25">
      <c r="A93" s="12"/>
      <c r="B93" vm="260">
        <f ca="1"/>
        <v>44573</v>
      </c>
      <c r="C93" s="20" vm="213">
        <f ca="1"/>
        <v>389.4</v>
      </c>
      <c r="E93" s="21" vm="260">
        <f ca="1"/>
        <v>44573</v>
      </c>
      <c r="F93" s="20" vm="261">
        <f ca="1"/>
        <v>141.648</v>
      </c>
    </row>
    <row r="94" spans="1:6" ht="14.25" customHeight="1" x14ac:dyDescent="0.25">
      <c r="A94" s="12"/>
      <c r="B94" vm="262">
        <f ca="1"/>
        <v>44574</v>
      </c>
      <c r="C94" s="20" vm="263">
        <f ca="1"/>
        <v>386.98</v>
      </c>
      <c r="E94" s="21" vm="262">
        <f ca="1"/>
        <v>44574</v>
      </c>
      <c r="F94" s="20" vm="264">
        <f ca="1"/>
        <v>139.131</v>
      </c>
    </row>
    <row r="95" spans="1:6" ht="14.25" customHeight="1" x14ac:dyDescent="0.25">
      <c r="A95" s="12"/>
      <c r="B95" vm="265">
        <f ca="1"/>
        <v>44575</v>
      </c>
      <c r="C95" s="20" vm="266">
        <f ca="1"/>
        <v>372</v>
      </c>
      <c r="E95" s="21" vm="265">
        <f ca="1"/>
        <v>44575</v>
      </c>
      <c r="F95" s="20" vm="267">
        <f ca="1"/>
        <v>139.78649999999999</v>
      </c>
    </row>
    <row r="96" spans="1:6" ht="14.25" customHeight="1" x14ac:dyDescent="0.25">
      <c r="A96" s="12"/>
      <c r="B96" vm="268">
        <f ca="1"/>
        <v>44579</v>
      </c>
      <c r="C96" s="20" vm="269">
        <f ca="1"/>
        <v>366.72</v>
      </c>
      <c r="E96" s="21" vm="268">
        <f ca="1"/>
        <v>44579</v>
      </c>
      <c r="F96" s="20" vm="270">
        <f ca="1"/>
        <v>136.29050000000001</v>
      </c>
    </row>
    <row r="97" spans="1:6" ht="14.25" customHeight="1" x14ac:dyDescent="0.25">
      <c r="A97" s="12"/>
      <c r="B97" vm="271">
        <f ca="1"/>
        <v>44580</v>
      </c>
      <c r="C97" s="20" vm="272">
        <f ca="1"/>
        <v>359.69</v>
      </c>
      <c r="E97" s="21" vm="271">
        <f ca="1"/>
        <v>44580</v>
      </c>
      <c r="F97" s="20" vm="273">
        <f ca="1"/>
        <v>135.65199999999999</v>
      </c>
    </row>
    <row r="98" spans="1:6" ht="14.25" customHeight="1" x14ac:dyDescent="0.25">
      <c r="A98" s="12"/>
      <c r="B98" vm="274">
        <f ca="1"/>
        <v>44581</v>
      </c>
      <c r="C98" s="20" vm="275">
        <f ca="1"/>
        <v>349.58</v>
      </c>
      <c r="E98" s="21" vm="274">
        <f ca="1"/>
        <v>44581</v>
      </c>
      <c r="F98" s="20" vm="276">
        <f ca="1"/>
        <v>133.50649999999999</v>
      </c>
    </row>
    <row r="99" spans="1:6" ht="14.25" customHeight="1" x14ac:dyDescent="0.25">
      <c r="A99" s="12"/>
      <c r="B99" vm="277">
        <f ca="1"/>
        <v>44582</v>
      </c>
      <c r="C99" s="20" vm="278">
        <f ca="1"/>
        <v>349.1</v>
      </c>
      <c r="E99" s="21" vm="277">
        <f ca="1"/>
        <v>44582</v>
      </c>
      <c r="F99" s="20" vm="279">
        <f ca="1"/>
        <v>130.09200000000001</v>
      </c>
    </row>
    <row r="100" spans="1:6" ht="14.25" customHeight="1" x14ac:dyDescent="0.25">
      <c r="A100" s="12"/>
      <c r="B100" vm="280">
        <f ca="1"/>
        <v>44585</v>
      </c>
      <c r="C100" s="20" vm="281">
        <f ca="1"/>
        <v>363.81</v>
      </c>
      <c r="E100" s="21" vm="280">
        <f ca="1"/>
        <v>44585</v>
      </c>
      <c r="F100" s="20" vm="282">
        <f ca="1"/>
        <v>130.37200000000001</v>
      </c>
    </row>
    <row r="101" spans="1:6" ht="14.25" customHeight="1" x14ac:dyDescent="0.25">
      <c r="A101" s="12"/>
      <c r="B101" vm="283">
        <f ca="1"/>
        <v>44586</v>
      </c>
      <c r="C101" s="20" vm="284">
        <f ca="1"/>
        <v>358.98</v>
      </c>
      <c r="E101" s="21" vm="283">
        <f ca="1"/>
        <v>44586</v>
      </c>
      <c r="F101" s="20" vm="285">
        <f ca="1"/>
        <v>126.7355</v>
      </c>
    </row>
    <row r="102" spans="1:6" ht="14.25" customHeight="1" x14ac:dyDescent="0.25">
      <c r="A102" s="12"/>
      <c r="B102" vm="286">
        <f ca="1"/>
        <v>44587</v>
      </c>
      <c r="C102" s="20" vm="287">
        <f ca="1"/>
        <v>357.28</v>
      </c>
      <c r="E102" s="21" vm="286">
        <f ca="1"/>
        <v>44587</v>
      </c>
      <c r="F102" s="20" vm="288">
        <f ca="1"/>
        <v>129.24</v>
      </c>
    </row>
    <row r="103" spans="1:6" ht="14.25" customHeight="1" x14ac:dyDescent="0.25">
      <c r="A103" s="12"/>
      <c r="B103" vm="289">
        <f ca="1"/>
        <v>44588</v>
      </c>
      <c r="C103" s="20" vm="290">
        <f ca="1"/>
        <v>356.43</v>
      </c>
      <c r="E103" s="21" vm="289">
        <f ca="1"/>
        <v>44588</v>
      </c>
      <c r="F103" s="20" vm="291">
        <f ca="1"/>
        <v>129.12100000000001</v>
      </c>
    </row>
    <row r="104" spans="1:6" ht="14.25" customHeight="1" x14ac:dyDescent="0.25">
      <c r="A104" s="12"/>
      <c r="B104" vm="292">
        <f ca="1"/>
        <v>44589</v>
      </c>
      <c r="C104" s="20" vm="293">
        <f ca="1"/>
        <v>366.54</v>
      </c>
      <c r="E104" s="21" vm="292">
        <f ca="1"/>
        <v>44589</v>
      </c>
      <c r="F104" s="20" vm="294">
        <f ca="1"/>
        <v>133.2895</v>
      </c>
    </row>
    <row r="105" spans="1:6" ht="14.25" customHeight="1" x14ac:dyDescent="0.25">
      <c r="A105" s="12"/>
      <c r="B105" vm="295">
        <f ca="1"/>
        <v>44592</v>
      </c>
      <c r="C105" s="20" vm="296">
        <f ca="1"/>
        <v>366.98</v>
      </c>
      <c r="E105" s="21" vm="295">
        <f ca="1"/>
        <v>44592</v>
      </c>
      <c r="F105" s="20" vm="297">
        <f ca="1"/>
        <v>135.6985</v>
      </c>
    </row>
    <row r="106" spans="1:6" ht="14.25" customHeight="1" x14ac:dyDescent="0.25">
      <c r="A106" s="12"/>
      <c r="B106" vm="298">
        <f ca="1"/>
        <v>44593</v>
      </c>
      <c r="C106" s="20" vm="299">
        <f ca="1"/>
        <v>368.7</v>
      </c>
      <c r="E106" s="21" vm="298">
        <f ca="1"/>
        <v>44593</v>
      </c>
      <c r="F106" s="20" vm="300">
        <f ca="1"/>
        <v>137.8785</v>
      </c>
    </row>
    <row r="107" spans="1:6" ht="14.25" customHeight="1" x14ac:dyDescent="0.25">
      <c r="A107" s="12"/>
      <c r="B107" vm="301">
        <f ca="1"/>
        <v>44594</v>
      </c>
      <c r="C107" s="20" vm="302">
        <f ca="1"/>
        <v>373.73</v>
      </c>
      <c r="E107" s="21" vm="301">
        <f ca="1"/>
        <v>44594</v>
      </c>
      <c r="F107" s="20" vm="188">
        <f ca="1"/>
        <v>148.03649999999999</v>
      </c>
    </row>
    <row r="108" spans="1:6" ht="14.25" customHeight="1" x14ac:dyDescent="0.25">
      <c r="A108" s="12"/>
      <c r="B108" vm="303">
        <f ca="1"/>
        <v>44595</v>
      </c>
      <c r="C108" s="20" vm="304">
        <f ca="1"/>
        <v>364.81</v>
      </c>
      <c r="E108" s="21" vm="303">
        <f ca="1"/>
        <v>44595</v>
      </c>
      <c r="F108" s="20" vm="305">
        <f ca="1"/>
        <v>142.65049999999999</v>
      </c>
    </row>
    <row r="109" spans="1:6" ht="14.25" customHeight="1" x14ac:dyDescent="0.25">
      <c r="A109" s="12"/>
      <c r="B109" vm="306">
        <f ca="1"/>
        <v>44596</v>
      </c>
      <c r="C109" s="20" vm="307">
        <f ca="1"/>
        <v>359.67</v>
      </c>
      <c r="E109" s="21" vm="306">
        <f ca="1"/>
        <v>44596</v>
      </c>
      <c r="F109" s="20" vm="308">
        <f ca="1"/>
        <v>143.01599999999999</v>
      </c>
    </row>
    <row r="110" spans="1:6" ht="14.25" customHeight="1" x14ac:dyDescent="0.25">
      <c r="A110" s="12"/>
      <c r="B110" vm="309">
        <f ca="1"/>
        <v>44599</v>
      </c>
      <c r="C110" s="20" vm="310">
        <f ca="1"/>
        <v>357.35</v>
      </c>
      <c r="E110" s="21" vm="309">
        <f ca="1"/>
        <v>44599</v>
      </c>
      <c r="F110" s="20" vm="311">
        <f ca="1"/>
        <v>138.93799999999999</v>
      </c>
    </row>
    <row r="111" spans="1:6" ht="14.25" customHeight="1" x14ac:dyDescent="0.25">
      <c r="A111" s="12"/>
      <c r="B111" vm="312">
        <f ca="1"/>
        <v>44600</v>
      </c>
      <c r="C111" s="20" vm="313">
        <f ca="1"/>
        <v>361.44</v>
      </c>
      <c r="E111" s="21" vm="312">
        <f ca="1"/>
        <v>44600</v>
      </c>
      <c r="F111" s="20" vm="314">
        <f ca="1"/>
        <v>139.21299999999999</v>
      </c>
    </row>
    <row r="112" spans="1:6" ht="14.25" customHeight="1" x14ac:dyDescent="0.25">
      <c r="A112" s="12"/>
      <c r="B112" vm="315">
        <f ca="1"/>
        <v>44601</v>
      </c>
      <c r="C112" s="20" vm="316">
        <f ca="1"/>
        <v>364.37</v>
      </c>
      <c r="E112" s="21" vm="315">
        <f ca="1"/>
        <v>44601</v>
      </c>
      <c r="F112" s="20" vm="317">
        <f ca="1"/>
        <v>141.453</v>
      </c>
    </row>
    <row r="113" spans="1:6" ht="14.25" customHeight="1" x14ac:dyDescent="0.25">
      <c r="A113" s="12"/>
      <c r="B113" vm="318">
        <f ca="1"/>
        <v>44602</v>
      </c>
      <c r="C113" s="20" vm="319">
        <f ca="1"/>
        <v>355.09</v>
      </c>
      <c r="E113" s="21" vm="318">
        <f ca="1"/>
        <v>44602</v>
      </c>
      <c r="F113" s="20" vm="320">
        <f ca="1"/>
        <v>138.60249999999999</v>
      </c>
    </row>
    <row r="114" spans="1:6" ht="14.25" customHeight="1" x14ac:dyDescent="0.25">
      <c r="A114" s="12"/>
      <c r="B114" vm="321">
        <f ca="1"/>
        <v>44603</v>
      </c>
      <c r="C114" s="20" vm="322">
        <f ca="1"/>
        <v>350.29</v>
      </c>
      <c r="E114" s="21" vm="321">
        <f ca="1"/>
        <v>44603</v>
      </c>
      <c r="F114" s="20" vm="323">
        <f ca="1"/>
        <v>134.13</v>
      </c>
    </row>
    <row r="115" spans="1:6" ht="14.25" customHeight="1" x14ac:dyDescent="0.25">
      <c r="A115" s="12"/>
      <c r="B115" vm="324">
        <f ca="1"/>
        <v>44606</v>
      </c>
      <c r="C115" s="20" vm="325">
        <f ca="1"/>
        <v>351.56</v>
      </c>
      <c r="E115" s="21" vm="324">
        <f ca="1"/>
        <v>44606</v>
      </c>
      <c r="F115" s="20" vm="326">
        <f ca="1"/>
        <v>135.30000000000001</v>
      </c>
    </row>
    <row r="116" spans="1:6" ht="14.25" customHeight="1" x14ac:dyDescent="0.25">
      <c r="A116" s="12"/>
      <c r="B116" vm="327">
        <f ca="1"/>
        <v>44607</v>
      </c>
      <c r="C116" s="20" vm="328">
        <f ca="1"/>
        <v>353.26</v>
      </c>
      <c r="E116" s="21" vm="327">
        <f ca="1"/>
        <v>44607</v>
      </c>
      <c r="F116" s="20" vm="329">
        <f ca="1"/>
        <v>136.4255</v>
      </c>
    </row>
    <row r="117" spans="1:6" ht="14.25" customHeight="1" x14ac:dyDescent="0.25">
      <c r="A117" s="12"/>
      <c r="B117" vm="330">
        <f ca="1"/>
        <v>44608</v>
      </c>
      <c r="C117" s="20" vm="331">
        <f ca="1"/>
        <v>350.09</v>
      </c>
      <c r="E117" s="21" vm="330">
        <f ca="1"/>
        <v>44608</v>
      </c>
      <c r="F117" s="20" vm="332">
        <f ca="1"/>
        <v>137.48750000000001</v>
      </c>
    </row>
    <row r="118" spans="1:6" ht="14.25" customHeight="1" x14ac:dyDescent="0.25">
      <c r="A118" s="12"/>
      <c r="B118" vm="333">
        <f ca="1"/>
        <v>44609</v>
      </c>
      <c r="C118" s="20" vm="334">
        <f ca="1"/>
        <v>347.94</v>
      </c>
      <c r="E118" s="21" vm="333">
        <f ca="1"/>
        <v>44609</v>
      </c>
      <c r="F118" s="20" vm="335">
        <f ca="1"/>
        <v>132.30850000000001</v>
      </c>
    </row>
    <row r="119" spans="1:6" ht="14.25" customHeight="1" x14ac:dyDescent="0.25">
      <c r="A119" s="12"/>
      <c r="B119" vm="336">
        <f ca="1"/>
        <v>44610</v>
      </c>
      <c r="C119" s="20" vm="337">
        <f ca="1"/>
        <v>346.87</v>
      </c>
      <c r="E119" s="21" vm="336">
        <f ca="1"/>
        <v>44610</v>
      </c>
      <c r="F119" s="20" vm="338">
        <f ca="1"/>
        <v>130.4675</v>
      </c>
    </row>
    <row r="120" spans="1:6" ht="14.25" customHeight="1" x14ac:dyDescent="0.25">
      <c r="A120" s="12"/>
      <c r="B120" vm="339">
        <f ca="1"/>
        <v>44614</v>
      </c>
      <c r="C120" s="20" vm="340">
        <f ca="1"/>
        <v>316.17</v>
      </c>
      <c r="E120" s="21" vm="339">
        <f ca="1"/>
        <v>44614</v>
      </c>
      <c r="F120" s="20" vm="341">
        <f ca="1"/>
        <v>129.4025</v>
      </c>
    </row>
    <row r="121" spans="1:6" ht="14.25" customHeight="1" x14ac:dyDescent="0.25">
      <c r="A121" s="12"/>
      <c r="B121" vm="342">
        <f ca="1"/>
        <v>44615</v>
      </c>
      <c r="C121" s="20" vm="343">
        <f ca="1"/>
        <v>308.45</v>
      </c>
      <c r="E121" s="21" vm="342">
        <f ca="1"/>
        <v>44615</v>
      </c>
      <c r="F121" s="20" vm="344">
        <f ca="1"/>
        <v>127.58499999999999</v>
      </c>
    </row>
    <row r="122" spans="1:6" ht="14.25" customHeight="1" x14ac:dyDescent="0.25">
      <c r="A122" s="12"/>
      <c r="B122" vm="345">
        <f ca="1"/>
        <v>44616</v>
      </c>
      <c r="C122" s="20" vm="346">
        <f ca="1"/>
        <v>313.24</v>
      </c>
      <c r="E122" s="21" vm="345">
        <f ca="1"/>
        <v>44616</v>
      </c>
      <c r="F122" s="20" vm="347">
        <f ca="1"/>
        <v>132.67349999999999</v>
      </c>
    </row>
    <row r="123" spans="1:6" ht="14.25" customHeight="1" x14ac:dyDescent="0.25">
      <c r="A123" s="12"/>
      <c r="B123" vm="348">
        <f ca="1"/>
        <v>44617</v>
      </c>
      <c r="C123" s="20" vm="349">
        <f ca="1"/>
        <v>316.64999999999998</v>
      </c>
      <c r="E123" s="21" vm="348">
        <f ca="1"/>
        <v>44617</v>
      </c>
      <c r="F123" s="20" vm="350">
        <f ca="1"/>
        <v>134.51949999999999</v>
      </c>
    </row>
    <row r="124" spans="1:6" ht="14.25" customHeight="1" x14ac:dyDescent="0.25">
      <c r="A124" s="12"/>
      <c r="B124" vm="351">
        <f ca="1"/>
        <v>44620</v>
      </c>
      <c r="C124" s="20" vm="352">
        <f ca="1"/>
        <v>315.83</v>
      </c>
      <c r="E124" s="21" vm="351">
        <f ca="1"/>
        <v>44620</v>
      </c>
      <c r="F124" s="20" vm="353">
        <f ca="1"/>
        <v>134.89099999999999</v>
      </c>
    </row>
    <row r="125" spans="1:6" ht="14.25" customHeight="1" x14ac:dyDescent="0.25">
      <c r="A125" s="12"/>
      <c r="B125" vm="354">
        <f ca="1"/>
        <v>44621</v>
      </c>
      <c r="C125" s="20" vm="355">
        <f ca="1"/>
        <v>320.25</v>
      </c>
      <c r="E125" s="21" vm="354">
        <f ca="1"/>
        <v>44621</v>
      </c>
      <c r="F125" s="20" vm="356">
        <f ca="1"/>
        <v>134.16800000000001</v>
      </c>
    </row>
    <row r="126" spans="1:6" ht="14.25" customHeight="1" x14ac:dyDescent="0.25">
      <c r="A126" s="12"/>
      <c r="B126" vm="357">
        <f ca="1"/>
        <v>44622</v>
      </c>
      <c r="C126" s="20" vm="358">
        <f ca="1"/>
        <v>327.37</v>
      </c>
      <c r="E126" s="21" vm="357">
        <f ca="1"/>
        <v>44622</v>
      </c>
      <c r="F126" s="20" vm="359">
        <f ca="1"/>
        <v>134.75149999999999</v>
      </c>
    </row>
    <row r="127" spans="1:6" ht="14.25" customHeight="1" x14ac:dyDescent="0.25">
      <c r="A127" s="12"/>
      <c r="B127" vm="360">
        <f ca="1"/>
        <v>44623</v>
      </c>
      <c r="C127" s="20" vm="361">
        <f ca="1"/>
        <v>324.36</v>
      </c>
      <c r="E127" s="21" vm="360">
        <f ca="1"/>
        <v>44623</v>
      </c>
      <c r="F127" s="20" vm="362">
        <f ca="1"/>
        <v>134.30799999999999</v>
      </c>
    </row>
    <row r="128" spans="1:6" ht="14.25" customHeight="1" x14ac:dyDescent="0.25">
      <c r="A128" s="12"/>
      <c r="B128" vm="363">
        <f ca="1"/>
        <v>44624</v>
      </c>
      <c r="C128" s="20" vm="364">
        <f ca="1"/>
        <v>324.26</v>
      </c>
      <c r="E128" s="21" vm="363">
        <f ca="1"/>
        <v>44624</v>
      </c>
      <c r="F128" s="20" vm="365">
        <f ca="1"/>
        <v>132.12200000000001</v>
      </c>
    </row>
    <row r="129" spans="1:6" ht="14.25" customHeight="1" x14ac:dyDescent="0.25">
      <c r="A129" s="12"/>
      <c r="B129" vm="366">
        <f ca="1"/>
        <v>44627</v>
      </c>
      <c r="C129" s="20" vm="367">
        <f ca="1"/>
        <v>322.77</v>
      </c>
      <c r="E129" s="21" vm="366">
        <f ca="1"/>
        <v>44627</v>
      </c>
      <c r="F129" s="20" vm="368">
        <f ca="1"/>
        <v>126.4645</v>
      </c>
    </row>
    <row r="130" spans="1:6" ht="14.25" customHeight="1" x14ac:dyDescent="0.25">
      <c r="A130" s="12"/>
      <c r="B130" vm="369">
        <f ca="1"/>
        <v>44628</v>
      </c>
      <c r="C130" s="20" vm="370">
        <f ca="1"/>
        <v>316.74</v>
      </c>
      <c r="E130" s="21" vm="369">
        <f ca="1"/>
        <v>44628</v>
      </c>
      <c r="F130" s="20" vm="371">
        <f ca="1"/>
        <v>127.27849999999999</v>
      </c>
    </row>
    <row r="131" spans="1:6" ht="14.25" customHeight="1" x14ac:dyDescent="0.25">
      <c r="A131" s="12"/>
      <c r="B131" vm="372">
        <f ca="1"/>
        <v>44629</v>
      </c>
      <c r="C131" s="20" vm="373">
        <f ca="1"/>
        <v>317.2</v>
      </c>
      <c r="E131" s="21" vm="372">
        <f ca="1"/>
        <v>44629</v>
      </c>
      <c r="F131" s="20" vm="374">
        <f ca="1"/>
        <v>133.86600000000001</v>
      </c>
    </row>
    <row r="132" spans="1:6" ht="14.25" customHeight="1" x14ac:dyDescent="0.25">
      <c r="A132" s="12"/>
      <c r="B132" vm="375">
        <f ca="1"/>
        <v>44630</v>
      </c>
      <c r="C132" s="20" vm="376">
        <f ca="1"/>
        <v>317.94</v>
      </c>
      <c r="E132" s="21" vm="375">
        <f ca="1"/>
        <v>44630</v>
      </c>
      <c r="F132" s="20" vm="377">
        <f ca="1"/>
        <v>132.68199999999999</v>
      </c>
    </row>
    <row r="133" spans="1:6" ht="14.25" customHeight="1" x14ac:dyDescent="0.25">
      <c r="A133" s="12"/>
      <c r="B133" vm="378">
        <f ca="1"/>
        <v>44631</v>
      </c>
      <c r="C133" s="20" vm="379">
        <f ca="1"/>
        <v>316.79000000000002</v>
      </c>
      <c r="E133" s="21" vm="378">
        <f ca="1"/>
        <v>44631</v>
      </c>
      <c r="F133" s="20" vm="380">
        <f ca="1"/>
        <v>130.47550000000001</v>
      </c>
    </row>
    <row r="134" spans="1:6" ht="14.25" customHeight="1" x14ac:dyDescent="0.25">
      <c r="A134" s="12"/>
      <c r="B134" vm="381">
        <f ca="1"/>
        <v>44634</v>
      </c>
      <c r="C134" s="20" vm="382">
        <f ca="1"/>
        <v>318.36</v>
      </c>
      <c r="E134" s="21" vm="381">
        <f ca="1"/>
        <v>44634</v>
      </c>
      <c r="F134" s="20" vm="383">
        <f ca="1"/>
        <v>126.741</v>
      </c>
    </row>
    <row r="135" spans="1:6" ht="14.25" customHeight="1" x14ac:dyDescent="0.25">
      <c r="A135" s="12"/>
      <c r="B135" vm="384">
        <f ca="1"/>
        <v>44635</v>
      </c>
      <c r="C135" s="20" vm="385">
        <f ca="1"/>
        <v>328.54</v>
      </c>
      <c r="E135" s="21" vm="384">
        <f ca="1"/>
        <v>44635</v>
      </c>
      <c r="F135" s="20" vm="386">
        <f ca="1"/>
        <v>129.66050000000001</v>
      </c>
    </row>
    <row r="136" spans="1:6" ht="14.25" customHeight="1" x14ac:dyDescent="0.25">
      <c r="A136" s="12"/>
      <c r="B136" vm="387">
        <f ca="1"/>
        <v>44636</v>
      </c>
      <c r="C136" s="20" vm="388">
        <f ca="1"/>
        <v>330.91</v>
      </c>
      <c r="E136" s="21" vm="387">
        <f ca="1"/>
        <v>44636</v>
      </c>
      <c r="F136" s="20" vm="389">
        <f ca="1"/>
        <v>133.69049999999999</v>
      </c>
    </row>
    <row r="137" spans="1:6" ht="14.25" customHeight="1" x14ac:dyDescent="0.25">
      <c r="A137" s="12"/>
      <c r="B137" vm="390">
        <f ca="1"/>
        <v>44637</v>
      </c>
      <c r="C137" s="20" vm="391">
        <f ca="1"/>
        <v>336.36</v>
      </c>
      <c r="E137" s="21" vm="390">
        <f ca="1"/>
        <v>44637</v>
      </c>
      <c r="F137" s="20" vm="392">
        <f ca="1"/>
        <v>134.60050000000001</v>
      </c>
    </row>
    <row r="138" spans="1:6" ht="14.25" customHeight="1" x14ac:dyDescent="0.25">
      <c r="A138" s="12"/>
      <c r="B138" vm="393">
        <f ca="1"/>
        <v>44638</v>
      </c>
      <c r="C138" s="20" vm="394">
        <f ca="1"/>
        <v>340.74</v>
      </c>
      <c r="E138" s="21" vm="393">
        <f ca="1"/>
        <v>44638</v>
      </c>
      <c r="F138" s="20" vm="395">
        <f ca="1"/>
        <v>136.8015</v>
      </c>
    </row>
    <row r="139" spans="1:6" ht="14.25" customHeight="1" x14ac:dyDescent="0.25">
      <c r="A139" s="12"/>
      <c r="B139" vm="396">
        <f ca="1"/>
        <v>44641</v>
      </c>
      <c r="C139" s="20" vm="397">
        <f ca="1"/>
        <v>329.37</v>
      </c>
      <c r="E139" s="21" vm="396">
        <f ca="1"/>
        <v>44641</v>
      </c>
      <c r="F139" s="20" vm="398">
        <f ca="1"/>
        <v>136.4785</v>
      </c>
    </row>
    <row r="140" spans="1:6" ht="14.25" customHeight="1" x14ac:dyDescent="0.25">
      <c r="A140" s="12"/>
      <c r="B140" vm="399">
        <f ca="1"/>
        <v>44642</v>
      </c>
      <c r="C140" s="20" vm="400">
        <f ca="1"/>
        <v>329.73</v>
      </c>
      <c r="E140" s="21" vm="399">
        <f ca="1"/>
        <v>44642</v>
      </c>
      <c r="F140" s="20" vm="401">
        <f ca="1"/>
        <v>140.2775</v>
      </c>
    </row>
    <row r="141" spans="1:6" ht="14.25" customHeight="1" x14ac:dyDescent="0.25">
      <c r="A141" s="12"/>
      <c r="B141" vm="402">
        <f ca="1"/>
        <v>44643</v>
      </c>
      <c r="C141" s="20" vm="403">
        <f ca="1"/>
        <v>317.05</v>
      </c>
      <c r="E141" s="21" vm="402">
        <f ca="1"/>
        <v>44643</v>
      </c>
      <c r="F141" s="20" vm="404">
        <f ca="1"/>
        <v>138.5035</v>
      </c>
    </row>
    <row r="142" spans="1:6" ht="14.25" customHeight="1" x14ac:dyDescent="0.25">
      <c r="A142" s="12"/>
      <c r="B142" vm="405">
        <f ca="1"/>
        <v>44644</v>
      </c>
      <c r="C142" s="20" vm="406">
        <f ca="1"/>
        <v>315.77999999999997</v>
      </c>
      <c r="E142" s="21" vm="405">
        <f ca="1"/>
        <v>44644</v>
      </c>
      <c r="F142" s="20" vm="407">
        <f ca="1"/>
        <v>141.31200000000001</v>
      </c>
    </row>
    <row r="143" spans="1:6" ht="14.25" customHeight="1" x14ac:dyDescent="0.25">
      <c r="A143" s="12"/>
      <c r="B143" vm="408">
        <f ca="1"/>
        <v>44645</v>
      </c>
      <c r="C143" s="20" vm="409">
        <f ca="1"/>
        <v>310.68</v>
      </c>
      <c r="E143" s="21" vm="408">
        <f ca="1"/>
        <v>44645</v>
      </c>
      <c r="F143" s="20" vm="410">
        <f ca="1"/>
        <v>141.5215</v>
      </c>
    </row>
    <row r="144" spans="1:6" ht="14.25" customHeight="1" x14ac:dyDescent="0.25">
      <c r="A144" s="12"/>
      <c r="B144" vm="411">
        <f ca="1"/>
        <v>44648</v>
      </c>
      <c r="C144" s="20" vm="412">
        <f ca="1"/>
        <v>314.27999999999997</v>
      </c>
      <c r="E144" s="21" vm="411">
        <f ca="1"/>
        <v>44648</v>
      </c>
      <c r="F144" s="20" vm="413">
        <f ca="1"/>
        <v>141.94999999999999</v>
      </c>
    </row>
    <row r="145" spans="1:6" ht="14.25" customHeight="1" x14ac:dyDescent="0.25">
      <c r="A145" s="12"/>
      <c r="B145" vm="414">
        <f ca="1"/>
        <v>44649</v>
      </c>
      <c r="C145" s="20" vm="415">
        <f ca="1"/>
        <v>317.70999999999998</v>
      </c>
      <c r="E145" s="21" vm="414">
        <f ca="1"/>
        <v>44649</v>
      </c>
      <c r="F145" s="20" vm="416">
        <f ca="1"/>
        <v>143.25</v>
      </c>
    </row>
    <row r="146" spans="1:6" ht="14.25" customHeight="1" x14ac:dyDescent="0.25">
      <c r="A146" s="12"/>
      <c r="B146" vm="417">
        <f ca="1"/>
        <v>44650</v>
      </c>
      <c r="C146" s="20" vm="418">
        <f ca="1"/>
        <v>308.45999999999998</v>
      </c>
      <c r="E146" s="21" vm="417">
        <f ca="1"/>
        <v>44650</v>
      </c>
      <c r="F146" s="20" vm="419">
        <f ca="1"/>
        <v>142.64449999999999</v>
      </c>
    </row>
    <row r="147" spans="1:6" ht="14.25" customHeight="1" x14ac:dyDescent="0.25">
      <c r="A147" s="12"/>
      <c r="B147" vm="420">
        <f ca="1"/>
        <v>44651</v>
      </c>
      <c r="C147" s="20" vm="421">
        <f ca="1"/>
        <v>299.33</v>
      </c>
      <c r="E147" s="21" vm="420">
        <f ca="1"/>
        <v>44651</v>
      </c>
      <c r="F147" s="20" vm="422">
        <f ca="1"/>
        <v>139.64949999999999</v>
      </c>
    </row>
    <row r="148" spans="1:6" ht="14.25" customHeight="1" x14ac:dyDescent="0.25">
      <c r="A148" s="12"/>
      <c r="B148" vm="423">
        <f ca="1"/>
        <v>44652</v>
      </c>
      <c r="C148" s="20" vm="424">
        <f ca="1"/>
        <v>301.89</v>
      </c>
      <c r="E148" s="21" vm="423">
        <f ca="1"/>
        <v>44652</v>
      </c>
      <c r="F148" s="20" vm="425">
        <f ca="1"/>
        <v>140.69999999999999</v>
      </c>
    </row>
    <row r="149" spans="1:6" ht="14.25" customHeight="1" x14ac:dyDescent="0.25">
      <c r="A149" s="12"/>
      <c r="B149" vm="426">
        <f ca="1"/>
        <v>44655</v>
      </c>
      <c r="C149" s="20" vm="427">
        <f ca="1"/>
        <v>305.58</v>
      </c>
      <c r="E149" s="21" vm="426">
        <f ca="1"/>
        <v>44655</v>
      </c>
      <c r="F149" s="20" vm="428">
        <f ca="1"/>
        <v>143.64250000000001</v>
      </c>
    </row>
    <row r="150" spans="1:6" ht="14.25" customHeight="1" x14ac:dyDescent="0.25">
      <c r="A150" s="12"/>
      <c r="B150" vm="429">
        <f ca="1"/>
        <v>44656</v>
      </c>
      <c r="C150" s="20" vm="430">
        <f ca="1"/>
        <v>304.86</v>
      </c>
      <c r="E150" s="21" vm="429">
        <f ca="1"/>
        <v>44656</v>
      </c>
      <c r="F150" s="20" vm="431">
        <f ca="1"/>
        <v>141.06299999999999</v>
      </c>
    </row>
    <row r="151" spans="1:6" ht="14.25" customHeight="1" x14ac:dyDescent="0.25">
      <c r="A151" s="12"/>
      <c r="B151" vm="432">
        <f ca="1"/>
        <v>44657</v>
      </c>
      <c r="C151" s="20" vm="433">
        <f ca="1"/>
        <v>298.54000000000002</v>
      </c>
      <c r="E151" s="21" vm="432">
        <f ca="1"/>
        <v>44657</v>
      </c>
      <c r="F151" s="20" vm="434">
        <f ca="1"/>
        <v>137.17599999999999</v>
      </c>
    </row>
    <row r="152" spans="1:6" ht="14.25" customHeight="1" x14ac:dyDescent="0.25">
      <c r="A152" s="12"/>
      <c r="B152" vm="435">
        <f ca="1"/>
        <v>44658</v>
      </c>
      <c r="C152" s="20" vm="436">
        <f ca="1"/>
        <v>302.75</v>
      </c>
      <c r="E152" s="21" vm="435">
        <f ca="1"/>
        <v>44658</v>
      </c>
      <c r="F152" s="20" vm="437">
        <f ca="1"/>
        <v>136.465</v>
      </c>
    </row>
    <row r="153" spans="1:6" ht="14.25" customHeight="1" x14ac:dyDescent="0.25">
      <c r="A153" s="12"/>
      <c r="B153" vm="438">
        <f ca="1"/>
        <v>44659</v>
      </c>
      <c r="C153" s="20" vm="439">
        <f ca="1"/>
        <v>311.11</v>
      </c>
      <c r="E153" s="21" vm="438">
        <f ca="1"/>
        <v>44659</v>
      </c>
      <c r="F153" s="20" vm="440">
        <f ca="1"/>
        <v>134.01050000000001</v>
      </c>
    </row>
    <row r="154" spans="1:6" ht="14.25" customHeight="1" x14ac:dyDescent="0.25">
      <c r="A154" s="12"/>
      <c r="B154" vm="441">
        <f ca="1"/>
        <v>44662</v>
      </c>
      <c r="C154" s="20" vm="442">
        <f ca="1"/>
        <v>306.72000000000003</v>
      </c>
      <c r="E154" s="21" vm="441">
        <f ca="1"/>
        <v>44662</v>
      </c>
      <c r="F154" s="20" vm="443">
        <f ca="1"/>
        <v>129.79650000000001</v>
      </c>
    </row>
    <row r="155" spans="1:6" ht="14.25" customHeight="1" x14ac:dyDescent="0.25">
      <c r="A155" s="12"/>
      <c r="B155" vm="444">
        <f ca="1"/>
        <v>44663</v>
      </c>
      <c r="C155" s="20" vm="445">
        <f ca="1"/>
        <v>306.29000000000002</v>
      </c>
      <c r="E155" s="21" vm="444">
        <f ca="1"/>
        <v>44663</v>
      </c>
      <c r="F155" s="20" vm="446">
        <f ca="1"/>
        <v>128.37450000000001</v>
      </c>
    </row>
    <row r="156" spans="1:6" ht="14.25" customHeight="1" x14ac:dyDescent="0.25">
      <c r="A156" s="12"/>
      <c r="B156" vm="447">
        <f ca="1"/>
        <v>44664</v>
      </c>
      <c r="C156" s="20" vm="448">
        <f ca="1"/>
        <v>310.42</v>
      </c>
      <c r="E156" s="21" vm="447">
        <f ca="1"/>
        <v>44664</v>
      </c>
      <c r="F156" s="20" vm="449">
        <f ca="1"/>
        <v>130.286</v>
      </c>
    </row>
    <row r="157" spans="1:6" ht="14.25" customHeight="1" x14ac:dyDescent="0.25">
      <c r="A157" s="12"/>
      <c r="B157" vm="450">
        <f ca="1"/>
        <v>44665</v>
      </c>
      <c r="C157" s="20" vm="451">
        <f ca="1"/>
        <v>304.52</v>
      </c>
      <c r="E157" s="21" vm="450">
        <f ca="1"/>
        <v>44665</v>
      </c>
      <c r="F157" s="20" vm="452">
        <f ca="1"/>
        <v>127.253</v>
      </c>
    </row>
    <row r="158" spans="1:6" ht="14.25" customHeight="1" x14ac:dyDescent="0.25">
      <c r="A158" s="12"/>
      <c r="B158" vm="453">
        <f ca="1"/>
        <v>44669</v>
      </c>
      <c r="C158" s="20" vm="454">
        <f ca="1"/>
        <v>300.20999999999998</v>
      </c>
      <c r="E158" s="21" vm="453">
        <f ca="1"/>
        <v>44669</v>
      </c>
      <c r="F158" s="20" vm="455">
        <f ca="1"/>
        <v>127.961</v>
      </c>
    </row>
    <row r="159" spans="1:6" ht="14.25" customHeight="1" x14ac:dyDescent="0.25">
      <c r="A159" s="12"/>
      <c r="B159" vm="456">
        <f ca="1"/>
        <v>44670</v>
      </c>
      <c r="C159" s="20" vm="457">
        <f ca="1"/>
        <v>307.8</v>
      </c>
      <c r="E159" s="21" vm="456">
        <f ca="1"/>
        <v>44670</v>
      </c>
      <c r="F159" s="20" vm="458">
        <f ca="1"/>
        <v>130.53100000000001</v>
      </c>
    </row>
    <row r="160" spans="1:6" ht="14.25" customHeight="1" x14ac:dyDescent="0.25">
      <c r="A160" s="12"/>
      <c r="B160" vm="459">
        <f ca="1"/>
        <v>44671</v>
      </c>
      <c r="C160" s="20" vm="460">
        <f ca="1"/>
        <v>315.14</v>
      </c>
      <c r="E160" s="21" vm="459">
        <f ca="1"/>
        <v>44671</v>
      </c>
      <c r="F160" s="20" vm="461">
        <f ca="1"/>
        <v>128.24549999999999</v>
      </c>
    </row>
    <row r="161" spans="1:6" ht="14.25" customHeight="1" x14ac:dyDescent="0.25">
      <c r="A161" s="12"/>
      <c r="B161" vm="462">
        <f ca="1"/>
        <v>44672</v>
      </c>
      <c r="C161" s="20" vm="463">
        <f ca="1"/>
        <v>310.36</v>
      </c>
      <c r="E161" s="21" vm="462">
        <f ca="1"/>
        <v>44672</v>
      </c>
      <c r="F161" s="20" vm="464">
        <f ca="1"/>
        <v>124.9375</v>
      </c>
    </row>
    <row r="162" spans="1:6" ht="14.25" customHeight="1" x14ac:dyDescent="0.25">
      <c r="A162" s="12"/>
      <c r="B162" vm="465">
        <f ca="1"/>
        <v>44673</v>
      </c>
      <c r="C162" s="20" vm="466">
        <f ca="1"/>
        <v>300.11</v>
      </c>
      <c r="E162" s="21" vm="465">
        <f ca="1"/>
        <v>44673</v>
      </c>
      <c r="F162" s="20" vm="467">
        <f ca="1"/>
        <v>119.614</v>
      </c>
    </row>
    <row r="163" spans="1:6" ht="14.25" customHeight="1" x14ac:dyDescent="0.25">
      <c r="A163" s="12"/>
      <c r="B163" vm="468">
        <f ca="1"/>
        <v>44676</v>
      </c>
      <c r="C163" s="20" vm="469">
        <f ca="1"/>
        <v>304.94</v>
      </c>
      <c r="E163" s="21" vm="468">
        <f ca="1"/>
        <v>44676</v>
      </c>
      <c r="F163" s="20" vm="470">
        <f ca="1"/>
        <v>123.25</v>
      </c>
    </row>
    <row r="164" spans="1:6" ht="14.25" customHeight="1" x14ac:dyDescent="0.25">
      <c r="A164" s="12"/>
      <c r="B164" vm="471">
        <f ca="1"/>
        <v>44677</v>
      </c>
      <c r="C164" s="20" vm="472">
        <f ca="1"/>
        <v>299.95999999999998</v>
      </c>
      <c r="E164" s="21" vm="471">
        <f ca="1"/>
        <v>44677</v>
      </c>
      <c r="F164" s="20" vm="473">
        <f ca="1"/>
        <v>119.506</v>
      </c>
    </row>
    <row r="165" spans="1:6" ht="14.25" customHeight="1" x14ac:dyDescent="0.25">
      <c r="A165" s="12"/>
      <c r="B165" vm="474">
        <f ca="1"/>
        <v>44678</v>
      </c>
      <c r="C165" s="20" vm="475">
        <f ca="1"/>
        <v>301.60000000000002</v>
      </c>
      <c r="E165" s="21" vm="474">
        <f ca="1"/>
        <v>44678</v>
      </c>
      <c r="F165" s="20" vm="476">
        <f ca="1"/>
        <v>115.0205</v>
      </c>
    </row>
    <row r="166" spans="1:6" ht="14.25" customHeight="1" x14ac:dyDescent="0.25">
      <c r="A166" s="12"/>
      <c r="B166" vm="477">
        <f ca="1"/>
        <v>44679</v>
      </c>
      <c r="C166" s="20" vm="478">
        <f ca="1"/>
        <v>311.76</v>
      </c>
      <c r="E166" s="21" vm="477">
        <f ca="1"/>
        <v>44679</v>
      </c>
      <c r="F166" s="20" vm="479">
        <f ca="1"/>
        <v>119.4115</v>
      </c>
    </row>
    <row r="167" spans="1:6" ht="14.25" customHeight="1" x14ac:dyDescent="0.25">
      <c r="A167" s="12"/>
      <c r="B167" vm="480">
        <f ca="1"/>
        <v>44680</v>
      </c>
      <c r="C167" s="20" vm="481">
        <f ca="1"/>
        <v>300.39999999999998</v>
      </c>
      <c r="E167" s="21" vm="480">
        <f ca="1"/>
        <v>44680</v>
      </c>
      <c r="F167" s="20" vm="482">
        <f ca="1"/>
        <v>114.9665</v>
      </c>
    </row>
    <row r="168" spans="1:6" ht="14.25" customHeight="1" x14ac:dyDescent="0.25">
      <c r="A168" s="12"/>
      <c r="B168" vm="483">
        <f ca="1"/>
        <v>44683</v>
      </c>
      <c r="C168" s="20" vm="484">
        <f ca="1"/>
        <v>306.97000000000003</v>
      </c>
      <c r="E168" s="21" vm="483">
        <f ca="1"/>
        <v>44683</v>
      </c>
      <c r="F168" s="20" vm="485">
        <f ca="1"/>
        <v>117.157</v>
      </c>
    </row>
    <row r="169" spans="1:6" ht="14.25" customHeight="1" x14ac:dyDescent="0.25">
      <c r="A169" s="12"/>
      <c r="B169" vm="486">
        <f ca="1"/>
        <v>44684</v>
      </c>
      <c r="C169" s="20" vm="487">
        <f ca="1"/>
        <v>304.95999999999998</v>
      </c>
      <c r="E169" s="21" vm="486">
        <f ca="1"/>
        <v>44684</v>
      </c>
      <c r="F169" s="20" vm="488">
        <f ca="1"/>
        <v>118.12949999999999</v>
      </c>
    </row>
    <row r="170" spans="1:6" ht="14.25" customHeight="1" x14ac:dyDescent="0.25">
      <c r="A170" s="12"/>
      <c r="B170" vm="489">
        <f ca="1"/>
        <v>44685</v>
      </c>
      <c r="C170" s="20" vm="490">
        <f ca="1"/>
        <v>315.31</v>
      </c>
      <c r="E170" s="21" vm="489">
        <f ca="1"/>
        <v>44685</v>
      </c>
      <c r="F170" s="20" vm="491">
        <f ca="1"/>
        <v>122.575</v>
      </c>
    </row>
    <row r="171" spans="1:6" ht="14.25" customHeight="1" x14ac:dyDescent="0.25">
      <c r="A171" s="12"/>
      <c r="B171" vm="492">
        <f ca="1"/>
        <v>44686</v>
      </c>
      <c r="C171" s="20" vm="493">
        <f ca="1"/>
        <v>299.11</v>
      </c>
      <c r="E171" s="21" vm="492">
        <f ca="1"/>
        <v>44686</v>
      </c>
      <c r="F171" s="20" vm="494">
        <f ca="1"/>
        <v>116.7465</v>
      </c>
    </row>
    <row r="172" spans="1:6" ht="14.25" customHeight="1" x14ac:dyDescent="0.25">
      <c r="A172" s="12"/>
      <c r="B172" vm="495">
        <f ca="1"/>
        <v>44687</v>
      </c>
      <c r="C172" s="20" vm="496">
        <f ca="1"/>
        <v>294.31</v>
      </c>
      <c r="E172" s="21" vm="495">
        <f ca="1"/>
        <v>44687</v>
      </c>
      <c r="F172" s="20" vm="497">
        <f ca="1"/>
        <v>115.66</v>
      </c>
    </row>
    <row r="173" spans="1:6" ht="14.25" customHeight="1" x14ac:dyDescent="0.25">
      <c r="A173" s="12"/>
      <c r="B173" vm="498">
        <f ca="1"/>
        <v>44690</v>
      </c>
      <c r="C173" s="20" vm="499">
        <f ca="1"/>
        <v>297.02999999999997</v>
      </c>
      <c r="E173" s="21" vm="498">
        <f ca="1"/>
        <v>44690</v>
      </c>
      <c r="F173" s="20" vm="500">
        <f ca="1"/>
        <v>113.084</v>
      </c>
    </row>
    <row r="174" spans="1:6" ht="14.25" customHeight="1" x14ac:dyDescent="0.25">
      <c r="A174" s="12"/>
      <c r="B174" vm="501">
        <f ca="1"/>
        <v>44691</v>
      </c>
      <c r="C174" s="20" vm="502">
        <f ca="1"/>
        <v>291.16000000000003</v>
      </c>
      <c r="E174" s="21" vm="501">
        <f ca="1"/>
        <v>44691</v>
      </c>
      <c r="F174" s="20" vm="503">
        <f ca="1"/>
        <v>114.58450000000001</v>
      </c>
    </row>
    <row r="175" spans="1:6" ht="14.25" customHeight="1" x14ac:dyDescent="0.25">
      <c r="A175" s="12"/>
      <c r="B175" vm="504">
        <f ca="1"/>
        <v>44692</v>
      </c>
      <c r="C175" s="20" vm="505">
        <f ca="1"/>
        <v>282.95999999999998</v>
      </c>
      <c r="E175" s="21" vm="504">
        <f ca="1"/>
        <v>44692</v>
      </c>
      <c r="F175" s="20" vm="506">
        <f ca="1"/>
        <v>113.961</v>
      </c>
    </row>
    <row r="176" spans="1:6" ht="14.25" customHeight="1" x14ac:dyDescent="0.25">
      <c r="A176" s="12"/>
      <c r="B176" vm="507">
        <f ca="1"/>
        <v>44693</v>
      </c>
      <c r="C176" s="20" vm="508">
        <f ca="1"/>
        <v>289.69</v>
      </c>
      <c r="E176" s="21" vm="507">
        <f ca="1"/>
        <v>44693</v>
      </c>
      <c r="F176" s="20" vm="509">
        <f ca="1"/>
        <v>113.161</v>
      </c>
    </row>
    <row r="177" spans="1:6" ht="14.25" customHeight="1" x14ac:dyDescent="0.25">
      <c r="A177" s="12"/>
      <c r="B177" vm="510">
        <f ca="1"/>
        <v>44694</v>
      </c>
      <c r="C177" s="20" vm="511">
        <f ca="1"/>
        <v>296.02999999999997</v>
      </c>
      <c r="E177" s="21" vm="510">
        <f ca="1"/>
        <v>44694</v>
      </c>
      <c r="F177" s="20" vm="512">
        <f ca="1"/>
        <v>116.5155</v>
      </c>
    </row>
    <row r="178" spans="1:6" ht="14.25" customHeight="1" x14ac:dyDescent="0.25">
      <c r="A178" s="12"/>
      <c r="B178" vm="513">
        <f ca="1"/>
        <v>44697</v>
      </c>
      <c r="C178" s="20" vm="514">
        <f ca="1"/>
        <v>295.99</v>
      </c>
      <c r="E178" s="21" vm="513">
        <f ca="1"/>
        <v>44697</v>
      </c>
      <c r="F178" s="20" vm="515">
        <f ca="1"/>
        <v>114.7925</v>
      </c>
    </row>
    <row r="179" spans="1:6" ht="14.25" customHeight="1" x14ac:dyDescent="0.25">
      <c r="A179" s="12"/>
      <c r="B179" vm="516">
        <f ca="1"/>
        <v>44698</v>
      </c>
      <c r="C179" s="20" vm="517">
        <f ca="1"/>
        <v>300.95</v>
      </c>
      <c r="E179" s="21" vm="516">
        <f ca="1"/>
        <v>44698</v>
      </c>
      <c r="F179" s="20" vm="518">
        <f ca="1"/>
        <v>116.7015</v>
      </c>
    </row>
    <row r="180" spans="1:6" ht="14.25" customHeight="1" x14ac:dyDescent="0.25">
      <c r="A180" s="12"/>
      <c r="B180" vm="519">
        <f ca="1"/>
        <v>44699</v>
      </c>
      <c r="C180" s="20" vm="520">
        <f ca="1"/>
        <v>285.18</v>
      </c>
      <c r="E180" s="21" vm="519">
        <f ca="1"/>
        <v>44699</v>
      </c>
      <c r="F180" s="20" vm="521">
        <f ca="1"/>
        <v>112.401</v>
      </c>
    </row>
    <row r="181" spans="1:6" ht="14.25" customHeight="1" x14ac:dyDescent="0.25">
      <c r="A181" s="12"/>
      <c r="B181" vm="522">
        <f ca="1"/>
        <v>44700</v>
      </c>
      <c r="C181" s="20" vm="523">
        <f ca="1"/>
        <v>287.76</v>
      </c>
      <c r="E181" s="21" vm="522">
        <f ca="1"/>
        <v>44700</v>
      </c>
      <c r="F181" s="20" vm="524">
        <f ca="1"/>
        <v>110.74550000000001</v>
      </c>
    </row>
    <row r="182" spans="1:6" ht="14.25" customHeight="1" x14ac:dyDescent="0.25">
      <c r="A182" s="12"/>
      <c r="B182" vm="525">
        <f ca="1"/>
        <v>44701</v>
      </c>
      <c r="C182" s="20" vm="526">
        <f ca="1"/>
        <v>287.19</v>
      </c>
      <c r="E182" s="21" vm="525">
        <f ca="1"/>
        <v>44701</v>
      </c>
      <c r="F182" s="20" vm="527">
        <f ca="1"/>
        <v>109.313</v>
      </c>
    </row>
    <row r="183" spans="1:6" ht="14.25" customHeight="1" x14ac:dyDescent="0.25">
      <c r="A183" s="12"/>
      <c r="B183" vm="528">
        <f ca="1"/>
        <v>44704</v>
      </c>
      <c r="C183" s="20" vm="529">
        <f ca="1"/>
        <v>286.02999999999997</v>
      </c>
      <c r="E183" s="21" vm="528">
        <f ca="1"/>
        <v>44704</v>
      </c>
      <c r="F183" s="20" vm="530">
        <f ca="1"/>
        <v>111.6665</v>
      </c>
    </row>
    <row r="184" spans="1:6" ht="14.25" customHeight="1" x14ac:dyDescent="0.25">
      <c r="A184" s="12"/>
      <c r="B184" vm="531">
        <f ca="1"/>
        <v>44705</v>
      </c>
      <c r="C184" s="20" vm="532">
        <f ca="1"/>
        <v>287.92</v>
      </c>
      <c r="E184" s="21" vm="531">
        <f ca="1"/>
        <v>44705</v>
      </c>
      <c r="F184" s="20" vm="533">
        <f ca="1"/>
        <v>105.926</v>
      </c>
    </row>
    <row r="185" spans="1:6" ht="14.25" customHeight="1" x14ac:dyDescent="0.25">
      <c r="A185" s="12"/>
      <c r="B185" vm="534">
        <f ca="1"/>
        <v>44706</v>
      </c>
      <c r="C185" s="20" vm="535">
        <f ca="1"/>
        <v>293.57</v>
      </c>
      <c r="E185" s="21" vm="534">
        <f ca="1"/>
        <v>44706</v>
      </c>
      <c r="F185" s="20" vm="536">
        <f ca="1"/>
        <v>105.8395</v>
      </c>
    </row>
    <row r="186" spans="1:6" ht="14.25" customHeight="1" x14ac:dyDescent="0.25">
      <c r="A186" s="12"/>
      <c r="B186" vm="537">
        <f ca="1"/>
        <v>44707</v>
      </c>
      <c r="C186" s="20" vm="538">
        <f ca="1"/>
        <v>302.81</v>
      </c>
      <c r="E186" s="21" vm="537">
        <f ca="1"/>
        <v>44707</v>
      </c>
      <c r="F186" s="20" vm="539">
        <f ca="1"/>
        <v>108.29600000000001</v>
      </c>
    </row>
    <row r="187" spans="1:6" ht="14.25" customHeight="1" x14ac:dyDescent="0.25">
      <c r="A187" s="12"/>
      <c r="B187" vm="540">
        <f ca="1"/>
        <v>44708</v>
      </c>
      <c r="C187" s="20" vm="418">
        <f ca="1"/>
        <v>308.45999999999998</v>
      </c>
      <c r="E187" s="21" vm="540">
        <f ca="1"/>
        <v>44708</v>
      </c>
      <c r="F187" s="20" vm="541">
        <f ca="1"/>
        <v>112.79900000000001</v>
      </c>
    </row>
    <row r="188" spans="1:6" ht="14.25" customHeight="1" x14ac:dyDescent="0.25">
      <c r="A188" s="12"/>
      <c r="B188" vm="542">
        <f ca="1"/>
        <v>44712</v>
      </c>
      <c r="C188" s="20" vm="436">
        <f ca="1"/>
        <v>302.75</v>
      </c>
      <c r="E188" s="21" vm="542">
        <f ca="1"/>
        <v>44712</v>
      </c>
      <c r="F188" s="20" vm="543">
        <f ca="1"/>
        <v>114.039</v>
      </c>
    </row>
    <row r="189" spans="1:6" ht="14.25" customHeight="1" x14ac:dyDescent="0.25">
      <c r="A189" s="12"/>
      <c r="B189" vm="544">
        <f ca="1"/>
        <v>44713</v>
      </c>
      <c r="C189" s="20" vm="545">
        <f ca="1"/>
        <v>297.19</v>
      </c>
      <c r="E189" s="21" vm="544">
        <f ca="1"/>
        <v>44713</v>
      </c>
      <c r="F189" s="20" vm="546">
        <f ca="1"/>
        <v>114.137</v>
      </c>
    </row>
    <row r="190" spans="1:6" ht="14.25" customHeight="1" x14ac:dyDescent="0.25">
      <c r="A190" s="12"/>
      <c r="B190" vm="547">
        <f ca="1"/>
        <v>44714</v>
      </c>
      <c r="C190" s="20" vm="548">
        <f ca="1"/>
        <v>305.87</v>
      </c>
      <c r="E190" s="21" vm="547">
        <f ca="1"/>
        <v>44714</v>
      </c>
      <c r="F190" s="20" vm="549">
        <f ca="1"/>
        <v>117.746</v>
      </c>
    </row>
    <row r="191" spans="1:6" ht="14.25" customHeight="1" x14ac:dyDescent="0.25">
      <c r="A191" s="12"/>
      <c r="B191" vm="550">
        <f ca="1"/>
        <v>44715</v>
      </c>
      <c r="C191" s="20" vm="551">
        <f ca="1"/>
        <v>305.08</v>
      </c>
      <c r="E191" s="21" vm="550">
        <f ca="1"/>
        <v>44715</v>
      </c>
      <c r="F191" s="20" vm="552">
        <f ca="1"/>
        <v>114.56399999999999</v>
      </c>
    </row>
    <row r="192" spans="1:6" ht="14.25" customHeight="1" x14ac:dyDescent="0.25">
      <c r="A192" s="12"/>
      <c r="B192" vm="553">
        <f ca="1"/>
        <v>44718</v>
      </c>
      <c r="C192" s="20" vm="554">
        <f ca="1"/>
        <v>303.89</v>
      </c>
      <c r="E192" s="21" vm="553">
        <f ca="1"/>
        <v>44718</v>
      </c>
      <c r="F192" s="20" vm="555">
        <f ca="1"/>
        <v>117.01049999999999</v>
      </c>
    </row>
    <row r="193" spans="1:6" ht="14.25" customHeight="1" x14ac:dyDescent="0.25">
      <c r="A193" s="12"/>
      <c r="B193" vm="556">
        <f ca="1"/>
        <v>44719</v>
      </c>
      <c r="C193" s="20" vm="557">
        <f ca="1"/>
        <v>301.77</v>
      </c>
      <c r="E193" s="21" vm="556">
        <f ca="1"/>
        <v>44719</v>
      </c>
      <c r="F193" s="20" vm="558">
        <f ca="1"/>
        <v>117.2295</v>
      </c>
    </row>
    <row r="194" spans="1:6" ht="14.25" customHeight="1" x14ac:dyDescent="0.25">
      <c r="A194" s="12"/>
      <c r="B194" vm="559">
        <f ca="1"/>
        <v>44720</v>
      </c>
      <c r="C194" s="20" vm="560">
        <f ca="1"/>
        <v>297.52999999999997</v>
      </c>
      <c r="E194" s="21" vm="559">
        <f ca="1"/>
        <v>44720</v>
      </c>
      <c r="F194" s="20" vm="561">
        <f ca="1"/>
        <v>117.238</v>
      </c>
    </row>
    <row r="195" spans="1:6" ht="14.25" customHeight="1" x14ac:dyDescent="0.25">
      <c r="A195" s="12"/>
      <c r="B195" vm="562">
        <f ca="1"/>
        <v>44721</v>
      </c>
      <c r="C195" s="20" vm="563">
        <f ca="1"/>
        <v>299.86</v>
      </c>
      <c r="E195" s="21" vm="562">
        <f ca="1"/>
        <v>44721</v>
      </c>
      <c r="F195" s="20" vm="564">
        <f ca="1"/>
        <v>114.91800000000001</v>
      </c>
    </row>
    <row r="196" spans="1:6" ht="14.25" customHeight="1" x14ac:dyDescent="0.25">
      <c r="A196" s="12"/>
      <c r="B196" vm="565">
        <f ca="1"/>
        <v>44722</v>
      </c>
      <c r="C196" s="20" vm="566">
        <f ca="1"/>
        <v>289.24</v>
      </c>
      <c r="E196" s="21" vm="565">
        <f ca="1"/>
        <v>44722</v>
      </c>
      <c r="F196" s="20" vm="567">
        <f ca="1"/>
        <v>111.42749999999999</v>
      </c>
    </row>
    <row r="197" spans="1:6" ht="14.25" customHeight="1" x14ac:dyDescent="0.25">
      <c r="A197" s="12"/>
      <c r="B197" vm="568">
        <f ca="1"/>
        <v>44725</v>
      </c>
      <c r="C197" s="20" vm="569">
        <f ca="1"/>
        <v>283.16000000000003</v>
      </c>
      <c r="E197" s="21" vm="568">
        <f ca="1"/>
        <v>44725</v>
      </c>
      <c r="F197" s="20" vm="570">
        <f ca="1"/>
        <v>106.87649999999999</v>
      </c>
    </row>
    <row r="198" spans="1:6" ht="14.25" customHeight="1" x14ac:dyDescent="0.25">
      <c r="A198" s="12"/>
      <c r="B198" vm="571">
        <f ca="1"/>
        <v>44726</v>
      </c>
      <c r="C198" s="20" vm="572">
        <f ca="1"/>
        <v>278.67</v>
      </c>
      <c r="E198" s="21" vm="571">
        <f ca="1"/>
        <v>44726</v>
      </c>
      <c r="F198" s="20" vm="573">
        <f ca="1"/>
        <v>107.194</v>
      </c>
    </row>
    <row r="199" spans="1:6" ht="14.25" customHeight="1" x14ac:dyDescent="0.25">
      <c r="A199" s="12"/>
      <c r="B199" vm="574">
        <f ca="1"/>
        <v>44727</v>
      </c>
      <c r="C199" s="20" vm="575">
        <f ca="1"/>
        <v>279.73</v>
      </c>
      <c r="E199" s="21" vm="574">
        <f ca="1"/>
        <v>44727</v>
      </c>
      <c r="F199" s="20" vm="576">
        <f ca="1"/>
        <v>110.3905</v>
      </c>
    </row>
    <row r="200" spans="1:6" ht="14.25" customHeight="1" x14ac:dyDescent="0.25">
      <c r="A200" s="12"/>
      <c r="B200" vm="577">
        <f ca="1"/>
        <v>44728</v>
      </c>
      <c r="C200" s="20" vm="578">
        <f ca="1"/>
        <v>273.45999999999998</v>
      </c>
      <c r="E200" s="21" vm="577">
        <f ca="1"/>
        <v>44728</v>
      </c>
      <c r="F200" s="20" vm="579">
        <f ca="1"/>
        <v>106.636</v>
      </c>
    </row>
    <row r="201" spans="1:6" ht="14.25" customHeight="1" x14ac:dyDescent="0.25">
      <c r="A201" s="12"/>
      <c r="B201" vm="580">
        <f ca="1"/>
        <v>44729</v>
      </c>
      <c r="C201" s="20" vm="581">
        <f ca="1"/>
        <v>270.73</v>
      </c>
      <c r="E201" s="21" vm="580">
        <f ca="1"/>
        <v>44729</v>
      </c>
      <c r="F201" s="20" vm="582">
        <f ca="1"/>
        <v>107.8655</v>
      </c>
    </row>
    <row r="202" spans="1:6" ht="14.25" customHeight="1" x14ac:dyDescent="0.25">
      <c r="A202" s="12"/>
      <c r="B202" vm="583">
        <f ca="1"/>
        <v>44733</v>
      </c>
      <c r="C202" s="20" vm="584">
        <f ca="1"/>
        <v>269.2</v>
      </c>
      <c r="E202" s="21" vm="583">
        <f ca="1"/>
        <v>44733</v>
      </c>
      <c r="F202" s="20" vm="585">
        <f ca="1"/>
        <v>112.015</v>
      </c>
    </row>
    <row r="203" spans="1:6" ht="14.25" customHeight="1" x14ac:dyDescent="0.25">
      <c r="A203" s="12"/>
      <c r="B203" vm="586">
        <f ca="1"/>
        <v>44734</v>
      </c>
      <c r="C203" s="20" vm="587">
        <f ca="1"/>
        <v>268.98</v>
      </c>
      <c r="E203" s="21" vm="586">
        <f ca="1"/>
        <v>44734</v>
      </c>
      <c r="F203" s="20" vm="588">
        <f ca="1"/>
        <v>112.03400000000001</v>
      </c>
    </row>
    <row r="204" spans="1:6" ht="14.25" customHeight="1" x14ac:dyDescent="0.25">
      <c r="A204" s="12"/>
      <c r="B204" vm="589">
        <f ca="1"/>
        <v>44735</v>
      </c>
      <c r="C204" s="20" vm="590">
        <f ca="1"/>
        <v>275.42</v>
      </c>
      <c r="E204" s="21" vm="589">
        <f ca="1"/>
        <v>44735</v>
      </c>
      <c r="F204" s="20" vm="591">
        <f ca="1"/>
        <v>112.6845</v>
      </c>
    </row>
    <row r="205" spans="1:6" ht="14.25" customHeight="1" x14ac:dyDescent="0.25">
      <c r="A205" s="12"/>
      <c r="B205" vm="592">
        <f ca="1"/>
        <v>44736</v>
      </c>
      <c r="C205" s="20" vm="593">
        <f ca="1"/>
        <v>283</v>
      </c>
      <c r="E205" s="21" vm="592">
        <f ca="1"/>
        <v>44736</v>
      </c>
      <c r="F205" s="20" vm="594">
        <f ca="1"/>
        <v>118.538</v>
      </c>
    </row>
    <row r="206" spans="1:6" ht="14.25" customHeight="1" x14ac:dyDescent="0.25">
      <c r="A206" s="12"/>
      <c r="B206" vm="595">
        <f ca="1"/>
        <v>44739</v>
      </c>
      <c r="C206" s="20" vm="596">
        <f ca="1"/>
        <v>282.69</v>
      </c>
      <c r="E206" s="21" vm="595">
        <f ca="1"/>
        <v>44739</v>
      </c>
      <c r="F206" s="20" vm="597">
        <f ca="1"/>
        <v>116.6225</v>
      </c>
    </row>
    <row r="207" spans="1:6" ht="14.25" customHeight="1" x14ac:dyDescent="0.25">
      <c r="A207" s="12"/>
      <c r="B207" vm="598">
        <f ca="1"/>
        <v>44740</v>
      </c>
      <c r="C207" s="20" vm="599">
        <f ca="1"/>
        <v>270.14999999999998</v>
      </c>
      <c r="E207" s="21" vm="598">
        <f ca="1"/>
        <v>44740</v>
      </c>
      <c r="F207" s="20" vm="600">
        <f ca="1"/>
        <v>112.5715</v>
      </c>
    </row>
    <row r="208" spans="1:6" ht="14.25" customHeight="1" x14ac:dyDescent="0.25">
      <c r="A208" s="12"/>
      <c r="B208" vm="601">
        <f ca="1"/>
        <v>44741</v>
      </c>
      <c r="C208" s="20" vm="602">
        <f ca="1"/>
        <v>273.87</v>
      </c>
      <c r="E208" s="21" vm="601">
        <f ca="1"/>
        <v>44741</v>
      </c>
      <c r="F208" s="20" vm="603">
        <f ca="1"/>
        <v>112.2565</v>
      </c>
    </row>
    <row r="209" spans="1:6" ht="14.25" customHeight="1" x14ac:dyDescent="0.25">
      <c r="A209" s="12"/>
      <c r="B209" vm="604">
        <f ca="1"/>
        <v>44742</v>
      </c>
      <c r="C209" s="20" vm="605">
        <f ca="1"/>
        <v>274.27</v>
      </c>
      <c r="E209" s="21" vm="604">
        <f ca="1"/>
        <v>44742</v>
      </c>
      <c r="F209" s="20" vm="606">
        <f ca="1"/>
        <v>109.3725</v>
      </c>
    </row>
    <row r="210" spans="1:6" ht="14.25" customHeight="1" x14ac:dyDescent="0.25">
      <c r="A210" s="12"/>
      <c r="B210" vm="607">
        <f ca="1"/>
        <v>44743</v>
      </c>
      <c r="C210" s="20" vm="608">
        <f ca="1"/>
        <v>279.08</v>
      </c>
      <c r="E210" s="21" vm="607">
        <f ca="1"/>
        <v>44743</v>
      </c>
      <c r="F210" s="20" vm="609">
        <f ca="1"/>
        <v>109.081</v>
      </c>
    </row>
    <row r="211" spans="1:6" ht="14.25" customHeight="1" x14ac:dyDescent="0.25">
      <c r="A211" s="12"/>
      <c r="B211" vm="610">
        <f ca="1"/>
        <v>44747</v>
      </c>
      <c r="C211" s="20" vm="611">
        <f ca="1"/>
        <v>283.73</v>
      </c>
      <c r="E211" s="21" vm="610">
        <f ca="1"/>
        <v>44747</v>
      </c>
      <c r="F211" s="20" vm="612">
        <f ca="1"/>
        <v>113.887</v>
      </c>
    </row>
    <row r="212" spans="1:6" ht="14.25" customHeight="1" x14ac:dyDescent="0.25">
      <c r="A212" s="12"/>
      <c r="B212" vm="613">
        <f ca="1"/>
        <v>44748</v>
      </c>
      <c r="C212" s="20" vm="614">
        <f ca="1"/>
        <v>283.58</v>
      </c>
      <c r="E212" s="21" vm="613">
        <f ca="1"/>
        <v>44748</v>
      </c>
      <c r="F212" s="20" vm="615">
        <f ca="1"/>
        <v>115.2135</v>
      </c>
    </row>
    <row r="213" spans="1:6" ht="14.25" customHeight="1" x14ac:dyDescent="0.25">
      <c r="A213" s="12"/>
      <c r="B213" vm="616">
        <f ca="1"/>
        <v>44749</v>
      </c>
      <c r="C213" s="20" vm="617">
        <f ca="1"/>
        <v>286.69</v>
      </c>
      <c r="E213" s="21" vm="616">
        <f ca="1"/>
        <v>44749</v>
      </c>
      <c r="F213" s="20" vm="618">
        <f ca="1"/>
        <v>119.306</v>
      </c>
    </row>
    <row r="214" spans="1:6" ht="14.25" customHeight="1" x14ac:dyDescent="0.25">
      <c r="A214" s="12"/>
      <c r="B214" vm="619">
        <f ca="1"/>
        <v>44750</v>
      </c>
      <c r="C214" s="20" vm="620">
        <f ca="1"/>
        <v>286.47000000000003</v>
      </c>
      <c r="E214" s="21" vm="619">
        <f ca="1"/>
        <v>44750</v>
      </c>
      <c r="F214" s="20" vm="621">
        <f ca="1"/>
        <v>120.16849999999999</v>
      </c>
    </row>
    <row r="215" spans="1:6" ht="14.25" customHeight="1" x14ac:dyDescent="0.25">
      <c r="A215" s="12"/>
      <c r="B215" vm="622">
        <f ca="1"/>
        <v>44753</v>
      </c>
      <c r="C215" s="20" vm="623">
        <f ca="1"/>
        <v>286.39</v>
      </c>
      <c r="E215" s="21" vm="622">
        <f ca="1"/>
        <v>44753</v>
      </c>
      <c r="F215" s="20" vm="624">
        <f ca="1"/>
        <v>116.52249999999999</v>
      </c>
    </row>
    <row r="216" spans="1:6" ht="14.25" customHeight="1" x14ac:dyDescent="0.25">
      <c r="A216" s="12"/>
      <c r="B216" vm="625">
        <f ca="1"/>
        <v>44754</v>
      </c>
      <c r="C216" s="20" vm="626">
        <f ca="1"/>
        <v>285.12</v>
      </c>
      <c r="E216" s="21" vm="625">
        <f ca="1"/>
        <v>44754</v>
      </c>
      <c r="F216" s="20" vm="627">
        <f ca="1"/>
        <v>114.84950000000001</v>
      </c>
    </row>
    <row r="217" spans="1:6" ht="14.25" customHeight="1" x14ac:dyDescent="0.25">
      <c r="A217" s="12"/>
      <c r="B217" vm="628">
        <f ca="1"/>
        <v>44755</v>
      </c>
      <c r="C217" s="20" vm="629">
        <f ca="1"/>
        <v>287.18</v>
      </c>
      <c r="E217" s="21" vm="628">
        <f ca="1"/>
        <v>44755</v>
      </c>
      <c r="F217" s="20" vm="630">
        <f ca="1"/>
        <v>112.187</v>
      </c>
    </row>
    <row r="218" spans="1:6" ht="14.25" customHeight="1" x14ac:dyDescent="0.25">
      <c r="A218" s="12"/>
      <c r="B218" vm="631">
        <f ca="1"/>
        <v>44756</v>
      </c>
      <c r="C218" s="20" vm="632">
        <f ca="1"/>
        <v>289.48</v>
      </c>
      <c r="E218" s="21" vm="631">
        <f ca="1"/>
        <v>44756</v>
      </c>
      <c r="F218" s="20" vm="633">
        <f ca="1"/>
        <v>111.44</v>
      </c>
    </row>
    <row r="219" spans="1:6" ht="14.25" customHeight="1" x14ac:dyDescent="0.25">
      <c r="A219" s="12"/>
      <c r="B219" vm="634">
        <f ca="1"/>
        <v>44757</v>
      </c>
      <c r="C219" s="20" vm="635">
        <f ca="1"/>
        <v>292.41000000000003</v>
      </c>
      <c r="E219" s="21" vm="634">
        <f ca="1"/>
        <v>44757</v>
      </c>
      <c r="F219" s="20" vm="636">
        <f ca="1"/>
        <v>112.767</v>
      </c>
    </row>
    <row r="220" spans="1:6" ht="14.25" customHeight="1" x14ac:dyDescent="0.25">
      <c r="A220" s="12"/>
      <c r="B220" vm="637">
        <f ca="1"/>
        <v>44760</v>
      </c>
      <c r="C220" s="20" vm="638">
        <f ca="1"/>
        <v>293.05</v>
      </c>
      <c r="E220" s="21" vm="637">
        <f ca="1"/>
        <v>44760</v>
      </c>
      <c r="F220" s="20" vm="639">
        <f ca="1"/>
        <v>109.91</v>
      </c>
    </row>
    <row r="221" spans="1:6" ht="14.25" customHeight="1" x14ac:dyDescent="0.25">
      <c r="A221" s="12"/>
      <c r="B221" vm="640">
        <f ca="1"/>
        <v>44761</v>
      </c>
      <c r="C221" vm="641">
        <f ca="1"/>
        <v>299.83</v>
      </c>
      <c r="E221" vm="640">
        <f ca="1"/>
        <v>44761</v>
      </c>
      <c r="F221" vm="642">
        <f ca="1"/>
        <v>114.62</v>
      </c>
    </row>
    <row r="222" spans="1:6" ht="14.25" customHeight="1" x14ac:dyDescent="0.25">
      <c r="A222" s="12"/>
      <c r="B222" vm="643">
        <f ca="1"/>
        <v>44762</v>
      </c>
      <c r="C222" vm="644">
        <f ca="1"/>
        <v>302.3</v>
      </c>
      <c r="E222" vm="643">
        <f ca="1"/>
        <v>44762</v>
      </c>
      <c r="F222" vm="645">
        <f ca="1"/>
        <v>114.7</v>
      </c>
    </row>
    <row r="223" spans="1:6" ht="14.25" customHeight="1" x14ac:dyDescent="0.25">
      <c r="A223" s="12"/>
      <c r="B223" vm="646">
        <f ca="1"/>
        <v>44763</v>
      </c>
      <c r="C223" vm="647">
        <f ca="1"/>
        <v>305</v>
      </c>
      <c r="E223" vm="646">
        <f ca="1"/>
        <v>44763</v>
      </c>
      <c r="F223" vm="648">
        <f ca="1"/>
        <v>115.04</v>
      </c>
    </row>
    <row r="224" spans="1:6" ht="14.25" customHeight="1" x14ac:dyDescent="0.25">
      <c r="A224" s="12"/>
      <c r="B224" vm="649">
        <f ca="1"/>
        <v>44764</v>
      </c>
      <c r="C224" vm="650">
        <f ca="1"/>
        <v>306.58999999999997</v>
      </c>
      <c r="E224" vm="649">
        <f ca="1"/>
        <v>44764</v>
      </c>
      <c r="F224" vm="651">
        <f ca="1"/>
        <v>108.36</v>
      </c>
    </row>
    <row r="225" spans="1:6" ht="14.25" customHeight="1" x14ac:dyDescent="0.25">
      <c r="A225" s="12"/>
      <c r="B225" vm="652">
        <f ca="1"/>
        <v>44767</v>
      </c>
      <c r="C225" vm="653">
        <f ca="1"/>
        <v>306.14999999999998</v>
      </c>
      <c r="E225" vm="652">
        <f ca="1"/>
        <v>44767</v>
      </c>
      <c r="F225" vm="654">
        <f ca="1"/>
        <v>108.21</v>
      </c>
    </row>
    <row r="226" spans="1:6" ht="14.25" customHeight="1" x14ac:dyDescent="0.25">
      <c r="A226" s="12"/>
      <c r="B226" vm="655">
        <f ca="1"/>
        <v>44768</v>
      </c>
      <c r="C226" vm="656">
        <f ca="1"/>
        <v>298.18</v>
      </c>
      <c r="E226" vm="655">
        <f ca="1"/>
        <v>44768</v>
      </c>
      <c r="F226" vm="657">
        <f ca="1"/>
        <v>105.44</v>
      </c>
    </row>
    <row r="227" spans="1:6" ht="14.25" customHeight="1" x14ac:dyDescent="0.25">
      <c r="A227" s="12"/>
      <c r="B227" vm="658">
        <f ca="1"/>
        <v>44769</v>
      </c>
      <c r="C227" vm="659">
        <f ca="1"/>
        <v>298.91000000000003</v>
      </c>
      <c r="E227" vm="658">
        <f ca="1"/>
        <v>44769</v>
      </c>
      <c r="F227" vm="660">
        <f ca="1"/>
        <v>113.6</v>
      </c>
    </row>
    <row r="228" spans="1:6" ht="14.25" customHeight="1" x14ac:dyDescent="0.25">
      <c r="A228" s="12"/>
      <c r="B228" vm="661">
        <f ca="1"/>
        <v>44770</v>
      </c>
      <c r="C228" vm="662">
        <f ca="1"/>
        <v>299.63</v>
      </c>
      <c r="E228" vm="661">
        <f ca="1"/>
        <v>44770</v>
      </c>
      <c r="F228" vm="663">
        <f ca="1"/>
        <v>114.59</v>
      </c>
    </row>
    <row r="229" spans="1:6" ht="14.25" customHeight="1" x14ac:dyDescent="0.25">
      <c r="A229" s="12"/>
      <c r="B229" vm="664">
        <f ca="1"/>
        <v>44771</v>
      </c>
      <c r="C229" vm="665">
        <f ca="1"/>
        <v>300.94</v>
      </c>
      <c r="E229" vm="664">
        <f ca="1"/>
        <v>44771</v>
      </c>
      <c r="F229" vm="666">
        <f ca="1"/>
        <v>116.64</v>
      </c>
    </row>
    <row r="230" spans="1:6" ht="14.25" customHeight="1" x14ac:dyDescent="0.25">
      <c r="A230" s="12"/>
      <c r="B230" vm="667">
        <f ca="1"/>
        <v>44774</v>
      </c>
      <c r="C230" vm="668">
        <f ca="1"/>
        <v>305.82</v>
      </c>
      <c r="E230" vm="667">
        <f ca="1"/>
        <v>44774</v>
      </c>
      <c r="F230" vm="669">
        <f ca="1"/>
        <v>115.48</v>
      </c>
    </row>
    <row r="231" spans="1:6" ht="14.25" customHeight="1" x14ac:dyDescent="0.25">
      <c r="A231" s="12"/>
      <c r="B231" vm="670">
        <f ca="1"/>
        <v>44775</v>
      </c>
      <c r="C231" vm="671">
        <f ca="1"/>
        <v>300.70999999999998</v>
      </c>
      <c r="E231" vm="670">
        <f ca="1"/>
        <v>44775</v>
      </c>
      <c r="F231" vm="672">
        <f ca="1"/>
        <v>115.9</v>
      </c>
    </row>
    <row r="232" spans="1:6" ht="14.25" customHeight="1" x14ac:dyDescent="0.25">
      <c r="A232" s="12"/>
      <c r="B232" vm="673">
        <f ca="1"/>
        <v>44776</v>
      </c>
      <c r="C232" vm="674">
        <f ca="1"/>
        <v>306.37</v>
      </c>
      <c r="E232" vm="673">
        <f ca="1"/>
        <v>44776</v>
      </c>
      <c r="F232" vm="675">
        <f ca="1"/>
        <v>118.78</v>
      </c>
    </row>
    <row r="233" spans="1:6" ht="14.25" customHeight="1" x14ac:dyDescent="0.25">
      <c r="A233" s="12"/>
      <c r="B233" vm="676">
        <f ca="1"/>
        <v>44777</v>
      </c>
      <c r="C233" vm="677">
        <f ca="1"/>
        <v>307.17</v>
      </c>
      <c r="E233" vm="676">
        <f ca="1"/>
        <v>44777</v>
      </c>
      <c r="F233" vm="678">
        <f ca="1"/>
        <v>118.87</v>
      </c>
    </row>
    <row r="234" spans="1:6" ht="14.25" customHeight="1" x14ac:dyDescent="0.25">
      <c r="A234" s="12"/>
      <c r="B234" vm="679">
        <f ca="1"/>
        <v>44778</v>
      </c>
      <c r="C234" vm="680">
        <f ca="1"/>
        <v>309.69</v>
      </c>
      <c r="E234" vm="679">
        <f ca="1"/>
        <v>44778</v>
      </c>
      <c r="F234" vm="681">
        <f ca="1"/>
        <v>118.22</v>
      </c>
    </row>
    <row r="235" spans="1:6" ht="14.25" customHeight="1" x14ac:dyDescent="0.25">
      <c r="A235" s="12"/>
      <c r="B235" vm="682">
        <f ca="1"/>
        <v>44781</v>
      </c>
      <c r="C235" vm="683">
        <f ca="1"/>
        <v>311.97000000000003</v>
      </c>
      <c r="E235" vm="682">
        <f ca="1"/>
        <v>44781</v>
      </c>
      <c r="F235" vm="684">
        <f ca="1"/>
        <v>118.14</v>
      </c>
    </row>
    <row r="236" spans="1:6" ht="14.25" customHeight="1" x14ac:dyDescent="0.25">
      <c r="A236" s="12"/>
      <c r="B236" vm="685">
        <f ca="1"/>
        <v>44782</v>
      </c>
      <c r="C236" vm="686">
        <f ca="1"/>
        <v>305.20999999999998</v>
      </c>
      <c r="E236" vm="685">
        <f ca="1"/>
        <v>44782</v>
      </c>
      <c r="F236" vm="687">
        <f ca="1"/>
        <v>117.5</v>
      </c>
    </row>
    <row r="237" spans="1:6" ht="14.25" customHeight="1" x14ac:dyDescent="0.25">
      <c r="A237" s="12"/>
      <c r="B237" vm="688">
        <f ca="1"/>
        <v>44783</v>
      </c>
      <c r="C237" vm="689">
        <f ca="1"/>
        <v>311.58</v>
      </c>
      <c r="E237" vm="688">
        <f ca="1"/>
        <v>44783</v>
      </c>
      <c r="F237" vm="690">
        <f ca="1"/>
        <v>120.65</v>
      </c>
    </row>
    <row r="238" spans="1:6" ht="14.25" customHeight="1" x14ac:dyDescent="0.25">
      <c r="A238" s="12"/>
      <c r="B238" vm="691">
        <f ca="1"/>
        <v>44784</v>
      </c>
      <c r="C238" vm="692">
        <f ca="1"/>
        <v>310.69</v>
      </c>
      <c r="E238" vm="691">
        <f ca="1"/>
        <v>44784</v>
      </c>
      <c r="F238" vm="693">
        <f ca="1"/>
        <v>119.82</v>
      </c>
    </row>
    <row r="239" spans="1:6" ht="14.25" customHeight="1" x14ac:dyDescent="0.25">
      <c r="A239" s="12"/>
      <c r="B239" vm="694">
        <f ca="1"/>
        <v>44785</v>
      </c>
      <c r="C239" vm="695">
        <f ca="1"/>
        <v>314.89</v>
      </c>
      <c r="E239" vm="694">
        <f ca="1"/>
        <v>44785</v>
      </c>
      <c r="F239" vm="696">
        <f ca="1"/>
        <v>122.65</v>
      </c>
    </row>
    <row r="240" spans="1:6" ht="14.25" customHeight="1" x14ac:dyDescent="0.25">
      <c r="A240" s="12"/>
      <c r="B240" vm="697">
        <f ca="1"/>
        <v>44788</v>
      </c>
      <c r="C240" vm="698">
        <f ca="1"/>
        <v>314.61</v>
      </c>
      <c r="E240" vm="697">
        <f ca="1"/>
        <v>44788</v>
      </c>
      <c r="F240" vm="699">
        <f ca="1"/>
        <v>122.88</v>
      </c>
    </row>
    <row r="241" spans="1:6" ht="14.25" customHeight="1" x14ac:dyDescent="0.25">
      <c r="A241" s="12"/>
      <c r="B241" vm="700">
        <f ca="1"/>
        <v>44789</v>
      </c>
      <c r="C241" vm="701">
        <f ca="1"/>
        <v>327.38</v>
      </c>
      <c r="E241" vm="700">
        <f ca="1"/>
        <v>44789</v>
      </c>
      <c r="F241" vm="702">
        <f ca="1"/>
        <v>122.51</v>
      </c>
    </row>
    <row r="242" spans="1:6" ht="14.25" customHeight="1" x14ac:dyDescent="0.25">
      <c r="A242" s="12"/>
      <c r="B242" vm="703">
        <f ca="1"/>
        <v>44790</v>
      </c>
      <c r="C242" vm="704">
        <f ca="1"/>
        <v>325.76</v>
      </c>
      <c r="E242" vm="703">
        <f ca="1"/>
        <v>44790</v>
      </c>
      <c r="F242" vm="705">
        <f ca="1"/>
        <v>120.32</v>
      </c>
    </row>
    <row r="243" spans="1:6" ht="14.25" customHeight="1" x14ac:dyDescent="0.25">
      <c r="A243" s="12"/>
      <c r="B243" vm="706">
        <f ca="1"/>
        <v>44791</v>
      </c>
      <c r="C243" vm="707">
        <f ca="1"/>
        <v>325.20999999999998</v>
      </c>
      <c r="E243" vm="706">
        <f ca="1"/>
        <v>44791</v>
      </c>
      <c r="F243" vm="708">
        <f ca="1"/>
        <v>120.86</v>
      </c>
    </row>
    <row r="244" spans="1:6" ht="14.25" customHeight="1" x14ac:dyDescent="0.25">
      <c r="A244" s="12"/>
      <c r="B244" vm="709">
        <f ca="1"/>
        <v>44792</v>
      </c>
      <c r="C244" vm="710">
        <f ca="1"/>
        <v>321.32</v>
      </c>
      <c r="E244" vm="709">
        <f ca="1"/>
        <v>44792</v>
      </c>
      <c r="F244" vm="711">
        <f ca="1"/>
        <v>118.12</v>
      </c>
    </row>
    <row r="245" spans="1:6" ht="14.25" customHeight="1" x14ac:dyDescent="0.25">
      <c r="A245" s="12"/>
      <c r="B245" vm="712">
        <f ca="1"/>
        <v>44795</v>
      </c>
      <c r="C245" vm="713">
        <f ca="1"/>
        <v>312.20999999999998</v>
      </c>
      <c r="E245" vm="712">
        <f ca="1"/>
        <v>44795</v>
      </c>
      <c r="F245" vm="714">
        <f ca="1"/>
        <v>115.07</v>
      </c>
    </row>
    <row r="246" spans="1:6" ht="14.25" customHeight="1" x14ac:dyDescent="0.25">
      <c r="A246" s="12"/>
      <c r="B246" vm="715">
        <f ca="1"/>
        <v>44796</v>
      </c>
      <c r="C246" vm="716">
        <f ca="1"/>
        <v>306.89999999999998</v>
      </c>
      <c r="E246" vm="715">
        <f ca="1"/>
        <v>44796</v>
      </c>
      <c r="F246" vm="717">
        <f ca="1"/>
        <v>114.77</v>
      </c>
    </row>
    <row r="247" spans="1:6" ht="14.25" customHeight="1" x14ac:dyDescent="0.25">
      <c r="A247" s="12"/>
      <c r="B247" vm="718">
        <f ca="1"/>
        <v>44797</v>
      </c>
      <c r="C247" vm="719">
        <f ca="1"/>
        <v>308.11</v>
      </c>
      <c r="E247" vm="718">
        <f ca="1"/>
        <v>44797</v>
      </c>
      <c r="F247" vm="645">
        <f ca="1"/>
        <v>114.7</v>
      </c>
    </row>
    <row r="248" spans="1:6" ht="14.25" customHeight="1" x14ac:dyDescent="0.25">
      <c r="A248" s="12"/>
      <c r="B248" vm="720">
        <f ca="1"/>
        <v>44798</v>
      </c>
      <c r="C248" vm="721">
        <f ca="1"/>
        <v>309.77999999999997</v>
      </c>
      <c r="E248" vm="720">
        <f ca="1"/>
        <v>44798</v>
      </c>
      <c r="F248" vm="722">
        <f ca="1"/>
        <v>117.7</v>
      </c>
    </row>
    <row r="249" spans="1:6" ht="14.25" customHeight="1" x14ac:dyDescent="0.25">
      <c r="A249" s="12"/>
      <c r="B249" vm="723">
        <f ca="1"/>
        <v>44799</v>
      </c>
      <c r="C249" vm="724">
        <f ca="1"/>
        <v>298.10000000000002</v>
      </c>
      <c r="E249" vm="723">
        <f ca="1"/>
        <v>44799</v>
      </c>
      <c r="F249" vm="725">
        <f ca="1"/>
        <v>111.3</v>
      </c>
    </row>
    <row r="250" spans="1:6" ht="14.25" customHeight="1" x14ac:dyDescent="0.25">
      <c r="A250" s="12"/>
      <c r="B250" vm="726">
        <f ca="1"/>
        <v>44802</v>
      </c>
      <c r="C250" vm="727">
        <f ca="1"/>
        <v>296.32</v>
      </c>
      <c r="E250" vm="726">
        <f ca="1"/>
        <v>44802</v>
      </c>
      <c r="F250" vm="728">
        <f ca="1"/>
        <v>110.34</v>
      </c>
    </row>
    <row r="251" spans="1:6" ht="14.25" customHeight="1" x14ac:dyDescent="0.25">
      <c r="A251" s="12"/>
      <c r="B251" vm="729">
        <f ca="1"/>
        <v>44803</v>
      </c>
      <c r="C251" vm="730">
        <f ca="1"/>
        <v>293.10000000000002</v>
      </c>
      <c r="E251" vm="729">
        <f ca="1"/>
        <v>44803</v>
      </c>
      <c r="F251" vm="639">
        <f ca="1"/>
        <v>109.91</v>
      </c>
    </row>
    <row r="252" spans="1:6" ht="14.25" customHeight="1" x14ac:dyDescent="0.25">
      <c r="A252" s="12"/>
      <c r="B252" vm="731">
        <f ca="1"/>
        <v>44804</v>
      </c>
      <c r="C252" vm="732">
        <f ca="1"/>
        <v>288.42</v>
      </c>
      <c r="E252" vm="731">
        <f ca="1"/>
        <v>44804</v>
      </c>
      <c r="F252" vm="733">
        <f ca="1"/>
        <v>109.15</v>
      </c>
    </row>
    <row r="253" spans="1:6" ht="14.25" customHeight="1" x14ac:dyDescent="0.25">
      <c r="A253" s="12"/>
      <c r="B253" vm="734">
        <f ca="1"/>
        <v>44805</v>
      </c>
      <c r="C253" vm="735">
        <f ca="1"/>
        <v>293.37</v>
      </c>
      <c r="E253" vm="734">
        <f ca="1"/>
        <v>44805</v>
      </c>
      <c r="F253" vm="736">
        <f ca="1"/>
        <v>110.55</v>
      </c>
    </row>
    <row r="254" spans="1:6" ht="14.25" customHeight="1" x14ac:dyDescent="0.25">
      <c r="A254" s="12"/>
      <c r="B254" vm="737">
        <f ca="1"/>
        <v>44806</v>
      </c>
      <c r="C254" vm="738">
        <f ca="1"/>
        <v>291.89999999999998</v>
      </c>
      <c r="E254" vm="737">
        <f ca="1"/>
        <v>44806</v>
      </c>
      <c r="F254" vm="739">
        <f ca="1"/>
        <v>108.68</v>
      </c>
    </row>
    <row r="255" spans="1:6" ht="14.25" customHeight="1" x14ac:dyDescent="0.25">
      <c r="A255" s="12"/>
      <c r="B255" vm="740">
        <f ca="1"/>
        <v>44810</v>
      </c>
      <c r="C255" vm="741">
        <f ca="1"/>
        <v>289.54000000000002</v>
      </c>
      <c r="E255" vm="740">
        <f ca="1"/>
        <v>44810</v>
      </c>
      <c r="F255" vm="742">
        <f ca="1"/>
        <v>107.48</v>
      </c>
    </row>
    <row r="256" spans="1:6" ht="14.25" customHeight="1" x14ac:dyDescent="0.25">
      <c r="A256" s="12"/>
      <c r="B256" vm="743">
        <f ca="1"/>
        <v>44811</v>
      </c>
      <c r="C256" vm="744">
        <f ca="1"/>
        <v>297.47000000000003</v>
      </c>
      <c r="E256" vm="743">
        <f ca="1"/>
        <v>44811</v>
      </c>
      <c r="F256" vm="745">
        <f ca="1"/>
        <v>110.48</v>
      </c>
    </row>
    <row r="257" spans="1:6" ht="14.25" customHeight="1" x14ac:dyDescent="0.25">
      <c r="A257" s="12"/>
      <c r="B257" vm="746">
        <f ca="1"/>
        <v>44812</v>
      </c>
      <c r="C257" vm="747">
        <f ca="1"/>
        <v>299.89999999999998</v>
      </c>
      <c r="E257" vm="746">
        <f ca="1"/>
        <v>44812</v>
      </c>
      <c r="F257" vm="748">
        <f ca="1"/>
        <v>109.42</v>
      </c>
    </row>
    <row r="258" spans="1:6" ht="14.25" customHeight="1" x14ac:dyDescent="0.25">
      <c r="A258" s="12"/>
      <c r="B258" vm="749">
        <f ca="1"/>
        <v>44813</v>
      </c>
      <c r="C258" vm="750">
        <f ca="1"/>
        <v>299.77</v>
      </c>
      <c r="E258" vm="749">
        <f ca="1"/>
        <v>44813</v>
      </c>
      <c r="F258" vm="751">
        <f ca="1"/>
        <v>111.78</v>
      </c>
    </row>
    <row r="259" spans="1:6" ht="14.25" customHeight="1" x14ac:dyDescent="0.25">
      <c r="A259" s="12"/>
      <c r="B259" vm="752">
        <f ca="1"/>
        <v>44816</v>
      </c>
      <c r="C259" vm="753">
        <f ca="1"/>
        <v>297.54000000000002</v>
      </c>
      <c r="E259" vm="752">
        <f ca="1"/>
        <v>44816</v>
      </c>
      <c r="F259" vm="754">
        <f ca="1"/>
        <v>111.87</v>
      </c>
    </row>
    <row r="260" spans="1:6" ht="14.25" customHeight="1" x14ac:dyDescent="0.25">
      <c r="A260" s="12"/>
      <c r="B260" vm="755">
        <f ca="1"/>
        <v>44817</v>
      </c>
      <c r="C260" vm="756">
        <f ca="1"/>
        <v>277.93</v>
      </c>
      <c r="E260" vm="755">
        <f ca="1"/>
        <v>44817</v>
      </c>
      <c r="F260" vm="757">
        <f ca="1"/>
        <v>105.31</v>
      </c>
    </row>
    <row r="261" spans="1:6" ht="14.25" customHeight="1" x14ac:dyDescent="0.25">
      <c r="A261" s="12"/>
    </row>
    <row r="262" spans="1:6" ht="14.25" customHeight="1" x14ac:dyDescent="0.25">
      <c r="A262" s="12"/>
    </row>
    <row r="263" spans="1:6" ht="14.25" customHeight="1" x14ac:dyDescent="0.25">
      <c r="A263" s="12"/>
    </row>
    <row r="264" spans="1:6" ht="14.25" customHeight="1" x14ac:dyDescent="0.25">
      <c r="A264" s="12"/>
    </row>
    <row r="265" spans="1:6" ht="14.25" customHeight="1" x14ac:dyDescent="0.25">
      <c r="A265" s="12"/>
    </row>
    <row r="266" spans="1:6" ht="14.25" customHeight="1" x14ac:dyDescent="0.25">
      <c r="A266" s="12"/>
    </row>
    <row r="267" spans="1:6" ht="14.25" customHeight="1" x14ac:dyDescent="0.25">
      <c r="A267" s="12"/>
    </row>
    <row r="268" spans="1:6" ht="14.25" customHeight="1" x14ac:dyDescent="0.25">
      <c r="A268" s="12"/>
    </row>
    <row r="269" spans="1:6" ht="14.25" customHeight="1" x14ac:dyDescent="0.25">
      <c r="A269" s="12"/>
    </row>
    <row r="270" spans="1:6" ht="14.25" customHeight="1" x14ac:dyDescent="0.25">
      <c r="A270" s="12"/>
    </row>
    <row r="271" spans="1:6" ht="14.25" customHeight="1" x14ac:dyDescent="0.25">
      <c r="A271" s="12"/>
    </row>
    <row r="272" spans="1:6" ht="14.25" customHeight="1" x14ac:dyDescent="0.25">
      <c r="A272" s="12"/>
    </row>
    <row r="273" spans="1:1" ht="14.25" customHeight="1" x14ac:dyDescent="0.25">
      <c r="A273" s="12"/>
    </row>
    <row r="274" spans="1:1" ht="14.25" customHeight="1" x14ac:dyDescent="0.25">
      <c r="A274" s="12"/>
    </row>
    <row r="275" spans="1:1" ht="14.25" customHeight="1" x14ac:dyDescent="0.25">
      <c r="A275" s="12"/>
    </row>
    <row r="276" spans="1:1" ht="14.25" customHeight="1" x14ac:dyDescent="0.25">
      <c r="A276" s="12"/>
    </row>
    <row r="277" spans="1:1" ht="14.25" customHeight="1" x14ac:dyDescent="0.25">
      <c r="A277" s="12"/>
    </row>
    <row r="278" spans="1:1" ht="14.25" customHeight="1" x14ac:dyDescent="0.25">
      <c r="A278" s="12"/>
    </row>
    <row r="279" spans="1:1" ht="14.25" customHeight="1" x14ac:dyDescent="0.25">
      <c r="A279" s="12"/>
    </row>
    <row r="280" spans="1:1" ht="14.25" customHeight="1" x14ac:dyDescent="0.25">
      <c r="A280" s="12"/>
    </row>
    <row r="281" spans="1:1" ht="14.25" customHeight="1" x14ac:dyDescent="0.25">
      <c r="A281" s="12"/>
    </row>
    <row r="282" spans="1:1" ht="14.25" customHeight="1" x14ac:dyDescent="0.25">
      <c r="A282" s="12"/>
    </row>
    <row r="283" spans="1:1" ht="14.25" customHeight="1" x14ac:dyDescent="0.25">
      <c r="A283" s="12"/>
    </row>
    <row r="284" spans="1:1" ht="14.25" customHeight="1" x14ac:dyDescent="0.25">
      <c r="A284" s="12"/>
    </row>
    <row r="285" spans="1:1" ht="14.25" customHeight="1" x14ac:dyDescent="0.25">
      <c r="A285" s="12"/>
    </row>
    <row r="286" spans="1:1" ht="14.25" customHeight="1" x14ac:dyDescent="0.25">
      <c r="A286" s="12"/>
    </row>
    <row r="287" spans="1:1" ht="14.25" customHeight="1" x14ac:dyDescent="0.25">
      <c r="A287" s="12"/>
    </row>
    <row r="288" spans="1:1" ht="14.25" customHeight="1" x14ac:dyDescent="0.25">
      <c r="A288" s="12"/>
    </row>
    <row r="289" spans="1:1" ht="14.25" customHeight="1" x14ac:dyDescent="0.25">
      <c r="A289" s="12"/>
    </row>
    <row r="290" spans="1:1" ht="14.25" customHeight="1" x14ac:dyDescent="0.25">
      <c r="A290" s="12"/>
    </row>
    <row r="291" spans="1:1" ht="14.25" customHeight="1" x14ac:dyDescent="0.25">
      <c r="A291" s="12"/>
    </row>
    <row r="292" spans="1:1" ht="14.25" customHeight="1" x14ac:dyDescent="0.25">
      <c r="A292" s="12"/>
    </row>
    <row r="293" spans="1:1" ht="14.25" customHeight="1" x14ac:dyDescent="0.25">
      <c r="A293" s="12"/>
    </row>
    <row r="294" spans="1:1" ht="14.25" customHeight="1" x14ac:dyDescent="0.25">
      <c r="A294" s="12"/>
    </row>
    <row r="295" spans="1:1" ht="14.25" customHeight="1" x14ac:dyDescent="0.25">
      <c r="A295" s="12"/>
    </row>
    <row r="296" spans="1:1" ht="14.25" customHeight="1" x14ac:dyDescent="0.25">
      <c r="A296" s="12"/>
    </row>
    <row r="297" spans="1:1" ht="14.25" customHeight="1" x14ac:dyDescent="0.25">
      <c r="A297" s="12"/>
    </row>
    <row r="298" spans="1:1" ht="14.25" customHeight="1" x14ac:dyDescent="0.25">
      <c r="A298" s="12"/>
    </row>
    <row r="299" spans="1:1" ht="14.25" customHeight="1" x14ac:dyDescent="0.25">
      <c r="A299" s="12"/>
    </row>
    <row r="300" spans="1:1" ht="14.25" customHeight="1" x14ac:dyDescent="0.25">
      <c r="A300" s="12"/>
    </row>
    <row r="301" spans="1:1" ht="14.25" customHeight="1" x14ac:dyDescent="0.25">
      <c r="A301" s="12"/>
    </row>
    <row r="302" spans="1:1" ht="14.25" customHeight="1" x14ac:dyDescent="0.25">
      <c r="A302" s="12"/>
    </row>
    <row r="303" spans="1:1" ht="14.25" customHeight="1" x14ac:dyDescent="0.25">
      <c r="A303" s="12"/>
    </row>
    <row r="304" spans="1:1" ht="14.25" customHeight="1" x14ac:dyDescent="0.25">
      <c r="A304" s="12"/>
    </row>
    <row r="305" spans="1:1" ht="14.25" customHeight="1" x14ac:dyDescent="0.25">
      <c r="A305" s="12"/>
    </row>
    <row r="306" spans="1:1" ht="14.25" customHeight="1" x14ac:dyDescent="0.25">
      <c r="A306" s="12"/>
    </row>
    <row r="307" spans="1:1" ht="14.25" customHeight="1" x14ac:dyDescent="0.25">
      <c r="A307" s="12"/>
    </row>
    <row r="308" spans="1:1" ht="14.25" customHeight="1" x14ac:dyDescent="0.25">
      <c r="A308" s="12"/>
    </row>
    <row r="309" spans="1:1" ht="14.25" customHeight="1" x14ac:dyDescent="0.25">
      <c r="A309" s="12"/>
    </row>
    <row r="310" spans="1:1" ht="14.25" customHeight="1" x14ac:dyDescent="0.25">
      <c r="A310" s="12"/>
    </row>
    <row r="311" spans="1:1" ht="14.25" customHeight="1" x14ac:dyDescent="0.25">
      <c r="A311" s="12"/>
    </row>
    <row r="312" spans="1:1" ht="14.25" customHeight="1" x14ac:dyDescent="0.25">
      <c r="A312" s="12"/>
    </row>
    <row r="313" spans="1:1" ht="14.25" customHeight="1" x14ac:dyDescent="0.25">
      <c r="A313" s="12"/>
    </row>
    <row r="314" spans="1:1" ht="14.25" customHeight="1" x14ac:dyDescent="0.25">
      <c r="A314" s="12"/>
    </row>
    <row r="315" spans="1:1" ht="14.25" customHeight="1" x14ac:dyDescent="0.25">
      <c r="A315" s="12"/>
    </row>
    <row r="316" spans="1:1" ht="14.25" customHeight="1" x14ac:dyDescent="0.25">
      <c r="A316" s="12"/>
    </row>
    <row r="317" spans="1:1" ht="14.25" customHeight="1" x14ac:dyDescent="0.25">
      <c r="A317" s="12"/>
    </row>
    <row r="318" spans="1:1" ht="14.25" customHeight="1" x14ac:dyDescent="0.25">
      <c r="A318" s="12"/>
    </row>
    <row r="319" spans="1:1" ht="14.25" customHeight="1" x14ac:dyDescent="0.25">
      <c r="A319" s="12"/>
    </row>
    <row r="320" spans="1:1" ht="14.25" customHeight="1" x14ac:dyDescent="0.25">
      <c r="A320" s="12"/>
    </row>
    <row r="321" spans="1:1" ht="14.25" customHeight="1" x14ac:dyDescent="0.25">
      <c r="A321" s="12"/>
    </row>
    <row r="322" spans="1:1" ht="14.25" customHeight="1" x14ac:dyDescent="0.25">
      <c r="A322" s="12"/>
    </row>
    <row r="323" spans="1:1" ht="14.25" customHeight="1" x14ac:dyDescent="0.25">
      <c r="A323" s="12"/>
    </row>
    <row r="324" spans="1:1" ht="14.25" customHeight="1" x14ac:dyDescent="0.25">
      <c r="A324" s="12"/>
    </row>
    <row r="325" spans="1:1" ht="14.25" customHeight="1" x14ac:dyDescent="0.25">
      <c r="A325" s="12"/>
    </row>
    <row r="326" spans="1:1" ht="14.25" customHeight="1" x14ac:dyDescent="0.25">
      <c r="A326" s="12"/>
    </row>
    <row r="327" spans="1:1" ht="14.25" customHeight="1" x14ac:dyDescent="0.25">
      <c r="A327" s="12"/>
    </row>
    <row r="328" spans="1:1" ht="14.25" customHeight="1" x14ac:dyDescent="0.25">
      <c r="A328" s="12"/>
    </row>
    <row r="329" spans="1:1" ht="14.25" customHeight="1" x14ac:dyDescent="0.25">
      <c r="A329" s="12"/>
    </row>
    <row r="330" spans="1:1" ht="14.25" customHeight="1" x14ac:dyDescent="0.25">
      <c r="A330" s="12"/>
    </row>
    <row r="331" spans="1:1" ht="14.25" customHeight="1" x14ac:dyDescent="0.25">
      <c r="A331" s="12"/>
    </row>
    <row r="332" spans="1:1" ht="14.25" customHeight="1" x14ac:dyDescent="0.25">
      <c r="A332" s="12"/>
    </row>
    <row r="333" spans="1:1" ht="14.25" customHeight="1" x14ac:dyDescent="0.25">
      <c r="A333" s="12"/>
    </row>
    <row r="334" spans="1:1" ht="14.25" customHeight="1" x14ac:dyDescent="0.25">
      <c r="A334" s="12"/>
    </row>
    <row r="335" spans="1:1" ht="14.25" customHeight="1" x14ac:dyDescent="0.25">
      <c r="A335" s="12"/>
    </row>
    <row r="336" spans="1:1" ht="14.25" customHeight="1" x14ac:dyDescent="0.25">
      <c r="A336" s="12"/>
    </row>
    <row r="337" spans="1:1" ht="14.25" customHeight="1" x14ac:dyDescent="0.25">
      <c r="A337" s="12"/>
    </row>
    <row r="338" spans="1:1" ht="14.25" customHeight="1" x14ac:dyDescent="0.25">
      <c r="A338" s="12"/>
    </row>
    <row r="339" spans="1:1" ht="14.25" customHeight="1" x14ac:dyDescent="0.25">
      <c r="A339" s="12"/>
    </row>
    <row r="340" spans="1:1" ht="14.25" customHeight="1" x14ac:dyDescent="0.25">
      <c r="A340" s="12"/>
    </row>
    <row r="341" spans="1:1" ht="14.25" customHeight="1" x14ac:dyDescent="0.25">
      <c r="A341" s="12"/>
    </row>
    <row r="342" spans="1:1" ht="14.25" customHeight="1" x14ac:dyDescent="0.25">
      <c r="A342" s="12"/>
    </row>
    <row r="343" spans="1:1" ht="14.25" customHeight="1" x14ac:dyDescent="0.25">
      <c r="A343" s="12"/>
    </row>
    <row r="344" spans="1:1" ht="14.25" customHeight="1" x14ac:dyDescent="0.25">
      <c r="A344" s="12"/>
    </row>
    <row r="345" spans="1:1" ht="14.25" customHeight="1" x14ac:dyDescent="0.25">
      <c r="A345" s="12"/>
    </row>
    <row r="346" spans="1:1" ht="14.25" customHeight="1" x14ac:dyDescent="0.25">
      <c r="A346" s="12"/>
    </row>
    <row r="347" spans="1:1" ht="14.25" customHeight="1" x14ac:dyDescent="0.25">
      <c r="A347" s="12"/>
    </row>
    <row r="348" spans="1:1" ht="14.25" customHeight="1" x14ac:dyDescent="0.25">
      <c r="A348" s="12"/>
    </row>
    <row r="349" spans="1:1" ht="14.25" customHeight="1" x14ac:dyDescent="0.25">
      <c r="A349" s="12"/>
    </row>
    <row r="350" spans="1:1" ht="14.25" customHeight="1" x14ac:dyDescent="0.25">
      <c r="A350" s="12"/>
    </row>
    <row r="351" spans="1:1" ht="14.25" customHeight="1" x14ac:dyDescent="0.25">
      <c r="A351" s="12"/>
    </row>
    <row r="352" spans="1:1" ht="14.25" customHeight="1" x14ac:dyDescent="0.25">
      <c r="A352" s="12"/>
    </row>
    <row r="353" spans="1:1" ht="14.25" customHeight="1" x14ac:dyDescent="0.25">
      <c r="A353" s="12"/>
    </row>
    <row r="354" spans="1:1" ht="14.25" customHeight="1" x14ac:dyDescent="0.25">
      <c r="A354" s="12"/>
    </row>
    <row r="355" spans="1:1" ht="14.25" customHeight="1" x14ac:dyDescent="0.25">
      <c r="A355" s="12"/>
    </row>
    <row r="356" spans="1:1" ht="14.25" customHeight="1" x14ac:dyDescent="0.25">
      <c r="A356" s="12"/>
    </row>
    <row r="357" spans="1:1" ht="14.25" customHeight="1" x14ac:dyDescent="0.25">
      <c r="A357" s="12"/>
    </row>
    <row r="358" spans="1:1" ht="14.25" customHeight="1" x14ac:dyDescent="0.25">
      <c r="A358" s="12"/>
    </row>
    <row r="359" spans="1:1" ht="14.25" customHeight="1" x14ac:dyDescent="0.25">
      <c r="A359" s="12"/>
    </row>
    <row r="360" spans="1:1" ht="14.25" customHeight="1" x14ac:dyDescent="0.25">
      <c r="A360" s="12"/>
    </row>
    <row r="361" spans="1:1" ht="14.25" customHeight="1" x14ac:dyDescent="0.25">
      <c r="A361" s="12"/>
    </row>
    <row r="362" spans="1:1" ht="14.25" customHeight="1" x14ac:dyDescent="0.25">
      <c r="A362" s="12"/>
    </row>
    <row r="363" spans="1:1" ht="14.25" customHeight="1" x14ac:dyDescent="0.25">
      <c r="A363" s="12"/>
    </row>
    <row r="364" spans="1:1" ht="14.25" customHeight="1" x14ac:dyDescent="0.25">
      <c r="A364" s="12"/>
    </row>
    <row r="365" spans="1:1" ht="14.25" customHeight="1" x14ac:dyDescent="0.25">
      <c r="A365" s="12"/>
    </row>
    <row r="366" spans="1:1" ht="14.25" customHeight="1" x14ac:dyDescent="0.25">
      <c r="A366" s="12"/>
    </row>
    <row r="367" spans="1:1" ht="14.25" customHeight="1" x14ac:dyDescent="0.25">
      <c r="A367" s="12"/>
    </row>
    <row r="368" spans="1:1" ht="14.25" customHeight="1" x14ac:dyDescent="0.25">
      <c r="A368" s="12"/>
    </row>
    <row r="369" spans="1:1" ht="14.25" customHeight="1" x14ac:dyDescent="0.25">
      <c r="A369" s="12"/>
    </row>
    <row r="370" spans="1:1" ht="14.25" customHeight="1" x14ac:dyDescent="0.25">
      <c r="A370" s="12"/>
    </row>
    <row r="371" spans="1:1" ht="14.25" customHeight="1" x14ac:dyDescent="0.25">
      <c r="A371" s="12"/>
    </row>
    <row r="372" spans="1:1" ht="14.25" customHeight="1" x14ac:dyDescent="0.25">
      <c r="A372" s="12"/>
    </row>
    <row r="373" spans="1:1" ht="14.25" customHeight="1" x14ac:dyDescent="0.25">
      <c r="A373" s="12"/>
    </row>
    <row r="374" spans="1:1" ht="14.25" customHeight="1" x14ac:dyDescent="0.25">
      <c r="A374" s="12"/>
    </row>
    <row r="375" spans="1:1" ht="14.25" customHeight="1" x14ac:dyDescent="0.25">
      <c r="A375" s="12"/>
    </row>
    <row r="376" spans="1:1" ht="14.25" customHeight="1" x14ac:dyDescent="0.25">
      <c r="A376" s="12"/>
    </row>
    <row r="377" spans="1:1" ht="14.25" customHeight="1" x14ac:dyDescent="0.25">
      <c r="A377" s="12"/>
    </row>
    <row r="378" spans="1:1" ht="14.25" customHeight="1" x14ac:dyDescent="0.25">
      <c r="A378" s="12"/>
    </row>
    <row r="379" spans="1:1" ht="14.25" customHeight="1" x14ac:dyDescent="0.25">
      <c r="A379" s="12"/>
    </row>
    <row r="380" spans="1:1" ht="14.25" customHeight="1" x14ac:dyDescent="0.25">
      <c r="A380" s="12"/>
    </row>
    <row r="381" spans="1:1" ht="14.25" customHeight="1" x14ac:dyDescent="0.25">
      <c r="A381" s="12"/>
    </row>
    <row r="382" spans="1:1" ht="14.25" customHeight="1" x14ac:dyDescent="0.25">
      <c r="A382" s="12"/>
    </row>
    <row r="383" spans="1:1" ht="14.25" customHeight="1" x14ac:dyDescent="0.25">
      <c r="A383" s="12"/>
    </row>
    <row r="384" spans="1:1" ht="14.25" customHeight="1" x14ac:dyDescent="0.25">
      <c r="A384" s="12"/>
    </row>
    <row r="385" spans="1:1" ht="14.25" customHeight="1" x14ac:dyDescent="0.25">
      <c r="A385" s="12"/>
    </row>
    <row r="386" spans="1:1" ht="14.25" customHeight="1" x14ac:dyDescent="0.25">
      <c r="A386" s="12"/>
    </row>
    <row r="387" spans="1:1" ht="14.25" customHeight="1" x14ac:dyDescent="0.25">
      <c r="A387" s="12"/>
    </row>
    <row r="388" spans="1:1" ht="14.25" customHeight="1" x14ac:dyDescent="0.25">
      <c r="A388" s="12"/>
    </row>
    <row r="389" spans="1:1" ht="14.25" customHeight="1" x14ac:dyDescent="0.25">
      <c r="A389" s="12"/>
    </row>
    <row r="390" spans="1:1" ht="14.25" customHeight="1" x14ac:dyDescent="0.25">
      <c r="A390" s="12"/>
    </row>
    <row r="391" spans="1:1" ht="14.25" customHeight="1" x14ac:dyDescent="0.25">
      <c r="A391" s="12"/>
    </row>
    <row r="392" spans="1:1" ht="14.25" customHeight="1" x14ac:dyDescent="0.25">
      <c r="A392" s="12"/>
    </row>
    <row r="393" spans="1:1" ht="14.25" customHeight="1" x14ac:dyDescent="0.25">
      <c r="A393" s="12"/>
    </row>
    <row r="394" spans="1:1" ht="14.25" customHeight="1" x14ac:dyDescent="0.25">
      <c r="A394" s="12"/>
    </row>
    <row r="395" spans="1:1" ht="14.25" customHeight="1" x14ac:dyDescent="0.25">
      <c r="A395" s="12"/>
    </row>
    <row r="396" spans="1:1" ht="14.25" customHeight="1" x14ac:dyDescent="0.25">
      <c r="A396" s="12"/>
    </row>
    <row r="397" spans="1:1" ht="14.25" customHeight="1" x14ac:dyDescent="0.25">
      <c r="A397" s="12"/>
    </row>
    <row r="398" spans="1:1" ht="14.25" customHeight="1" x14ac:dyDescent="0.25">
      <c r="A398" s="12"/>
    </row>
    <row r="399" spans="1:1" ht="14.25" customHeight="1" x14ac:dyDescent="0.25">
      <c r="A399" s="12"/>
    </row>
    <row r="400" spans="1:1" ht="14.25" customHeight="1" x14ac:dyDescent="0.25">
      <c r="A400" s="12"/>
    </row>
    <row r="401" spans="1:1" ht="14.25" customHeight="1" x14ac:dyDescent="0.25">
      <c r="A401" s="12"/>
    </row>
    <row r="402" spans="1:1" ht="14.25" customHeight="1" x14ac:dyDescent="0.25">
      <c r="A402" s="12"/>
    </row>
    <row r="403" spans="1:1" ht="14.25" customHeight="1" x14ac:dyDescent="0.25">
      <c r="A403" s="12"/>
    </row>
    <row r="404" spans="1:1" ht="14.25" customHeight="1" x14ac:dyDescent="0.25">
      <c r="A404" s="12"/>
    </row>
    <row r="405" spans="1:1" ht="14.25" customHeight="1" x14ac:dyDescent="0.25">
      <c r="A405" s="12"/>
    </row>
    <row r="406" spans="1:1" ht="14.25" customHeight="1" x14ac:dyDescent="0.25">
      <c r="A406" s="12"/>
    </row>
    <row r="407" spans="1:1" ht="14.25" customHeight="1" x14ac:dyDescent="0.25">
      <c r="A407" s="12"/>
    </row>
    <row r="408" spans="1:1" ht="14.25" customHeight="1" x14ac:dyDescent="0.25">
      <c r="A408" s="12"/>
    </row>
    <row r="409" spans="1:1" ht="14.25" customHeight="1" x14ac:dyDescent="0.25">
      <c r="A409" s="12"/>
    </row>
    <row r="410" spans="1:1" ht="14.25" customHeight="1" x14ac:dyDescent="0.25">
      <c r="A410" s="12"/>
    </row>
    <row r="411" spans="1:1" ht="14.25" customHeight="1" x14ac:dyDescent="0.25">
      <c r="A411" s="12"/>
    </row>
    <row r="412" spans="1:1" ht="14.25" customHeight="1" x14ac:dyDescent="0.25">
      <c r="A412" s="12"/>
    </row>
    <row r="413" spans="1:1" ht="14.25" customHeight="1" x14ac:dyDescent="0.25">
      <c r="A413" s="12"/>
    </row>
    <row r="414" spans="1:1" ht="14.25" customHeight="1" x14ac:dyDescent="0.25">
      <c r="A414" s="12"/>
    </row>
    <row r="415" spans="1:1" ht="14.25" customHeight="1" x14ac:dyDescent="0.25">
      <c r="A415" s="12"/>
    </row>
    <row r="416" spans="1:1" ht="14.25" customHeight="1" x14ac:dyDescent="0.25">
      <c r="A416" s="12"/>
    </row>
    <row r="417" spans="1:1" ht="14.25" customHeight="1" x14ac:dyDescent="0.25">
      <c r="A417" s="12"/>
    </row>
    <row r="418" spans="1:1" ht="14.25" customHeight="1" x14ac:dyDescent="0.25">
      <c r="A418" s="12"/>
    </row>
    <row r="419" spans="1:1" ht="14.25" customHeight="1" x14ac:dyDescent="0.25">
      <c r="A419" s="12"/>
    </row>
    <row r="420" spans="1:1" ht="14.25" customHeight="1" x14ac:dyDescent="0.25">
      <c r="A420" s="12"/>
    </row>
    <row r="421" spans="1:1" ht="14.25" customHeight="1" x14ac:dyDescent="0.25">
      <c r="A421" s="12"/>
    </row>
    <row r="422" spans="1:1" ht="14.25" customHeight="1" x14ac:dyDescent="0.25">
      <c r="A422" s="12"/>
    </row>
    <row r="423" spans="1:1" ht="14.25" customHeight="1" x14ac:dyDescent="0.25">
      <c r="A423" s="12"/>
    </row>
    <row r="424" spans="1:1" ht="14.25" customHeight="1" x14ac:dyDescent="0.25">
      <c r="A424" s="12"/>
    </row>
    <row r="425" spans="1:1" ht="14.25" customHeight="1" x14ac:dyDescent="0.25">
      <c r="A425" s="12"/>
    </row>
    <row r="426" spans="1:1" ht="14.25" customHeight="1" x14ac:dyDescent="0.25">
      <c r="A426" s="12"/>
    </row>
    <row r="427" spans="1:1" ht="14.25" customHeight="1" x14ac:dyDescent="0.25">
      <c r="A427" s="12"/>
    </row>
    <row r="428" spans="1:1" ht="14.25" customHeight="1" x14ac:dyDescent="0.25">
      <c r="A428" s="12"/>
    </row>
    <row r="429" spans="1:1" ht="14.25" customHeight="1" x14ac:dyDescent="0.25">
      <c r="A429" s="12"/>
    </row>
    <row r="430" spans="1:1" ht="14.25" customHeight="1" x14ac:dyDescent="0.25">
      <c r="A430" s="12"/>
    </row>
    <row r="431" spans="1:1" ht="14.25" customHeight="1" x14ac:dyDescent="0.25">
      <c r="A431" s="12"/>
    </row>
    <row r="432" spans="1:1" ht="14.25" customHeight="1" x14ac:dyDescent="0.25">
      <c r="A432" s="12"/>
    </row>
    <row r="433" spans="1:1" ht="14.25" customHeight="1" x14ac:dyDescent="0.25">
      <c r="A433" s="12"/>
    </row>
    <row r="434" spans="1:1" ht="14.25" customHeight="1" x14ac:dyDescent="0.25">
      <c r="A434" s="12"/>
    </row>
    <row r="435" spans="1:1" ht="14.25" customHeight="1" x14ac:dyDescent="0.25">
      <c r="A435" s="12"/>
    </row>
    <row r="436" spans="1:1" ht="14.25" customHeight="1" x14ac:dyDescent="0.25">
      <c r="A436" s="12"/>
    </row>
    <row r="437" spans="1:1" ht="14.25" customHeight="1" x14ac:dyDescent="0.25">
      <c r="A437" s="12"/>
    </row>
    <row r="438" spans="1:1" ht="14.25" customHeight="1" x14ac:dyDescent="0.25">
      <c r="A438" s="12"/>
    </row>
    <row r="439" spans="1:1" ht="14.25" customHeight="1" x14ac:dyDescent="0.25">
      <c r="A439" s="12"/>
    </row>
    <row r="440" spans="1:1" ht="14.25" customHeight="1" x14ac:dyDescent="0.25">
      <c r="A440" s="12"/>
    </row>
    <row r="441" spans="1:1" ht="14.25" customHeight="1" x14ac:dyDescent="0.25">
      <c r="A441" s="12"/>
    </row>
    <row r="442" spans="1:1" ht="14.25" customHeight="1" x14ac:dyDescent="0.25">
      <c r="A442" s="12"/>
    </row>
    <row r="443" spans="1:1" ht="14.25" customHeight="1" x14ac:dyDescent="0.25">
      <c r="A443" s="12"/>
    </row>
    <row r="444" spans="1:1" ht="14.25" customHeight="1" x14ac:dyDescent="0.25">
      <c r="A444" s="12"/>
    </row>
    <row r="445" spans="1:1" ht="14.25" customHeight="1" x14ac:dyDescent="0.25">
      <c r="A445" s="12"/>
    </row>
    <row r="446" spans="1:1" ht="14.25" customHeight="1" x14ac:dyDescent="0.25">
      <c r="A446" s="12"/>
    </row>
    <row r="447" spans="1:1" ht="14.25" customHeight="1" x14ac:dyDescent="0.25">
      <c r="A447" s="12"/>
    </row>
    <row r="448" spans="1:1" ht="14.25" customHeight="1" x14ac:dyDescent="0.25">
      <c r="A448" s="12"/>
    </row>
    <row r="449" spans="1:1" ht="14.25" customHeight="1" x14ac:dyDescent="0.25">
      <c r="A449" s="12"/>
    </row>
    <row r="450" spans="1:1" ht="14.25" customHeight="1" x14ac:dyDescent="0.25">
      <c r="A450" s="12"/>
    </row>
    <row r="451" spans="1:1" ht="14.25" customHeight="1" x14ac:dyDescent="0.25">
      <c r="A451" s="12"/>
    </row>
    <row r="452" spans="1:1" ht="14.25" customHeight="1" x14ac:dyDescent="0.25">
      <c r="A452" s="12"/>
    </row>
    <row r="453" spans="1:1" ht="14.25" customHeight="1" x14ac:dyDescent="0.25">
      <c r="A453" s="12"/>
    </row>
    <row r="454" spans="1:1" ht="14.25" customHeight="1" x14ac:dyDescent="0.25">
      <c r="A454" s="12"/>
    </row>
    <row r="455" spans="1:1" ht="14.25" customHeight="1" x14ac:dyDescent="0.25">
      <c r="A455" s="12"/>
    </row>
    <row r="456" spans="1:1" ht="14.25" customHeight="1" x14ac:dyDescent="0.25">
      <c r="A456" s="12"/>
    </row>
    <row r="457" spans="1:1" ht="14.25" customHeight="1" x14ac:dyDescent="0.25">
      <c r="A457" s="12"/>
    </row>
    <row r="458" spans="1:1" ht="14.25" customHeight="1" x14ac:dyDescent="0.25">
      <c r="A458" s="12"/>
    </row>
    <row r="459" spans="1:1" ht="14.25" customHeight="1" x14ac:dyDescent="0.25">
      <c r="A459" s="12"/>
    </row>
    <row r="460" spans="1:1" ht="14.25" customHeight="1" x14ac:dyDescent="0.25">
      <c r="A460" s="12"/>
    </row>
    <row r="461" spans="1:1" ht="14.25" customHeight="1" x14ac:dyDescent="0.25">
      <c r="A461" s="12"/>
    </row>
    <row r="462" spans="1:1" ht="14.25" customHeight="1" x14ac:dyDescent="0.25">
      <c r="A462" s="12"/>
    </row>
    <row r="463" spans="1:1" ht="14.25" customHeight="1" x14ac:dyDescent="0.25">
      <c r="A463" s="12"/>
    </row>
    <row r="464" spans="1:1" ht="14.25" customHeight="1" x14ac:dyDescent="0.25">
      <c r="A464" s="12"/>
    </row>
    <row r="465" spans="1:1" ht="14.25" customHeight="1" x14ac:dyDescent="0.25">
      <c r="A465" s="12"/>
    </row>
    <row r="466" spans="1:1" ht="14.25" customHeight="1" x14ac:dyDescent="0.25">
      <c r="A466" s="12"/>
    </row>
    <row r="467" spans="1:1" ht="14.25" customHeight="1" x14ac:dyDescent="0.25">
      <c r="A467" s="12"/>
    </row>
    <row r="468" spans="1:1" ht="14.25" customHeight="1" x14ac:dyDescent="0.25">
      <c r="A468" s="12"/>
    </row>
    <row r="469" spans="1:1" ht="14.25" customHeight="1" x14ac:dyDescent="0.25">
      <c r="A469" s="12"/>
    </row>
    <row r="470" spans="1:1" ht="14.25" customHeight="1" x14ac:dyDescent="0.25">
      <c r="A470" s="12"/>
    </row>
    <row r="471" spans="1:1" ht="14.25" customHeight="1" x14ac:dyDescent="0.25">
      <c r="A471" s="12"/>
    </row>
    <row r="472" spans="1:1" ht="14.25" customHeight="1" x14ac:dyDescent="0.25">
      <c r="A472" s="12"/>
    </row>
    <row r="473" spans="1:1" ht="14.25" customHeight="1" x14ac:dyDescent="0.25">
      <c r="A473" s="12"/>
    </row>
    <row r="474" spans="1:1" ht="14.25" customHeight="1" x14ac:dyDescent="0.25">
      <c r="A474" s="12"/>
    </row>
    <row r="475" spans="1:1" ht="14.25" customHeight="1" x14ac:dyDescent="0.25">
      <c r="A475" s="12"/>
    </row>
    <row r="476" spans="1:1" ht="14.25" customHeight="1" x14ac:dyDescent="0.25">
      <c r="A476" s="12"/>
    </row>
    <row r="477" spans="1:1" ht="14.25" customHeight="1" x14ac:dyDescent="0.25">
      <c r="A477" s="12"/>
    </row>
    <row r="478" spans="1:1" ht="14.25" customHeight="1" x14ac:dyDescent="0.25">
      <c r="A478" s="12"/>
    </row>
    <row r="479" spans="1:1" ht="14.25" customHeight="1" x14ac:dyDescent="0.25">
      <c r="A479" s="12"/>
    </row>
    <row r="480" spans="1:1" ht="14.25" customHeight="1" x14ac:dyDescent="0.25">
      <c r="A480" s="12"/>
    </row>
    <row r="481" spans="1:1" ht="14.25" customHeight="1" x14ac:dyDescent="0.25">
      <c r="A481" s="12"/>
    </row>
    <row r="482" spans="1:1" ht="14.25" customHeight="1" x14ac:dyDescent="0.25">
      <c r="A482" s="12"/>
    </row>
    <row r="483" spans="1:1" ht="14.25" customHeight="1" x14ac:dyDescent="0.25">
      <c r="A483" s="12"/>
    </row>
    <row r="484" spans="1:1" ht="14.25" customHeight="1" x14ac:dyDescent="0.25">
      <c r="A484" s="12"/>
    </row>
    <row r="485" spans="1:1" ht="14.25" customHeight="1" x14ac:dyDescent="0.25">
      <c r="A485" s="12"/>
    </row>
    <row r="486" spans="1:1" ht="14.25" customHeight="1" x14ac:dyDescent="0.25">
      <c r="A486" s="12"/>
    </row>
    <row r="487" spans="1:1" ht="14.25" customHeight="1" x14ac:dyDescent="0.25">
      <c r="A487" s="12"/>
    </row>
    <row r="488" spans="1:1" ht="14.25" customHeight="1" x14ac:dyDescent="0.25">
      <c r="A488" s="12"/>
    </row>
    <row r="489" spans="1:1" ht="14.25" customHeight="1" x14ac:dyDescent="0.25">
      <c r="A489" s="12"/>
    </row>
    <row r="490" spans="1:1" ht="14.25" customHeight="1" x14ac:dyDescent="0.25">
      <c r="A490" s="12"/>
    </row>
    <row r="491" spans="1:1" ht="14.25" customHeight="1" x14ac:dyDescent="0.25">
      <c r="A491" s="12"/>
    </row>
    <row r="492" spans="1:1" ht="14.25" customHeight="1" x14ac:dyDescent="0.25">
      <c r="A492" s="12"/>
    </row>
    <row r="493" spans="1:1" ht="14.25" customHeight="1" x14ac:dyDescent="0.25">
      <c r="A493" s="12"/>
    </row>
    <row r="494" spans="1:1" ht="14.25" customHeight="1" x14ac:dyDescent="0.25">
      <c r="A494" s="12"/>
    </row>
    <row r="495" spans="1:1" ht="14.25" customHeight="1" x14ac:dyDescent="0.25">
      <c r="A495" s="12"/>
    </row>
    <row r="496" spans="1:1" ht="14.25" customHeight="1" x14ac:dyDescent="0.25">
      <c r="A496" s="12"/>
    </row>
    <row r="497" spans="1:1" ht="14.25" customHeight="1" x14ac:dyDescent="0.25">
      <c r="A497" s="12"/>
    </row>
    <row r="498" spans="1:1" ht="14.25" customHeight="1" x14ac:dyDescent="0.25">
      <c r="A498" s="12"/>
    </row>
    <row r="499" spans="1:1" ht="14.25" customHeight="1" x14ac:dyDescent="0.25">
      <c r="A499" s="12"/>
    </row>
    <row r="500" spans="1:1" ht="14.25" customHeight="1" x14ac:dyDescent="0.25">
      <c r="A500" s="12"/>
    </row>
    <row r="501" spans="1:1" ht="14.25" customHeight="1" x14ac:dyDescent="0.25">
      <c r="A501" s="12"/>
    </row>
    <row r="502" spans="1:1" ht="14.25" customHeight="1" x14ac:dyDescent="0.25">
      <c r="A502" s="12"/>
    </row>
    <row r="503" spans="1:1" ht="14.25" customHeight="1" x14ac:dyDescent="0.25">
      <c r="A503" s="12"/>
    </row>
    <row r="504" spans="1:1" ht="14.25" customHeight="1" x14ac:dyDescent="0.25">
      <c r="A504" s="12"/>
    </row>
    <row r="505" spans="1:1" ht="14.25" customHeight="1" x14ac:dyDescent="0.25">
      <c r="A505" s="12"/>
    </row>
    <row r="506" spans="1:1" ht="14.25" customHeight="1" x14ac:dyDescent="0.25">
      <c r="A506" s="12"/>
    </row>
    <row r="507" spans="1:1" ht="14.25" customHeight="1" x14ac:dyDescent="0.25">
      <c r="A507" s="12"/>
    </row>
    <row r="508" spans="1:1" ht="14.25" customHeight="1" x14ac:dyDescent="0.25">
      <c r="A508" s="12"/>
    </row>
    <row r="509" spans="1:1" ht="14.25" customHeight="1" x14ac:dyDescent="0.25">
      <c r="A509" s="12"/>
    </row>
    <row r="510" spans="1:1" ht="14.25" customHeight="1" x14ac:dyDescent="0.25">
      <c r="A510" s="12"/>
    </row>
    <row r="511" spans="1:1" ht="14.25" customHeight="1" x14ac:dyDescent="0.25">
      <c r="A511" s="12"/>
    </row>
    <row r="512" spans="1:1" ht="14.25" customHeight="1" x14ac:dyDescent="0.25">
      <c r="A512" s="12"/>
    </row>
    <row r="513" spans="1:1" ht="14.25" customHeight="1" x14ac:dyDescent="0.25">
      <c r="A513" s="12"/>
    </row>
    <row r="514" spans="1:1" ht="14.25" customHeight="1" x14ac:dyDescent="0.25">
      <c r="A514" s="12"/>
    </row>
    <row r="515" spans="1:1" ht="14.25" customHeight="1" x14ac:dyDescent="0.25">
      <c r="A515" s="12"/>
    </row>
    <row r="516" spans="1:1" ht="14.25" customHeight="1" x14ac:dyDescent="0.25">
      <c r="A516" s="12"/>
    </row>
    <row r="517" spans="1:1" ht="14.25" customHeight="1" x14ac:dyDescent="0.25">
      <c r="A517" s="12"/>
    </row>
    <row r="518" spans="1:1" ht="14.25" customHeight="1" x14ac:dyDescent="0.25">
      <c r="A518" s="12"/>
    </row>
    <row r="519" spans="1:1" ht="14.25" customHeight="1" x14ac:dyDescent="0.25">
      <c r="A519" s="12"/>
    </row>
    <row r="520" spans="1:1" ht="14.25" customHeight="1" x14ac:dyDescent="0.25">
      <c r="A520" s="12"/>
    </row>
    <row r="521" spans="1:1" ht="14.25" customHeight="1" x14ac:dyDescent="0.25">
      <c r="A521" s="12"/>
    </row>
    <row r="522" spans="1:1" ht="14.25" customHeight="1" x14ac:dyDescent="0.25">
      <c r="A522" s="12"/>
    </row>
    <row r="523" spans="1:1" ht="14.25" customHeight="1" x14ac:dyDescent="0.25">
      <c r="A523" s="12"/>
    </row>
    <row r="524" spans="1:1" ht="14.25" customHeight="1" x14ac:dyDescent="0.25">
      <c r="A524" s="12"/>
    </row>
    <row r="525" spans="1:1" ht="14.25" customHeight="1" x14ac:dyDescent="0.25">
      <c r="A525" s="12"/>
    </row>
    <row r="526" spans="1:1" ht="14.25" customHeight="1" x14ac:dyDescent="0.25">
      <c r="A526" s="12"/>
    </row>
    <row r="527" spans="1:1" ht="14.25" customHeight="1" x14ac:dyDescent="0.25">
      <c r="A527" s="12"/>
    </row>
    <row r="528" spans="1:1" ht="14.25" customHeight="1" x14ac:dyDescent="0.25">
      <c r="A528" s="12"/>
    </row>
    <row r="529" spans="1:1" ht="14.25" customHeight="1" x14ac:dyDescent="0.25">
      <c r="A529" s="12"/>
    </row>
    <row r="530" spans="1:1" ht="14.25" customHeight="1" x14ac:dyDescent="0.25">
      <c r="A530" s="12"/>
    </row>
    <row r="531" spans="1:1" ht="14.25" customHeight="1" x14ac:dyDescent="0.25">
      <c r="A531" s="12"/>
    </row>
    <row r="532" spans="1:1" ht="14.25" customHeight="1" x14ac:dyDescent="0.25">
      <c r="A532" s="12"/>
    </row>
    <row r="533" spans="1:1" ht="14.25" customHeight="1" x14ac:dyDescent="0.25">
      <c r="A533" s="12"/>
    </row>
    <row r="534" spans="1:1" ht="14.25" customHeight="1" x14ac:dyDescent="0.25">
      <c r="A534" s="12"/>
    </row>
    <row r="535" spans="1:1" ht="14.25" customHeight="1" x14ac:dyDescent="0.25">
      <c r="A535" s="12"/>
    </row>
    <row r="536" spans="1:1" ht="14.25" customHeight="1" x14ac:dyDescent="0.25">
      <c r="A536" s="12"/>
    </row>
    <row r="537" spans="1:1" ht="14.25" customHeight="1" x14ac:dyDescent="0.25">
      <c r="A537" s="12"/>
    </row>
    <row r="538" spans="1:1" ht="14.25" customHeight="1" x14ac:dyDescent="0.25">
      <c r="A538" s="12"/>
    </row>
    <row r="539" spans="1:1" ht="14.25" customHeight="1" x14ac:dyDescent="0.25">
      <c r="A539" s="12"/>
    </row>
    <row r="540" spans="1:1" ht="14.25" customHeight="1" x14ac:dyDescent="0.25">
      <c r="A540" s="12"/>
    </row>
    <row r="541" spans="1:1" ht="14.25" customHeight="1" x14ac:dyDescent="0.25">
      <c r="A541" s="12"/>
    </row>
    <row r="542" spans="1:1" ht="14.25" customHeight="1" x14ac:dyDescent="0.25">
      <c r="A542" s="12"/>
    </row>
    <row r="543" spans="1:1" ht="14.25" customHeight="1" x14ac:dyDescent="0.25">
      <c r="A543" s="12"/>
    </row>
    <row r="544" spans="1:1" ht="14.25" customHeight="1" x14ac:dyDescent="0.25">
      <c r="A544" s="12"/>
    </row>
    <row r="545" spans="1:1" ht="14.25" customHeight="1" x14ac:dyDescent="0.25">
      <c r="A545" s="12"/>
    </row>
    <row r="546" spans="1:1" ht="14.25" customHeight="1" x14ac:dyDescent="0.25">
      <c r="A546" s="12"/>
    </row>
    <row r="547" spans="1:1" ht="14.25" customHeight="1" x14ac:dyDescent="0.25">
      <c r="A547" s="12"/>
    </row>
    <row r="548" spans="1:1" ht="14.25" customHeight="1" x14ac:dyDescent="0.25">
      <c r="A548" s="12"/>
    </row>
    <row r="549" spans="1:1" ht="14.25" customHeight="1" x14ac:dyDescent="0.25">
      <c r="A549" s="12"/>
    </row>
    <row r="550" spans="1:1" ht="14.25" customHeight="1" x14ac:dyDescent="0.25">
      <c r="A550" s="12"/>
    </row>
    <row r="551" spans="1:1" ht="14.25" customHeight="1" x14ac:dyDescent="0.25">
      <c r="A551" s="12"/>
    </row>
    <row r="552" spans="1:1" ht="14.25" customHeight="1" x14ac:dyDescent="0.25">
      <c r="A552" s="12"/>
    </row>
    <row r="553" spans="1:1" ht="14.25" customHeight="1" x14ac:dyDescent="0.25">
      <c r="A553" s="12"/>
    </row>
    <row r="554" spans="1:1" ht="14.25" customHeight="1" x14ac:dyDescent="0.25">
      <c r="A554" s="12"/>
    </row>
    <row r="555" spans="1:1" ht="14.25" customHeight="1" x14ac:dyDescent="0.25">
      <c r="A555" s="12"/>
    </row>
    <row r="556" spans="1:1" ht="14.25" customHeight="1" x14ac:dyDescent="0.25">
      <c r="A556" s="12"/>
    </row>
    <row r="557" spans="1:1" ht="14.25" customHeight="1" x14ac:dyDescent="0.25">
      <c r="A557" s="12"/>
    </row>
    <row r="558" spans="1:1" ht="14.25" customHeight="1" x14ac:dyDescent="0.25">
      <c r="A558" s="12"/>
    </row>
    <row r="559" spans="1:1" ht="14.25" customHeight="1" x14ac:dyDescent="0.25">
      <c r="A559" s="12"/>
    </row>
    <row r="560" spans="1:1" ht="14.25" customHeight="1" x14ac:dyDescent="0.25">
      <c r="A560" s="12"/>
    </row>
    <row r="561" spans="1:1" ht="14.25" customHeight="1" x14ac:dyDescent="0.25">
      <c r="A561" s="12"/>
    </row>
    <row r="562" spans="1:1" ht="14.25" customHeight="1" x14ac:dyDescent="0.25">
      <c r="A562" s="12"/>
    </row>
    <row r="563" spans="1:1" ht="14.25" customHeight="1" x14ac:dyDescent="0.25">
      <c r="A563" s="12"/>
    </row>
    <row r="564" spans="1:1" ht="14.25" customHeight="1" x14ac:dyDescent="0.25">
      <c r="A564" s="12"/>
    </row>
    <row r="565" spans="1:1" ht="14.25" customHeight="1" x14ac:dyDescent="0.25">
      <c r="A565" s="12"/>
    </row>
    <row r="566" spans="1:1" ht="14.25" customHeight="1" x14ac:dyDescent="0.25">
      <c r="A566" s="12"/>
    </row>
    <row r="567" spans="1:1" ht="14.25" customHeight="1" x14ac:dyDescent="0.25">
      <c r="A567" s="12"/>
    </row>
    <row r="568" spans="1:1" ht="14.25" customHeight="1" x14ac:dyDescent="0.25">
      <c r="A568" s="12"/>
    </row>
    <row r="569" spans="1:1" ht="14.25" customHeight="1" x14ac:dyDescent="0.25">
      <c r="A569" s="12"/>
    </row>
    <row r="570" spans="1:1" ht="14.25" customHeight="1" x14ac:dyDescent="0.25">
      <c r="A570" s="12"/>
    </row>
    <row r="571" spans="1:1" ht="14.25" customHeight="1" x14ac:dyDescent="0.25">
      <c r="A571" s="12"/>
    </row>
    <row r="572" spans="1:1" ht="14.25" customHeight="1" x14ac:dyDescent="0.25">
      <c r="A572" s="12"/>
    </row>
    <row r="573" spans="1:1" ht="14.25" customHeight="1" x14ac:dyDescent="0.25">
      <c r="A573" s="12"/>
    </row>
    <row r="574" spans="1:1" ht="14.25" customHeight="1" x14ac:dyDescent="0.25">
      <c r="A574" s="12"/>
    </row>
    <row r="575" spans="1:1" ht="14.25" customHeight="1" x14ac:dyDescent="0.25">
      <c r="A575" s="12"/>
    </row>
    <row r="576" spans="1:1" ht="14.25" customHeight="1" x14ac:dyDescent="0.25">
      <c r="A576" s="12"/>
    </row>
    <row r="577" spans="1:1" ht="14.25" customHeight="1" x14ac:dyDescent="0.25">
      <c r="A577" s="12"/>
    </row>
    <row r="578" spans="1:1" ht="14.25" customHeight="1" x14ac:dyDescent="0.25">
      <c r="A578" s="12"/>
    </row>
    <row r="579" spans="1:1" ht="14.25" customHeight="1" x14ac:dyDescent="0.25">
      <c r="A579" s="12"/>
    </row>
    <row r="580" spans="1:1" ht="14.25" customHeight="1" x14ac:dyDescent="0.25">
      <c r="A580" s="12"/>
    </row>
    <row r="581" spans="1:1" ht="14.25" customHeight="1" x14ac:dyDescent="0.25">
      <c r="A581" s="12"/>
    </row>
    <row r="582" spans="1:1" ht="14.25" customHeight="1" x14ac:dyDescent="0.25">
      <c r="A582" s="12"/>
    </row>
    <row r="583" spans="1:1" ht="14.25" customHeight="1" x14ac:dyDescent="0.25">
      <c r="A583" s="12"/>
    </row>
    <row r="584" spans="1:1" ht="14.25" customHeight="1" x14ac:dyDescent="0.25">
      <c r="A584" s="12"/>
    </row>
    <row r="585" spans="1:1" ht="14.25" customHeight="1" x14ac:dyDescent="0.25">
      <c r="A585" s="12"/>
    </row>
    <row r="586" spans="1:1" ht="14.25" customHeight="1" x14ac:dyDescent="0.25">
      <c r="A586" s="12"/>
    </row>
    <row r="587" spans="1:1" ht="14.25" customHeight="1" x14ac:dyDescent="0.25">
      <c r="A587" s="12"/>
    </row>
    <row r="588" spans="1:1" ht="14.25" customHeight="1" x14ac:dyDescent="0.25">
      <c r="A588" s="12"/>
    </row>
    <row r="589" spans="1:1" ht="14.25" customHeight="1" x14ac:dyDescent="0.25">
      <c r="A589" s="12"/>
    </row>
    <row r="590" spans="1:1" ht="14.25" customHeight="1" x14ac:dyDescent="0.25">
      <c r="A590" s="12"/>
    </row>
    <row r="591" spans="1:1" ht="14.25" customHeight="1" x14ac:dyDescent="0.25">
      <c r="A591" s="12"/>
    </row>
    <row r="592" spans="1:1" ht="14.25" customHeight="1" x14ac:dyDescent="0.25">
      <c r="A592" s="12"/>
    </row>
    <row r="593" spans="1:1" ht="14.25" customHeight="1" x14ac:dyDescent="0.25">
      <c r="A593" s="12"/>
    </row>
    <row r="594" spans="1:1" ht="14.25" customHeight="1" x14ac:dyDescent="0.25">
      <c r="A594" s="12"/>
    </row>
    <row r="595" spans="1:1" ht="14.25" customHeight="1" x14ac:dyDescent="0.25">
      <c r="A595" s="12"/>
    </row>
    <row r="596" spans="1:1" ht="14.25" customHeight="1" x14ac:dyDescent="0.25">
      <c r="A596" s="12"/>
    </row>
    <row r="597" spans="1:1" ht="14.25" customHeight="1" x14ac:dyDescent="0.25">
      <c r="A597" s="12"/>
    </row>
    <row r="598" spans="1:1" ht="14.25" customHeight="1" x14ac:dyDescent="0.25">
      <c r="A598" s="12"/>
    </row>
    <row r="599" spans="1:1" ht="14.25" customHeight="1" x14ac:dyDescent="0.25">
      <c r="A599" s="12"/>
    </row>
    <row r="600" spans="1:1" ht="14.25" customHeight="1" x14ac:dyDescent="0.25">
      <c r="A600" s="12"/>
    </row>
    <row r="601" spans="1:1" ht="14.25" customHeight="1" x14ac:dyDescent="0.25">
      <c r="A601" s="12"/>
    </row>
    <row r="602" spans="1:1" ht="14.25" customHeight="1" x14ac:dyDescent="0.25">
      <c r="A602" s="12"/>
    </row>
    <row r="603" spans="1:1" ht="14.25" customHeight="1" x14ac:dyDescent="0.25">
      <c r="A603" s="12"/>
    </row>
    <row r="604" spans="1:1" ht="14.25" customHeight="1" x14ac:dyDescent="0.25">
      <c r="A604" s="12"/>
    </row>
    <row r="605" spans="1:1" ht="14.25" customHeight="1" x14ac:dyDescent="0.25">
      <c r="A605" s="12"/>
    </row>
    <row r="606" spans="1:1" ht="14.25" customHeight="1" x14ac:dyDescent="0.25">
      <c r="A606" s="12"/>
    </row>
    <row r="607" spans="1:1" ht="14.25" customHeight="1" x14ac:dyDescent="0.25">
      <c r="A607" s="12"/>
    </row>
    <row r="608" spans="1:1" ht="14.25" customHeight="1" x14ac:dyDescent="0.25">
      <c r="A608" s="12"/>
    </row>
    <row r="609" spans="1:1" ht="14.25" customHeight="1" x14ac:dyDescent="0.25">
      <c r="A609" s="12"/>
    </row>
    <row r="610" spans="1:1" ht="14.25" customHeight="1" x14ac:dyDescent="0.25">
      <c r="A610" s="12"/>
    </row>
    <row r="611" spans="1:1" ht="14.25" customHeight="1" x14ac:dyDescent="0.25">
      <c r="A611" s="12"/>
    </row>
    <row r="612" spans="1:1" ht="14.25" customHeight="1" x14ac:dyDescent="0.25">
      <c r="A612" s="12"/>
    </row>
    <row r="613" spans="1:1" ht="14.25" customHeight="1" x14ac:dyDescent="0.25">
      <c r="A613" s="12"/>
    </row>
    <row r="614" spans="1:1" ht="14.25" customHeight="1" x14ac:dyDescent="0.25">
      <c r="A614" s="12"/>
    </row>
    <row r="615" spans="1:1" ht="14.25" customHeight="1" x14ac:dyDescent="0.25">
      <c r="A615" s="12"/>
    </row>
    <row r="616" spans="1:1" ht="14.25" customHeight="1" x14ac:dyDescent="0.25">
      <c r="A616" s="12"/>
    </row>
    <row r="617" spans="1:1" ht="14.25" customHeight="1" x14ac:dyDescent="0.25">
      <c r="A617" s="12"/>
    </row>
    <row r="618" spans="1:1" ht="14.25" customHeight="1" x14ac:dyDescent="0.25">
      <c r="A618" s="12"/>
    </row>
    <row r="619" spans="1:1" ht="14.25" customHeight="1" x14ac:dyDescent="0.25">
      <c r="A619" s="12"/>
    </row>
    <row r="620" spans="1:1" ht="14.25" customHeight="1" x14ac:dyDescent="0.25">
      <c r="A620" s="12"/>
    </row>
    <row r="621" spans="1:1" ht="14.25" customHeight="1" x14ac:dyDescent="0.25">
      <c r="A621" s="12"/>
    </row>
    <row r="622" spans="1:1" ht="14.25" customHeight="1" x14ac:dyDescent="0.25">
      <c r="A622" s="12"/>
    </row>
    <row r="623" spans="1:1" ht="14.25" customHeight="1" x14ac:dyDescent="0.25">
      <c r="A623" s="12"/>
    </row>
    <row r="624" spans="1:1" ht="14.25" customHeight="1" x14ac:dyDescent="0.25">
      <c r="A624" s="12"/>
    </row>
    <row r="625" spans="1:1" ht="14.25" customHeight="1" x14ac:dyDescent="0.25">
      <c r="A625" s="12"/>
    </row>
    <row r="626" spans="1:1" ht="14.25" customHeight="1" x14ac:dyDescent="0.25">
      <c r="A626" s="12"/>
    </row>
    <row r="627" spans="1:1" ht="14.25" customHeight="1" x14ac:dyDescent="0.25">
      <c r="A627" s="12"/>
    </row>
    <row r="628" spans="1:1" ht="14.25" customHeight="1" x14ac:dyDescent="0.25">
      <c r="A628" s="12"/>
    </row>
    <row r="629" spans="1:1" ht="14.25" customHeight="1" x14ac:dyDescent="0.25">
      <c r="A629" s="12"/>
    </row>
    <row r="630" spans="1:1" ht="14.25" customHeight="1" x14ac:dyDescent="0.25">
      <c r="A630" s="12"/>
    </row>
    <row r="631" spans="1:1" ht="14.25" customHeight="1" x14ac:dyDescent="0.25">
      <c r="A631" s="12"/>
    </row>
    <row r="632" spans="1:1" ht="14.25" customHeight="1" x14ac:dyDescent="0.25">
      <c r="A632" s="12"/>
    </row>
    <row r="633" spans="1:1" ht="14.25" customHeight="1" x14ac:dyDescent="0.25">
      <c r="A633" s="12"/>
    </row>
    <row r="634" spans="1:1" ht="14.25" customHeight="1" x14ac:dyDescent="0.25">
      <c r="A634" s="12"/>
    </row>
    <row r="635" spans="1:1" ht="14.25" customHeight="1" x14ac:dyDescent="0.25">
      <c r="A635" s="12"/>
    </row>
    <row r="636" spans="1:1" ht="14.25" customHeight="1" x14ac:dyDescent="0.25">
      <c r="A636" s="12"/>
    </row>
    <row r="637" spans="1:1" ht="14.25" customHeight="1" x14ac:dyDescent="0.25">
      <c r="A637" s="12"/>
    </row>
    <row r="638" spans="1:1" ht="14.25" customHeight="1" x14ac:dyDescent="0.25">
      <c r="A638" s="12"/>
    </row>
    <row r="639" spans="1:1" ht="14.25" customHeight="1" x14ac:dyDescent="0.25">
      <c r="A639" s="12"/>
    </row>
    <row r="640" spans="1:1" ht="14.25" customHeight="1" x14ac:dyDescent="0.25">
      <c r="A640" s="12"/>
    </row>
    <row r="641" spans="1:1" ht="14.25" customHeight="1" x14ac:dyDescent="0.25">
      <c r="A641" s="12"/>
    </row>
    <row r="642" spans="1:1" ht="14.25" customHeight="1" x14ac:dyDescent="0.25">
      <c r="A642" s="12"/>
    </row>
    <row r="643" spans="1:1" ht="14.25" customHeight="1" x14ac:dyDescent="0.25">
      <c r="A643" s="12"/>
    </row>
    <row r="644" spans="1:1" ht="14.25" customHeight="1" x14ac:dyDescent="0.25">
      <c r="A644" s="12"/>
    </row>
    <row r="645" spans="1:1" ht="14.25" customHeight="1" x14ac:dyDescent="0.25">
      <c r="A645" s="12"/>
    </row>
    <row r="646" spans="1:1" ht="14.25" customHeight="1" x14ac:dyDescent="0.25">
      <c r="A646" s="12"/>
    </row>
    <row r="647" spans="1:1" ht="14.25" customHeight="1" x14ac:dyDescent="0.25">
      <c r="A647" s="12"/>
    </row>
    <row r="648" spans="1:1" ht="14.25" customHeight="1" x14ac:dyDescent="0.25">
      <c r="A648" s="12"/>
    </row>
    <row r="649" spans="1:1" ht="14.25" customHeight="1" x14ac:dyDescent="0.25">
      <c r="A649" s="12"/>
    </row>
    <row r="650" spans="1:1" ht="14.25" customHeight="1" x14ac:dyDescent="0.25">
      <c r="A650" s="12"/>
    </row>
    <row r="651" spans="1:1" ht="14.25" customHeight="1" x14ac:dyDescent="0.25">
      <c r="A651" s="12"/>
    </row>
    <row r="652" spans="1:1" ht="14.25" customHeight="1" x14ac:dyDescent="0.25">
      <c r="A652" s="12"/>
    </row>
    <row r="653" spans="1:1" ht="14.25" customHeight="1" x14ac:dyDescent="0.25">
      <c r="A653" s="12"/>
    </row>
    <row r="654" spans="1:1" ht="14.25" customHeight="1" x14ac:dyDescent="0.25">
      <c r="A654" s="12"/>
    </row>
    <row r="655" spans="1:1" ht="14.25" customHeight="1" x14ac:dyDescent="0.25">
      <c r="A655" s="12"/>
    </row>
    <row r="656" spans="1:1" ht="14.25" customHeight="1" x14ac:dyDescent="0.25">
      <c r="A656" s="12"/>
    </row>
    <row r="657" spans="1:1" ht="14.25" customHeight="1" x14ac:dyDescent="0.25">
      <c r="A657" s="12"/>
    </row>
    <row r="658" spans="1:1" ht="14.25" customHeight="1" x14ac:dyDescent="0.25">
      <c r="A658" s="12"/>
    </row>
    <row r="659" spans="1:1" ht="14.25" customHeight="1" x14ac:dyDescent="0.25">
      <c r="A659" s="12"/>
    </row>
    <row r="660" spans="1:1" ht="14.25" customHeight="1" x14ac:dyDescent="0.25">
      <c r="A660" s="12"/>
    </row>
    <row r="661" spans="1:1" ht="14.25" customHeight="1" x14ac:dyDescent="0.25">
      <c r="A661" s="12"/>
    </row>
    <row r="662" spans="1:1" ht="14.25" customHeight="1" x14ac:dyDescent="0.25">
      <c r="A662" s="12"/>
    </row>
    <row r="663" spans="1:1" ht="14.25" customHeight="1" x14ac:dyDescent="0.25">
      <c r="A663" s="12"/>
    </row>
    <row r="664" spans="1:1" ht="14.25" customHeight="1" x14ac:dyDescent="0.25">
      <c r="A664" s="12"/>
    </row>
    <row r="665" spans="1:1" ht="14.25" customHeight="1" x14ac:dyDescent="0.25">
      <c r="A665" s="12"/>
    </row>
    <row r="666" spans="1:1" ht="14.25" customHeight="1" x14ac:dyDescent="0.25">
      <c r="A666" s="12"/>
    </row>
    <row r="667" spans="1:1" ht="14.25" customHeight="1" x14ac:dyDescent="0.25">
      <c r="A667" s="12"/>
    </row>
    <row r="668" spans="1:1" ht="14.25" customHeight="1" x14ac:dyDescent="0.25">
      <c r="A668" s="12"/>
    </row>
    <row r="669" spans="1:1" ht="14.25" customHeight="1" x14ac:dyDescent="0.25">
      <c r="A669" s="12"/>
    </row>
    <row r="670" spans="1:1" ht="14.25" customHeight="1" x14ac:dyDescent="0.25">
      <c r="A670" s="12"/>
    </row>
    <row r="671" spans="1:1" ht="14.25" customHeight="1" x14ac:dyDescent="0.25">
      <c r="A671" s="12"/>
    </row>
    <row r="672" spans="1:1" ht="14.25" customHeight="1" x14ac:dyDescent="0.25">
      <c r="A672" s="12"/>
    </row>
    <row r="673" spans="1:1" ht="14.25" customHeight="1" x14ac:dyDescent="0.25">
      <c r="A673" s="12"/>
    </row>
    <row r="674" spans="1:1" ht="14.25" customHeight="1" x14ac:dyDescent="0.25">
      <c r="A674" s="12"/>
    </row>
    <row r="675" spans="1:1" ht="14.25" customHeight="1" x14ac:dyDescent="0.25">
      <c r="A675" s="12"/>
    </row>
    <row r="676" spans="1:1" ht="14.25" customHeight="1" x14ac:dyDescent="0.25">
      <c r="A676" s="12"/>
    </row>
    <row r="677" spans="1:1" ht="14.25" customHeight="1" x14ac:dyDescent="0.25">
      <c r="A677" s="12"/>
    </row>
    <row r="678" spans="1:1" ht="14.25" customHeight="1" x14ac:dyDescent="0.25">
      <c r="A678" s="12"/>
    </row>
    <row r="679" spans="1:1" ht="14.25" customHeight="1" x14ac:dyDescent="0.25">
      <c r="A679" s="12"/>
    </row>
    <row r="680" spans="1:1" ht="14.25" customHeight="1" x14ac:dyDescent="0.25">
      <c r="A680" s="12"/>
    </row>
    <row r="681" spans="1:1" ht="14.25" customHeight="1" x14ac:dyDescent="0.25">
      <c r="A681" s="12"/>
    </row>
    <row r="682" spans="1:1" ht="14.25" customHeight="1" x14ac:dyDescent="0.25">
      <c r="A682" s="12"/>
    </row>
    <row r="683" spans="1:1" ht="14.25" customHeight="1" x14ac:dyDescent="0.25">
      <c r="A683" s="12"/>
    </row>
    <row r="684" spans="1:1" ht="14.25" customHeight="1" x14ac:dyDescent="0.25">
      <c r="A684" s="12"/>
    </row>
    <row r="685" spans="1:1" ht="14.25" customHeight="1" x14ac:dyDescent="0.25">
      <c r="A685" s="12"/>
    </row>
    <row r="686" spans="1:1" ht="14.25" customHeight="1" x14ac:dyDescent="0.25">
      <c r="A686" s="12"/>
    </row>
    <row r="687" spans="1:1" ht="14.25" customHeight="1" x14ac:dyDescent="0.25">
      <c r="A687" s="12"/>
    </row>
    <row r="688" spans="1:1" ht="14.25" customHeight="1" x14ac:dyDescent="0.25">
      <c r="A688" s="12"/>
    </row>
    <row r="689" spans="1:1" ht="14.25" customHeight="1" x14ac:dyDescent="0.25">
      <c r="A689" s="12"/>
    </row>
    <row r="690" spans="1:1" ht="14.25" customHeight="1" x14ac:dyDescent="0.25">
      <c r="A690" s="12"/>
    </row>
    <row r="691" spans="1:1" ht="14.25" customHeight="1" x14ac:dyDescent="0.25">
      <c r="A691" s="12"/>
    </row>
    <row r="692" spans="1:1" ht="14.25" customHeight="1" x14ac:dyDescent="0.25">
      <c r="A692" s="12"/>
    </row>
    <row r="693" spans="1:1" ht="14.25" customHeight="1" x14ac:dyDescent="0.25">
      <c r="A693" s="12"/>
    </row>
    <row r="694" spans="1:1" ht="14.25" customHeight="1" x14ac:dyDescent="0.25">
      <c r="A694" s="12"/>
    </row>
    <row r="695" spans="1:1" ht="14.25" customHeight="1" x14ac:dyDescent="0.25">
      <c r="A695" s="12"/>
    </row>
    <row r="696" spans="1:1" ht="14.25" customHeight="1" x14ac:dyDescent="0.25">
      <c r="A696" s="12"/>
    </row>
    <row r="697" spans="1:1" ht="14.25" customHeight="1" x14ac:dyDescent="0.25">
      <c r="A697" s="12"/>
    </row>
    <row r="698" spans="1:1" ht="14.25" customHeight="1" x14ac:dyDescent="0.25">
      <c r="A698" s="12"/>
    </row>
    <row r="699" spans="1:1" ht="14.25" customHeight="1" x14ac:dyDescent="0.25">
      <c r="A699" s="12"/>
    </row>
    <row r="700" spans="1:1" ht="14.25" customHeight="1" x14ac:dyDescent="0.25">
      <c r="A700" s="12"/>
    </row>
    <row r="701" spans="1:1" ht="14.25" customHeight="1" x14ac:dyDescent="0.25">
      <c r="A701" s="12"/>
    </row>
    <row r="702" spans="1:1" ht="14.25" customHeight="1" x14ac:dyDescent="0.25">
      <c r="A702" s="12"/>
    </row>
    <row r="703" spans="1:1" ht="14.25" customHeight="1" x14ac:dyDescent="0.25">
      <c r="A703" s="12"/>
    </row>
    <row r="704" spans="1:1" ht="14.25" customHeight="1" x14ac:dyDescent="0.25">
      <c r="A704" s="12"/>
    </row>
    <row r="705" spans="1:1" ht="14.25" customHeight="1" x14ac:dyDescent="0.25">
      <c r="A705" s="12"/>
    </row>
    <row r="706" spans="1:1" ht="14.25" customHeight="1" x14ac:dyDescent="0.25">
      <c r="A706" s="12"/>
    </row>
    <row r="707" spans="1:1" ht="14.25" customHeight="1" x14ac:dyDescent="0.25">
      <c r="A707" s="12"/>
    </row>
    <row r="708" spans="1:1" ht="14.25" customHeight="1" x14ac:dyDescent="0.25">
      <c r="A708" s="12"/>
    </row>
    <row r="709" spans="1:1" ht="14.25" customHeight="1" x14ac:dyDescent="0.25">
      <c r="A709" s="12"/>
    </row>
    <row r="710" spans="1:1" ht="14.25" customHeight="1" x14ac:dyDescent="0.25">
      <c r="A710" s="12"/>
    </row>
    <row r="711" spans="1:1" ht="14.25" customHeight="1" x14ac:dyDescent="0.25">
      <c r="A711" s="12"/>
    </row>
    <row r="712" spans="1:1" ht="14.25" customHeight="1" x14ac:dyDescent="0.25">
      <c r="A712" s="12"/>
    </row>
    <row r="713" spans="1:1" ht="14.25" customHeight="1" x14ac:dyDescent="0.25">
      <c r="A713" s="12"/>
    </row>
    <row r="714" spans="1:1" ht="14.25" customHeight="1" x14ac:dyDescent="0.25">
      <c r="A714" s="12"/>
    </row>
    <row r="715" spans="1:1" ht="14.25" customHeight="1" x14ac:dyDescent="0.25">
      <c r="A715" s="12"/>
    </row>
    <row r="716" spans="1:1" ht="14.25" customHeight="1" x14ac:dyDescent="0.25">
      <c r="A716" s="12"/>
    </row>
    <row r="717" spans="1:1" ht="14.25" customHeight="1" x14ac:dyDescent="0.25">
      <c r="A717" s="12"/>
    </row>
    <row r="718" spans="1:1" ht="14.25" customHeight="1" x14ac:dyDescent="0.25">
      <c r="A718" s="12"/>
    </row>
    <row r="719" spans="1:1" ht="14.25" customHeight="1" x14ac:dyDescent="0.25">
      <c r="A719" s="12"/>
    </row>
    <row r="720" spans="1:1" ht="14.25" customHeight="1" x14ac:dyDescent="0.25">
      <c r="A720" s="12"/>
    </row>
    <row r="721" spans="1:1" ht="14.25" customHeight="1" x14ac:dyDescent="0.25">
      <c r="A721" s="12"/>
    </row>
    <row r="722" spans="1:1" ht="14.25" customHeight="1" x14ac:dyDescent="0.25">
      <c r="A722" s="12"/>
    </row>
    <row r="723" spans="1:1" ht="14.25" customHeight="1" x14ac:dyDescent="0.25">
      <c r="A723" s="12"/>
    </row>
    <row r="724" spans="1:1" ht="14.25" customHeight="1" x14ac:dyDescent="0.25">
      <c r="A724" s="12"/>
    </row>
    <row r="725" spans="1:1" ht="14.25" customHeight="1" x14ac:dyDescent="0.25">
      <c r="A725" s="12"/>
    </row>
    <row r="726" spans="1:1" ht="14.25" customHeight="1" x14ac:dyDescent="0.25">
      <c r="A726" s="12"/>
    </row>
    <row r="727" spans="1:1" ht="14.25" customHeight="1" x14ac:dyDescent="0.25">
      <c r="A727" s="12"/>
    </row>
    <row r="728" spans="1:1" ht="14.25" customHeight="1" x14ac:dyDescent="0.25">
      <c r="A728" s="12"/>
    </row>
    <row r="729" spans="1:1" ht="14.25" customHeight="1" x14ac:dyDescent="0.25">
      <c r="A729" s="12"/>
    </row>
    <row r="730" spans="1:1" ht="14.25" customHeight="1" x14ac:dyDescent="0.25">
      <c r="A730" s="12"/>
    </row>
    <row r="731" spans="1:1" ht="14.25" customHeight="1" x14ac:dyDescent="0.25">
      <c r="A731" s="12"/>
    </row>
    <row r="732" spans="1:1" ht="14.25" customHeight="1" x14ac:dyDescent="0.25">
      <c r="A732" s="12"/>
    </row>
    <row r="733" spans="1:1" ht="14.25" customHeight="1" x14ac:dyDescent="0.25">
      <c r="A733" s="12"/>
    </row>
    <row r="734" spans="1:1" ht="14.25" customHeight="1" x14ac:dyDescent="0.25">
      <c r="A734" s="12"/>
    </row>
    <row r="735" spans="1:1" ht="14.25" customHeight="1" x14ac:dyDescent="0.25">
      <c r="A735" s="12"/>
    </row>
    <row r="736" spans="1:1" ht="14.25" customHeight="1" x14ac:dyDescent="0.25">
      <c r="A736" s="12"/>
    </row>
    <row r="737" spans="1:1" ht="14.25" customHeight="1" x14ac:dyDescent="0.25">
      <c r="A737" s="12"/>
    </row>
    <row r="738" spans="1:1" ht="14.25" customHeight="1" x14ac:dyDescent="0.25">
      <c r="A738" s="12"/>
    </row>
    <row r="739" spans="1:1" ht="14.25" customHeight="1" x14ac:dyDescent="0.25">
      <c r="A739" s="12"/>
    </row>
    <row r="740" spans="1:1" ht="14.25" customHeight="1" x14ac:dyDescent="0.25">
      <c r="A740" s="12"/>
    </row>
    <row r="741" spans="1:1" ht="14.25" customHeight="1" x14ac:dyDescent="0.25">
      <c r="A741" s="12"/>
    </row>
    <row r="742" spans="1:1" ht="14.25" customHeight="1" x14ac:dyDescent="0.25">
      <c r="A742" s="12"/>
    </row>
    <row r="743" spans="1:1" ht="14.25" customHeight="1" x14ac:dyDescent="0.25">
      <c r="A743" s="12"/>
    </row>
    <row r="744" spans="1:1" ht="14.25" customHeight="1" x14ac:dyDescent="0.25">
      <c r="A744" s="12"/>
    </row>
    <row r="745" spans="1:1" ht="14.25" customHeight="1" x14ac:dyDescent="0.25">
      <c r="A745" s="12"/>
    </row>
    <row r="746" spans="1:1" ht="14.25" customHeight="1" x14ac:dyDescent="0.25">
      <c r="A746" s="12"/>
    </row>
    <row r="747" spans="1:1" ht="14.25" customHeight="1" x14ac:dyDescent="0.25">
      <c r="A747" s="12"/>
    </row>
    <row r="748" spans="1:1" ht="14.25" customHeight="1" x14ac:dyDescent="0.25">
      <c r="A748" s="12"/>
    </row>
    <row r="749" spans="1:1" ht="14.25" customHeight="1" x14ac:dyDescent="0.25">
      <c r="A749" s="12"/>
    </row>
    <row r="750" spans="1:1" ht="14.25" customHeight="1" x14ac:dyDescent="0.25">
      <c r="A750" s="12"/>
    </row>
    <row r="751" spans="1:1" ht="14.25" customHeight="1" x14ac:dyDescent="0.25">
      <c r="A751" s="12"/>
    </row>
    <row r="752" spans="1:1" ht="14.25" customHeight="1" x14ac:dyDescent="0.25">
      <c r="A752" s="12"/>
    </row>
    <row r="753" spans="1:1" ht="14.25" customHeight="1" x14ac:dyDescent="0.25">
      <c r="A753" s="12"/>
    </row>
    <row r="754" spans="1:1" ht="14.25" customHeight="1" x14ac:dyDescent="0.25">
      <c r="A754" s="12"/>
    </row>
    <row r="755" spans="1:1" ht="14.25" customHeight="1" x14ac:dyDescent="0.25">
      <c r="A755" s="12"/>
    </row>
    <row r="756" spans="1:1" ht="14.25" customHeight="1" x14ac:dyDescent="0.25">
      <c r="A756" s="12"/>
    </row>
    <row r="757" spans="1:1" ht="14.25" customHeight="1" x14ac:dyDescent="0.25">
      <c r="A757" s="12"/>
    </row>
    <row r="758" spans="1:1" ht="14.25" customHeight="1" x14ac:dyDescent="0.25">
      <c r="A758" s="12"/>
    </row>
    <row r="759" spans="1:1" ht="14.25" customHeight="1" x14ac:dyDescent="0.25">
      <c r="A759" s="12"/>
    </row>
    <row r="760" spans="1:1" ht="14.25" customHeight="1" x14ac:dyDescent="0.25">
      <c r="A760" s="12"/>
    </row>
    <row r="761" spans="1:1" ht="14.25" customHeight="1" x14ac:dyDescent="0.25">
      <c r="A761" s="12"/>
    </row>
    <row r="762" spans="1:1" ht="14.25" customHeight="1" x14ac:dyDescent="0.25">
      <c r="A762" s="12"/>
    </row>
    <row r="763" spans="1:1" ht="14.25" customHeight="1" x14ac:dyDescent="0.25">
      <c r="A763" s="12"/>
    </row>
    <row r="764" spans="1:1" ht="14.25" customHeight="1" x14ac:dyDescent="0.25">
      <c r="A764" s="12"/>
    </row>
    <row r="765" spans="1:1" ht="14.25" customHeight="1" x14ac:dyDescent="0.25">
      <c r="A765" s="12"/>
    </row>
    <row r="766" spans="1:1" ht="14.25" customHeight="1" x14ac:dyDescent="0.25">
      <c r="A766" s="12"/>
    </row>
    <row r="767" spans="1:1" ht="14.25" customHeight="1" x14ac:dyDescent="0.25">
      <c r="A767" s="12"/>
    </row>
    <row r="768" spans="1:1" ht="14.25" customHeight="1" x14ac:dyDescent="0.25">
      <c r="A768" s="12"/>
    </row>
    <row r="769" spans="1:1" ht="14.25" customHeight="1" x14ac:dyDescent="0.25">
      <c r="A769" s="12"/>
    </row>
    <row r="770" spans="1:1" ht="14.25" customHeight="1" x14ac:dyDescent="0.25">
      <c r="A770" s="12"/>
    </row>
    <row r="771" spans="1:1" ht="14.25" customHeight="1" x14ac:dyDescent="0.25">
      <c r="A771" s="12"/>
    </row>
    <row r="772" spans="1:1" ht="14.25" customHeight="1" x14ac:dyDescent="0.25">
      <c r="A772" s="12"/>
    </row>
    <row r="773" spans="1:1" ht="14.25" customHeight="1" x14ac:dyDescent="0.25">
      <c r="A773" s="12"/>
    </row>
    <row r="774" spans="1:1" ht="14.25" customHeight="1" x14ac:dyDescent="0.25">
      <c r="A774" s="12"/>
    </row>
    <row r="775" spans="1:1" ht="14.25" customHeight="1" x14ac:dyDescent="0.25">
      <c r="A775" s="12"/>
    </row>
    <row r="776" spans="1:1" ht="14.25" customHeight="1" x14ac:dyDescent="0.25">
      <c r="A776" s="12"/>
    </row>
    <row r="777" spans="1:1" ht="14.25" customHeight="1" x14ac:dyDescent="0.25">
      <c r="A777" s="12"/>
    </row>
    <row r="778" spans="1:1" ht="14.25" customHeight="1" x14ac:dyDescent="0.25">
      <c r="A778" s="12"/>
    </row>
    <row r="779" spans="1:1" ht="14.25" customHeight="1" x14ac:dyDescent="0.25">
      <c r="A779" s="12"/>
    </row>
    <row r="780" spans="1:1" ht="14.25" customHeight="1" x14ac:dyDescent="0.25">
      <c r="A780" s="12"/>
    </row>
    <row r="781" spans="1:1" ht="14.25" customHeight="1" x14ac:dyDescent="0.25">
      <c r="A781" s="12"/>
    </row>
    <row r="782" spans="1:1" ht="14.25" customHeight="1" x14ac:dyDescent="0.25">
      <c r="A782" s="12"/>
    </row>
    <row r="783" spans="1:1" ht="14.25" customHeight="1" x14ac:dyDescent="0.25">
      <c r="A783" s="12"/>
    </row>
    <row r="784" spans="1:1" ht="14.25" customHeight="1" x14ac:dyDescent="0.25">
      <c r="A784" s="12"/>
    </row>
    <row r="785" spans="1:1" ht="14.25" customHeight="1" x14ac:dyDescent="0.25">
      <c r="A785" s="12"/>
    </row>
    <row r="786" spans="1:1" ht="14.25" customHeight="1" x14ac:dyDescent="0.25">
      <c r="A786" s="12"/>
    </row>
    <row r="787" spans="1:1" ht="14.25" customHeight="1" x14ac:dyDescent="0.25">
      <c r="A787" s="12"/>
    </row>
    <row r="788" spans="1:1" ht="14.25" customHeight="1" x14ac:dyDescent="0.25">
      <c r="A788" s="12"/>
    </row>
    <row r="789" spans="1:1" ht="14.25" customHeight="1" x14ac:dyDescent="0.25">
      <c r="A789" s="12"/>
    </row>
    <row r="790" spans="1:1" ht="14.25" customHeight="1" x14ac:dyDescent="0.25">
      <c r="A790" s="12"/>
    </row>
    <row r="791" spans="1:1" ht="14.25" customHeight="1" x14ac:dyDescent="0.25">
      <c r="A791" s="12"/>
    </row>
    <row r="792" spans="1:1" ht="14.25" customHeight="1" x14ac:dyDescent="0.25">
      <c r="A792" s="12"/>
    </row>
    <row r="793" spans="1:1" ht="14.25" customHeight="1" x14ac:dyDescent="0.25">
      <c r="A793" s="12"/>
    </row>
    <row r="794" spans="1:1" ht="14.25" customHeight="1" x14ac:dyDescent="0.25">
      <c r="A794" s="12"/>
    </row>
    <row r="795" spans="1:1" ht="14.25" customHeight="1" x14ac:dyDescent="0.25">
      <c r="A795" s="12"/>
    </row>
    <row r="796" spans="1:1" ht="14.25" customHeight="1" x14ac:dyDescent="0.25">
      <c r="A796" s="12"/>
    </row>
    <row r="797" spans="1:1" ht="14.25" customHeight="1" x14ac:dyDescent="0.25">
      <c r="A797" s="12"/>
    </row>
    <row r="798" spans="1:1" ht="14.25" customHeight="1" x14ac:dyDescent="0.25">
      <c r="A798" s="12"/>
    </row>
    <row r="799" spans="1:1" ht="14.25" customHeight="1" x14ac:dyDescent="0.25">
      <c r="A799" s="12"/>
    </row>
    <row r="800" spans="1:1" ht="14.25" customHeight="1" x14ac:dyDescent="0.25">
      <c r="A800" s="12"/>
    </row>
    <row r="801" spans="1:1" ht="14.25" customHeight="1" x14ac:dyDescent="0.25">
      <c r="A801" s="12"/>
    </row>
    <row r="802" spans="1:1" ht="14.25" customHeight="1" x14ac:dyDescent="0.25">
      <c r="A802" s="12"/>
    </row>
    <row r="803" spans="1:1" ht="14.25" customHeight="1" x14ac:dyDescent="0.25">
      <c r="A803" s="12"/>
    </row>
    <row r="804" spans="1:1" ht="14.25" customHeight="1" x14ac:dyDescent="0.25">
      <c r="A804" s="12"/>
    </row>
    <row r="805" spans="1:1" ht="14.25" customHeight="1" x14ac:dyDescent="0.25">
      <c r="A805" s="12"/>
    </row>
    <row r="806" spans="1:1" ht="14.25" customHeight="1" x14ac:dyDescent="0.25">
      <c r="A806" s="12"/>
    </row>
    <row r="807" spans="1:1" ht="14.25" customHeight="1" x14ac:dyDescent="0.25">
      <c r="A807" s="12"/>
    </row>
    <row r="808" spans="1:1" ht="14.25" customHeight="1" x14ac:dyDescent="0.25">
      <c r="A808" s="12"/>
    </row>
    <row r="809" spans="1:1" ht="14.25" customHeight="1" x14ac:dyDescent="0.25">
      <c r="A809" s="12"/>
    </row>
    <row r="810" spans="1:1" ht="14.25" customHeight="1" x14ac:dyDescent="0.25">
      <c r="A810" s="12"/>
    </row>
    <row r="811" spans="1:1" ht="14.25" customHeight="1" x14ac:dyDescent="0.25">
      <c r="A811" s="12"/>
    </row>
    <row r="812" spans="1:1" ht="14.25" customHeight="1" x14ac:dyDescent="0.25">
      <c r="A812" s="12"/>
    </row>
    <row r="813" spans="1:1" ht="14.25" customHeight="1" x14ac:dyDescent="0.25">
      <c r="A813" s="12"/>
    </row>
    <row r="814" spans="1:1" ht="14.25" customHeight="1" x14ac:dyDescent="0.25">
      <c r="A814" s="12"/>
    </row>
    <row r="815" spans="1:1" ht="14.25" customHeight="1" x14ac:dyDescent="0.25">
      <c r="A815" s="12"/>
    </row>
    <row r="816" spans="1:1" ht="14.25" customHeight="1" x14ac:dyDescent="0.25">
      <c r="A816" s="12"/>
    </row>
    <row r="817" spans="1:1" ht="14.25" customHeight="1" x14ac:dyDescent="0.25">
      <c r="A817" s="12"/>
    </row>
    <row r="818" spans="1:1" ht="14.25" customHeight="1" x14ac:dyDescent="0.25">
      <c r="A818" s="12"/>
    </row>
    <row r="819" spans="1:1" ht="14.25" customHeight="1" x14ac:dyDescent="0.25">
      <c r="A819" s="12"/>
    </row>
    <row r="820" spans="1:1" ht="14.25" customHeight="1" x14ac:dyDescent="0.25">
      <c r="A820" s="12"/>
    </row>
    <row r="821" spans="1:1" ht="14.25" customHeight="1" x14ac:dyDescent="0.25">
      <c r="A821" s="12"/>
    </row>
    <row r="822" spans="1:1" ht="14.25" customHeight="1" x14ac:dyDescent="0.25">
      <c r="A822" s="12"/>
    </row>
    <row r="823" spans="1:1" ht="14.25" customHeight="1" x14ac:dyDescent="0.25">
      <c r="A823" s="12"/>
    </row>
    <row r="824" spans="1:1" ht="14.25" customHeight="1" x14ac:dyDescent="0.25">
      <c r="A824" s="12"/>
    </row>
    <row r="825" spans="1:1" ht="14.25" customHeight="1" x14ac:dyDescent="0.25">
      <c r="A825" s="12"/>
    </row>
    <row r="826" spans="1:1" ht="14.25" customHeight="1" x14ac:dyDescent="0.25">
      <c r="A826" s="12"/>
    </row>
    <row r="827" spans="1:1" ht="14.25" customHeight="1" x14ac:dyDescent="0.25">
      <c r="A827" s="12"/>
    </row>
    <row r="828" spans="1:1" ht="14.25" customHeight="1" x14ac:dyDescent="0.25">
      <c r="A828" s="12"/>
    </row>
    <row r="829" spans="1:1" ht="14.25" customHeight="1" x14ac:dyDescent="0.25">
      <c r="A829" s="12"/>
    </row>
    <row r="830" spans="1:1" ht="14.25" customHeight="1" x14ac:dyDescent="0.25">
      <c r="A830" s="12"/>
    </row>
    <row r="831" spans="1:1" ht="14.25" customHeight="1" x14ac:dyDescent="0.25">
      <c r="A831" s="12"/>
    </row>
    <row r="832" spans="1:1" ht="14.25" customHeight="1" x14ac:dyDescent="0.25">
      <c r="A832" s="12"/>
    </row>
    <row r="833" spans="1:1" ht="14.25" customHeight="1" x14ac:dyDescent="0.25">
      <c r="A833" s="12"/>
    </row>
    <row r="834" spans="1:1" ht="14.25" customHeight="1" x14ac:dyDescent="0.25">
      <c r="A834" s="12"/>
    </row>
    <row r="835" spans="1:1" ht="14.25" customHeight="1" x14ac:dyDescent="0.25">
      <c r="A835" s="12"/>
    </row>
    <row r="836" spans="1:1" ht="14.25" customHeight="1" x14ac:dyDescent="0.25">
      <c r="A836" s="12"/>
    </row>
    <row r="837" spans="1:1" ht="14.25" customHeight="1" x14ac:dyDescent="0.25">
      <c r="A837" s="12"/>
    </row>
    <row r="838" spans="1:1" ht="14.25" customHeight="1" x14ac:dyDescent="0.25">
      <c r="A838" s="12"/>
    </row>
    <row r="839" spans="1:1" ht="14.25" customHeight="1" x14ac:dyDescent="0.25">
      <c r="A839" s="12"/>
    </row>
    <row r="840" spans="1:1" ht="14.25" customHeight="1" x14ac:dyDescent="0.25">
      <c r="A840" s="12"/>
    </row>
    <row r="841" spans="1:1" ht="14.25" customHeight="1" x14ac:dyDescent="0.25">
      <c r="A841" s="12"/>
    </row>
    <row r="842" spans="1:1" ht="14.25" customHeight="1" x14ac:dyDescent="0.25">
      <c r="A842" s="12"/>
    </row>
    <row r="843" spans="1:1" ht="14.25" customHeight="1" x14ac:dyDescent="0.25">
      <c r="A843" s="12"/>
    </row>
    <row r="844" spans="1:1" ht="14.25" customHeight="1" x14ac:dyDescent="0.25">
      <c r="A844" s="12"/>
    </row>
    <row r="845" spans="1:1" ht="14.25" customHeight="1" x14ac:dyDescent="0.25">
      <c r="A845" s="12"/>
    </row>
    <row r="846" spans="1:1" ht="14.25" customHeight="1" x14ac:dyDescent="0.25">
      <c r="A846" s="12"/>
    </row>
    <row r="847" spans="1:1" ht="14.25" customHeight="1" x14ac:dyDescent="0.25">
      <c r="A847" s="12"/>
    </row>
    <row r="848" spans="1:1" ht="14.25" customHeight="1" x14ac:dyDescent="0.25">
      <c r="A848" s="12"/>
    </row>
    <row r="849" spans="1:1" ht="14.25" customHeight="1" x14ac:dyDescent="0.25">
      <c r="A849" s="12"/>
    </row>
    <row r="850" spans="1:1" ht="14.25" customHeight="1" x14ac:dyDescent="0.25">
      <c r="A850" s="12"/>
    </row>
    <row r="851" spans="1:1" ht="14.25" customHeight="1" x14ac:dyDescent="0.25">
      <c r="A851" s="12"/>
    </row>
    <row r="852" spans="1:1" ht="14.25" customHeight="1" x14ac:dyDescent="0.25">
      <c r="A852" s="12"/>
    </row>
    <row r="853" spans="1:1" ht="14.25" customHeight="1" x14ac:dyDescent="0.25">
      <c r="A853" s="12"/>
    </row>
    <row r="854" spans="1:1" ht="14.25" customHeight="1" x14ac:dyDescent="0.25">
      <c r="A854" s="12"/>
    </row>
    <row r="855" spans="1:1" ht="14.25" customHeight="1" x14ac:dyDescent="0.25">
      <c r="A855" s="12"/>
    </row>
    <row r="856" spans="1:1" ht="14.25" customHeight="1" x14ac:dyDescent="0.25">
      <c r="A856" s="12"/>
    </row>
    <row r="857" spans="1:1" ht="14.25" customHeight="1" x14ac:dyDescent="0.25">
      <c r="A857" s="12"/>
    </row>
    <row r="858" spans="1:1" ht="14.25" customHeight="1" x14ac:dyDescent="0.25">
      <c r="A858" s="12"/>
    </row>
    <row r="859" spans="1:1" ht="14.25" customHeight="1" x14ac:dyDescent="0.25">
      <c r="A859" s="12"/>
    </row>
    <row r="860" spans="1:1" ht="14.25" customHeight="1" x14ac:dyDescent="0.25">
      <c r="A860" s="12"/>
    </row>
    <row r="861" spans="1:1" ht="14.25" customHeight="1" x14ac:dyDescent="0.25">
      <c r="A861" s="12"/>
    </row>
    <row r="862" spans="1:1" ht="14.25" customHeight="1" x14ac:dyDescent="0.25">
      <c r="A862" s="12"/>
    </row>
    <row r="863" spans="1:1" ht="14.25" customHeight="1" x14ac:dyDescent="0.25">
      <c r="A863" s="12"/>
    </row>
    <row r="864" spans="1:1" ht="14.25" customHeight="1" x14ac:dyDescent="0.25">
      <c r="A864" s="12"/>
    </row>
    <row r="865" spans="1:1" ht="14.25" customHeight="1" x14ac:dyDescent="0.25">
      <c r="A865" s="12"/>
    </row>
    <row r="866" spans="1:1" ht="14.25" customHeight="1" x14ac:dyDescent="0.25">
      <c r="A866" s="12"/>
    </row>
    <row r="867" spans="1:1" ht="14.25" customHeight="1" x14ac:dyDescent="0.25">
      <c r="A867" s="12"/>
    </row>
    <row r="868" spans="1:1" ht="14.25" customHeight="1" x14ac:dyDescent="0.25">
      <c r="A868" s="12"/>
    </row>
    <row r="869" spans="1:1" ht="14.25" customHeight="1" x14ac:dyDescent="0.25">
      <c r="A869" s="12"/>
    </row>
    <row r="870" spans="1:1" ht="14.25" customHeight="1" x14ac:dyDescent="0.25">
      <c r="A870" s="12"/>
    </row>
    <row r="871" spans="1:1" ht="14.25" customHeight="1" x14ac:dyDescent="0.25">
      <c r="A871" s="12"/>
    </row>
    <row r="872" spans="1:1" ht="14.25" customHeight="1" x14ac:dyDescent="0.25">
      <c r="A872" s="12"/>
    </row>
    <row r="873" spans="1:1" ht="14.25" customHeight="1" x14ac:dyDescent="0.25">
      <c r="A873" s="12"/>
    </row>
    <row r="874" spans="1:1" ht="14.25" customHeight="1" x14ac:dyDescent="0.25">
      <c r="A874" s="12"/>
    </row>
    <row r="875" spans="1:1" ht="14.25" customHeight="1" x14ac:dyDescent="0.25">
      <c r="A875" s="12"/>
    </row>
    <row r="876" spans="1:1" ht="14.25" customHeight="1" x14ac:dyDescent="0.25">
      <c r="A876" s="12"/>
    </row>
    <row r="877" spans="1:1" ht="14.25" customHeight="1" x14ac:dyDescent="0.25">
      <c r="A877" s="12"/>
    </row>
    <row r="878" spans="1:1" ht="14.25" customHeight="1" x14ac:dyDescent="0.25">
      <c r="A878" s="12"/>
    </row>
    <row r="879" spans="1:1" ht="14.25" customHeight="1" x14ac:dyDescent="0.25">
      <c r="A879" s="12"/>
    </row>
    <row r="880" spans="1:1" ht="14.25" customHeight="1" x14ac:dyDescent="0.25">
      <c r="A880" s="12"/>
    </row>
    <row r="881" spans="1:1" ht="14.25" customHeight="1" x14ac:dyDescent="0.25">
      <c r="A881" s="12"/>
    </row>
    <row r="882" spans="1:1" ht="14.25" customHeight="1" x14ac:dyDescent="0.25">
      <c r="A882" s="12"/>
    </row>
    <row r="883" spans="1:1" ht="14.25" customHeight="1" x14ac:dyDescent="0.25">
      <c r="A883" s="12"/>
    </row>
    <row r="884" spans="1:1" ht="14.25" customHeight="1" x14ac:dyDescent="0.25">
      <c r="A884" s="12"/>
    </row>
    <row r="885" spans="1:1" ht="14.25" customHeight="1" x14ac:dyDescent="0.25">
      <c r="A885" s="12"/>
    </row>
    <row r="886" spans="1:1" ht="14.25" customHeight="1" x14ac:dyDescent="0.25">
      <c r="A886" s="12"/>
    </row>
    <row r="887" spans="1:1" ht="14.25" customHeight="1" x14ac:dyDescent="0.25">
      <c r="A887" s="12"/>
    </row>
    <row r="888" spans="1:1" ht="14.25" customHeight="1" x14ac:dyDescent="0.25">
      <c r="A888" s="12"/>
    </row>
    <row r="889" spans="1:1" ht="14.25" customHeight="1" x14ac:dyDescent="0.25">
      <c r="A889" s="12"/>
    </row>
    <row r="890" spans="1:1" ht="14.25" customHeight="1" x14ac:dyDescent="0.25">
      <c r="A890" s="12"/>
    </row>
    <row r="891" spans="1:1" ht="14.25" customHeight="1" x14ac:dyDescent="0.25">
      <c r="A891" s="12"/>
    </row>
    <row r="892" spans="1:1" ht="14.25" customHeight="1" x14ac:dyDescent="0.25">
      <c r="A892" s="12"/>
    </row>
    <row r="893" spans="1:1" ht="14.25" customHeight="1" x14ac:dyDescent="0.25">
      <c r="A893" s="12"/>
    </row>
    <row r="894" spans="1:1" ht="14.25" customHeight="1" x14ac:dyDescent="0.25">
      <c r="A894" s="12"/>
    </row>
    <row r="895" spans="1:1" ht="14.25" customHeight="1" x14ac:dyDescent="0.25">
      <c r="A895" s="12"/>
    </row>
    <row r="896" spans="1:1" ht="14.25" customHeight="1" x14ac:dyDescent="0.25">
      <c r="A896" s="12"/>
    </row>
    <row r="897" spans="1:1" ht="14.25" customHeight="1" x14ac:dyDescent="0.25">
      <c r="A897" s="12"/>
    </row>
    <row r="898" spans="1:1" ht="14.25" customHeight="1" x14ac:dyDescent="0.25">
      <c r="A898" s="12"/>
    </row>
    <row r="899" spans="1:1" ht="14.25" customHeight="1" x14ac:dyDescent="0.25">
      <c r="A899" s="12"/>
    </row>
    <row r="900" spans="1:1" ht="14.25" customHeight="1" x14ac:dyDescent="0.25">
      <c r="A900" s="12"/>
    </row>
    <row r="901" spans="1:1" ht="14.25" customHeight="1" x14ac:dyDescent="0.25">
      <c r="A901" s="12"/>
    </row>
    <row r="902" spans="1:1" ht="14.25" customHeight="1" x14ac:dyDescent="0.25">
      <c r="A902" s="12"/>
    </row>
    <row r="903" spans="1:1" ht="14.25" customHeight="1" x14ac:dyDescent="0.25">
      <c r="A903" s="12"/>
    </row>
    <row r="904" spans="1:1" ht="14.25" customHeight="1" x14ac:dyDescent="0.25">
      <c r="A904" s="12"/>
    </row>
    <row r="905" spans="1:1" ht="14.25" customHeight="1" x14ac:dyDescent="0.25">
      <c r="A905" s="12"/>
    </row>
    <row r="906" spans="1:1" ht="14.25" customHeight="1" x14ac:dyDescent="0.25">
      <c r="A906" s="12"/>
    </row>
    <row r="907" spans="1:1" ht="14.25" customHeight="1" x14ac:dyDescent="0.25">
      <c r="A907" s="12"/>
    </row>
    <row r="908" spans="1:1" ht="14.25" customHeight="1" x14ac:dyDescent="0.25">
      <c r="A908" s="12"/>
    </row>
    <row r="909" spans="1:1" ht="14.25" customHeight="1" x14ac:dyDescent="0.25">
      <c r="A909" s="12"/>
    </row>
    <row r="910" spans="1:1" ht="14.25" customHeight="1" x14ac:dyDescent="0.25">
      <c r="A910" s="12"/>
    </row>
    <row r="911" spans="1:1" ht="14.25" customHeight="1" x14ac:dyDescent="0.25">
      <c r="A911" s="12"/>
    </row>
    <row r="912" spans="1:1" ht="14.25" customHeight="1" x14ac:dyDescent="0.25">
      <c r="A912" s="12"/>
    </row>
    <row r="913" spans="1:1" ht="14.25" customHeight="1" x14ac:dyDescent="0.25">
      <c r="A913" s="12"/>
    </row>
    <row r="914" spans="1:1" ht="14.25" customHeight="1" x14ac:dyDescent="0.25">
      <c r="A914" s="12"/>
    </row>
    <row r="915" spans="1:1" ht="14.25" customHeight="1" x14ac:dyDescent="0.25">
      <c r="A915" s="12"/>
    </row>
    <row r="916" spans="1:1" ht="14.25" customHeight="1" x14ac:dyDescent="0.25">
      <c r="A916" s="12"/>
    </row>
    <row r="917" spans="1:1" ht="14.25" customHeight="1" x14ac:dyDescent="0.25">
      <c r="A917" s="12"/>
    </row>
    <row r="918" spans="1:1" ht="14.25" customHeight="1" x14ac:dyDescent="0.25">
      <c r="A918" s="12"/>
    </row>
    <row r="919" spans="1:1" ht="14.25" customHeight="1" x14ac:dyDescent="0.25">
      <c r="A919" s="12"/>
    </row>
    <row r="920" spans="1:1" ht="14.25" customHeight="1" x14ac:dyDescent="0.25">
      <c r="A920" s="12"/>
    </row>
    <row r="921" spans="1:1" ht="14.25" customHeight="1" x14ac:dyDescent="0.25">
      <c r="A921" s="12"/>
    </row>
    <row r="922" spans="1:1" ht="14.25" customHeight="1" x14ac:dyDescent="0.25">
      <c r="A922" s="12"/>
    </row>
    <row r="923" spans="1:1" ht="14.25" customHeight="1" x14ac:dyDescent="0.25">
      <c r="A923" s="12"/>
    </row>
    <row r="924" spans="1:1" ht="14.25" customHeight="1" x14ac:dyDescent="0.25">
      <c r="A924" s="12"/>
    </row>
    <row r="925" spans="1:1" ht="14.25" customHeight="1" x14ac:dyDescent="0.25">
      <c r="A925" s="12"/>
    </row>
    <row r="926" spans="1:1" ht="14.25" customHeight="1" x14ac:dyDescent="0.25">
      <c r="A926" s="12"/>
    </row>
    <row r="927" spans="1:1" ht="14.25" customHeight="1" x14ac:dyDescent="0.25">
      <c r="A927" s="12"/>
    </row>
    <row r="928" spans="1:1" ht="14.25" customHeight="1" x14ac:dyDescent="0.25">
      <c r="A928" s="12"/>
    </row>
    <row r="929" spans="1:1" ht="14.25" customHeight="1" x14ac:dyDescent="0.25">
      <c r="A929" s="12"/>
    </row>
    <row r="930" spans="1:1" ht="14.25" customHeight="1" x14ac:dyDescent="0.25">
      <c r="A930" s="12"/>
    </row>
    <row r="931" spans="1:1" ht="14.25" customHeight="1" x14ac:dyDescent="0.25">
      <c r="A931" s="12"/>
    </row>
    <row r="932" spans="1:1" ht="14.25" customHeight="1" x14ac:dyDescent="0.25">
      <c r="A932" s="12"/>
    </row>
    <row r="933" spans="1:1" ht="14.25" customHeight="1" x14ac:dyDescent="0.25">
      <c r="A933" s="12"/>
    </row>
    <row r="934" spans="1:1" ht="14.25" customHeight="1" x14ac:dyDescent="0.25">
      <c r="A934" s="12"/>
    </row>
    <row r="935" spans="1:1" ht="14.25" customHeight="1" x14ac:dyDescent="0.25">
      <c r="A935" s="12"/>
    </row>
    <row r="936" spans="1:1" ht="14.25" customHeight="1" x14ac:dyDescent="0.25">
      <c r="A936" s="12"/>
    </row>
    <row r="937" spans="1:1" ht="14.25" customHeight="1" x14ac:dyDescent="0.25">
      <c r="A937" s="12"/>
    </row>
    <row r="938" spans="1:1" ht="14.25" customHeight="1" x14ac:dyDescent="0.25">
      <c r="A938" s="12"/>
    </row>
    <row r="939" spans="1:1" ht="14.25" customHeight="1" x14ac:dyDescent="0.25">
      <c r="A939" s="12"/>
    </row>
    <row r="940" spans="1:1" ht="14.25" customHeight="1" x14ac:dyDescent="0.25">
      <c r="A940" s="12"/>
    </row>
    <row r="941" spans="1:1" ht="14.25" customHeight="1" x14ac:dyDescent="0.25">
      <c r="A941" s="12"/>
    </row>
    <row r="942" spans="1:1" ht="14.25" customHeight="1" x14ac:dyDescent="0.25">
      <c r="A942" s="12"/>
    </row>
    <row r="943" spans="1:1" ht="14.25" customHeight="1" x14ac:dyDescent="0.25">
      <c r="A943" s="12"/>
    </row>
    <row r="944" spans="1:1" ht="14.25" customHeight="1" x14ac:dyDescent="0.25">
      <c r="A944" s="12"/>
    </row>
    <row r="945" spans="1:1" ht="14.25" customHeight="1" x14ac:dyDescent="0.25">
      <c r="A945" s="12"/>
    </row>
    <row r="946" spans="1:1" ht="14.25" customHeight="1" x14ac:dyDescent="0.25">
      <c r="A946" s="12"/>
    </row>
    <row r="947" spans="1:1" ht="14.25" customHeight="1" x14ac:dyDescent="0.25">
      <c r="A947" s="12"/>
    </row>
    <row r="948" spans="1:1" ht="14.25" customHeight="1" x14ac:dyDescent="0.25">
      <c r="A948" s="12"/>
    </row>
    <row r="949" spans="1:1" ht="14.25" customHeight="1" x14ac:dyDescent="0.25">
      <c r="A949" s="12"/>
    </row>
    <row r="950" spans="1:1" ht="14.25" customHeight="1" x14ac:dyDescent="0.25">
      <c r="A950" s="12"/>
    </row>
    <row r="951" spans="1:1" ht="14.25" customHeight="1" x14ac:dyDescent="0.25">
      <c r="A951" s="12"/>
    </row>
    <row r="952" spans="1:1" ht="14.25" customHeight="1" x14ac:dyDescent="0.25">
      <c r="A952" s="12"/>
    </row>
    <row r="953" spans="1:1" ht="14.25" customHeight="1" x14ac:dyDescent="0.25">
      <c r="A953" s="12"/>
    </row>
    <row r="954" spans="1:1" ht="14.25" customHeight="1" x14ac:dyDescent="0.25">
      <c r="A954" s="12"/>
    </row>
    <row r="955" spans="1:1" ht="14.25" customHeight="1" x14ac:dyDescent="0.25">
      <c r="A955" s="12"/>
    </row>
    <row r="956" spans="1:1" ht="14.25" customHeight="1" x14ac:dyDescent="0.25">
      <c r="A956" s="12"/>
    </row>
    <row r="957" spans="1:1" ht="14.25" customHeight="1" x14ac:dyDescent="0.25">
      <c r="A957" s="12"/>
    </row>
    <row r="958" spans="1:1" ht="14.25" customHeight="1" x14ac:dyDescent="0.25">
      <c r="A958" s="12"/>
    </row>
    <row r="959" spans="1:1" ht="14.25" customHeight="1" x14ac:dyDescent="0.25">
      <c r="A959" s="12"/>
    </row>
    <row r="960" spans="1:1" ht="14.25" customHeight="1" x14ac:dyDescent="0.25">
      <c r="A960" s="12"/>
    </row>
    <row r="961" spans="1:1" ht="14.25" customHeight="1" x14ac:dyDescent="0.25">
      <c r="A961" s="12"/>
    </row>
    <row r="962" spans="1:1" ht="14.25" customHeight="1" x14ac:dyDescent="0.25">
      <c r="A962" s="12"/>
    </row>
    <row r="963" spans="1:1" ht="14.25" customHeight="1" x14ac:dyDescent="0.25">
      <c r="A963" s="12"/>
    </row>
    <row r="964" spans="1:1" ht="14.25" customHeight="1" x14ac:dyDescent="0.25">
      <c r="A964" s="12"/>
    </row>
    <row r="965" spans="1:1" ht="14.25" customHeight="1" x14ac:dyDescent="0.25">
      <c r="A965" s="12"/>
    </row>
    <row r="966" spans="1:1" ht="14.25" customHeight="1" x14ac:dyDescent="0.25">
      <c r="A966" s="12"/>
    </row>
    <row r="967" spans="1:1" ht="14.25" customHeight="1" x14ac:dyDescent="0.25">
      <c r="A967" s="12"/>
    </row>
    <row r="968" spans="1:1" ht="14.25" customHeight="1" x14ac:dyDescent="0.25">
      <c r="A968" s="12"/>
    </row>
    <row r="969" spans="1:1" ht="14.25" customHeight="1" x14ac:dyDescent="0.25">
      <c r="A969" s="12"/>
    </row>
    <row r="970" spans="1:1" ht="14.25" customHeight="1" x14ac:dyDescent="0.25">
      <c r="A970" s="12"/>
    </row>
    <row r="971" spans="1:1" ht="14.25" customHeight="1" x14ac:dyDescent="0.25">
      <c r="A971" s="12"/>
    </row>
    <row r="972" spans="1:1" ht="14.25" customHeight="1" x14ac:dyDescent="0.25">
      <c r="A972" s="12"/>
    </row>
    <row r="973" spans="1:1" ht="14.25" customHeight="1" x14ac:dyDescent="0.25">
      <c r="A973" s="12"/>
    </row>
    <row r="974" spans="1:1" ht="14.25" customHeight="1" x14ac:dyDescent="0.25">
      <c r="A974" s="12"/>
    </row>
    <row r="975" spans="1:1" ht="14.25" customHeight="1" x14ac:dyDescent="0.25">
      <c r="A975" s="12"/>
    </row>
    <row r="976" spans="1:1" ht="14.25" customHeight="1" x14ac:dyDescent="0.25">
      <c r="A976" s="12"/>
    </row>
    <row r="977" spans="1:1" ht="14.25" customHeight="1" x14ac:dyDescent="0.25">
      <c r="A977" s="12"/>
    </row>
    <row r="978" spans="1:1" ht="14.25" customHeight="1" x14ac:dyDescent="0.25">
      <c r="A978" s="12"/>
    </row>
    <row r="979" spans="1:1" ht="14.25" customHeight="1" x14ac:dyDescent="0.25">
      <c r="A979" s="12"/>
    </row>
    <row r="980" spans="1:1" ht="14.25" customHeight="1" x14ac:dyDescent="0.25">
      <c r="A980" s="12"/>
    </row>
    <row r="981" spans="1:1" ht="14.25" customHeight="1" x14ac:dyDescent="0.25">
      <c r="A981" s="12"/>
    </row>
    <row r="982" spans="1:1" ht="14.25" customHeight="1" x14ac:dyDescent="0.25">
      <c r="A982" s="12"/>
    </row>
    <row r="983" spans="1:1" ht="14.25" customHeight="1" x14ac:dyDescent="0.25">
      <c r="A983" s="12"/>
    </row>
    <row r="984" spans="1:1" ht="14.25" customHeight="1" x14ac:dyDescent="0.25">
      <c r="A984" s="12"/>
    </row>
    <row r="985" spans="1:1" ht="14.25" customHeight="1" x14ac:dyDescent="0.25">
      <c r="A985" s="12"/>
    </row>
    <row r="986" spans="1:1" ht="14.25" customHeight="1" x14ac:dyDescent="0.25">
      <c r="A986" s="12"/>
    </row>
    <row r="987" spans="1:1" ht="14.25" customHeight="1" x14ac:dyDescent="0.25">
      <c r="A987" s="12"/>
    </row>
    <row r="988" spans="1:1" ht="14.25" customHeight="1" x14ac:dyDescent="0.25">
      <c r="A988" s="12"/>
    </row>
    <row r="989" spans="1:1" ht="14.25" customHeight="1" x14ac:dyDescent="0.25">
      <c r="A989" s="12"/>
    </row>
    <row r="990" spans="1:1" ht="14.25" customHeight="1" x14ac:dyDescent="0.25">
      <c r="A990" s="12"/>
    </row>
    <row r="991" spans="1:1" ht="14.25" customHeight="1" x14ac:dyDescent="0.25">
      <c r="A991" s="12"/>
    </row>
    <row r="992" spans="1:1" ht="14.25" customHeight="1" x14ac:dyDescent="0.25">
      <c r="A992" s="12"/>
    </row>
    <row r="993" spans="1:1" ht="14.25" customHeight="1" x14ac:dyDescent="0.25">
      <c r="A993" s="12"/>
    </row>
    <row r="994" spans="1:1" ht="14.25" customHeight="1" x14ac:dyDescent="0.25">
      <c r="A994" s="12"/>
    </row>
    <row r="995" spans="1:1" ht="14.25" customHeight="1" x14ac:dyDescent="0.25">
      <c r="A995" s="12"/>
    </row>
    <row r="996" spans="1:1" ht="14.25" customHeight="1" x14ac:dyDescent="0.25">
      <c r="A996" s="12"/>
    </row>
    <row r="997" spans="1:1" ht="14.25" customHeight="1" x14ac:dyDescent="0.25">
      <c r="A997" s="12"/>
    </row>
    <row r="998" spans="1:1" ht="14.25" customHeight="1" x14ac:dyDescent="0.25">
      <c r="A998" s="12"/>
    </row>
    <row r="999" spans="1:1" ht="14.25" customHeight="1" x14ac:dyDescent="0.25">
      <c r="A999" s="12"/>
    </row>
    <row r="1000" spans="1:1" ht="14.25" customHeight="1" x14ac:dyDescent="0.25">
      <c r="A1000" s="12"/>
    </row>
  </sheetData>
  <mergeCells count="2">
    <mergeCell ref="B2:C2"/>
    <mergeCell ref="E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Ledger</vt:lpstr>
      <vt:lpstr>Charting</vt:lpstr>
      <vt:lpstr>Dashboard!Extract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Farrah Duckworth</dc:creator>
  <cp:lastModifiedBy>Farrah Rwaka</cp:lastModifiedBy>
  <cp:lastPrinted>2022-09-13T20:45:51Z</cp:lastPrinted>
  <dcterms:created xsi:type="dcterms:W3CDTF">2022-09-09T14:55:41Z</dcterms:created>
  <dcterms:modified xsi:type="dcterms:W3CDTF">2022-09-14T16:06:08Z</dcterms:modified>
</cp:coreProperties>
</file>