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H\Desktop\"/>
    </mc:Choice>
  </mc:AlternateContent>
  <bookViews>
    <workbookView xWindow="0" yWindow="0" windowWidth="15345" windowHeight="4635" activeTab="1"/>
  </bookViews>
  <sheets>
    <sheet name="Index" sheetId="1" r:id="rId1"/>
    <sheet name="Invoice" sheetId="3" r:id="rId2"/>
    <sheet name="Vendor" sheetId="4" r:id="rId3"/>
    <sheet name="Sheet1" sheetId="5" r:id="rId4"/>
  </sheets>
  <definedNames>
    <definedName name="_xlnm._FilterDatabase" localSheetId="0" hidden="1">Index!$A$1:$L$365</definedName>
    <definedName name="_xlnm._FilterDatabase" localSheetId="2" hidden="1">Vendor!$A$1:$C$41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3" l="1"/>
  <c r="D10" i="3" s="1"/>
  <c r="D9" i="3" l="1"/>
  <c r="N5" i="5"/>
  <c r="E5" i="5" l="1"/>
  <c r="G5" i="5" s="1"/>
  <c r="K5" i="5" s="1"/>
  <c r="G367" i="1" l="1"/>
  <c r="I367" i="1" s="1"/>
  <c r="G368" i="1"/>
  <c r="I368" i="1" s="1"/>
  <c r="J368" i="1" s="1"/>
  <c r="G366" i="1"/>
  <c r="J367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2" i="1"/>
  <c r="I365" i="1" l="1"/>
  <c r="J365" i="1" s="1"/>
  <c r="I364" i="1"/>
  <c r="J364" i="1" s="1"/>
  <c r="I363" i="1"/>
  <c r="J363" i="1" s="1"/>
  <c r="I362" i="1"/>
  <c r="J362" i="1" s="1"/>
  <c r="I361" i="1"/>
  <c r="J361" i="1" s="1"/>
  <c r="A361" i="1"/>
  <c r="A362" i="1" s="1"/>
  <c r="I360" i="1"/>
  <c r="J360" i="1" s="1"/>
  <c r="I359" i="1"/>
  <c r="J359" i="1" s="1"/>
  <c r="I358" i="1"/>
  <c r="J358" i="1" s="1"/>
  <c r="I357" i="1"/>
  <c r="J357" i="1" s="1"/>
  <c r="I356" i="1"/>
  <c r="J356" i="1" s="1"/>
  <c r="A356" i="1"/>
  <c r="I355" i="1"/>
  <c r="J355" i="1" s="1"/>
  <c r="I354" i="1"/>
  <c r="J354" i="1" s="1"/>
  <c r="I353" i="1"/>
  <c r="J353" i="1" s="1"/>
  <c r="I352" i="1"/>
  <c r="J352" i="1" s="1"/>
  <c r="I351" i="1"/>
  <c r="J351" i="1" s="1"/>
  <c r="I350" i="1"/>
  <c r="J350" i="1" s="1"/>
  <c r="I349" i="1"/>
  <c r="J349" i="1" s="1"/>
  <c r="I348" i="1"/>
  <c r="J348" i="1" s="1"/>
  <c r="I347" i="1"/>
  <c r="J347" i="1" s="1"/>
  <c r="I346" i="1"/>
  <c r="J346" i="1" s="1"/>
  <c r="I345" i="1"/>
  <c r="J345" i="1" s="1"/>
  <c r="I344" i="1"/>
  <c r="J344" i="1" s="1"/>
  <c r="I343" i="1"/>
  <c r="J343" i="1" s="1"/>
  <c r="I342" i="1"/>
  <c r="J342" i="1" s="1"/>
  <c r="A342" i="1"/>
  <c r="A343" i="1" s="1"/>
  <c r="A344" i="1" s="1"/>
  <c r="I341" i="1"/>
  <c r="J341" i="1" s="1"/>
  <c r="I340" i="1"/>
  <c r="J340" i="1" s="1"/>
  <c r="I339" i="1"/>
  <c r="J339" i="1" s="1"/>
  <c r="I338" i="1"/>
  <c r="J338" i="1" s="1"/>
  <c r="I337" i="1"/>
  <c r="J337" i="1" s="1"/>
  <c r="I336" i="1"/>
  <c r="J336" i="1" s="1"/>
  <c r="I335" i="1"/>
  <c r="J335" i="1" s="1"/>
  <c r="I334" i="1"/>
  <c r="J334" i="1" s="1"/>
  <c r="A334" i="1"/>
  <c r="A335" i="1" s="1"/>
  <c r="A336" i="1" s="1"/>
  <c r="A337" i="1" s="1"/>
  <c r="A338" i="1" s="1"/>
  <c r="A339" i="1" s="1"/>
  <c r="A340" i="1" s="1"/>
  <c r="I333" i="1"/>
  <c r="J333" i="1" s="1"/>
  <c r="I332" i="1"/>
  <c r="J332" i="1" s="1"/>
  <c r="I331" i="1"/>
  <c r="J331" i="1" s="1"/>
  <c r="I330" i="1"/>
  <c r="J330" i="1" s="1"/>
  <c r="I329" i="1"/>
  <c r="J329" i="1" s="1"/>
  <c r="I328" i="1"/>
  <c r="J328" i="1" s="1"/>
  <c r="I327" i="1"/>
  <c r="J327" i="1" s="1"/>
  <c r="I326" i="1"/>
  <c r="J326" i="1" s="1"/>
  <c r="I325" i="1"/>
  <c r="J325" i="1" s="1"/>
  <c r="I324" i="1"/>
  <c r="J324" i="1" s="1"/>
  <c r="I323" i="1"/>
  <c r="J323" i="1" s="1"/>
  <c r="I322" i="1"/>
  <c r="J322" i="1" s="1"/>
  <c r="I321" i="1"/>
  <c r="J321" i="1" s="1"/>
  <c r="A321" i="1"/>
  <c r="A322" i="1" s="1"/>
  <c r="A323" i="1" s="1"/>
  <c r="A324" i="1" s="1"/>
  <c r="A325" i="1" s="1"/>
  <c r="A326" i="1" s="1"/>
  <c r="A327" i="1" s="1"/>
  <c r="A328" i="1" s="1"/>
  <c r="I320" i="1"/>
  <c r="J320" i="1" s="1"/>
  <c r="I319" i="1"/>
  <c r="J319" i="1" s="1"/>
  <c r="I318" i="1"/>
  <c r="J318" i="1" s="1"/>
  <c r="I317" i="1"/>
  <c r="J317" i="1" s="1"/>
  <c r="I316" i="1"/>
  <c r="J316" i="1" s="1"/>
  <c r="I315" i="1"/>
  <c r="J315" i="1" s="1"/>
  <c r="I314" i="1"/>
  <c r="J314" i="1" s="1"/>
  <c r="I313" i="1"/>
  <c r="J313" i="1" s="1"/>
  <c r="I312" i="1"/>
  <c r="J312" i="1" s="1"/>
  <c r="I311" i="1"/>
  <c r="J311" i="1" s="1"/>
  <c r="I310" i="1"/>
  <c r="J310" i="1" s="1"/>
  <c r="I309" i="1"/>
  <c r="J309" i="1" s="1"/>
  <c r="I308" i="1"/>
  <c r="J308" i="1" s="1"/>
  <c r="I307" i="1"/>
  <c r="J307" i="1" s="1"/>
  <c r="I306" i="1"/>
  <c r="J306" i="1" s="1"/>
  <c r="I305" i="1"/>
  <c r="J305" i="1" s="1"/>
  <c r="I304" i="1"/>
  <c r="J304" i="1" s="1"/>
  <c r="I303" i="1"/>
  <c r="J303" i="1" s="1"/>
  <c r="I302" i="1"/>
  <c r="J302" i="1" s="1"/>
  <c r="I301" i="1"/>
  <c r="J301" i="1" s="1"/>
  <c r="I300" i="1"/>
  <c r="J300" i="1" s="1"/>
  <c r="A300" i="1"/>
  <c r="A301" i="1" s="1"/>
  <c r="A302" i="1" s="1"/>
  <c r="A303" i="1" s="1"/>
  <c r="A304" i="1" s="1"/>
  <c r="A305" i="1" s="1"/>
  <c r="A306" i="1" s="1"/>
  <c r="A307" i="1" s="1"/>
  <c r="I299" i="1"/>
  <c r="J299" i="1" s="1"/>
  <c r="I298" i="1"/>
  <c r="J298" i="1" s="1"/>
  <c r="I297" i="1"/>
  <c r="J297" i="1" s="1"/>
  <c r="I296" i="1"/>
  <c r="J296" i="1" s="1"/>
  <c r="I295" i="1"/>
  <c r="J295" i="1" s="1"/>
  <c r="I294" i="1"/>
  <c r="J294" i="1" s="1"/>
  <c r="I293" i="1"/>
  <c r="J293" i="1" s="1"/>
  <c r="I292" i="1"/>
  <c r="J292" i="1" s="1"/>
  <c r="I291" i="1"/>
  <c r="J291" i="1" s="1"/>
  <c r="I290" i="1"/>
  <c r="J290" i="1" s="1"/>
  <c r="I289" i="1"/>
  <c r="J289" i="1" s="1"/>
  <c r="I288" i="1"/>
  <c r="J288" i="1" s="1"/>
  <c r="I287" i="1"/>
  <c r="J287" i="1" s="1"/>
  <c r="I286" i="1"/>
  <c r="J286" i="1" s="1"/>
  <c r="A286" i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I285" i="1"/>
  <c r="J285" i="1" s="1"/>
  <c r="I284" i="1"/>
  <c r="J284" i="1" s="1"/>
  <c r="I283" i="1"/>
  <c r="J283" i="1" s="1"/>
  <c r="I282" i="1"/>
  <c r="J282" i="1" s="1"/>
  <c r="I281" i="1"/>
  <c r="J281" i="1" s="1"/>
  <c r="I280" i="1"/>
  <c r="J280" i="1" s="1"/>
  <c r="I279" i="1"/>
  <c r="J279" i="1" s="1"/>
  <c r="I278" i="1"/>
  <c r="J278" i="1" s="1"/>
  <c r="I277" i="1"/>
  <c r="J277" i="1" s="1"/>
  <c r="I276" i="1"/>
  <c r="J276" i="1" s="1"/>
  <c r="I275" i="1"/>
  <c r="J275" i="1" s="1"/>
  <c r="I274" i="1"/>
  <c r="J274" i="1" s="1"/>
  <c r="I273" i="1"/>
  <c r="J273" i="1" s="1"/>
  <c r="I272" i="1"/>
  <c r="J272" i="1" s="1"/>
  <c r="I271" i="1"/>
  <c r="J271" i="1" s="1"/>
  <c r="I270" i="1"/>
  <c r="J270" i="1" s="1"/>
  <c r="I269" i="1"/>
  <c r="J269" i="1" s="1"/>
  <c r="I268" i="1"/>
  <c r="J268" i="1" s="1"/>
  <c r="I267" i="1"/>
  <c r="J267" i="1" s="1"/>
  <c r="A267" i="1"/>
  <c r="A268" i="1" s="1"/>
  <c r="A269" i="1" s="1"/>
  <c r="A270" i="1" s="1"/>
  <c r="A271" i="1" s="1"/>
  <c r="A272" i="1" s="1"/>
  <c r="I266" i="1"/>
  <c r="J266" i="1" s="1"/>
  <c r="I265" i="1"/>
  <c r="J265" i="1" s="1"/>
  <c r="I264" i="1"/>
  <c r="J264" i="1" s="1"/>
  <c r="I263" i="1"/>
  <c r="J263" i="1" s="1"/>
  <c r="I262" i="1"/>
  <c r="J262" i="1" s="1"/>
  <c r="I261" i="1"/>
  <c r="J261" i="1" s="1"/>
  <c r="I260" i="1"/>
  <c r="J260" i="1" s="1"/>
  <c r="I259" i="1"/>
  <c r="J259" i="1" s="1"/>
  <c r="A259" i="1"/>
  <c r="A260" i="1" s="1"/>
  <c r="A261" i="1" s="1"/>
  <c r="A262" i="1" s="1"/>
  <c r="A263" i="1" s="1"/>
  <c r="A264" i="1" s="1"/>
  <c r="A265" i="1" s="1"/>
  <c r="I258" i="1"/>
  <c r="J258" i="1" s="1"/>
  <c r="I257" i="1"/>
  <c r="J257" i="1" s="1"/>
  <c r="I256" i="1"/>
  <c r="J256" i="1" s="1"/>
  <c r="I255" i="1"/>
  <c r="J255" i="1" s="1"/>
  <c r="I254" i="1"/>
  <c r="J254" i="1" s="1"/>
  <c r="I253" i="1"/>
  <c r="J253" i="1" s="1"/>
  <c r="I252" i="1"/>
  <c r="J252" i="1" s="1"/>
  <c r="I251" i="1"/>
  <c r="J251" i="1" s="1"/>
  <c r="I250" i="1"/>
  <c r="J250" i="1" s="1"/>
  <c r="I249" i="1"/>
  <c r="J249" i="1" s="1"/>
  <c r="I248" i="1"/>
  <c r="J248" i="1" s="1"/>
  <c r="I247" i="1"/>
  <c r="J247" i="1" s="1"/>
  <c r="I246" i="1"/>
  <c r="J246" i="1" s="1"/>
  <c r="I245" i="1"/>
  <c r="J245" i="1" s="1"/>
  <c r="I244" i="1"/>
  <c r="J244" i="1" s="1"/>
  <c r="I243" i="1"/>
  <c r="J243" i="1" s="1"/>
  <c r="I242" i="1"/>
  <c r="J242" i="1" s="1"/>
  <c r="I241" i="1"/>
  <c r="J241" i="1" s="1"/>
  <c r="I240" i="1"/>
  <c r="J240" i="1" s="1"/>
  <c r="I239" i="1"/>
  <c r="J239" i="1" s="1"/>
  <c r="I238" i="1"/>
  <c r="J238" i="1" s="1"/>
  <c r="I237" i="1"/>
  <c r="J237" i="1" s="1"/>
  <c r="I236" i="1"/>
  <c r="J236" i="1" s="1"/>
  <c r="I235" i="1"/>
  <c r="J235" i="1" s="1"/>
  <c r="I234" i="1"/>
  <c r="J234" i="1" s="1"/>
  <c r="I233" i="1"/>
  <c r="J233" i="1" s="1"/>
  <c r="I232" i="1"/>
  <c r="J232" i="1" s="1"/>
  <c r="I231" i="1"/>
  <c r="J231" i="1" s="1"/>
  <c r="I230" i="1"/>
  <c r="J230" i="1" s="1"/>
  <c r="I229" i="1"/>
  <c r="J229" i="1" s="1"/>
  <c r="I228" i="1"/>
  <c r="J228" i="1" s="1"/>
  <c r="I227" i="1"/>
  <c r="J227" i="1" s="1"/>
  <c r="I226" i="1"/>
  <c r="J226" i="1" s="1"/>
  <c r="I225" i="1"/>
  <c r="J225" i="1" s="1"/>
  <c r="I224" i="1"/>
  <c r="J224" i="1" s="1"/>
  <c r="I223" i="1"/>
  <c r="J223" i="1" s="1"/>
  <c r="I222" i="1"/>
  <c r="J222" i="1" s="1"/>
  <c r="I221" i="1"/>
  <c r="J221" i="1" s="1"/>
  <c r="I220" i="1"/>
  <c r="J220" i="1" s="1"/>
  <c r="I219" i="1"/>
  <c r="J219" i="1" s="1"/>
  <c r="I218" i="1"/>
  <c r="J218" i="1" s="1"/>
  <c r="I217" i="1"/>
  <c r="J217" i="1" s="1"/>
  <c r="I216" i="1"/>
  <c r="J216" i="1" s="1"/>
  <c r="I215" i="1"/>
  <c r="J215" i="1" s="1"/>
  <c r="I214" i="1"/>
  <c r="J214" i="1" s="1"/>
  <c r="I213" i="1"/>
  <c r="J213" i="1" s="1"/>
  <c r="I212" i="1"/>
  <c r="J212" i="1" s="1"/>
  <c r="I211" i="1"/>
  <c r="J211" i="1" s="1"/>
  <c r="I210" i="1"/>
  <c r="J210" i="1" s="1"/>
  <c r="I209" i="1"/>
  <c r="J209" i="1" s="1"/>
  <c r="I208" i="1"/>
  <c r="J208" i="1" s="1"/>
  <c r="I207" i="1"/>
  <c r="J207" i="1" s="1"/>
  <c r="I206" i="1"/>
  <c r="J206" i="1" s="1"/>
  <c r="I205" i="1"/>
  <c r="J205" i="1" s="1"/>
  <c r="I204" i="1"/>
  <c r="J204" i="1" s="1"/>
  <c r="I203" i="1"/>
  <c r="J203" i="1" s="1"/>
  <c r="I202" i="1"/>
  <c r="J202" i="1" s="1"/>
  <c r="I201" i="1"/>
  <c r="J201" i="1" s="1"/>
  <c r="I200" i="1"/>
  <c r="J200" i="1" s="1"/>
  <c r="I199" i="1"/>
  <c r="J199" i="1" s="1"/>
  <c r="I198" i="1"/>
  <c r="J198" i="1" s="1"/>
  <c r="I197" i="1"/>
  <c r="J197" i="1" s="1"/>
  <c r="I196" i="1"/>
  <c r="J196" i="1" s="1"/>
  <c r="I195" i="1"/>
  <c r="J195" i="1" s="1"/>
  <c r="I194" i="1"/>
  <c r="J194" i="1" s="1"/>
  <c r="I193" i="1"/>
  <c r="J193" i="1" s="1"/>
  <c r="I192" i="1"/>
  <c r="J192" i="1" s="1"/>
  <c r="I191" i="1"/>
  <c r="J191" i="1" s="1"/>
  <c r="I190" i="1"/>
  <c r="J190" i="1" s="1"/>
  <c r="I189" i="1"/>
  <c r="J189" i="1" s="1"/>
  <c r="I188" i="1"/>
  <c r="J188" i="1" s="1"/>
  <c r="I187" i="1"/>
  <c r="J187" i="1" s="1"/>
  <c r="I186" i="1"/>
  <c r="J186" i="1" s="1"/>
  <c r="I185" i="1"/>
  <c r="J185" i="1" s="1"/>
  <c r="I184" i="1"/>
  <c r="J184" i="1" s="1"/>
  <c r="I183" i="1"/>
  <c r="J183" i="1" s="1"/>
  <c r="I182" i="1"/>
  <c r="J182" i="1" s="1"/>
  <c r="I181" i="1"/>
  <c r="J181" i="1" s="1"/>
  <c r="I180" i="1"/>
  <c r="J180" i="1" s="1"/>
  <c r="I179" i="1"/>
  <c r="J179" i="1" s="1"/>
  <c r="I178" i="1"/>
  <c r="J178" i="1" s="1"/>
  <c r="I177" i="1"/>
  <c r="J177" i="1" s="1"/>
  <c r="I176" i="1"/>
  <c r="J176" i="1" s="1"/>
  <c r="I175" i="1"/>
  <c r="J175" i="1" s="1"/>
  <c r="I174" i="1"/>
  <c r="J174" i="1" s="1"/>
  <c r="I173" i="1"/>
  <c r="J173" i="1" s="1"/>
  <c r="I172" i="1"/>
  <c r="J172" i="1" s="1"/>
  <c r="I171" i="1"/>
  <c r="J171" i="1" s="1"/>
  <c r="I170" i="1"/>
  <c r="J170" i="1" s="1"/>
  <c r="I169" i="1"/>
  <c r="J169" i="1" s="1"/>
  <c r="I168" i="1"/>
  <c r="J168" i="1" s="1"/>
  <c r="I167" i="1"/>
  <c r="J167" i="1" s="1"/>
  <c r="I166" i="1"/>
  <c r="J166" i="1" s="1"/>
  <c r="I165" i="1"/>
  <c r="J165" i="1" s="1"/>
  <c r="I164" i="1"/>
  <c r="J164" i="1" s="1"/>
  <c r="I163" i="1"/>
  <c r="J163" i="1" s="1"/>
  <c r="I162" i="1"/>
  <c r="J162" i="1" s="1"/>
  <c r="I161" i="1"/>
  <c r="J161" i="1" s="1"/>
  <c r="I160" i="1"/>
  <c r="J160" i="1" s="1"/>
  <c r="I159" i="1"/>
  <c r="J159" i="1" s="1"/>
  <c r="I158" i="1"/>
  <c r="J158" i="1" s="1"/>
  <c r="I157" i="1"/>
  <c r="J157" i="1" s="1"/>
  <c r="I156" i="1"/>
  <c r="J156" i="1" s="1"/>
  <c r="I155" i="1"/>
  <c r="J155" i="1" s="1"/>
  <c r="I154" i="1"/>
  <c r="J154" i="1" s="1"/>
  <c r="I153" i="1"/>
  <c r="J153" i="1" s="1"/>
  <c r="I152" i="1"/>
  <c r="J152" i="1" s="1"/>
  <c r="I151" i="1"/>
  <c r="J151" i="1" s="1"/>
  <c r="I150" i="1"/>
  <c r="J150" i="1" s="1"/>
  <c r="I149" i="1"/>
  <c r="J149" i="1" s="1"/>
  <c r="I148" i="1"/>
  <c r="J148" i="1" s="1"/>
  <c r="I147" i="1"/>
  <c r="J147" i="1" s="1"/>
  <c r="E147" i="1"/>
  <c r="L147" i="1" s="1"/>
  <c r="I146" i="1"/>
  <c r="J146" i="1" s="1"/>
  <c r="I145" i="1"/>
  <c r="J145" i="1" s="1"/>
  <c r="I144" i="1"/>
  <c r="J144" i="1" s="1"/>
  <c r="I143" i="1"/>
  <c r="J143" i="1" s="1"/>
  <c r="I142" i="1"/>
  <c r="J142" i="1" s="1"/>
  <c r="I141" i="1"/>
  <c r="J141" i="1" s="1"/>
  <c r="I140" i="1"/>
  <c r="J140" i="1" s="1"/>
  <c r="I139" i="1"/>
  <c r="J139" i="1" s="1"/>
  <c r="I138" i="1"/>
  <c r="J138" i="1" s="1"/>
  <c r="I137" i="1"/>
  <c r="J137" i="1" s="1"/>
  <c r="I136" i="1"/>
  <c r="J136" i="1" s="1"/>
  <c r="I135" i="1"/>
  <c r="J135" i="1" s="1"/>
  <c r="I134" i="1"/>
  <c r="J134" i="1" s="1"/>
  <c r="I133" i="1"/>
  <c r="J133" i="1" s="1"/>
  <c r="I132" i="1"/>
  <c r="J132" i="1" s="1"/>
  <c r="I131" i="1"/>
  <c r="J131" i="1" s="1"/>
  <c r="I130" i="1"/>
  <c r="J130" i="1" s="1"/>
  <c r="I129" i="1"/>
  <c r="J129" i="1" s="1"/>
  <c r="I128" i="1"/>
  <c r="J128" i="1" s="1"/>
  <c r="I127" i="1"/>
  <c r="J127" i="1" s="1"/>
  <c r="I126" i="1"/>
  <c r="J126" i="1" s="1"/>
  <c r="I125" i="1"/>
  <c r="J125" i="1" s="1"/>
  <c r="I124" i="1"/>
  <c r="J124" i="1" s="1"/>
  <c r="I123" i="1"/>
  <c r="J123" i="1" s="1"/>
  <c r="I122" i="1"/>
  <c r="J122" i="1" s="1"/>
  <c r="I121" i="1"/>
  <c r="J121" i="1" s="1"/>
  <c r="I120" i="1"/>
  <c r="J120" i="1" s="1"/>
  <c r="I119" i="1"/>
  <c r="J119" i="1" s="1"/>
  <c r="I118" i="1"/>
  <c r="J118" i="1" s="1"/>
  <c r="I117" i="1"/>
  <c r="J117" i="1" s="1"/>
  <c r="I116" i="1"/>
  <c r="J116" i="1" s="1"/>
  <c r="I115" i="1"/>
  <c r="J115" i="1" s="1"/>
  <c r="A115" i="1"/>
  <c r="A116" i="1" s="1"/>
  <c r="A117" i="1" s="1"/>
  <c r="I114" i="1"/>
  <c r="J114" i="1" s="1"/>
  <c r="I113" i="1"/>
  <c r="J113" i="1" s="1"/>
  <c r="I112" i="1"/>
  <c r="J112" i="1" s="1"/>
  <c r="I111" i="1"/>
  <c r="J111" i="1" s="1"/>
  <c r="I110" i="1"/>
  <c r="J110" i="1" s="1"/>
  <c r="I109" i="1"/>
  <c r="J109" i="1" s="1"/>
  <c r="I108" i="1"/>
  <c r="J108" i="1" s="1"/>
  <c r="I107" i="1"/>
  <c r="J107" i="1" s="1"/>
  <c r="I106" i="1"/>
  <c r="J106" i="1" s="1"/>
  <c r="I105" i="1"/>
  <c r="J105" i="1" s="1"/>
  <c r="I104" i="1"/>
  <c r="J104" i="1" s="1"/>
  <c r="A104" i="1"/>
  <c r="A105" i="1" s="1"/>
  <c r="A106" i="1" s="1"/>
  <c r="A107" i="1" s="1"/>
  <c r="A108" i="1" s="1"/>
  <c r="A109" i="1" s="1"/>
  <c r="A110" i="1" s="1"/>
  <c r="A111" i="1" s="1"/>
  <c r="I103" i="1"/>
  <c r="J103" i="1" s="1"/>
  <c r="I102" i="1"/>
  <c r="J102" i="1" s="1"/>
  <c r="I101" i="1"/>
  <c r="J101" i="1" s="1"/>
  <c r="I100" i="1"/>
  <c r="J100" i="1" s="1"/>
  <c r="I99" i="1"/>
  <c r="J99" i="1" s="1"/>
  <c r="I98" i="1"/>
  <c r="J98" i="1" s="1"/>
  <c r="I97" i="1"/>
  <c r="J97" i="1" s="1"/>
  <c r="I96" i="1"/>
  <c r="J96" i="1" s="1"/>
  <c r="I95" i="1"/>
  <c r="J95" i="1" s="1"/>
  <c r="I94" i="1"/>
  <c r="J94" i="1" s="1"/>
  <c r="I93" i="1"/>
  <c r="J93" i="1" s="1"/>
  <c r="I92" i="1"/>
  <c r="J92" i="1" s="1"/>
  <c r="I91" i="1"/>
  <c r="J91" i="1" s="1"/>
  <c r="I90" i="1"/>
  <c r="J90" i="1" s="1"/>
  <c r="I89" i="1"/>
  <c r="J89" i="1" s="1"/>
  <c r="A89" i="1"/>
  <c r="A90" i="1" s="1"/>
  <c r="A91" i="1" s="1"/>
  <c r="A92" i="1" s="1"/>
  <c r="I88" i="1"/>
  <c r="J88" i="1" s="1"/>
  <c r="I87" i="1"/>
  <c r="J87" i="1" s="1"/>
  <c r="E87" i="1"/>
  <c r="I86" i="1"/>
  <c r="J86" i="1" s="1"/>
  <c r="I85" i="1"/>
  <c r="J85" i="1" s="1"/>
  <c r="I84" i="1"/>
  <c r="J84" i="1" s="1"/>
  <c r="I83" i="1"/>
  <c r="J83" i="1" s="1"/>
  <c r="I82" i="1"/>
  <c r="J82" i="1" s="1"/>
  <c r="I81" i="1"/>
  <c r="J81" i="1" s="1"/>
  <c r="A81" i="1"/>
  <c r="A82" i="1" s="1"/>
  <c r="A83" i="1" s="1"/>
  <c r="A84" i="1" s="1"/>
  <c r="I80" i="1"/>
  <c r="J80" i="1" s="1"/>
  <c r="I79" i="1"/>
  <c r="J79" i="1" s="1"/>
  <c r="I78" i="1"/>
  <c r="J78" i="1" s="1"/>
  <c r="I77" i="1"/>
  <c r="J77" i="1" s="1"/>
  <c r="I76" i="1"/>
  <c r="J76" i="1" s="1"/>
  <c r="I75" i="1"/>
  <c r="J75" i="1" s="1"/>
  <c r="I74" i="1"/>
  <c r="J74" i="1" s="1"/>
  <c r="I73" i="1"/>
  <c r="J73" i="1" s="1"/>
  <c r="I72" i="1"/>
  <c r="J72" i="1" s="1"/>
  <c r="I71" i="1"/>
  <c r="J71" i="1" s="1"/>
  <c r="I70" i="1"/>
  <c r="J70" i="1" s="1"/>
  <c r="A70" i="1"/>
  <c r="A71" i="1" s="1"/>
  <c r="A72" i="1" s="1"/>
  <c r="A73" i="1" s="1"/>
  <c r="A74" i="1" s="1"/>
  <c r="A75" i="1" s="1"/>
  <c r="A76" i="1" s="1"/>
  <c r="A77" i="1" s="1"/>
  <c r="A78" i="1" s="1"/>
  <c r="I69" i="1"/>
  <c r="J69" i="1" s="1"/>
  <c r="I68" i="1"/>
  <c r="J68" i="1" s="1"/>
  <c r="I67" i="1"/>
  <c r="J67" i="1" s="1"/>
  <c r="I66" i="1"/>
  <c r="J66" i="1" s="1"/>
  <c r="A66" i="1"/>
  <c r="A67" i="1" s="1"/>
  <c r="I65" i="1"/>
  <c r="J65" i="1" s="1"/>
  <c r="I64" i="1"/>
  <c r="J64" i="1" s="1"/>
  <c r="I63" i="1"/>
  <c r="J63" i="1" s="1"/>
  <c r="I62" i="1"/>
  <c r="J62" i="1" s="1"/>
  <c r="I61" i="1"/>
  <c r="J61" i="1" s="1"/>
  <c r="I60" i="1"/>
  <c r="J60" i="1" s="1"/>
  <c r="A60" i="1"/>
  <c r="A61" i="1" s="1"/>
  <c r="A62" i="1" s="1"/>
  <c r="A63" i="1" s="1"/>
  <c r="I59" i="1"/>
  <c r="J59" i="1" s="1"/>
  <c r="I58" i="1"/>
  <c r="J58" i="1" s="1"/>
  <c r="I57" i="1"/>
  <c r="J57" i="1" s="1"/>
  <c r="I56" i="1"/>
  <c r="J56" i="1" s="1"/>
  <c r="I55" i="1"/>
  <c r="J55" i="1" s="1"/>
  <c r="A55" i="1"/>
  <c r="A56" i="1" s="1"/>
  <c r="A57" i="1" s="1"/>
  <c r="A58" i="1" s="1"/>
  <c r="I54" i="1"/>
  <c r="J54" i="1" s="1"/>
  <c r="I53" i="1"/>
  <c r="J53" i="1" s="1"/>
  <c r="I52" i="1"/>
  <c r="J52" i="1" s="1"/>
  <c r="I51" i="1"/>
  <c r="J51" i="1" s="1"/>
  <c r="I50" i="1"/>
  <c r="J50" i="1" s="1"/>
  <c r="I49" i="1"/>
  <c r="J49" i="1" s="1"/>
  <c r="I48" i="1"/>
  <c r="J48" i="1" s="1"/>
  <c r="I47" i="1"/>
  <c r="J47" i="1" s="1"/>
  <c r="I46" i="1"/>
  <c r="J46" i="1" s="1"/>
  <c r="I45" i="1"/>
  <c r="J45" i="1" s="1"/>
  <c r="I44" i="1"/>
  <c r="J44" i="1" s="1"/>
  <c r="I43" i="1"/>
  <c r="J43" i="1" s="1"/>
  <c r="I42" i="1"/>
  <c r="J42" i="1" s="1"/>
  <c r="I41" i="1"/>
  <c r="J41" i="1" s="1"/>
  <c r="I40" i="1"/>
  <c r="J40" i="1" s="1"/>
  <c r="I39" i="1"/>
  <c r="J39" i="1" s="1"/>
  <c r="I38" i="1"/>
  <c r="J38" i="1" s="1"/>
  <c r="I37" i="1"/>
  <c r="J37" i="1" s="1"/>
  <c r="I36" i="1"/>
  <c r="J36" i="1" s="1"/>
  <c r="I35" i="1"/>
  <c r="J35" i="1" s="1"/>
  <c r="I34" i="1"/>
  <c r="J34" i="1" s="1"/>
  <c r="I33" i="1"/>
  <c r="J33" i="1" s="1"/>
  <c r="I31" i="1"/>
  <c r="J31" i="1" s="1"/>
  <c r="I30" i="1"/>
  <c r="J30" i="1" s="1"/>
  <c r="I29" i="1"/>
  <c r="J29" i="1" s="1"/>
  <c r="I28" i="1"/>
  <c r="J28" i="1" s="1"/>
  <c r="I27" i="1"/>
  <c r="J27" i="1" s="1"/>
  <c r="I26" i="1"/>
  <c r="J26" i="1" s="1"/>
  <c r="I25" i="1"/>
  <c r="J25" i="1" s="1"/>
  <c r="I24" i="1"/>
  <c r="J24" i="1" s="1"/>
  <c r="I23" i="1"/>
  <c r="J23" i="1" s="1"/>
  <c r="I22" i="1"/>
  <c r="J22" i="1" s="1"/>
  <c r="I18" i="1"/>
  <c r="J18" i="1" s="1"/>
  <c r="I19" i="1"/>
  <c r="J19" i="1" s="1"/>
  <c r="I20" i="1"/>
  <c r="J20" i="1" s="1"/>
  <c r="I21" i="1"/>
  <c r="J21" i="1" s="1"/>
  <c r="I17" i="1"/>
  <c r="J17" i="1" s="1"/>
  <c r="I16" i="1"/>
  <c r="J16" i="1" s="1"/>
  <c r="I15" i="1"/>
  <c r="J15" i="1" s="1"/>
  <c r="I14" i="1"/>
  <c r="J14" i="1" s="1"/>
  <c r="I13" i="1"/>
  <c r="J13" i="1" s="1"/>
  <c r="I12" i="1"/>
  <c r="J12" i="1" s="1"/>
  <c r="A12" i="1"/>
  <c r="A13" i="1" s="1"/>
  <c r="A14" i="1" s="1"/>
  <c r="A15" i="1" s="1"/>
  <c r="I11" i="1"/>
  <c r="J11" i="1" s="1"/>
  <c r="I10" i="1"/>
  <c r="J10" i="1" s="1"/>
  <c r="I9" i="1"/>
  <c r="J9" i="1" s="1"/>
  <c r="I8" i="1"/>
  <c r="J8" i="1" s="1"/>
  <c r="I7" i="1"/>
  <c r="J7" i="1" s="1"/>
  <c r="I6" i="1"/>
  <c r="J6" i="1" s="1"/>
  <c r="I5" i="1"/>
  <c r="J5" i="1" s="1"/>
  <c r="I4" i="1"/>
  <c r="J4" i="1" s="1"/>
  <c r="I3" i="1"/>
  <c r="J3" i="1" s="1"/>
  <c r="A3" i="1"/>
  <c r="I2" i="1"/>
  <c r="J2" i="1" s="1"/>
  <c r="I366" i="1"/>
  <c r="J366" i="1" s="1"/>
  <c r="A4" i="1" l="1"/>
  <c r="A5" i="1" s="1"/>
  <c r="A6" i="1" s="1"/>
  <c r="A7" i="1" s="1"/>
  <c r="A8" i="1" s="1"/>
  <c r="A9" i="1" s="1"/>
  <c r="A10" i="1" s="1"/>
  <c r="B13" i="3"/>
  <c r="K7" i="3"/>
  <c r="D11" i="3"/>
  <c r="F13" i="3"/>
  <c r="C13" i="3"/>
  <c r="G13" i="3" l="1"/>
  <c r="B16" i="3"/>
  <c r="I13" i="3" l="1"/>
  <c r="K13" i="3" s="1"/>
  <c r="G16" i="3"/>
  <c r="K17" i="3" l="1"/>
  <c r="K16" i="3"/>
  <c r="D19" i="3"/>
</calcChain>
</file>

<file path=xl/sharedStrings.xml><?xml version="1.0" encoding="utf-8"?>
<sst xmlns="http://schemas.openxmlformats.org/spreadsheetml/2006/main" count="1710" uniqueCount="365">
  <si>
    <t>DATE</t>
  </si>
  <si>
    <t>INV.No.</t>
  </si>
  <si>
    <t>NAME &amp; ADDRESS OF BUYER</t>
  </si>
  <si>
    <t>NTN NO.</t>
  </si>
  <si>
    <t>ITEM CODE</t>
  </si>
  <si>
    <t>QNTY</t>
  </si>
  <si>
    <t>UOM</t>
  </si>
  <si>
    <t>VALUE</t>
  </si>
  <si>
    <t>RATE</t>
  </si>
  <si>
    <t>S. TAX</t>
  </si>
  <si>
    <t>TOTAL</t>
  </si>
  <si>
    <t>22/10/2020</t>
  </si>
  <si>
    <t>ABDUL WAHEED</t>
  </si>
  <si>
    <t>3205186-7</t>
  </si>
  <si>
    <t>KG</t>
  </si>
  <si>
    <t>MANSOOR ENTERPRISES</t>
  </si>
  <si>
    <t>8238291-6</t>
  </si>
  <si>
    <t>28/10/2020</t>
  </si>
  <si>
    <t>29/10/2020</t>
  </si>
  <si>
    <t>30/10/2020</t>
  </si>
  <si>
    <t>31/10/2020</t>
  </si>
  <si>
    <t>HAMZA FOOTWEAR</t>
  </si>
  <si>
    <t>1083294-7</t>
  </si>
  <si>
    <t>KGS</t>
  </si>
  <si>
    <t>20/11/2020</t>
  </si>
  <si>
    <t>21/11/2020</t>
  </si>
  <si>
    <t>26/2/2021</t>
  </si>
  <si>
    <t>0668490-4</t>
  </si>
  <si>
    <t>SANA FOOT WEAR</t>
  </si>
  <si>
    <t>27/3/2021</t>
  </si>
  <si>
    <t>24/3/2021</t>
  </si>
  <si>
    <t>17/3/2021</t>
  </si>
  <si>
    <t>NAVEED FAKHRUDDIB</t>
  </si>
  <si>
    <t>3912652-8</t>
  </si>
  <si>
    <t>14/4/2021</t>
  </si>
  <si>
    <t>17/4/2021</t>
  </si>
  <si>
    <t>20/4/2021</t>
  </si>
  <si>
    <t>CLASSIC FOOT WEAR</t>
  </si>
  <si>
    <t>2225604-7</t>
  </si>
  <si>
    <t>22/4/2021</t>
  </si>
  <si>
    <t>24/4/2021</t>
  </si>
  <si>
    <t>26/4/2021</t>
  </si>
  <si>
    <t>29/4/2021</t>
  </si>
  <si>
    <t>31/4/2021</t>
  </si>
  <si>
    <t>SAJID FOOT WEAR</t>
  </si>
  <si>
    <t>2692196-7</t>
  </si>
  <si>
    <t>14/5/2021</t>
  </si>
  <si>
    <t>MEHDI ASSOCIATE</t>
  </si>
  <si>
    <t>4189608-4</t>
  </si>
  <si>
    <t>15/4/2021</t>
  </si>
  <si>
    <t>MANSOOR ENTERPRISESE</t>
  </si>
  <si>
    <t>18/5/2021</t>
  </si>
  <si>
    <t>20/5/2021</t>
  </si>
  <si>
    <t>NAUMAN ENTERPRISES</t>
  </si>
  <si>
    <t>3462570-4</t>
  </si>
  <si>
    <t>21/6/2021</t>
  </si>
  <si>
    <t>22/6/2021</t>
  </si>
  <si>
    <t>NAVEED FAKHRUDDIN</t>
  </si>
  <si>
    <t>15/9/2021</t>
  </si>
  <si>
    <t>16/9/2021</t>
  </si>
  <si>
    <t>MS CLASSIC FOOT WEAR</t>
  </si>
  <si>
    <t>13/10/2021</t>
  </si>
  <si>
    <t>13/11/2021</t>
  </si>
  <si>
    <t>MEX CRAFT</t>
  </si>
  <si>
    <t>5096721-3</t>
  </si>
  <si>
    <t>ESHA FOOT WEAR</t>
  </si>
  <si>
    <t xml:space="preserve">ABDUL WAHEED </t>
  </si>
  <si>
    <t>14/12/2021</t>
  </si>
  <si>
    <t>20/12/2021</t>
  </si>
  <si>
    <t>LINK SERVICES</t>
  </si>
  <si>
    <t>3742459-9</t>
  </si>
  <si>
    <t>21/12/2021</t>
  </si>
  <si>
    <t>24/12/2021</t>
  </si>
  <si>
    <t>25/12/2021</t>
  </si>
  <si>
    <t>28/12/2021</t>
  </si>
  <si>
    <t>AISHA FOOT WEAR</t>
  </si>
  <si>
    <t>3683627-3</t>
  </si>
  <si>
    <t>AISHA FOOTWER</t>
  </si>
  <si>
    <t>14/2/2022</t>
  </si>
  <si>
    <t>HIGHWAYS CREATION PVT LTD</t>
  </si>
  <si>
    <t>0991897-3</t>
  </si>
  <si>
    <t>16/2/2022</t>
  </si>
  <si>
    <t>24/2/2022</t>
  </si>
  <si>
    <t>MAHMOOD FOOT WEAR</t>
  </si>
  <si>
    <t>1172972-4</t>
  </si>
  <si>
    <t>25/2/2022</t>
  </si>
  <si>
    <t xml:space="preserve">SAJID FOOT WEAR </t>
  </si>
  <si>
    <t>26/2/2022</t>
  </si>
  <si>
    <t>M.A COLLECTIONS</t>
  </si>
  <si>
    <t>7553602-1</t>
  </si>
  <si>
    <t>14/3/2022</t>
  </si>
  <si>
    <t>15/3/2022</t>
  </si>
  <si>
    <t>16/63/2022</t>
  </si>
  <si>
    <t>13/4/2022</t>
  </si>
  <si>
    <t>14/4/2022</t>
  </si>
  <si>
    <t>3826682-2</t>
  </si>
  <si>
    <t>METER</t>
  </si>
  <si>
    <t>M.A COLLECTION</t>
  </si>
  <si>
    <t>14/7/2022</t>
  </si>
  <si>
    <t>15/7/2022</t>
  </si>
  <si>
    <t>16/7/2022</t>
  </si>
  <si>
    <t>18/7/2022</t>
  </si>
  <si>
    <t>ASMD (Danish Malik)</t>
  </si>
  <si>
    <t>7268358-3</t>
  </si>
  <si>
    <t>13/8/2022</t>
  </si>
  <si>
    <t>15/8/2022</t>
  </si>
  <si>
    <t>16/8/2022</t>
  </si>
  <si>
    <t>18/8/2022</t>
  </si>
  <si>
    <t>ALFIA QAISER</t>
  </si>
  <si>
    <t>kg</t>
  </si>
  <si>
    <t>S.N FOOT WEAR</t>
  </si>
  <si>
    <t>0854582-7</t>
  </si>
  <si>
    <t>LEGAND SHOES</t>
  </si>
  <si>
    <t>2577071-3</t>
  </si>
  <si>
    <t>FUTURE COTRACTORS &amp; SUPPLIERS</t>
  </si>
  <si>
    <t>7618626-0</t>
  </si>
  <si>
    <t>13/10/2022</t>
  </si>
  <si>
    <t>14/10/2022</t>
  </si>
  <si>
    <t>15/10/2022</t>
  </si>
  <si>
    <t>17/10/2022</t>
  </si>
  <si>
    <t>18/10/2022</t>
  </si>
  <si>
    <t>20/10/2022</t>
  </si>
  <si>
    <t>14/11/2022</t>
  </si>
  <si>
    <t>15/11/2022</t>
  </si>
  <si>
    <t>16/11/2022</t>
  </si>
  <si>
    <t>18/11/2022</t>
  </si>
  <si>
    <t>IMTIAZ STORE</t>
  </si>
  <si>
    <t>0521350-9</t>
  </si>
  <si>
    <t>19/11/2022</t>
  </si>
  <si>
    <t>ANSARI MUHAMMAD ZOHAIB</t>
  </si>
  <si>
    <t>9974159-8</t>
  </si>
  <si>
    <t>13/12/2022</t>
  </si>
  <si>
    <t>PAKISTAN PROFESSIONAL SUPPLIES &amp; SERVICES CO.</t>
  </si>
  <si>
    <t>8374231-1</t>
  </si>
  <si>
    <t>GHAYAS IMRAN SHOES</t>
  </si>
  <si>
    <t>7392242-2</t>
  </si>
  <si>
    <t>S,N FOOD WEAR</t>
  </si>
  <si>
    <t>NOOR FOOT WEAR</t>
  </si>
  <si>
    <t>7399771-7</t>
  </si>
  <si>
    <t>WASEEM FOOT WEAR</t>
  </si>
  <si>
    <t>7199465-5</t>
  </si>
  <si>
    <t>LEGEND SHOES</t>
  </si>
  <si>
    <t>13/4/2023</t>
  </si>
  <si>
    <t>15/4/2023</t>
  </si>
  <si>
    <t>NICE SHOES</t>
  </si>
  <si>
    <t>6862599-3</t>
  </si>
  <si>
    <t>16/4/2023</t>
  </si>
  <si>
    <t>17/4/2023</t>
  </si>
  <si>
    <t>ZEEMA FOOT WEAR</t>
  </si>
  <si>
    <t>7387535-2</t>
  </si>
  <si>
    <t>18/4/2023</t>
  </si>
  <si>
    <t>Zeema Foot Wear</t>
  </si>
  <si>
    <t>Kg</t>
  </si>
  <si>
    <t>Ansari Muhammad Zohaib</t>
  </si>
  <si>
    <t>Legends Shoes</t>
  </si>
  <si>
    <t>Pakistan Professional Supplier &amp; Services</t>
  </si>
  <si>
    <t>M A Collection</t>
  </si>
  <si>
    <t>Anamta Enterprises</t>
  </si>
  <si>
    <t>6678973-1</t>
  </si>
  <si>
    <t>Ghayas Imran Shoes</t>
  </si>
  <si>
    <t>Faisal Enterprises</t>
  </si>
  <si>
    <t>3083725-1</t>
  </si>
  <si>
    <t>FAISAL AKHTAR</t>
  </si>
  <si>
    <t>ANSARI MOHAMMAD ZOHAIB</t>
  </si>
  <si>
    <t>T &amp; T FOOT WEAR</t>
  </si>
  <si>
    <t>2261013-8</t>
  </si>
  <si>
    <t>13/1/2024</t>
  </si>
  <si>
    <t>15/1/2024</t>
  </si>
  <si>
    <t>16/1/2024</t>
  </si>
  <si>
    <t>17/1/2024</t>
  </si>
  <si>
    <t>18/1/2024</t>
  </si>
  <si>
    <t>19/1/2024</t>
  </si>
  <si>
    <t>20/1/2024</t>
  </si>
  <si>
    <t>22/1/2024</t>
  </si>
  <si>
    <t>13/2/2024</t>
  </si>
  <si>
    <t>14/2/2024</t>
  </si>
  <si>
    <t>13/3/2024</t>
  </si>
  <si>
    <t>14/3/2024</t>
  </si>
  <si>
    <t>Rafi Shoes</t>
  </si>
  <si>
    <t>A309050-8</t>
  </si>
  <si>
    <t>Rahman Enterprises</t>
  </si>
  <si>
    <t>A049189-4</t>
  </si>
  <si>
    <t>25/5/2024</t>
  </si>
  <si>
    <t>S.S Traders</t>
  </si>
  <si>
    <t>4435024-4</t>
  </si>
  <si>
    <t>15/6/2024</t>
  </si>
  <si>
    <t>20/6/2024</t>
  </si>
  <si>
    <t>22/6/2024</t>
  </si>
  <si>
    <t>24/6/2024</t>
  </si>
  <si>
    <t>13/7/2024</t>
  </si>
  <si>
    <t>15/7/2024</t>
  </si>
  <si>
    <t>20/7/2024</t>
  </si>
  <si>
    <t>NAVATUS ENTERPRISES</t>
  </si>
  <si>
    <t>5054989-4</t>
  </si>
  <si>
    <t>22/7/2024</t>
  </si>
  <si>
    <t>23/7/2024</t>
  </si>
  <si>
    <t>16/8/2024</t>
  </si>
  <si>
    <t>MEHNDI ASSOCIATES</t>
  </si>
  <si>
    <t>18/8/2024</t>
  </si>
  <si>
    <t>16/9/2024</t>
  </si>
  <si>
    <t>SILKORIA ENTERPRISES</t>
  </si>
  <si>
    <t>4343983-7</t>
  </si>
  <si>
    <t>19/9/2024</t>
  </si>
  <si>
    <t>Naseem Marwat</t>
  </si>
  <si>
    <t>6903668-5</t>
  </si>
  <si>
    <t>20/9/2024</t>
  </si>
  <si>
    <t>Marwat Transport</t>
  </si>
  <si>
    <t>3606052-6</t>
  </si>
  <si>
    <t>Royal Brands</t>
  </si>
  <si>
    <t>1847978-2</t>
  </si>
  <si>
    <t>7312881-3</t>
  </si>
  <si>
    <t>19/10/2024</t>
  </si>
  <si>
    <t>Max Craft</t>
  </si>
  <si>
    <t>Silkorea Enterprises</t>
  </si>
  <si>
    <t>Artificial Leather Non Woven (5603.9400)</t>
  </si>
  <si>
    <t>Artificial Leather Woven (5903.2000)</t>
  </si>
  <si>
    <t>handbags Parts Comprising of Free Box Made Of Iron &amp; Steel (8308.9030)</t>
  </si>
  <si>
    <t>Handle Parts Comprising Of Frame Made Of Plastic (3926.9099)</t>
  </si>
  <si>
    <t>Polyester Two Layer Strectechable Knitted Fabric (6004.1000)</t>
  </si>
  <si>
    <t>PVC Transparent Reflective Sheet (3920.4300)</t>
  </si>
  <si>
    <t>Insole board (4811.6090)</t>
  </si>
  <si>
    <t>SALE TAX                                                                 INVOICE</t>
  </si>
  <si>
    <t>NTN No :       4235339</t>
  </si>
  <si>
    <t>CNIC No:       42301-3285745-1</t>
  </si>
  <si>
    <t>QTY</t>
  </si>
  <si>
    <t>Description</t>
  </si>
  <si>
    <t>Item        Rate</t>
  </si>
  <si>
    <t>Value Excluding      S. Tax</t>
  </si>
  <si>
    <t>S.T                      Rate</t>
  </si>
  <si>
    <t>Sales Tax Amount</t>
  </si>
  <si>
    <t xml:space="preserve">Special Excise Duty </t>
  </si>
  <si>
    <t>Value Including Tax</t>
  </si>
  <si>
    <t>Total Amount :</t>
  </si>
  <si>
    <t xml:space="preserve">Amount in words :  </t>
  </si>
  <si>
    <t>Signature</t>
  </si>
  <si>
    <r>
      <rPr>
        <b/>
        <sz val="11"/>
        <color theme="1"/>
        <rFont val="Calibri"/>
        <family val="2"/>
        <scheme val="minor"/>
      </rPr>
      <t>BUYERS NAME</t>
    </r>
    <r>
      <rPr>
        <sz val="11"/>
        <color theme="1"/>
        <rFont val="Calibri"/>
        <family val="2"/>
        <scheme val="minor"/>
      </rPr>
      <t xml:space="preserve"> :   </t>
    </r>
  </si>
  <si>
    <r>
      <rPr>
        <b/>
        <sz val="11"/>
        <color theme="1"/>
        <rFont val="Calibri"/>
        <family val="2"/>
        <scheme val="minor"/>
      </rPr>
      <t>ADDRESS :</t>
    </r>
    <r>
      <rPr>
        <sz val="11"/>
        <color theme="1"/>
        <rFont val="Calibri"/>
        <family val="2"/>
        <scheme val="minor"/>
      </rPr>
      <t xml:space="preserve">             </t>
    </r>
  </si>
  <si>
    <t xml:space="preserve">STR NO :                </t>
  </si>
  <si>
    <t>17-50-6400-001-19</t>
  </si>
  <si>
    <t xml:space="preserve">NTN NO :               </t>
  </si>
  <si>
    <t xml:space="preserve">SERIAL NO :  </t>
  </si>
  <si>
    <r>
      <rPr>
        <b/>
        <sz val="11"/>
        <color theme="1"/>
        <rFont val="Calibri"/>
        <family val="2"/>
        <scheme val="minor"/>
      </rPr>
      <t>DATE :</t>
    </r>
    <r>
      <rPr>
        <sz val="11"/>
        <color theme="1"/>
        <rFont val="Calibri"/>
        <family val="2"/>
        <scheme val="minor"/>
      </rPr>
      <t xml:space="preserve"> </t>
    </r>
  </si>
  <si>
    <t>Vendor name</t>
  </si>
  <si>
    <t>Address</t>
  </si>
  <si>
    <t>Rate per kg</t>
  </si>
  <si>
    <t>STR / Registration no</t>
  </si>
  <si>
    <t>Abdul Waheed</t>
  </si>
  <si>
    <t>ASMD</t>
  </si>
  <si>
    <t>Esha Food Wear</t>
  </si>
  <si>
    <t>Faisal Akhtar</t>
  </si>
  <si>
    <t>Future Contractors</t>
  </si>
  <si>
    <t>Highway Creation</t>
  </si>
  <si>
    <t>Imtiaz Store</t>
  </si>
  <si>
    <t>Legend Shoes</t>
  </si>
  <si>
    <t>Link Services</t>
  </si>
  <si>
    <t>M.A Collection</t>
  </si>
  <si>
    <t>Mahmood Foot Wear</t>
  </si>
  <si>
    <t>Mehdi Associate</t>
  </si>
  <si>
    <t>Mex Craft</t>
  </si>
  <si>
    <t>Ms Classic Foot Wear</t>
  </si>
  <si>
    <t>Ms Hamza</t>
  </si>
  <si>
    <t>Ms Sana foot Wear</t>
  </si>
  <si>
    <t>Muhammad Atif Liaquat</t>
  </si>
  <si>
    <t>Muhammad waseem shairazi</t>
  </si>
  <si>
    <t>Muhammad Zohaib Ansari</t>
  </si>
  <si>
    <t>Najeeb Ul Rehman</t>
  </si>
  <si>
    <t>Navatus Enterprises</t>
  </si>
  <si>
    <t>Nice Shoes</t>
  </si>
  <si>
    <t>Pakistan Professional</t>
  </si>
  <si>
    <t>Naveed Fakhrudin</t>
  </si>
  <si>
    <t>Rehman Enterprise</t>
  </si>
  <si>
    <t>S.N Foot Wear</t>
  </si>
  <si>
    <t>S.S Treaders</t>
  </si>
  <si>
    <t>Saji Foot Wear</t>
  </si>
  <si>
    <t>T &amp; T Foot Wear</t>
  </si>
  <si>
    <t>Zeema Shoes</t>
  </si>
  <si>
    <t>H.K &amp; Co</t>
  </si>
  <si>
    <t>F.F TRADERS</t>
  </si>
  <si>
    <t>DATE:</t>
  </si>
  <si>
    <t xml:space="preserve">ST </t>
  </si>
  <si>
    <t>AST</t>
  </si>
  <si>
    <t>SALE TAX</t>
  </si>
  <si>
    <t>QTY After Sale</t>
  </si>
  <si>
    <t>REMAIN</t>
  </si>
  <si>
    <t>MINUS</t>
  </si>
  <si>
    <t>COMMERCIAL 2.BLOCK-6,LIAQUATABAD,KARACHI CENTRAL LIAQUATABAD TOWN KARACHI</t>
  </si>
  <si>
    <t>32-77-8761-761-42</t>
  </si>
  <si>
    <t>Office # 66, 2nd Floor, Centraal Plaza, Plot # 3, Preedy Quarters, Marston Road, Karachi South</t>
  </si>
  <si>
    <t xml:space="preserve">Shop # 17, Madina Town, Khanna Dak, Islamabad, Islamabad Rural. </t>
  </si>
  <si>
    <t xml:space="preserve">82101-9278035-9  </t>
  </si>
  <si>
    <t>H.No.B/9-178,Ghasai Street,Siray Ghat,Hyderabad, Distt:Hyderabad, Sindh.</t>
  </si>
  <si>
    <t>01-00-3826-682-14</t>
  </si>
  <si>
    <t xml:space="preserve"> Plot No 633, Block-01, Liaquatabad, Karachi Centre.      </t>
  </si>
  <si>
    <t>42101-1947315-5</t>
  </si>
  <si>
    <t>Flat no. B-2/1, Plot no.RC-7/3, 2ndd Floor, Iqbal Centre, Ranchore Quarters, Karachi.</t>
  </si>
  <si>
    <t>32-77-8761-590-41</t>
  </si>
  <si>
    <t xml:space="preserve">Q # A/360 Gulistan Market, Korangi No.6, Karachi.        </t>
  </si>
  <si>
    <t xml:space="preserve"> 42201-8216233-9</t>
  </si>
  <si>
    <t>Plot No 324 325, Sector 7-A, Korangi Industrial Area, Korangi Korangi Town.</t>
  </si>
  <si>
    <t>Z-459, Chotti Market Commercial Area, Bhadurabad, Karachi East Gulshan Town.</t>
  </si>
  <si>
    <t>12-02-999-124-64</t>
  </si>
  <si>
    <t>Insight Molvi Musafir Khana Near Iqbal Centre Eidgah M.A Jinnah Road, Karachi.</t>
  </si>
  <si>
    <t>203, 1st Floor, Good Earth Building, Upstairs Bank Alfalah, Black 13-A, Main University Raod, Near hassan Square, Opp. PIA Planetarium, Gulshan-e-Iqbal, Karachi East Gulshan Town.</t>
  </si>
  <si>
    <t>42501-15151683</t>
  </si>
  <si>
    <t>Flat No.18, Jiwani Building, Aslam Road, South, Saddar Town, Karachi.</t>
  </si>
  <si>
    <t>32-77-8762-531-13</t>
  </si>
  <si>
    <t xml:space="preserve">Suit # 2 Shahani Nawaz Building karachi.                              </t>
  </si>
  <si>
    <t>42301-0849096-3</t>
  </si>
  <si>
    <t>A-97, Street No.4, Block A, KDA Officer Housing Society</t>
  </si>
  <si>
    <t>32-77-8762-035-89</t>
  </si>
  <si>
    <t>OFFICE NO. 5 1ST FLOOR MADINA PLAZA SHIREEN JINNAH COLONY BLOCK-1 CLIFTON KARACHI</t>
  </si>
  <si>
    <t>11-20-1040-755-23</t>
  </si>
  <si>
    <t>Office # 202,2nd Floor Building # 19C Main Khayaban-E-Saadi, DHA Phase 7 Karachi South Saddar Town</t>
  </si>
  <si>
    <t>42301-19610585-5</t>
  </si>
  <si>
    <t>Lane No.24, Plot No.1, Sector E, Manzoor Colony Near Eidgah Chouk, Karachi East.</t>
  </si>
  <si>
    <t xml:space="preserve">42201-8760945-0   </t>
  </si>
  <si>
    <t>Flat No. 23 1st Floor Wanjara Building Ambaji Wella Road, gazdarabad, Karachi.</t>
  </si>
  <si>
    <t xml:space="preserve">42301-5289132-1 </t>
  </si>
  <si>
    <t>GROUND &amp; 1ST FLOOR SALAHUDDIN MANZIL GONDI STREET EIDGAH KARACHI</t>
  </si>
  <si>
    <t>17-00-4205-005-55</t>
  </si>
  <si>
    <t>HOUSE NO. C-2314, LALWANI GITTI SHAHI BAZAR</t>
  </si>
  <si>
    <t>01-00-1083-294-11</t>
  </si>
  <si>
    <t>TAJ MAHAL CINEMA, HUT NO 9, RANCHORELINE, KARACHI</t>
  </si>
  <si>
    <t>11-00-6400-036-91</t>
  </si>
  <si>
    <t>Shop No.3 Mirza Adam Khan Market &amp; Shed At Molvi Musafirkhana, Eidgah M.A Jinnah Road Karachi.</t>
  </si>
  <si>
    <t>42301-0912627-1</t>
  </si>
  <si>
    <t xml:space="preserve">Flat No B-2/5, Iqbal Centre M.a Jinnah Road, Karachi.                      </t>
  </si>
  <si>
    <t>42301-860441-5</t>
  </si>
  <si>
    <t xml:space="preserve">House No.490-493-L, Sector-5, B-1, Karachi Centreal.                        </t>
  </si>
  <si>
    <t>42101-1500007-5</t>
  </si>
  <si>
    <t>NEW KE # 270, BLOCK 1 PLOT C/2, TALIB COLONY 1, KARACHI CENTRAL LIAQUATABAD TOWN</t>
  </si>
  <si>
    <t>17-00-3797-267-13</t>
  </si>
  <si>
    <t>FLAT NO.2BV3 SEA CLIFF APARTMENT BLOCK-2 CLIFTON PAKISTAN</t>
  </si>
  <si>
    <t>69-036-68</t>
  </si>
  <si>
    <t xml:space="preserve">42201-8760945-0      </t>
  </si>
  <si>
    <t>HOUSE NO-R88 SECTOR 1/A JACOB LINE LINES AREA</t>
  </si>
  <si>
    <t>32-77-8762-263-63</t>
  </si>
  <si>
    <t>Plot No 620, BLock No.1 Liaquatabad, Karachi, Karachi Central Liaquatabad Town.</t>
  </si>
  <si>
    <t>32-77-87630057-68</t>
  </si>
  <si>
    <t>Bungalow No 216/A, SMCHS, Block A, Behind Al AIEye Clinic Shahrah-e-Quaideen, Karachi South Saddar.</t>
  </si>
  <si>
    <t>32-77-8762-107-30</t>
  </si>
  <si>
    <t>SOP NO, NAIN KA PIR, KHAI ROAD, HYDERABAD</t>
  </si>
  <si>
    <t>41303-1501552-1</t>
  </si>
  <si>
    <t xml:space="preserve">Plot NO. D-18, Kinzaa Heights, Rizvia Society, Gulbahar, Karachi. </t>
  </si>
  <si>
    <t>32-77-8768-864-36</t>
  </si>
  <si>
    <t>Plot No. 3/112, 2nd Floor, Commercial Area, Liaquatabad, Karachi Central Liaquatabad Town.</t>
  </si>
  <si>
    <t>32-77-8762-127-87</t>
  </si>
  <si>
    <t>EFU HOUSE 2ND FLOOR 6-D JAIL ROAD MAIN GULBERG, LAHORE C/O SOURCING OFFICE KARACHI</t>
  </si>
  <si>
    <t>11-00-6400-063-82</t>
  </si>
  <si>
    <t>R43 STAR HOMIES,BLOCK-15.GULISTAN-E-JOHAR,KARACHI</t>
  </si>
  <si>
    <t>[NA]</t>
  </si>
  <si>
    <t>315, First Floor, Liaquatabad No 1, Near Rehmania Masjid, karachi Central</t>
  </si>
  <si>
    <t>42101-762025-5</t>
  </si>
  <si>
    <t>161, Area 2/C, Landhi Colony No. 31/2,Karachi,Korangi Town Karachi</t>
  </si>
  <si>
    <t xml:space="preserve">42201-5297148-9 </t>
  </si>
  <si>
    <t>PLOT 102, SECTOR NO 9/D, ORANGI TOWN KARACHI WEST ORANGI TOWN.</t>
  </si>
  <si>
    <t>42101-3988121-9</t>
  </si>
  <si>
    <t>PLOT NO/2, GROUND FLOOR IQBAL MANZIL, PAKISTAN CHOWK , KARACHI.</t>
  </si>
  <si>
    <t>42301-4463454-9</t>
  </si>
  <si>
    <t>ADDRESS :    Flat No. 302, 3rd Floor F.Z. Chohan Arcade, Plot No 408, Ranchore Line, Karachi South saddar Town</t>
  </si>
  <si>
    <t>STR No :         3277876179352</t>
  </si>
  <si>
    <t>Phone :         021-32777076</t>
  </si>
  <si>
    <t>H.K &amp; CO</t>
  </si>
  <si>
    <t>Aisha Foot Wear</t>
  </si>
  <si>
    <t>Mansoor Enterprises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</si>
</sst>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  <numFmt numFmtId="166" formatCode="_(* #,##0.0_);_(* \(#,##0.0\);_(* &quot;-&quot;??_);_(@_)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2"/>
      <color theme="1"/>
      <name val="Aharoni"/>
      <charset val="177"/>
    </font>
    <font>
      <sz val="11"/>
      <color theme="1"/>
      <name val="Aharoni"/>
      <charset val="177"/>
    </font>
    <font>
      <sz val="28"/>
      <color theme="1"/>
      <name val="Franklin Gothic Dem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2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38">
    <xf numFmtId="0" fontId="0" fillId="0" borderId="0" xfId="0"/>
    <xf numFmtId="0" fontId="2" fillId="2" borderId="1" xfId="1" applyFont="1" applyFill="1" applyBorder="1" applyAlignment="1">
      <alignment horizontal="center"/>
    </xf>
    <xf numFmtId="0" fontId="2" fillId="2" borderId="1" xfId="1" applyFont="1" applyFill="1" applyBorder="1" applyAlignment="1">
      <alignment horizontal="left"/>
    </xf>
    <xf numFmtId="0" fontId="2" fillId="0" borderId="1" xfId="1" applyFont="1" applyFill="1" applyBorder="1"/>
    <xf numFmtId="0" fontId="2" fillId="0" borderId="1" xfId="1" applyFill="1" applyBorder="1"/>
    <xf numFmtId="165" fontId="2" fillId="0" borderId="1" xfId="2" applyNumberFormat="1" applyFont="1" applyFill="1" applyBorder="1" applyAlignment="1">
      <alignment horizontal="center"/>
    </xf>
    <xf numFmtId="165" fontId="2" fillId="0" borderId="1" xfId="2" applyNumberFormat="1" applyFont="1" applyFill="1" applyBorder="1"/>
    <xf numFmtId="0" fontId="0" fillId="0" borderId="1" xfId="0" applyBorder="1"/>
    <xf numFmtId="0" fontId="2" fillId="2" borderId="1" xfId="1" applyFont="1" applyFill="1" applyBorder="1"/>
    <xf numFmtId="14" fontId="2" fillId="2" borderId="1" xfId="1" applyNumberFormat="1" applyFill="1" applyBorder="1" applyAlignment="1">
      <alignment horizontal="center"/>
    </xf>
    <xf numFmtId="14" fontId="2" fillId="0" borderId="1" xfId="1" applyNumberFormat="1" applyBorder="1" applyAlignment="1">
      <alignment horizontal="center"/>
    </xf>
    <xf numFmtId="0" fontId="2" fillId="2" borderId="1" xfId="1" applyFill="1" applyBorder="1"/>
    <xf numFmtId="165" fontId="2" fillId="2" borderId="1" xfId="2" applyNumberFormat="1" applyFont="1" applyFill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165" fontId="2" fillId="0" borderId="1" xfId="1" applyNumberFormat="1" applyFont="1" applyFill="1" applyBorder="1"/>
    <xf numFmtId="165" fontId="2" fillId="2" borderId="1" xfId="2" applyNumberFormat="1" applyFont="1" applyFill="1" applyBorder="1"/>
    <xf numFmtId="9" fontId="2" fillId="0" borderId="1" xfId="2" applyNumberFormat="1" applyFont="1" applyFill="1" applyBorder="1" applyAlignment="1">
      <alignment horizontal="center"/>
    </xf>
    <xf numFmtId="9" fontId="2" fillId="2" borderId="1" xfId="2" applyNumberFormat="1" applyFont="1" applyFill="1" applyBorder="1" applyAlignment="1">
      <alignment horizontal="center"/>
    </xf>
    <xf numFmtId="166" fontId="2" fillId="0" borderId="1" xfId="2" applyNumberFormat="1" applyFont="1" applyFill="1" applyBorder="1"/>
    <xf numFmtId="166" fontId="2" fillId="2" borderId="1" xfId="2" applyNumberFormat="1" applyFont="1" applyFill="1" applyBorder="1"/>
    <xf numFmtId="164" fontId="2" fillId="2" borderId="1" xfId="2" applyNumberFormat="1" applyFont="1" applyFill="1" applyBorder="1"/>
    <xf numFmtId="0" fontId="3" fillId="2" borderId="1" xfId="1" applyFont="1" applyFill="1" applyBorder="1" applyAlignment="1">
      <alignment horizontal="center"/>
    </xf>
    <xf numFmtId="0" fontId="3" fillId="2" borderId="1" xfId="1" applyFont="1" applyFill="1" applyBorder="1"/>
    <xf numFmtId="0" fontId="3" fillId="2" borderId="1" xfId="1" applyFont="1" applyFill="1" applyBorder="1" applyAlignment="1">
      <alignment horizontal="left"/>
    </xf>
    <xf numFmtId="0" fontId="3" fillId="0" borderId="1" xfId="1" applyFont="1" applyFill="1" applyBorder="1"/>
    <xf numFmtId="165" fontId="3" fillId="0" borderId="1" xfId="2" applyNumberFormat="1" applyFont="1" applyFill="1" applyBorder="1" applyAlignment="1">
      <alignment horizontal="center"/>
    </xf>
    <xf numFmtId="165" fontId="3" fillId="0" borderId="1" xfId="2" applyNumberFormat="1" applyFont="1" applyFill="1" applyBorder="1"/>
    <xf numFmtId="0" fontId="3" fillId="0" borderId="1" xfId="1" applyFont="1" applyBorder="1" applyAlignment="1">
      <alignment horizontal="center"/>
    </xf>
    <xf numFmtId="0" fontId="0" fillId="0" borderId="1" xfId="0" applyBorder="1" applyAlignment="1">
      <alignment wrapText="1"/>
    </xf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0" borderId="5" xfId="0" applyBorder="1"/>
    <xf numFmtId="0" fontId="0" fillId="0" borderId="9" xfId="0" applyBorder="1"/>
    <xf numFmtId="0" fontId="4" fillId="0" borderId="0" xfId="0" applyFont="1"/>
    <xf numFmtId="0" fontId="4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wrapText="1"/>
    </xf>
    <xf numFmtId="0" fontId="4" fillId="0" borderId="1" xfId="0" applyFont="1" applyBorder="1" applyAlignment="1">
      <alignment horizontal="center" vertical="center" wrapText="1"/>
    </xf>
    <xf numFmtId="1" fontId="0" fillId="0" borderId="0" xfId="0" applyNumberFormat="1"/>
    <xf numFmtId="0" fontId="0" fillId="0" borderId="14" xfId="0" applyBorder="1" applyAlignment="1">
      <alignment horizontal="center"/>
    </xf>
    <xf numFmtId="0" fontId="0" fillId="0" borderId="2" xfId="0" applyBorder="1" applyAlignment="1"/>
    <xf numFmtId="0" fontId="0" fillId="0" borderId="6" xfId="0" applyBorder="1" applyAlignment="1"/>
    <xf numFmtId="0" fontId="0" fillId="0" borderId="3" xfId="0" applyBorder="1" applyAlignment="1"/>
    <xf numFmtId="0" fontId="0" fillId="0" borderId="10" xfId="0" applyBorder="1" applyAlignment="1"/>
    <xf numFmtId="10" fontId="0" fillId="0" borderId="10" xfId="0" applyNumberFormat="1" applyBorder="1" applyAlignment="1"/>
    <xf numFmtId="0" fontId="0" fillId="0" borderId="0" xfId="0" applyBorder="1" applyAlignment="1"/>
    <xf numFmtId="0" fontId="0" fillId="0" borderId="1" xfId="0" applyBorder="1" applyAlignment="1">
      <alignment horizontal="center" vertical="center"/>
    </xf>
    <xf numFmtId="1" fontId="0" fillId="0" borderId="1" xfId="0" applyNumberFormat="1" applyBorder="1"/>
    <xf numFmtId="0" fontId="0" fillId="0" borderId="13" xfId="0" applyBorder="1"/>
    <xf numFmtId="1" fontId="0" fillId="0" borderId="13" xfId="0" applyNumberFormat="1" applyBorder="1"/>
    <xf numFmtId="0" fontId="0" fillId="0" borderId="4" xfId="0" applyBorder="1"/>
    <xf numFmtId="0" fontId="0" fillId="0" borderId="9" xfId="0" applyBorder="1" applyAlignment="1"/>
    <xf numFmtId="1" fontId="0" fillId="0" borderId="15" xfId="0" applyNumberFormat="1" applyBorder="1"/>
    <xf numFmtId="0" fontId="0" fillId="0" borderId="9" xfId="0" applyBorder="1" applyAlignment="1">
      <alignment horizontal="left"/>
    </xf>
    <xf numFmtId="0" fontId="0" fillId="0" borderId="0" xfId="0" applyAlignment="1">
      <alignment horizontal="center"/>
    </xf>
    <xf numFmtId="165" fontId="3" fillId="0" borderId="14" xfId="2" applyNumberFormat="1" applyFont="1" applyFill="1" applyBorder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8" fillId="0" borderId="0" xfId="0" applyFont="1"/>
    <xf numFmtId="14" fontId="0" fillId="0" borderId="0" xfId="0" applyNumberFormat="1"/>
    <xf numFmtId="0" fontId="0" fillId="3" borderId="0" xfId="0" applyFill="1"/>
    <xf numFmtId="0" fontId="2" fillId="2" borderId="1" xfId="1" applyFont="1" applyFill="1" applyBorder="1" applyAlignment="1">
      <alignment horizontal="center" wrapText="1"/>
    </xf>
    <xf numFmtId="165" fontId="0" fillId="0" borderId="1" xfId="3" applyNumberFormat="1" applyFont="1" applyBorder="1" applyAlignment="1">
      <alignment horizontal="center" vertical="center"/>
    </xf>
    <xf numFmtId="165" fontId="0" fillId="0" borderId="0" xfId="3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65" fontId="0" fillId="0" borderId="1" xfId="3" applyNumberFormat="1" applyFont="1" applyBorder="1" applyAlignment="1">
      <alignment horizontal="center" vertical="center" wrapText="1"/>
    </xf>
    <xf numFmtId="0" fontId="0" fillId="0" borderId="15" xfId="0" applyBorder="1" applyAlignment="1">
      <alignment horizontal="center" vertical="center"/>
    </xf>
    <xf numFmtId="0" fontId="0" fillId="0" borderId="0" xfId="0" applyNumberFormat="1" applyAlignment="1"/>
    <xf numFmtId="0" fontId="0" fillId="0" borderId="1" xfId="0" applyBorder="1" applyAlignment="1">
      <alignment horizontal="center" vertical="center" wrapText="1"/>
    </xf>
    <xf numFmtId="0" fontId="0" fillId="0" borderId="1" xfId="0" applyNumberForma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4" xfId="0" applyFont="1" applyBorder="1" applyAlignment="1"/>
    <xf numFmtId="0" fontId="0" fillId="0" borderId="7" xfId="0" applyBorder="1" applyAlignment="1">
      <alignment horizontal="center"/>
    </xf>
    <xf numFmtId="0" fontId="4" fillId="0" borderId="4" xfId="0" applyFont="1" applyBorder="1"/>
    <xf numFmtId="0" fontId="0" fillId="0" borderId="11" xfId="0" applyBorder="1"/>
    <xf numFmtId="0" fontId="0" fillId="0" borderId="12" xfId="0" applyBorder="1"/>
    <xf numFmtId="0" fontId="4" fillId="0" borderId="11" xfId="0" applyFont="1" applyBorder="1"/>
    <xf numFmtId="0" fontId="0" fillId="0" borderId="12" xfId="0" applyBorder="1" applyAlignment="1"/>
    <xf numFmtId="14" fontId="0" fillId="0" borderId="11" xfId="0" applyNumberFormat="1" applyFont="1" applyBorder="1" applyAlignment="1">
      <alignment horizontal="right"/>
    </xf>
    <xf numFmtId="14" fontId="0" fillId="0" borderId="13" xfId="0" applyNumberFormat="1" applyFont="1" applyBorder="1" applyAlignment="1"/>
    <xf numFmtId="0" fontId="0" fillId="0" borderId="5" xfId="0" applyBorder="1" applyAlignment="1">
      <alignment horizontal="left"/>
    </xf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4" xfId="0" applyBorder="1" applyAlignment="1"/>
    <xf numFmtId="0" fontId="0" fillId="0" borderId="25" xfId="0" applyBorder="1"/>
    <xf numFmtId="0" fontId="0" fillId="0" borderId="15" xfId="0" applyBorder="1"/>
    <xf numFmtId="0" fontId="0" fillId="2" borderId="1" xfId="0" applyFill="1" applyBorder="1"/>
    <xf numFmtId="0" fontId="0" fillId="0" borderId="10" xfId="0" applyBorder="1"/>
    <xf numFmtId="0" fontId="4" fillId="0" borderId="1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wrapText="1"/>
    </xf>
    <xf numFmtId="0" fontId="6" fillId="0" borderId="3" xfId="0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7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1" fontId="0" fillId="0" borderId="10" xfId="0" applyNumberFormat="1" applyBorder="1" applyAlignment="1">
      <alignment horizontal="center" vertical="center"/>
    </xf>
    <xf numFmtId="1" fontId="0" fillId="0" borderId="15" xfId="0" applyNumberFormat="1" applyBorder="1" applyAlignment="1">
      <alignment horizontal="center" vertical="center"/>
    </xf>
    <xf numFmtId="1" fontId="0" fillId="0" borderId="14" xfId="0" applyNumberFormat="1" applyBorder="1" applyAlignment="1">
      <alignment horizontal="center" vertical="center"/>
    </xf>
    <xf numFmtId="10" fontId="0" fillId="0" borderId="10" xfId="0" applyNumberFormat="1" applyBorder="1" applyAlignment="1">
      <alignment horizontal="center" vertical="center"/>
    </xf>
    <xf numFmtId="10" fontId="0" fillId="0" borderId="15" xfId="0" applyNumberFormat="1" applyBorder="1" applyAlignment="1">
      <alignment horizontal="center" vertical="center"/>
    </xf>
    <xf numFmtId="10" fontId="0" fillId="0" borderId="14" xfId="0" applyNumberFormat="1" applyBorder="1" applyAlignment="1">
      <alignment horizontal="center" vertical="center"/>
    </xf>
    <xf numFmtId="0" fontId="9" fillId="0" borderId="18" xfId="0" applyFont="1" applyBorder="1" applyAlignment="1">
      <alignment horizontal="center" vertical="center"/>
    </xf>
    <xf numFmtId="0" fontId="9" fillId="0" borderId="19" xfId="0" applyFont="1" applyBorder="1" applyAlignment="1">
      <alignment horizontal="center" vertical="center"/>
    </xf>
    <xf numFmtId="0" fontId="9" fillId="0" borderId="20" xfId="0" applyFont="1" applyBorder="1" applyAlignment="1">
      <alignment horizontal="center" vertical="center"/>
    </xf>
    <xf numFmtId="0" fontId="9" fillId="0" borderId="21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0" borderId="22" xfId="0" applyFont="1" applyBorder="1" applyAlignment="1">
      <alignment horizontal="center" vertical="center"/>
    </xf>
    <xf numFmtId="0" fontId="9" fillId="0" borderId="23" xfId="0" applyFont="1" applyBorder="1" applyAlignment="1">
      <alignment horizontal="center" vertical="center"/>
    </xf>
    <xf numFmtId="0" fontId="9" fillId="0" borderId="24" xfId="0" applyFont="1" applyBorder="1" applyAlignment="1">
      <alignment horizontal="center" vertical="center"/>
    </xf>
    <xf numFmtId="0" fontId="9" fillId="0" borderId="25" xfId="0" applyFont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0" fillId="3" borderId="0" xfId="0" applyFill="1" applyAlignment="1">
      <alignment horizontal="center"/>
    </xf>
  </cellXfs>
  <cellStyles count="4">
    <cellStyle name="Comma" xfId="3" builtinId="3"/>
    <cellStyle name="Comma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C00000"/>
  </sheetPr>
  <dimension ref="A1:L368"/>
  <sheetViews>
    <sheetView topLeftCell="A356" workbookViewId="0">
      <selection activeCell="B363" sqref="B363"/>
    </sheetView>
  </sheetViews>
  <sheetFormatPr defaultRowHeight="15"/>
  <cols>
    <col min="2" max="2" width="52" bestFit="1" customWidth="1"/>
    <col min="3" max="3" width="28.5703125" bestFit="1" customWidth="1"/>
    <col min="4" max="4" width="29.7109375" customWidth="1"/>
    <col min="5" max="5" width="11.140625" bestFit="1" customWidth="1"/>
    <col min="6" max="6" width="9.42578125" customWidth="1"/>
    <col min="7" max="7" width="12.85546875" bestFit="1" customWidth="1"/>
    <col min="8" max="8" width="11.42578125" customWidth="1"/>
    <col min="9" max="9" width="10.5703125" bestFit="1" customWidth="1"/>
    <col min="10" max="10" width="12.85546875" bestFit="1" customWidth="1"/>
    <col min="11" max="11" width="10.42578125" bestFit="1" customWidth="1"/>
    <col min="12" max="12" width="17.140625" style="54" bestFit="1" customWidth="1"/>
  </cols>
  <sheetData>
    <row r="1" spans="1:12">
      <c r="A1" s="21" t="s">
        <v>1</v>
      </c>
      <c r="B1" s="22" t="s">
        <v>2</v>
      </c>
      <c r="C1" s="23" t="s">
        <v>3</v>
      </c>
      <c r="D1" s="23" t="s">
        <v>4</v>
      </c>
      <c r="E1" s="24" t="s">
        <v>5</v>
      </c>
      <c r="F1" s="24" t="s">
        <v>6</v>
      </c>
      <c r="G1" s="25" t="s">
        <v>7</v>
      </c>
      <c r="H1" s="25" t="s">
        <v>8</v>
      </c>
      <c r="I1" s="26" t="s">
        <v>9</v>
      </c>
      <c r="J1" s="25" t="s">
        <v>10</v>
      </c>
      <c r="K1" s="27" t="s">
        <v>0</v>
      </c>
      <c r="L1" s="55" t="s">
        <v>244</v>
      </c>
    </row>
    <row r="2" spans="1:12" ht="30">
      <c r="A2" s="1">
        <v>1</v>
      </c>
      <c r="B2" s="8" t="s">
        <v>12</v>
      </c>
      <c r="C2" s="2" t="s">
        <v>13</v>
      </c>
      <c r="D2" s="28" t="s">
        <v>214</v>
      </c>
      <c r="E2" s="8">
        <v>1445</v>
      </c>
      <c r="F2" s="11" t="s">
        <v>14</v>
      </c>
      <c r="G2" s="12">
        <v>1184900</v>
      </c>
      <c r="H2" s="13">
        <v>0.17</v>
      </c>
      <c r="I2" s="6">
        <f t="shared" ref="I2:I31" si="0">G2*17%</f>
        <v>201433</v>
      </c>
      <c r="J2" s="6">
        <f t="shared" ref="J2:J31" si="1">G2+I2</f>
        <v>1386333</v>
      </c>
      <c r="K2" s="9" t="s">
        <v>11</v>
      </c>
      <c r="L2" s="56">
        <f>G2/E2</f>
        <v>820</v>
      </c>
    </row>
    <row r="3" spans="1:12" ht="30">
      <c r="A3" s="1">
        <f>A2+1</f>
        <v>2</v>
      </c>
      <c r="B3" s="8" t="s">
        <v>15</v>
      </c>
      <c r="C3" s="2" t="s">
        <v>16</v>
      </c>
      <c r="D3" s="28" t="s">
        <v>214</v>
      </c>
      <c r="E3" s="8">
        <v>590</v>
      </c>
      <c r="F3" s="11" t="s">
        <v>14</v>
      </c>
      <c r="G3" s="12">
        <v>501500</v>
      </c>
      <c r="H3" s="13">
        <v>0.17</v>
      </c>
      <c r="I3" s="6">
        <f t="shared" si="0"/>
        <v>85255</v>
      </c>
      <c r="J3" s="6">
        <f t="shared" si="1"/>
        <v>586755</v>
      </c>
      <c r="K3" s="9">
        <v>43961</v>
      </c>
      <c r="L3" s="56">
        <f t="shared" ref="L3:L66" si="2">G3/E3</f>
        <v>850</v>
      </c>
    </row>
    <row r="4" spans="1:12" ht="30">
      <c r="A4" s="1">
        <f t="shared" ref="A4:A10" si="3">A3+1</f>
        <v>3</v>
      </c>
      <c r="B4" s="8" t="s">
        <v>15</v>
      </c>
      <c r="C4" s="2" t="s">
        <v>16</v>
      </c>
      <c r="D4" s="28" t="s">
        <v>214</v>
      </c>
      <c r="E4" s="8">
        <v>590</v>
      </c>
      <c r="F4" s="11" t="s">
        <v>14</v>
      </c>
      <c r="G4" s="12">
        <v>501500</v>
      </c>
      <c r="H4" s="13">
        <v>0.17</v>
      </c>
      <c r="I4" s="6">
        <f t="shared" si="0"/>
        <v>85255</v>
      </c>
      <c r="J4" s="6">
        <f t="shared" si="1"/>
        <v>586755</v>
      </c>
      <c r="K4" s="9">
        <v>43992</v>
      </c>
      <c r="L4" s="56">
        <f t="shared" si="2"/>
        <v>850</v>
      </c>
    </row>
    <row r="5" spans="1:12" ht="30">
      <c r="A5" s="1">
        <f t="shared" si="3"/>
        <v>4</v>
      </c>
      <c r="B5" s="8" t="s">
        <v>15</v>
      </c>
      <c r="C5" s="2" t="s">
        <v>16</v>
      </c>
      <c r="D5" s="28" t="s">
        <v>214</v>
      </c>
      <c r="E5" s="8">
        <v>590</v>
      </c>
      <c r="F5" s="11" t="s">
        <v>14</v>
      </c>
      <c r="G5" s="12">
        <v>501500</v>
      </c>
      <c r="H5" s="13">
        <v>0.17</v>
      </c>
      <c r="I5" s="6">
        <f t="shared" si="0"/>
        <v>85255</v>
      </c>
      <c r="J5" s="6">
        <f t="shared" si="1"/>
        <v>586755</v>
      </c>
      <c r="K5" s="9">
        <v>44022</v>
      </c>
      <c r="L5" s="56">
        <f t="shared" si="2"/>
        <v>850</v>
      </c>
    </row>
    <row r="6" spans="1:12" ht="30">
      <c r="A6" s="1">
        <f t="shared" si="3"/>
        <v>5</v>
      </c>
      <c r="B6" s="8" t="s">
        <v>15</v>
      </c>
      <c r="C6" s="2" t="s">
        <v>16</v>
      </c>
      <c r="D6" s="28" t="s">
        <v>214</v>
      </c>
      <c r="E6" s="8">
        <v>590</v>
      </c>
      <c r="F6" s="11" t="s">
        <v>14</v>
      </c>
      <c r="G6" s="12">
        <v>501500</v>
      </c>
      <c r="H6" s="13">
        <v>0.17</v>
      </c>
      <c r="I6" s="6">
        <f t="shared" si="0"/>
        <v>85255</v>
      </c>
      <c r="J6" s="6">
        <f t="shared" si="1"/>
        <v>586755</v>
      </c>
      <c r="K6" s="9">
        <v>44053</v>
      </c>
      <c r="L6" s="56">
        <f t="shared" si="2"/>
        <v>850</v>
      </c>
    </row>
    <row r="7" spans="1:12" ht="30">
      <c r="A7" s="1">
        <f t="shared" si="3"/>
        <v>6</v>
      </c>
      <c r="B7" s="8" t="s">
        <v>15</v>
      </c>
      <c r="C7" s="2" t="s">
        <v>16</v>
      </c>
      <c r="D7" s="28" t="s">
        <v>214</v>
      </c>
      <c r="E7" s="8">
        <v>475</v>
      </c>
      <c r="F7" s="11" t="s">
        <v>14</v>
      </c>
      <c r="G7" s="12">
        <v>403750</v>
      </c>
      <c r="H7" s="13">
        <v>0.17</v>
      </c>
      <c r="I7" s="6">
        <f t="shared" si="0"/>
        <v>68637.5</v>
      </c>
      <c r="J7" s="6">
        <f t="shared" si="1"/>
        <v>472387.5</v>
      </c>
      <c r="K7" s="9" t="s">
        <v>17</v>
      </c>
      <c r="L7" s="56">
        <f t="shared" si="2"/>
        <v>850</v>
      </c>
    </row>
    <row r="8" spans="1:12" ht="30">
      <c r="A8" s="1">
        <f t="shared" si="3"/>
        <v>7</v>
      </c>
      <c r="B8" s="8" t="s">
        <v>15</v>
      </c>
      <c r="C8" s="2" t="s">
        <v>16</v>
      </c>
      <c r="D8" s="28" t="s">
        <v>214</v>
      </c>
      <c r="E8" s="8">
        <v>475</v>
      </c>
      <c r="F8" s="11" t="s">
        <v>14</v>
      </c>
      <c r="G8" s="12">
        <v>403750</v>
      </c>
      <c r="H8" s="13">
        <v>0.17</v>
      </c>
      <c r="I8" s="6">
        <f t="shared" si="0"/>
        <v>68637.5</v>
      </c>
      <c r="J8" s="6">
        <f t="shared" si="1"/>
        <v>472387.5</v>
      </c>
      <c r="K8" s="9" t="s">
        <v>18</v>
      </c>
      <c r="L8" s="56">
        <f t="shared" si="2"/>
        <v>850</v>
      </c>
    </row>
    <row r="9" spans="1:12" ht="30">
      <c r="A9" s="1">
        <f t="shared" si="3"/>
        <v>8</v>
      </c>
      <c r="B9" s="8" t="s">
        <v>15</v>
      </c>
      <c r="C9" s="2" t="s">
        <v>16</v>
      </c>
      <c r="D9" s="28" t="s">
        <v>214</v>
      </c>
      <c r="E9" s="8">
        <v>475</v>
      </c>
      <c r="F9" s="11" t="s">
        <v>14</v>
      </c>
      <c r="G9" s="12">
        <v>403750</v>
      </c>
      <c r="H9" s="13">
        <v>0.17</v>
      </c>
      <c r="I9" s="6">
        <f t="shared" si="0"/>
        <v>68637.5</v>
      </c>
      <c r="J9" s="6">
        <f t="shared" si="1"/>
        <v>472387.5</v>
      </c>
      <c r="K9" s="9" t="s">
        <v>19</v>
      </c>
      <c r="L9" s="56">
        <f t="shared" si="2"/>
        <v>850</v>
      </c>
    </row>
    <row r="10" spans="1:12" ht="30">
      <c r="A10" s="1">
        <f t="shared" si="3"/>
        <v>9</v>
      </c>
      <c r="B10" s="8" t="s">
        <v>15</v>
      </c>
      <c r="C10" s="2" t="s">
        <v>16</v>
      </c>
      <c r="D10" s="28" t="s">
        <v>214</v>
      </c>
      <c r="E10" s="8">
        <v>475</v>
      </c>
      <c r="F10" s="11" t="s">
        <v>14</v>
      </c>
      <c r="G10" s="12">
        <v>403750</v>
      </c>
      <c r="H10" s="13">
        <v>0.17</v>
      </c>
      <c r="I10" s="6">
        <f t="shared" si="0"/>
        <v>68637.5</v>
      </c>
      <c r="J10" s="6">
        <f t="shared" si="1"/>
        <v>472387.5</v>
      </c>
      <c r="K10" s="9" t="s">
        <v>20</v>
      </c>
      <c r="L10" s="56">
        <f t="shared" si="2"/>
        <v>850</v>
      </c>
    </row>
    <row r="11" spans="1:12" ht="30">
      <c r="A11" s="1">
        <v>10</v>
      </c>
      <c r="B11" s="8" t="s">
        <v>21</v>
      </c>
      <c r="C11" s="2" t="s">
        <v>22</v>
      </c>
      <c r="D11" s="28" t="s">
        <v>214</v>
      </c>
      <c r="E11" s="3">
        <v>1078</v>
      </c>
      <c r="F11" s="4" t="s">
        <v>23</v>
      </c>
      <c r="G11" s="5">
        <v>883960</v>
      </c>
      <c r="H11" s="13">
        <v>0.17</v>
      </c>
      <c r="I11" s="6">
        <f t="shared" si="0"/>
        <v>150273.20000000001</v>
      </c>
      <c r="J11" s="6">
        <f t="shared" si="1"/>
        <v>1034233.2</v>
      </c>
      <c r="K11" s="10">
        <v>43901</v>
      </c>
      <c r="L11" s="56">
        <f t="shared" si="2"/>
        <v>820</v>
      </c>
    </row>
    <row r="12" spans="1:12" ht="30">
      <c r="A12" s="1">
        <f>A11+1</f>
        <v>11</v>
      </c>
      <c r="B12" s="8" t="s">
        <v>21</v>
      </c>
      <c r="C12" s="2" t="s">
        <v>22</v>
      </c>
      <c r="D12" s="28" t="s">
        <v>214</v>
      </c>
      <c r="E12" s="3">
        <v>1078</v>
      </c>
      <c r="F12" s="4" t="s">
        <v>23</v>
      </c>
      <c r="G12" s="5">
        <v>883960</v>
      </c>
      <c r="H12" s="13">
        <v>0.17</v>
      </c>
      <c r="I12" s="6">
        <f t="shared" si="0"/>
        <v>150273.20000000001</v>
      </c>
      <c r="J12" s="6">
        <f t="shared" si="1"/>
        <v>1034233.2</v>
      </c>
      <c r="K12" s="10">
        <v>43962</v>
      </c>
      <c r="L12" s="56">
        <f t="shared" si="2"/>
        <v>820</v>
      </c>
    </row>
    <row r="13" spans="1:12" ht="30">
      <c r="A13" s="1">
        <f t="shared" ref="A13:A15" si="4">A12+1</f>
        <v>12</v>
      </c>
      <c r="B13" s="8" t="s">
        <v>21</v>
      </c>
      <c r="C13" s="2" t="s">
        <v>22</v>
      </c>
      <c r="D13" s="28" t="s">
        <v>214</v>
      </c>
      <c r="E13" s="3">
        <v>1430</v>
      </c>
      <c r="F13" s="4" t="s">
        <v>23</v>
      </c>
      <c r="G13" s="5">
        <v>1172600</v>
      </c>
      <c r="H13" s="13">
        <v>0.17</v>
      </c>
      <c r="I13" s="6">
        <f t="shared" si="0"/>
        <v>199342</v>
      </c>
      <c r="J13" s="6">
        <f t="shared" si="1"/>
        <v>1371942</v>
      </c>
      <c r="K13" s="10">
        <v>44085</v>
      </c>
      <c r="L13" s="56">
        <f t="shared" si="2"/>
        <v>820</v>
      </c>
    </row>
    <row r="14" spans="1:12" ht="30">
      <c r="A14" s="1">
        <f t="shared" si="4"/>
        <v>13</v>
      </c>
      <c r="B14" s="8" t="s">
        <v>12</v>
      </c>
      <c r="C14" s="2" t="s">
        <v>13</v>
      </c>
      <c r="D14" s="28" t="s">
        <v>214</v>
      </c>
      <c r="E14" s="3">
        <v>1400</v>
      </c>
      <c r="F14" s="4" t="s">
        <v>23</v>
      </c>
      <c r="G14" s="5">
        <v>1190000</v>
      </c>
      <c r="H14" s="13">
        <v>0.17</v>
      </c>
      <c r="I14" s="6">
        <f t="shared" si="0"/>
        <v>202300</v>
      </c>
      <c r="J14" s="6">
        <f t="shared" si="1"/>
        <v>1392300</v>
      </c>
      <c r="K14" s="10" t="s">
        <v>24</v>
      </c>
      <c r="L14" s="56">
        <f t="shared" si="2"/>
        <v>850</v>
      </c>
    </row>
    <row r="15" spans="1:12" ht="30">
      <c r="A15" s="1">
        <f t="shared" si="4"/>
        <v>14</v>
      </c>
      <c r="B15" s="8" t="s">
        <v>15</v>
      </c>
      <c r="C15" s="2" t="s">
        <v>16</v>
      </c>
      <c r="D15" s="28" t="s">
        <v>214</v>
      </c>
      <c r="E15" s="8">
        <v>475</v>
      </c>
      <c r="F15" s="11" t="s">
        <v>14</v>
      </c>
      <c r="G15" s="12">
        <v>403750</v>
      </c>
      <c r="H15" s="13">
        <v>0.17</v>
      </c>
      <c r="I15" s="6">
        <f t="shared" si="0"/>
        <v>68637.5</v>
      </c>
      <c r="J15" s="6">
        <f t="shared" si="1"/>
        <v>472387.5</v>
      </c>
      <c r="K15" s="10" t="s">
        <v>25</v>
      </c>
      <c r="L15" s="56">
        <f t="shared" si="2"/>
        <v>850</v>
      </c>
    </row>
    <row r="16" spans="1:12" ht="30">
      <c r="A16" s="1">
        <v>30</v>
      </c>
      <c r="B16" s="8" t="s">
        <v>12</v>
      </c>
      <c r="C16" s="2" t="s">
        <v>13</v>
      </c>
      <c r="D16" s="28" t="s">
        <v>214</v>
      </c>
      <c r="E16" s="3">
        <v>864</v>
      </c>
      <c r="F16" s="4" t="s">
        <v>23</v>
      </c>
      <c r="G16" s="5">
        <v>734670</v>
      </c>
      <c r="H16" s="13">
        <v>0.17</v>
      </c>
      <c r="I16" s="6">
        <f t="shared" si="0"/>
        <v>124893.90000000001</v>
      </c>
      <c r="J16" s="6">
        <f t="shared" si="1"/>
        <v>859563.9</v>
      </c>
      <c r="K16" s="10">
        <v>44055</v>
      </c>
      <c r="L16" s="56">
        <f t="shared" si="2"/>
        <v>850.3125</v>
      </c>
    </row>
    <row r="17" spans="1:12" ht="30">
      <c r="A17" s="1">
        <v>31</v>
      </c>
      <c r="B17" s="8" t="s">
        <v>12</v>
      </c>
      <c r="C17" s="2">
        <v>6002</v>
      </c>
      <c r="D17" s="28" t="s">
        <v>214</v>
      </c>
      <c r="E17" s="3">
        <v>562</v>
      </c>
      <c r="F17" s="4" t="s">
        <v>23</v>
      </c>
      <c r="G17" s="5">
        <v>824720</v>
      </c>
      <c r="H17" s="13">
        <v>0.17</v>
      </c>
      <c r="I17" s="6">
        <f t="shared" si="0"/>
        <v>140202.40000000002</v>
      </c>
      <c r="J17" s="6">
        <f t="shared" si="1"/>
        <v>964922.4</v>
      </c>
      <c r="K17" s="10" t="s">
        <v>26</v>
      </c>
      <c r="L17" s="56">
        <f t="shared" si="2"/>
        <v>1467.4733096085408</v>
      </c>
    </row>
    <row r="18" spans="1:12" ht="45">
      <c r="A18" s="1">
        <v>32</v>
      </c>
      <c r="B18" s="8" t="s">
        <v>28</v>
      </c>
      <c r="C18" s="2" t="s">
        <v>27</v>
      </c>
      <c r="D18" s="28" t="s">
        <v>218</v>
      </c>
      <c r="E18" s="3">
        <v>600</v>
      </c>
      <c r="F18" s="4" t="s">
        <v>14</v>
      </c>
      <c r="G18" s="5">
        <v>880200</v>
      </c>
      <c r="H18" s="13">
        <v>0.17</v>
      </c>
      <c r="I18" s="6">
        <f t="shared" si="0"/>
        <v>149634</v>
      </c>
      <c r="J18" s="6">
        <f t="shared" si="1"/>
        <v>1029834</v>
      </c>
      <c r="K18" s="10">
        <v>44472</v>
      </c>
      <c r="L18" s="56">
        <f t="shared" si="2"/>
        <v>1467</v>
      </c>
    </row>
    <row r="19" spans="1:12" ht="45">
      <c r="A19" s="1">
        <v>33</v>
      </c>
      <c r="B19" s="8" t="s">
        <v>28</v>
      </c>
      <c r="C19" s="2" t="s">
        <v>27</v>
      </c>
      <c r="D19" s="28" t="s">
        <v>218</v>
      </c>
      <c r="E19" s="3">
        <v>600</v>
      </c>
      <c r="F19" s="4" t="s">
        <v>14</v>
      </c>
      <c r="G19" s="5">
        <v>880200</v>
      </c>
      <c r="H19" s="13">
        <v>0.17</v>
      </c>
      <c r="I19" s="6">
        <f t="shared" si="0"/>
        <v>149634</v>
      </c>
      <c r="J19" s="6">
        <f t="shared" si="1"/>
        <v>1029834</v>
      </c>
      <c r="K19" s="10" t="s">
        <v>31</v>
      </c>
      <c r="L19" s="56">
        <f t="shared" si="2"/>
        <v>1467</v>
      </c>
    </row>
    <row r="20" spans="1:12" ht="45">
      <c r="A20" s="1">
        <v>34</v>
      </c>
      <c r="B20" s="8" t="s">
        <v>28</v>
      </c>
      <c r="C20" s="2" t="s">
        <v>27</v>
      </c>
      <c r="D20" s="28" t="s">
        <v>218</v>
      </c>
      <c r="E20" s="3">
        <v>633</v>
      </c>
      <c r="F20" s="4" t="s">
        <v>14</v>
      </c>
      <c r="G20" s="5">
        <v>928611</v>
      </c>
      <c r="H20" s="13">
        <v>0.17</v>
      </c>
      <c r="I20" s="6">
        <f t="shared" si="0"/>
        <v>157863.87000000002</v>
      </c>
      <c r="J20" s="6">
        <f t="shared" si="1"/>
        <v>1086474.8700000001</v>
      </c>
      <c r="K20" s="10" t="s">
        <v>30</v>
      </c>
      <c r="L20" s="56">
        <f t="shared" si="2"/>
        <v>1467</v>
      </c>
    </row>
    <row r="21" spans="1:12" ht="45">
      <c r="A21" s="1">
        <v>35</v>
      </c>
      <c r="B21" s="8" t="s">
        <v>28</v>
      </c>
      <c r="C21" s="2" t="s">
        <v>27</v>
      </c>
      <c r="D21" s="28" t="s">
        <v>218</v>
      </c>
      <c r="E21" s="3">
        <v>565</v>
      </c>
      <c r="F21" s="4" t="s">
        <v>14</v>
      </c>
      <c r="G21" s="5">
        <v>588730</v>
      </c>
      <c r="H21" s="13">
        <v>0.17</v>
      </c>
      <c r="I21" s="6">
        <f t="shared" si="0"/>
        <v>100084.1</v>
      </c>
      <c r="J21" s="6">
        <f t="shared" si="1"/>
        <v>688814.1</v>
      </c>
      <c r="K21" s="10" t="s">
        <v>29</v>
      </c>
      <c r="L21" s="56">
        <f t="shared" si="2"/>
        <v>1042</v>
      </c>
    </row>
    <row r="22" spans="1:12" ht="45">
      <c r="A22" s="1">
        <v>36</v>
      </c>
      <c r="B22" s="8" t="s">
        <v>32</v>
      </c>
      <c r="C22" s="2" t="s">
        <v>33</v>
      </c>
      <c r="D22" s="28" t="s">
        <v>218</v>
      </c>
      <c r="E22" s="3">
        <v>1000</v>
      </c>
      <c r="F22" s="4" t="s">
        <v>14</v>
      </c>
      <c r="G22" s="5">
        <v>1042000</v>
      </c>
      <c r="H22" s="13">
        <v>0.17</v>
      </c>
      <c r="I22" s="6">
        <f t="shared" si="0"/>
        <v>177140</v>
      </c>
      <c r="J22" s="6">
        <f t="shared" si="1"/>
        <v>1219140</v>
      </c>
      <c r="K22" s="10">
        <v>44200</v>
      </c>
      <c r="L22" s="56">
        <f t="shared" si="2"/>
        <v>1042</v>
      </c>
    </row>
    <row r="23" spans="1:12" ht="45">
      <c r="A23" s="1">
        <v>37</v>
      </c>
      <c r="B23" s="8" t="s">
        <v>32</v>
      </c>
      <c r="C23" s="2" t="s">
        <v>33</v>
      </c>
      <c r="D23" s="28" t="s">
        <v>218</v>
      </c>
      <c r="E23" s="3">
        <v>1000</v>
      </c>
      <c r="F23" s="4" t="s">
        <v>14</v>
      </c>
      <c r="G23" s="5">
        <v>1042000</v>
      </c>
      <c r="H23" s="13">
        <v>0.17</v>
      </c>
      <c r="I23" s="6">
        <f t="shared" si="0"/>
        <v>177140</v>
      </c>
      <c r="J23" s="6">
        <f t="shared" si="1"/>
        <v>1219140</v>
      </c>
      <c r="K23" s="10">
        <v>44381</v>
      </c>
      <c r="L23" s="56">
        <f t="shared" si="2"/>
        <v>1042</v>
      </c>
    </row>
    <row r="24" spans="1:12" ht="45">
      <c r="A24" s="1">
        <v>38</v>
      </c>
      <c r="B24" s="8" t="s">
        <v>28</v>
      </c>
      <c r="C24" s="2" t="s">
        <v>27</v>
      </c>
      <c r="D24" s="28" t="s">
        <v>218</v>
      </c>
      <c r="E24" s="3">
        <v>750</v>
      </c>
      <c r="F24" s="4" t="s">
        <v>14</v>
      </c>
      <c r="G24" s="5">
        <v>781500</v>
      </c>
      <c r="H24" s="13">
        <v>0.17</v>
      </c>
      <c r="I24" s="6">
        <f t="shared" si="0"/>
        <v>132855</v>
      </c>
      <c r="J24" s="6">
        <f t="shared" si="1"/>
        <v>914355</v>
      </c>
      <c r="K24" s="10">
        <v>44473</v>
      </c>
      <c r="L24" s="56">
        <f t="shared" si="2"/>
        <v>1042</v>
      </c>
    </row>
    <row r="25" spans="1:12" ht="45">
      <c r="A25" s="1">
        <v>39</v>
      </c>
      <c r="B25" s="8" t="s">
        <v>28</v>
      </c>
      <c r="C25" s="2" t="s">
        <v>27</v>
      </c>
      <c r="D25" s="28" t="s">
        <v>218</v>
      </c>
      <c r="E25" s="3">
        <v>775</v>
      </c>
      <c r="F25" s="4" t="s">
        <v>14</v>
      </c>
      <c r="G25" s="5">
        <v>807550</v>
      </c>
      <c r="H25" s="13">
        <v>0.17</v>
      </c>
      <c r="I25" s="6">
        <f t="shared" si="0"/>
        <v>137283.5</v>
      </c>
      <c r="J25" s="6">
        <f t="shared" si="1"/>
        <v>944833.5</v>
      </c>
      <c r="K25" s="10" t="s">
        <v>34</v>
      </c>
      <c r="L25" s="56">
        <f t="shared" si="2"/>
        <v>1042</v>
      </c>
    </row>
    <row r="26" spans="1:12" ht="45">
      <c r="A26" s="1">
        <v>40</v>
      </c>
      <c r="B26" s="8" t="s">
        <v>28</v>
      </c>
      <c r="C26" s="2" t="s">
        <v>27</v>
      </c>
      <c r="D26" s="28" t="s">
        <v>218</v>
      </c>
      <c r="E26" s="3">
        <v>1400</v>
      </c>
      <c r="F26" s="4" t="s">
        <v>14</v>
      </c>
      <c r="G26" s="5">
        <v>1346800</v>
      </c>
      <c r="H26" s="13">
        <v>0.17</v>
      </c>
      <c r="I26" s="6">
        <f t="shared" si="0"/>
        <v>228956.00000000003</v>
      </c>
      <c r="J26" s="6">
        <f t="shared" si="1"/>
        <v>1575756</v>
      </c>
      <c r="K26" s="10" t="s">
        <v>35</v>
      </c>
      <c r="L26" s="56">
        <f t="shared" si="2"/>
        <v>962</v>
      </c>
    </row>
    <row r="27" spans="1:12" ht="45">
      <c r="A27" s="1">
        <v>41</v>
      </c>
      <c r="B27" s="8" t="s">
        <v>37</v>
      </c>
      <c r="C27" s="2" t="s">
        <v>38</v>
      </c>
      <c r="D27" s="28" t="s">
        <v>218</v>
      </c>
      <c r="E27" s="3">
        <v>1090</v>
      </c>
      <c r="F27" s="4" t="s">
        <v>14</v>
      </c>
      <c r="G27" s="5">
        <v>1048580</v>
      </c>
      <c r="H27" s="13">
        <v>0.17</v>
      </c>
      <c r="I27" s="6">
        <f t="shared" si="0"/>
        <v>178258.6</v>
      </c>
      <c r="J27" s="6">
        <f t="shared" si="1"/>
        <v>1226838.6000000001</v>
      </c>
      <c r="K27" s="10" t="s">
        <v>36</v>
      </c>
      <c r="L27" s="56">
        <f t="shared" si="2"/>
        <v>962</v>
      </c>
    </row>
    <row r="28" spans="1:12" ht="30">
      <c r="A28" s="1">
        <v>42</v>
      </c>
      <c r="B28" s="8" t="s">
        <v>37</v>
      </c>
      <c r="C28" s="2" t="s">
        <v>38</v>
      </c>
      <c r="D28" s="28" t="s">
        <v>214</v>
      </c>
      <c r="E28" s="3">
        <v>1090</v>
      </c>
      <c r="F28" s="4" t="s">
        <v>14</v>
      </c>
      <c r="G28" s="5">
        <v>1048580</v>
      </c>
      <c r="H28" s="13">
        <v>0.17</v>
      </c>
      <c r="I28" s="6">
        <f t="shared" si="0"/>
        <v>178258.6</v>
      </c>
      <c r="J28" s="6">
        <f t="shared" si="1"/>
        <v>1226838.6000000001</v>
      </c>
      <c r="K28" s="10" t="s">
        <v>39</v>
      </c>
      <c r="L28" s="56">
        <f t="shared" si="2"/>
        <v>962</v>
      </c>
    </row>
    <row r="29" spans="1:12" ht="30">
      <c r="A29" s="1">
        <v>43</v>
      </c>
      <c r="B29" s="8" t="s">
        <v>32</v>
      </c>
      <c r="C29" s="2" t="s">
        <v>33</v>
      </c>
      <c r="D29" s="28" t="s">
        <v>214</v>
      </c>
      <c r="E29" s="3">
        <v>1360</v>
      </c>
      <c r="F29" s="4" t="s">
        <v>14</v>
      </c>
      <c r="G29" s="5">
        <v>1308320</v>
      </c>
      <c r="H29" s="13">
        <v>0.17</v>
      </c>
      <c r="I29" s="6">
        <f t="shared" si="0"/>
        <v>222414.40000000002</v>
      </c>
      <c r="J29" s="6">
        <f t="shared" si="1"/>
        <v>1530734.4</v>
      </c>
      <c r="K29" s="10" t="s">
        <v>40</v>
      </c>
      <c r="L29" s="56">
        <f t="shared" si="2"/>
        <v>962</v>
      </c>
    </row>
    <row r="30" spans="1:12" ht="30">
      <c r="A30" s="1">
        <v>44</v>
      </c>
      <c r="B30" s="8" t="s">
        <v>32</v>
      </c>
      <c r="C30" s="2" t="s">
        <v>33</v>
      </c>
      <c r="D30" s="28" t="s">
        <v>214</v>
      </c>
      <c r="E30" s="3">
        <v>1360</v>
      </c>
      <c r="F30" s="4" t="s">
        <v>14</v>
      </c>
      <c r="G30" s="5">
        <v>1308320</v>
      </c>
      <c r="H30" s="13">
        <v>0.17</v>
      </c>
      <c r="I30" s="6">
        <f t="shared" si="0"/>
        <v>222414.40000000002</v>
      </c>
      <c r="J30" s="6">
        <f t="shared" si="1"/>
        <v>1530734.4</v>
      </c>
      <c r="K30" s="10" t="s">
        <v>41</v>
      </c>
      <c r="L30" s="56">
        <f t="shared" si="2"/>
        <v>962</v>
      </c>
    </row>
    <row r="31" spans="1:12" ht="30">
      <c r="A31" s="1">
        <v>45</v>
      </c>
      <c r="B31" s="8" t="s">
        <v>12</v>
      </c>
      <c r="C31" s="2" t="s">
        <v>13</v>
      </c>
      <c r="D31" s="28" t="s">
        <v>214</v>
      </c>
      <c r="E31" s="8">
        <v>1225</v>
      </c>
      <c r="F31" s="11" t="s">
        <v>14</v>
      </c>
      <c r="G31" s="12">
        <v>1178450</v>
      </c>
      <c r="H31" s="13">
        <v>0.17</v>
      </c>
      <c r="I31" s="6">
        <f t="shared" si="0"/>
        <v>200336.5</v>
      </c>
      <c r="J31" s="6">
        <f t="shared" si="1"/>
        <v>1378786.5</v>
      </c>
      <c r="K31" s="10" t="s">
        <v>41</v>
      </c>
      <c r="L31" s="56">
        <f t="shared" si="2"/>
        <v>962</v>
      </c>
    </row>
    <row r="32" spans="1:12">
      <c r="A32" s="1">
        <v>46</v>
      </c>
      <c r="B32" s="8"/>
      <c r="C32" s="2"/>
      <c r="D32" s="2"/>
      <c r="E32" s="8"/>
      <c r="F32" s="11"/>
      <c r="G32" s="12"/>
      <c r="H32" s="13">
        <v>0.17</v>
      </c>
      <c r="I32" s="6"/>
      <c r="J32" s="7"/>
      <c r="K32" s="10"/>
      <c r="L32" s="56" t="e">
        <f t="shared" si="2"/>
        <v>#DIV/0!</v>
      </c>
    </row>
    <row r="33" spans="1:12" ht="30">
      <c r="A33" s="1">
        <v>47</v>
      </c>
      <c r="B33" s="8" t="s">
        <v>12</v>
      </c>
      <c r="C33" s="2" t="s">
        <v>13</v>
      </c>
      <c r="D33" s="28" t="s">
        <v>214</v>
      </c>
      <c r="E33" s="8">
        <v>1080</v>
      </c>
      <c r="F33" s="11" t="s">
        <v>14</v>
      </c>
      <c r="G33" s="12">
        <v>1038960</v>
      </c>
      <c r="H33" s="13">
        <v>0.17</v>
      </c>
      <c r="I33" s="6">
        <f t="shared" ref="I33:I64" si="5">G33*17%</f>
        <v>176623.2</v>
      </c>
      <c r="J33" s="6">
        <f t="shared" ref="J33:J64" si="6">G33+I33</f>
        <v>1215583.2</v>
      </c>
      <c r="K33" s="10" t="s">
        <v>42</v>
      </c>
      <c r="L33" s="56">
        <f t="shared" si="2"/>
        <v>962</v>
      </c>
    </row>
    <row r="34" spans="1:12" ht="30">
      <c r="A34" s="1">
        <v>48</v>
      </c>
      <c r="B34" s="8" t="s">
        <v>12</v>
      </c>
      <c r="C34" s="2" t="s">
        <v>13</v>
      </c>
      <c r="D34" s="28" t="s">
        <v>214</v>
      </c>
      <c r="E34" s="8">
        <v>1225</v>
      </c>
      <c r="F34" s="11" t="s">
        <v>14</v>
      </c>
      <c r="G34" s="12">
        <v>1178450</v>
      </c>
      <c r="H34" s="13">
        <v>0.17</v>
      </c>
      <c r="I34" s="6">
        <f t="shared" si="5"/>
        <v>200336.5</v>
      </c>
      <c r="J34" s="6">
        <f t="shared" si="6"/>
        <v>1378786.5</v>
      </c>
      <c r="K34" s="10" t="s">
        <v>43</v>
      </c>
      <c r="L34" s="56">
        <f t="shared" si="2"/>
        <v>962</v>
      </c>
    </row>
    <row r="35" spans="1:12" ht="30">
      <c r="A35" s="1">
        <v>49</v>
      </c>
      <c r="B35" s="8" t="s">
        <v>44</v>
      </c>
      <c r="C35" s="2" t="s">
        <v>45</v>
      </c>
      <c r="D35" s="28" t="s">
        <v>214</v>
      </c>
      <c r="E35" s="3">
        <v>950</v>
      </c>
      <c r="F35" s="4" t="s">
        <v>14</v>
      </c>
      <c r="G35" s="5">
        <v>891385</v>
      </c>
      <c r="H35" s="13">
        <v>0.17</v>
      </c>
      <c r="I35" s="6">
        <f t="shared" si="5"/>
        <v>151535.45000000001</v>
      </c>
      <c r="J35" s="6">
        <f t="shared" si="6"/>
        <v>1042920.45</v>
      </c>
      <c r="K35" s="10">
        <v>44474</v>
      </c>
      <c r="L35" s="56">
        <f t="shared" si="2"/>
        <v>938.3</v>
      </c>
    </row>
    <row r="36" spans="1:12" ht="30">
      <c r="A36" s="1">
        <v>50</v>
      </c>
      <c r="B36" s="8" t="s">
        <v>44</v>
      </c>
      <c r="C36" s="2" t="s">
        <v>45</v>
      </c>
      <c r="D36" s="28" t="s">
        <v>214</v>
      </c>
      <c r="E36" s="3">
        <v>620</v>
      </c>
      <c r="F36" s="4" t="s">
        <v>14</v>
      </c>
      <c r="G36" s="5">
        <v>581746</v>
      </c>
      <c r="H36" s="13">
        <v>0.17</v>
      </c>
      <c r="I36" s="6">
        <f t="shared" si="5"/>
        <v>98896.82</v>
      </c>
      <c r="J36" s="6">
        <f t="shared" si="6"/>
        <v>680642.82000000007</v>
      </c>
      <c r="K36" s="10">
        <v>44535</v>
      </c>
      <c r="L36" s="56">
        <f t="shared" si="2"/>
        <v>938.3</v>
      </c>
    </row>
    <row r="37" spans="1:12" ht="30">
      <c r="A37" s="1">
        <v>51</v>
      </c>
      <c r="B37" s="8" t="s">
        <v>12</v>
      </c>
      <c r="C37" s="2" t="s">
        <v>13</v>
      </c>
      <c r="D37" s="28" t="s">
        <v>214</v>
      </c>
      <c r="E37" s="3">
        <v>1400</v>
      </c>
      <c r="F37" s="4" t="s">
        <v>14</v>
      </c>
      <c r="G37" s="5">
        <v>1313620</v>
      </c>
      <c r="H37" s="13">
        <v>0.17</v>
      </c>
      <c r="I37" s="6">
        <f t="shared" si="5"/>
        <v>223315.40000000002</v>
      </c>
      <c r="J37" s="6">
        <f t="shared" si="6"/>
        <v>1536935.4</v>
      </c>
      <c r="K37" s="10">
        <v>44535</v>
      </c>
      <c r="L37" s="56">
        <f t="shared" si="2"/>
        <v>938.3</v>
      </c>
    </row>
    <row r="38" spans="1:12" ht="30">
      <c r="A38" s="1">
        <v>52</v>
      </c>
      <c r="B38" s="8" t="s">
        <v>12</v>
      </c>
      <c r="C38" s="2" t="s">
        <v>13</v>
      </c>
      <c r="D38" s="28" t="s">
        <v>214</v>
      </c>
      <c r="E38" s="3">
        <v>1260</v>
      </c>
      <c r="F38" s="4" t="s">
        <v>14</v>
      </c>
      <c r="G38" s="5">
        <v>1182258</v>
      </c>
      <c r="H38" s="13">
        <v>0.17</v>
      </c>
      <c r="I38" s="6">
        <f t="shared" si="5"/>
        <v>200983.86000000002</v>
      </c>
      <c r="J38" s="6">
        <f t="shared" si="6"/>
        <v>1383241.86</v>
      </c>
      <c r="K38" s="10" t="s">
        <v>46</v>
      </c>
      <c r="L38" s="56">
        <f t="shared" si="2"/>
        <v>938.3</v>
      </c>
    </row>
    <row r="39" spans="1:12" ht="30">
      <c r="A39" s="1">
        <v>53</v>
      </c>
      <c r="B39" s="8" t="s">
        <v>47</v>
      </c>
      <c r="C39" s="2" t="s">
        <v>48</v>
      </c>
      <c r="D39" s="28" t="s">
        <v>215</v>
      </c>
      <c r="E39" s="3">
        <v>1508</v>
      </c>
      <c r="F39" s="4" t="s">
        <v>14</v>
      </c>
      <c r="G39" s="5">
        <v>1378161</v>
      </c>
      <c r="H39" s="13">
        <v>0.17</v>
      </c>
      <c r="I39" s="6">
        <f t="shared" si="5"/>
        <v>234287.37000000002</v>
      </c>
      <c r="J39" s="6">
        <f t="shared" si="6"/>
        <v>1612448.37</v>
      </c>
      <c r="K39" s="10" t="s">
        <v>46</v>
      </c>
      <c r="L39" s="56">
        <f t="shared" si="2"/>
        <v>913.89986737400534</v>
      </c>
    </row>
    <row r="40" spans="1:12" ht="30">
      <c r="A40" s="1">
        <v>54</v>
      </c>
      <c r="B40" s="8" t="s">
        <v>50</v>
      </c>
      <c r="C40" s="2" t="s">
        <v>16</v>
      </c>
      <c r="D40" s="28" t="s">
        <v>214</v>
      </c>
      <c r="E40" s="3">
        <v>376.25</v>
      </c>
      <c r="F40" s="4" t="s">
        <v>14</v>
      </c>
      <c r="G40" s="5">
        <v>353035</v>
      </c>
      <c r="H40" s="13">
        <v>0.17</v>
      </c>
      <c r="I40" s="6">
        <f t="shared" si="5"/>
        <v>60015.950000000004</v>
      </c>
      <c r="J40" s="6">
        <f t="shared" si="6"/>
        <v>413050.95</v>
      </c>
      <c r="K40" s="10" t="s">
        <v>49</v>
      </c>
      <c r="L40" s="56">
        <f t="shared" si="2"/>
        <v>938.29900332225918</v>
      </c>
    </row>
    <row r="41" spans="1:12" ht="30">
      <c r="A41" s="1">
        <v>55</v>
      </c>
      <c r="B41" s="8" t="s">
        <v>47</v>
      </c>
      <c r="C41" s="2" t="s">
        <v>48</v>
      </c>
      <c r="D41" s="28" t="s">
        <v>215</v>
      </c>
      <c r="E41" s="3">
        <v>2033</v>
      </c>
      <c r="F41" s="4" t="s">
        <v>14</v>
      </c>
      <c r="G41" s="5">
        <v>1548200</v>
      </c>
      <c r="H41" s="13">
        <v>0.17</v>
      </c>
      <c r="I41" s="6">
        <f t="shared" si="5"/>
        <v>263194</v>
      </c>
      <c r="J41" s="6">
        <f t="shared" si="6"/>
        <v>1811394</v>
      </c>
      <c r="K41" s="10" t="s">
        <v>51</v>
      </c>
      <c r="L41" s="56">
        <f t="shared" si="2"/>
        <v>761.53467781603547</v>
      </c>
    </row>
    <row r="42" spans="1:12" ht="30">
      <c r="A42" s="1">
        <v>56</v>
      </c>
      <c r="B42" s="8" t="s">
        <v>53</v>
      </c>
      <c r="C42" s="2" t="s">
        <v>54</v>
      </c>
      <c r="D42" s="28" t="s">
        <v>215</v>
      </c>
      <c r="E42" s="3">
        <v>3000</v>
      </c>
      <c r="F42" s="4" t="s">
        <v>14</v>
      </c>
      <c r="G42" s="5">
        <v>2284800</v>
      </c>
      <c r="H42" s="13">
        <v>0.17</v>
      </c>
      <c r="I42" s="6">
        <f t="shared" si="5"/>
        <v>388416</v>
      </c>
      <c r="J42" s="6">
        <f t="shared" si="6"/>
        <v>2673216</v>
      </c>
      <c r="K42" s="10" t="s">
        <v>52</v>
      </c>
      <c r="L42" s="56">
        <f t="shared" si="2"/>
        <v>761.6</v>
      </c>
    </row>
    <row r="43" spans="1:12" ht="30">
      <c r="A43" s="1">
        <v>57</v>
      </c>
      <c r="B43" s="8" t="s">
        <v>47</v>
      </c>
      <c r="C43" s="2" t="s">
        <v>48</v>
      </c>
      <c r="D43" s="28" t="s">
        <v>215</v>
      </c>
      <c r="E43" s="3">
        <v>2686.7</v>
      </c>
      <c r="F43" s="4" t="s">
        <v>14</v>
      </c>
      <c r="G43" s="5">
        <v>2520931</v>
      </c>
      <c r="H43" s="13">
        <v>0.17</v>
      </c>
      <c r="I43" s="6">
        <f t="shared" si="5"/>
        <v>428558.27</v>
      </c>
      <c r="J43" s="6">
        <f t="shared" si="6"/>
        <v>2949489.27</v>
      </c>
      <c r="K43" s="10" t="s">
        <v>52</v>
      </c>
      <c r="L43" s="56">
        <f t="shared" si="2"/>
        <v>938.30014515948938</v>
      </c>
    </row>
    <row r="44" spans="1:12" ht="45">
      <c r="A44" s="1">
        <v>58</v>
      </c>
      <c r="B44" s="8" t="s">
        <v>44</v>
      </c>
      <c r="C44" s="2" t="s">
        <v>45</v>
      </c>
      <c r="D44" s="28" t="s">
        <v>218</v>
      </c>
      <c r="E44" s="3">
        <v>430</v>
      </c>
      <c r="F44" s="4" t="s">
        <v>14</v>
      </c>
      <c r="G44" s="5">
        <v>445541</v>
      </c>
      <c r="H44" s="13">
        <v>0.17</v>
      </c>
      <c r="I44" s="6">
        <f t="shared" si="5"/>
        <v>75741.97</v>
      </c>
      <c r="J44" s="6">
        <f t="shared" si="6"/>
        <v>521282.97</v>
      </c>
      <c r="K44" s="10" t="s">
        <v>55</v>
      </c>
      <c r="L44" s="56">
        <f t="shared" si="2"/>
        <v>1036.1418604651162</v>
      </c>
    </row>
    <row r="45" spans="1:12" ht="45">
      <c r="A45" s="1">
        <v>59</v>
      </c>
      <c r="B45" s="8" t="s">
        <v>57</v>
      </c>
      <c r="C45" s="2" t="s">
        <v>33</v>
      </c>
      <c r="D45" s="28" t="s">
        <v>218</v>
      </c>
      <c r="E45" s="3">
        <v>1420</v>
      </c>
      <c r="F45" s="4" t="s">
        <v>14</v>
      </c>
      <c r="G45" s="5">
        <v>1471323.06</v>
      </c>
      <c r="H45" s="13">
        <v>0.17</v>
      </c>
      <c r="I45" s="6">
        <f t="shared" si="5"/>
        <v>250124.92020000002</v>
      </c>
      <c r="J45" s="6">
        <f t="shared" si="6"/>
        <v>1721447.9802000001</v>
      </c>
      <c r="K45" s="10" t="s">
        <v>56</v>
      </c>
      <c r="L45" s="56">
        <f t="shared" si="2"/>
        <v>1036.143</v>
      </c>
    </row>
    <row r="46" spans="1:12" ht="45">
      <c r="A46" s="1">
        <v>60</v>
      </c>
      <c r="B46" s="8" t="s">
        <v>12</v>
      </c>
      <c r="C46" s="2" t="s">
        <v>13</v>
      </c>
      <c r="D46" s="28" t="s">
        <v>218</v>
      </c>
      <c r="E46" s="3">
        <v>1140</v>
      </c>
      <c r="F46" s="4" t="s">
        <v>14</v>
      </c>
      <c r="G46" s="5">
        <v>1181203.02</v>
      </c>
      <c r="H46" s="13">
        <v>0.17</v>
      </c>
      <c r="I46" s="6">
        <f t="shared" si="5"/>
        <v>200804.51340000003</v>
      </c>
      <c r="J46" s="6">
        <f t="shared" si="6"/>
        <v>1382007.5334000001</v>
      </c>
      <c r="K46" s="10">
        <v>44203</v>
      </c>
      <c r="L46" s="56">
        <f t="shared" si="2"/>
        <v>1036.143</v>
      </c>
    </row>
    <row r="47" spans="1:12" ht="45">
      <c r="A47" s="1">
        <v>61</v>
      </c>
      <c r="B47" s="8" t="s">
        <v>12</v>
      </c>
      <c r="C47" s="2" t="s">
        <v>13</v>
      </c>
      <c r="D47" s="28" t="s">
        <v>218</v>
      </c>
      <c r="E47" s="3">
        <v>750</v>
      </c>
      <c r="F47" s="4" t="s">
        <v>14</v>
      </c>
      <c r="G47" s="5">
        <v>777107.25</v>
      </c>
      <c r="H47" s="13">
        <v>0.17</v>
      </c>
      <c r="I47" s="6">
        <f t="shared" si="5"/>
        <v>132108.23250000001</v>
      </c>
      <c r="J47" s="6">
        <f t="shared" si="6"/>
        <v>909215.48250000004</v>
      </c>
      <c r="K47" s="10">
        <v>44234</v>
      </c>
      <c r="L47" s="56">
        <f t="shared" si="2"/>
        <v>1036.143</v>
      </c>
    </row>
    <row r="48" spans="1:12" ht="45">
      <c r="A48" s="1">
        <v>62</v>
      </c>
      <c r="B48" s="8" t="s">
        <v>12</v>
      </c>
      <c r="C48" s="2" t="s">
        <v>13</v>
      </c>
      <c r="D48" s="28" t="s">
        <v>218</v>
      </c>
      <c r="E48" s="3">
        <v>570</v>
      </c>
      <c r="F48" s="4" t="s">
        <v>14</v>
      </c>
      <c r="G48" s="5">
        <v>590601.51</v>
      </c>
      <c r="H48" s="13">
        <v>0.17</v>
      </c>
      <c r="I48" s="6">
        <f t="shared" si="5"/>
        <v>100402.25670000001</v>
      </c>
      <c r="J48" s="6">
        <f t="shared" si="6"/>
        <v>691003.76670000004</v>
      </c>
      <c r="K48" s="10">
        <v>44323</v>
      </c>
      <c r="L48" s="56">
        <f t="shared" si="2"/>
        <v>1036.143</v>
      </c>
    </row>
    <row r="49" spans="1:12">
      <c r="A49" s="1">
        <v>63</v>
      </c>
      <c r="B49" s="8" t="s">
        <v>12</v>
      </c>
      <c r="C49" s="2" t="s">
        <v>13</v>
      </c>
      <c r="D49" s="2">
        <v>6005</v>
      </c>
      <c r="E49" s="3">
        <v>1217</v>
      </c>
      <c r="F49" s="4" t="s">
        <v>14</v>
      </c>
      <c r="G49" s="5">
        <v>1260986.031</v>
      </c>
      <c r="H49" s="13">
        <v>0.17</v>
      </c>
      <c r="I49" s="6">
        <f t="shared" si="5"/>
        <v>214367.62527000002</v>
      </c>
      <c r="J49" s="6">
        <f t="shared" si="6"/>
        <v>1475353.6562699999</v>
      </c>
      <c r="K49" s="10">
        <v>44235</v>
      </c>
      <c r="L49" s="56">
        <f t="shared" si="2"/>
        <v>1036.143</v>
      </c>
    </row>
    <row r="50" spans="1:12">
      <c r="A50" s="1">
        <v>64</v>
      </c>
      <c r="B50" s="8" t="s">
        <v>12</v>
      </c>
      <c r="C50" s="2" t="s">
        <v>13</v>
      </c>
      <c r="D50" s="2">
        <v>6005</v>
      </c>
      <c r="E50" s="3">
        <v>1180</v>
      </c>
      <c r="F50" s="4" t="s">
        <v>14</v>
      </c>
      <c r="G50" s="5">
        <v>1222648.74</v>
      </c>
      <c r="H50" s="13">
        <v>0.17</v>
      </c>
      <c r="I50" s="6">
        <f t="shared" si="5"/>
        <v>207850.28580000001</v>
      </c>
      <c r="J50" s="6">
        <f t="shared" si="6"/>
        <v>1430499.0257999999</v>
      </c>
      <c r="K50" s="10">
        <v>44294</v>
      </c>
      <c r="L50" s="56">
        <f t="shared" si="2"/>
        <v>1036.143</v>
      </c>
    </row>
    <row r="51" spans="1:12" ht="30">
      <c r="A51" s="1">
        <v>65</v>
      </c>
      <c r="B51" s="8" t="s">
        <v>37</v>
      </c>
      <c r="C51" s="2" t="s">
        <v>38</v>
      </c>
      <c r="D51" s="28" t="s">
        <v>214</v>
      </c>
      <c r="E51" s="3">
        <v>455</v>
      </c>
      <c r="F51" s="4" t="s">
        <v>14</v>
      </c>
      <c r="G51" s="5">
        <v>445376.75</v>
      </c>
      <c r="H51" s="13">
        <v>0.17</v>
      </c>
      <c r="I51" s="6">
        <f t="shared" si="5"/>
        <v>75714.047500000001</v>
      </c>
      <c r="J51" s="6">
        <f t="shared" si="6"/>
        <v>521090.79749999999</v>
      </c>
      <c r="K51" s="10">
        <v>44355</v>
      </c>
      <c r="L51" s="56">
        <f t="shared" si="2"/>
        <v>978.85</v>
      </c>
    </row>
    <row r="52" spans="1:12" ht="30">
      <c r="A52" s="1">
        <v>66</v>
      </c>
      <c r="B52" s="8" t="s">
        <v>15</v>
      </c>
      <c r="C52" s="2" t="s">
        <v>16</v>
      </c>
      <c r="D52" s="28" t="s">
        <v>214</v>
      </c>
      <c r="E52" s="3">
        <v>1217</v>
      </c>
      <c r="F52" s="4" t="s">
        <v>14</v>
      </c>
      <c r="G52" s="5">
        <v>1191260.45</v>
      </c>
      <c r="H52" s="13">
        <v>0.17</v>
      </c>
      <c r="I52" s="6">
        <f t="shared" si="5"/>
        <v>202514.27650000001</v>
      </c>
      <c r="J52" s="6">
        <f t="shared" si="6"/>
        <v>1393774.7264999999</v>
      </c>
      <c r="K52" s="10">
        <v>44477</v>
      </c>
      <c r="L52" s="56">
        <f t="shared" si="2"/>
        <v>978.84999999999991</v>
      </c>
    </row>
    <row r="53" spans="1:12" ht="30">
      <c r="A53" s="1">
        <v>67</v>
      </c>
      <c r="B53" s="8" t="s">
        <v>15</v>
      </c>
      <c r="C53" s="2" t="s">
        <v>16</v>
      </c>
      <c r="D53" s="28" t="s">
        <v>214</v>
      </c>
      <c r="E53" s="3">
        <v>1550</v>
      </c>
      <c r="F53" s="4" t="s">
        <v>14</v>
      </c>
      <c r="G53" s="5">
        <v>1517217.5</v>
      </c>
      <c r="H53" s="13">
        <v>0.17</v>
      </c>
      <c r="I53" s="6">
        <f t="shared" si="5"/>
        <v>257926.97500000001</v>
      </c>
      <c r="J53" s="6">
        <f t="shared" si="6"/>
        <v>1775144.4750000001</v>
      </c>
      <c r="K53" s="10">
        <v>44538</v>
      </c>
      <c r="L53" s="56">
        <f t="shared" si="2"/>
        <v>978.85</v>
      </c>
    </row>
    <row r="54" spans="1:12" ht="30">
      <c r="A54" s="1">
        <v>68</v>
      </c>
      <c r="B54" s="8" t="s">
        <v>44</v>
      </c>
      <c r="C54" s="2" t="s">
        <v>45</v>
      </c>
      <c r="D54" s="28" t="s">
        <v>214</v>
      </c>
      <c r="E54" s="3">
        <v>1625</v>
      </c>
      <c r="F54" s="4" t="s">
        <v>14</v>
      </c>
      <c r="G54" s="5">
        <v>1590631</v>
      </c>
      <c r="H54" s="13">
        <v>0.17</v>
      </c>
      <c r="I54" s="6">
        <f t="shared" si="5"/>
        <v>270407.27</v>
      </c>
      <c r="J54" s="6">
        <f t="shared" si="6"/>
        <v>1861038.27</v>
      </c>
      <c r="K54" s="10">
        <v>44295</v>
      </c>
      <c r="L54" s="56">
        <f t="shared" si="2"/>
        <v>978.8498461538461</v>
      </c>
    </row>
    <row r="55" spans="1:12" ht="30">
      <c r="A55" s="1">
        <f>A54+1</f>
        <v>69</v>
      </c>
      <c r="B55" s="8" t="s">
        <v>57</v>
      </c>
      <c r="C55" s="2" t="s">
        <v>33</v>
      </c>
      <c r="D55" s="28" t="s">
        <v>214</v>
      </c>
      <c r="E55" s="3">
        <v>1563</v>
      </c>
      <c r="F55" s="4" t="s">
        <v>14</v>
      </c>
      <c r="G55" s="5">
        <v>1529943</v>
      </c>
      <c r="H55" s="13">
        <v>0.17</v>
      </c>
      <c r="I55" s="6">
        <f t="shared" si="5"/>
        <v>260090.31000000003</v>
      </c>
      <c r="J55" s="6">
        <f t="shared" si="6"/>
        <v>1790033.31</v>
      </c>
      <c r="K55" s="10">
        <v>44356</v>
      </c>
      <c r="L55" s="56">
        <f t="shared" si="2"/>
        <v>978.85028790786953</v>
      </c>
    </row>
    <row r="56" spans="1:12" ht="30">
      <c r="A56" s="1">
        <f t="shared" ref="A56:A58" si="7">A55+1</f>
        <v>70</v>
      </c>
      <c r="B56" s="8" t="s">
        <v>12</v>
      </c>
      <c r="C56" s="2" t="s">
        <v>13</v>
      </c>
      <c r="D56" s="28" t="s">
        <v>214</v>
      </c>
      <c r="E56" s="3">
        <v>1250</v>
      </c>
      <c r="F56" s="4" t="s">
        <v>14</v>
      </c>
      <c r="G56" s="5">
        <v>208005.6</v>
      </c>
      <c r="H56" s="13">
        <v>0.17</v>
      </c>
      <c r="I56" s="6">
        <f t="shared" si="5"/>
        <v>35360.952000000005</v>
      </c>
      <c r="J56" s="6">
        <f t="shared" si="6"/>
        <v>243366.55200000003</v>
      </c>
      <c r="K56" s="10">
        <v>44478</v>
      </c>
      <c r="L56" s="56">
        <f t="shared" si="2"/>
        <v>166.40448000000001</v>
      </c>
    </row>
    <row r="57" spans="1:12" ht="30">
      <c r="A57" s="1">
        <f t="shared" si="7"/>
        <v>71</v>
      </c>
      <c r="B57" s="8" t="s">
        <v>12</v>
      </c>
      <c r="C57" s="2" t="s">
        <v>13</v>
      </c>
      <c r="D57" s="28" t="s">
        <v>214</v>
      </c>
      <c r="E57" s="3">
        <v>1136</v>
      </c>
      <c r="F57" s="4" t="s">
        <v>14</v>
      </c>
      <c r="G57" s="5">
        <v>1111973.6000000001</v>
      </c>
      <c r="H57" s="13">
        <v>0.17</v>
      </c>
      <c r="I57" s="6">
        <f t="shared" si="5"/>
        <v>189035.51200000002</v>
      </c>
      <c r="J57" s="6">
        <f t="shared" si="6"/>
        <v>1301009.1120000002</v>
      </c>
      <c r="K57" s="10" t="s">
        <v>58</v>
      </c>
      <c r="L57" s="56">
        <f t="shared" si="2"/>
        <v>978.85000000000014</v>
      </c>
    </row>
    <row r="58" spans="1:12" ht="30">
      <c r="A58" s="1">
        <f t="shared" si="7"/>
        <v>72</v>
      </c>
      <c r="B58" s="8" t="s">
        <v>37</v>
      </c>
      <c r="C58" s="2" t="s">
        <v>38</v>
      </c>
      <c r="D58" s="28" t="s">
        <v>215</v>
      </c>
      <c r="E58" s="3">
        <v>620</v>
      </c>
      <c r="F58" s="4" t="s">
        <v>14</v>
      </c>
      <c r="G58" s="5">
        <v>558527</v>
      </c>
      <c r="H58" s="13">
        <v>0.17</v>
      </c>
      <c r="I58" s="6">
        <f t="shared" si="5"/>
        <v>94949.590000000011</v>
      </c>
      <c r="J58" s="6">
        <f t="shared" si="6"/>
        <v>653476.59</v>
      </c>
      <c r="K58" s="10" t="s">
        <v>59</v>
      </c>
      <c r="L58" s="56">
        <f t="shared" si="2"/>
        <v>900.85</v>
      </c>
    </row>
    <row r="59" spans="1:12" ht="30">
      <c r="A59" s="1">
        <v>73</v>
      </c>
      <c r="B59" s="8" t="s">
        <v>60</v>
      </c>
      <c r="C59" s="2" t="s">
        <v>38</v>
      </c>
      <c r="D59" s="28" t="s">
        <v>215</v>
      </c>
      <c r="E59" s="3">
        <v>670</v>
      </c>
      <c r="F59" s="4" t="s">
        <v>14</v>
      </c>
      <c r="G59" s="5">
        <v>603569.5</v>
      </c>
      <c r="H59" s="13">
        <v>0.17</v>
      </c>
      <c r="I59" s="6">
        <f t="shared" si="5"/>
        <v>102606.815</v>
      </c>
      <c r="J59" s="6">
        <f t="shared" si="6"/>
        <v>706176.31499999994</v>
      </c>
      <c r="K59" s="10">
        <v>44387</v>
      </c>
      <c r="L59" s="56">
        <f t="shared" si="2"/>
        <v>900.85</v>
      </c>
    </row>
    <row r="60" spans="1:12" ht="30">
      <c r="A60" s="1">
        <f>A59+1</f>
        <v>74</v>
      </c>
      <c r="B60" s="8" t="s">
        <v>44</v>
      </c>
      <c r="C60" s="2" t="s">
        <v>45</v>
      </c>
      <c r="D60" s="28" t="s">
        <v>215</v>
      </c>
      <c r="E60" s="3">
        <v>1460</v>
      </c>
      <c r="F60" s="4" t="s">
        <v>14</v>
      </c>
      <c r="G60" s="5">
        <v>1315241</v>
      </c>
      <c r="H60" s="13">
        <v>0.17</v>
      </c>
      <c r="I60" s="6">
        <f t="shared" si="5"/>
        <v>223590.97000000003</v>
      </c>
      <c r="J60" s="6">
        <f t="shared" si="6"/>
        <v>1538831.97</v>
      </c>
      <c r="K60" s="10">
        <v>44418</v>
      </c>
      <c r="L60" s="56">
        <f t="shared" si="2"/>
        <v>900.85</v>
      </c>
    </row>
    <row r="61" spans="1:12">
      <c r="A61" s="1">
        <f t="shared" ref="A61:A63" si="8">A60+1</f>
        <v>75</v>
      </c>
      <c r="B61" s="8" t="s">
        <v>12</v>
      </c>
      <c r="C61" s="2" t="s">
        <v>13</v>
      </c>
      <c r="D61" s="2">
        <v>5515</v>
      </c>
      <c r="E61" s="3">
        <v>860</v>
      </c>
      <c r="F61" s="4" t="s">
        <v>14</v>
      </c>
      <c r="G61" s="5">
        <v>1924817.6</v>
      </c>
      <c r="H61" s="13">
        <v>0.17</v>
      </c>
      <c r="I61" s="6">
        <f t="shared" si="5"/>
        <v>327218.99200000003</v>
      </c>
      <c r="J61" s="6">
        <f t="shared" si="6"/>
        <v>2252036.5920000002</v>
      </c>
      <c r="K61" s="10">
        <v>44418</v>
      </c>
      <c r="L61" s="56">
        <f t="shared" si="2"/>
        <v>2238.1600000000003</v>
      </c>
    </row>
    <row r="62" spans="1:12">
      <c r="A62" s="1">
        <f t="shared" si="8"/>
        <v>76</v>
      </c>
      <c r="B62" s="8" t="s">
        <v>12</v>
      </c>
      <c r="C62" s="2" t="s">
        <v>13</v>
      </c>
      <c r="D62" s="2">
        <v>6005</v>
      </c>
      <c r="E62" s="3">
        <v>740</v>
      </c>
      <c r="F62" s="4" t="s">
        <v>14</v>
      </c>
      <c r="G62" s="5">
        <v>1012164.6</v>
      </c>
      <c r="H62" s="13">
        <v>0.17</v>
      </c>
      <c r="I62" s="6">
        <f t="shared" si="5"/>
        <v>172067.98200000002</v>
      </c>
      <c r="J62" s="6">
        <f t="shared" si="6"/>
        <v>1184232.5819999999</v>
      </c>
      <c r="K62" s="10">
        <v>44510</v>
      </c>
      <c r="L62" s="56">
        <f t="shared" si="2"/>
        <v>1367.79</v>
      </c>
    </row>
    <row r="63" spans="1:12">
      <c r="A63" s="1">
        <f t="shared" si="8"/>
        <v>77</v>
      </c>
      <c r="B63" s="8" t="s">
        <v>44</v>
      </c>
      <c r="C63" s="2" t="s">
        <v>45</v>
      </c>
      <c r="D63" s="2">
        <v>6005</v>
      </c>
      <c r="E63" s="3">
        <v>542</v>
      </c>
      <c r="F63" s="4" t="s">
        <v>14</v>
      </c>
      <c r="G63" s="5">
        <v>741342</v>
      </c>
      <c r="H63" s="13">
        <v>0.17</v>
      </c>
      <c r="I63" s="6">
        <f t="shared" si="5"/>
        <v>126028.14000000001</v>
      </c>
      <c r="J63" s="6">
        <f t="shared" si="6"/>
        <v>867370.14</v>
      </c>
      <c r="K63" s="10">
        <v>44540</v>
      </c>
      <c r="L63" s="56">
        <f t="shared" si="2"/>
        <v>1367.789667896679</v>
      </c>
    </row>
    <row r="64" spans="1:12">
      <c r="A64" s="1">
        <v>78</v>
      </c>
      <c r="B64" s="8" t="s">
        <v>57</v>
      </c>
      <c r="C64" s="2" t="s">
        <v>33</v>
      </c>
      <c r="D64" s="2">
        <v>6005</v>
      </c>
      <c r="E64" s="3">
        <v>430</v>
      </c>
      <c r="F64" s="4" t="s">
        <v>14</v>
      </c>
      <c r="G64" s="5">
        <v>588150</v>
      </c>
      <c r="H64" s="13">
        <v>0.17</v>
      </c>
      <c r="I64" s="6">
        <f t="shared" si="5"/>
        <v>99985.5</v>
      </c>
      <c r="J64" s="6">
        <f t="shared" si="6"/>
        <v>688135.5</v>
      </c>
      <c r="K64" s="10" t="s">
        <v>61</v>
      </c>
      <c r="L64" s="56">
        <f t="shared" si="2"/>
        <v>1367.7906976744187</v>
      </c>
    </row>
    <row r="65" spans="1:12">
      <c r="A65" s="1">
        <v>79</v>
      </c>
      <c r="B65" s="8" t="s">
        <v>57</v>
      </c>
      <c r="C65" s="2" t="s">
        <v>33</v>
      </c>
      <c r="D65" s="2">
        <v>6005</v>
      </c>
      <c r="E65" s="3">
        <v>430</v>
      </c>
      <c r="F65" s="4" t="s">
        <v>14</v>
      </c>
      <c r="G65" s="5">
        <v>588150</v>
      </c>
      <c r="H65" s="13">
        <v>0.17</v>
      </c>
      <c r="I65" s="6">
        <f t="shared" ref="I65:I96" si="9">G65*17%</f>
        <v>99985.5</v>
      </c>
      <c r="J65" s="6">
        <f t="shared" ref="J65:J96" si="10">G65+I65</f>
        <v>688135.5</v>
      </c>
      <c r="K65" s="10">
        <v>44327</v>
      </c>
      <c r="L65" s="56">
        <f t="shared" si="2"/>
        <v>1367.7906976744187</v>
      </c>
    </row>
    <row r="66" spans="1:12" ht="30">
      <c r="A66" s="1">
        <f>A65+1</f>
        <v>80</v>
      </c>
      <c r="B66" s="8" t="s">
        <v>37</v>
      </c>
      <c r="C66" s="2" t="s">
        <v>38</v>
      </c>
      <c r="D66" s="28" t="s">
        <v>215</v>
      </c>
      <c r="E66" s="3">
        <v>370</v>
      </c>
      <c r="F66" s="4" t="s">
        <v>14</v>
      </c>
      <c r="G66" s="5">
        <v>356813.2</v>
      </c>
      <c r="H66" s="13">
        <v>0.17</v>
      </c>
      <c r="I66" s="6">
        <f t="shared" si="9"/>
        <v>60658.244000000006</v>
      </c>
      <c r="J66" s="6">
        <f t="shared" si="10"/>
        <v>417471.44400000002</v>
      </c>
      <c r="K66" s="10">
        <v>44450</v>
      </c>
      <c r="L66" s="56">
        <f t="shared" si="2"/>
        <v>964.36</v>
      </c>
    </row>
    <row r="67" spans="1:12" ht="30">
      <c r="A67" s="1">
        <f t="shared" ref="A67" si="11">A66+1</f>
        <v>81</v>
      </c>
      <c r="B67" s="8" t="s">
        <v>37</v>
      </c>
      <c r="C67" s="2" t="s">
        <v>38</v>
      </c>
      <c r="D67" s="28" t="s">
        <v>215</v>
      </c>
      <c r="E67" s="3">
        <v>400</v>
      </c>
      <c r="F67" s="4" t="s">
        <v>14</v>
      </c>
      <c r="G67" s="5">
        <v>385744</v>
      </c>
      <c r="H67" s="13">
        <v>0.17</v>
      </c>
      <c r="I67" s="6">
        <f t="shared" si="9"/>
        <v>65576.48000000001</v>
      </c>
      <c r="J67" s="6">
        <f t="shared" si="10"/>
        <v>451320.48</v>
      </c>
      <c r="K67" s="10">
        <v>44480</v>
      </c>
      <c r="L67" s="56">
        <f t="shared" ref="L67:L130" si="12">G67/E67</f>
        <v>964.36</v>
      </c>
    </row>
    <row r="68" spans="1:12" ht="30">
      <c r="A68" s="1">
        <v>82</v>
      </c>
      <c r="B68" s="8" t="s">
        <v>63</v>
      </c>
      <c r="C68" s="2" t="s">
        <v>64</v>
      </c>
      <c r="D68" s="28" t="s">
        <v>215</v>
      </c>
      <c r="E68" s="3">
        <v>468</v>
      </c>
      <c r="F68" s="4" t="s">
        <v>14</v>
      </c>
      <c r="G68" s="5">
        <v>451320</v>
      </c>
      <c r="H68" s="13">
        <v>0.17</v>
      </c>
      <c r="I68" s="6">
        <f t="shared" si="9"/>
        <v>76724.400000000009</v>
      </c>
      <c r="J68" s="6">
        <f t="shared" si="10"/>
        <v>528044.4</v>
      </c>
      <c r="K68" s="10" t="s">
        <v>62</v>
      </c>
      <c r="L68" s="56">
        <f t="shared" si="12"/>
        <v>964.35897435897436</v>
      </c>
    </row>
    <row r="69" spans="1:12">
      <c r="A69" s="1">
        <v>83</v>
      </c>
      <c r="B69" s="8" t="s">
        <v>65</v>
      </c>
      <c r="C69" s="2">
        <v>3826682</v>
      </c>
      <c r="D69" s="2">
        <v>6005</v>
      </c>
      <c r="E69" s="3">
        <v>402</v>
      </c>
      <c r="F69" s="4" t="s">
        <v>14</v>
      </c>
      <c r="G69" s="5">
        <v>549852</v>
      </c>
      <c r="H69" s="13">
        <v>0.17</v>
      </c>
      <c r="I69" s="6">
        <f t="shared" si="9"/>
        <v>93474.840000000011</v>
      </c>
      <c r="J69" s="6">
        <f t="shared" si="10"/>
        <v>643326.84</v>
      </c>
      <c r="K69" s="10">
        <v>44239</v>
      </c>
      <c r="L69" s="56">
        <f t="shared" si="12"/>
        <v>1367.7910447761194</v>
      </c>
    </row>
    <row r="70" spans="1:12" ht="30">
      <c r="A70" s="1">
        <f t="shared" ref="A70:A78" si="13">A69+1</f>
        <v>84</v>
      </c>
      <c r="B70" s="8" t="s">
        <v>66</v>
      </c>
      <c r="C70" s="2">
        <v>3205186</v>
      </c>
      <c r="D70" s="28" t="s">
        <v>215</v>
      </c>
      <c r="E70" s="3">
        <v>790</v>
      </c>
      <c r="F70" s="4" t="s">
        <v>14</v>
      </c>
      <c r="G70" s="5">
        <v>761844.4</v>
      </c>
      <c r="H70" s="13">
        <v>0.17</v>
      </c>
      <c r="I70" s="6">
        <f t="shared" si="9"/>
        <v>129513.54800000001</v>
      </c>
      <c r="J70" s="6">
        <f t="shared" si="10"/>
        <v>891357.94800000009</v>
      </c>
      <c r="K70" s="10">
        <v>44298</v>
      </c>
      <c r="L70" s="56">
        <f t="shared" si="12"/>
        <v>964.36</v>
      </c>
    </row>
    <row r="71" spans="1:12" ht="30">
      <c r="A71" s="1">
        <f t="shared" si="13"/>
        <v>85</v>
      </c>
      <c r="B71" s="8" t="s">
        <v>66</v>
      </c>
      <c r="C71" s="2">
        <v>3205186</v>
      </c>
      <c r="D71" s="28" t="s">
        <v>215</v>
      </c>
      <c r="E71" s="3">
        <v>785</v>
      </c>
      <c r="F71" s="4" t="s">
        <v>14</v>
      </c>
      <c r="G71" s="5">
        <v>757022.6</v>
      </c>
      <c r="H71" s="13">
        <v>0.17</v>
      </c>
      <c r="I71" s="6">
        <f t="shared" si="9"/>
        <v>128693.842</v>
      </c>
      <c r="J71" s="6">
        <f t="shared" si="10"/>
        <v>885716.44200000004</v>
      </c>
      <c r="K71" s="10">
        <v>44451</v>
      </c>
      <c r="L71" s="56">
        <f t="shared" si="12"/>
        <v>964.36</v>
      </c>
    </row>
    <row r="72" spans="1:12" ht="30">
      <c r="A72" s="1">
        <f t="shared" si="13"/>
        <v>86</v>
      </c>
      <c r="B72" s="8" t="s">
        <v>66</v>
      </c>
      <c r="C72" s="2">
        <v>3205186</v>
      </c>
      <c r="D72" s="28" t="s">
        <v>215</v>
      </c>
      <c r="E72" s="3">
        <v>1500</v>
      </c>
      <c r="F72" s="4" t="s">
        <v>14</v>
      </c>
      <c r="G72" s="5">
        <v>1446540</v>
      </c>
      <c r="H72" s="13">
        <v>0.17</v>
      </c>
      <c r="I72" s="6">
        <f t="shared" si="9"/>
        <v>245911.80000000002</v>
      </c>
      <c r="J72" s="6">
        <f t="shared" si="10"/>
        <v>1692451.8</v>
      </c>
      <c r="K72" s="10">
        <v>44512</v>
      </c>
      <c r="L72" s="56">
        <f t="shared" si="12"/>
        <v>964.36</v>
      </c>
    </row>
    <row r="73" spans="1:12" ht="30">
      <c r="A73" s="1">
        <f t="shared" si="13"/>
        <v>87</v>
      </c>
      <c r="B73" s="8" t="s">
        <v>66</v>
      </c>
      <c r="C73" s="2">
        <v>3205186</v>
      </c>
      <c r="D73" s="28" t="s">
        <v>214</v>
      </c>
      <c r="E73" s="3">
        <v>1380</v>
      </c>
      <c r="F73" s="4" t="s">
        <v>14</v>
      </c>
      <c r="G73" s="5">
        <v>1445977.8</v>
      </c>
      <c r="H73" s="13">
        <v>0.17</v>
      </c>
      <c r="I73" s="6">
        <f t="shared" si="9"/>
        <v>245816.22600000002</v>
      </c>
      <c r="J73" s="6">
        <f t="shared" si="10"/>
        <v>1691794.0260000001</v>
      </c>
      <c r="K73" s="10" t="s">
        <v>67</v>
      </c>
      <c r="L73" s="56">
        <f t="shared" si="12"/>
        <v>1047.81</v>
      </c>
    </row>
    <row r="74" spans="1:12" ht="30">
      <c r="A74" s="1">
        <f t="shared" si="13"/>
        <v>88</v>
      </c>
      <c r="B74" s="8" t="s">
        <v>12</v>
      </c>
      <c r="C74" s="2">
        <v>3205186</v>
      </c>
      <c r="D74" s="28" t="s">
        <v>214</v>
      </c>
      <c r="E74" s="3">
        <v>845</v>
      </c>
      <c r="F74" s="4" t="s">
        <v>14</v>
      </c>
      <c r="G74" s="5">
        <v>885399.45</v>
      </c>
      <c r="H74" s="13">
        <v>0.17</v>
      </c>
      <c r="I74" s="6">
        <f t="shared" si="9"/>
        <v>150517.90650000001</v>
      </c>
      <c r="J74" s="6">
        <f t="shared" si="10"/>
        <v>1035917.3565</v>
      </c>
      <c r="K74" s="10" t="s">
        <v>68</v>
      </c>
      <c r="L74" s="56">
        <f t="shared" si="12"/>
        <v>1047.81</v>
      </c>
    </row>
    <row r="75" spans="1:12" ht="30">
      <c r="A75" s="1">
        <f t="shared" si="13"/>
        <v>89</v>
      </c>
      <c r="B75" s="8" t="s">
        <v>69</v>
      </c>
      <c r="C75" s="2" t="s">
        <v>70</v>
      </c>
      <c r="D75" s="28" t="s">
        <v>214</v>
      </c>
      <c r="E75" s="3">
        <v>200</v>
      </c>
      <c r="F75" s="4" t="s">
        <v>14</v>
      </c>
      <c r="G75" s="5">
        <v>192872</v>
      </c>
      <c r="H75" s="13">
        <v>0.17</v>
      </c>
      <c r="I75" s="6">
        <f t="shared" si="9"/>
        <v>32788.240000000005</v>
      </c>
      <c r="J75" s="6">
        <f t="shared" si="10"/>
        <v>225660.24</v>
      </c>
      <c r="K75" s="10" t="s">
        <v>68</v>
      </c>
      <c r="L75" s="56">
        <f t="shared" si="12"/>
        <v>964.36</v>
      </c>
    </row>
    <row r="76" spans="1:12" ht="30">
      <c r="A76" s="1">
        <f t="shared" si="13"/>
        <v>90</v>
      </c>
      <c r="B76" s="8" t="s">
        <v>69</v>
      </c>
      <c r="C76" s="2" t="s">
        <v>70</v>
      </c>
      <c r="D76" s="28" t="s">
        <v>214</v>
      </c>
      <c r="E76" s="3">
        <v>1150</v>
      </c>
      <c r="F76" s="4" t="s">
        <v>14</v>
      </c>
      <c r="G76" s="5">
        <v>1204981.5</v>
      </c>
      <c r="H76" s="13">
        <v>0.17</v>
      </c>
      <c r="I76" s="6">
        <f t="shared" si="9"/>
        <v>204846.85500000001</v>
      </c>
      <c r="J76" s="6">
        <f t="shared" si="10"/>
        <v>1409828.355</v>
      </c>
      <c r="K76" s="10" t="s">
        <v>71</v>
      </c>
      <c r="L76" s="56">
        <f t="shared" si="12"/>
        <v>1047.81</v>
      </c>
    </row>
    <row r="77" spans="1:12" ht="30">
      <c r="A77" s="1">
        <f t="shared" si="13"/>
        <v>91</v>
      </c>
      <c r="B77" s="8" t="s">
        <v>69</v>
      </c>
      <c r="C77" s="2" t="s">
        <v>70</v>
      </c>
      <c r="D77" s="28" t="s">
        <v>214</v>
      </c>
      <c r="E77" s="3">
        <v>1300</v>
      </c>
      <c r="F77" s="4" t="s">
        <v>14</v>
      </c>
      <c r="G77" s="5">
        <v>1362153</v>
      </c>
      <c r="H77" s="13">
        <v>0.17</v>
      </c>
      <c r="I77" s="6">
        <f t="shared" si="9"/>
        <v>231566.01</v>
      </c>
      <c r="J77" s="6">
        <f t="shared" si="10"/>
        <v>1593719.01</v>
      </c>
      <c r="K77" s="10" t="s">
        <v>72</v>
      </c>
      <c r="L77" s="56">
        <f t="shared" si="12"/>
        <v>1047.81</v>
      </c>
    </row>
    <row r="78" spans="1:12" ht="30">
      <c r="A78" s="1">
        <f t="shared" si="13"/>
        <v>92</v>
      </c>
      <c r="B78" s="8" t="s">
        <v>69</v>
      </c>
      <c r="C78" s="2" t="s">
        <v>70</v>
      </c>
      <c r="D78" s="28" t="s">
        <v>214</v>
      </c>
      <c r="E78" s="3">
        <v>1320</v>
      </c>
      <c r="F78" s="4" t="s">
        <v>14</v>
      </c>
      <c r="G78" s="5">
        <v>1383109.2</v>
      </c>
      <c r="H78" s="13">
        <v>0.17</v>
      </c>
      <c r="I78" s="6">
        <f t="shared" si="9"/>
        <v>235128.56400000001</v>
      </c>
      <c r="J78" s="6">
        <f t="shared" si="10"/>
        <v>1618237.764</v>
      </c>
      <c r="K78" s="10" t="s">
        <v>73</v>
      </c>
      <c r="L78" s="56">
        <f t="shared" si="12"/>
        <v>1047.81</v>
      </c>
    </row>
    <row r="79" spans="1:12" ht="30">
      <c r="A79" s="1">
        <v>93</v>
      </c>
      <c r="B79" s="8" t="s">
        <v>69</v>
      </c>
      <c r="C79" s="2" t="s">
        <v>70</v>
      </c>
      <c r="D79" s="28" t="s">
        <v>214</v>
      </c>
      <c r="E79" s="3">
        <v>574</v>
      </c>
      <c r="F79" s="4" t="s">
        <v>14</v>
      </c>
      <c r="G79" s="5">
        <v>601443</v>
      </c>
      <c r="H79" s="13">
        <v>0.17</v>
      </c>
      <c r="I79" s="6">
        <f t="shared" si="9"/>
        <v>102245.31000000001</v>
      </c>
      <c r="J79" s="6">
        <f t="shared" si="10"/>
        <v>703688.31</v>
      </c>
      <c r="K79" s="10" t="s">
        <v>74</v>
      </c>
      <c r="L79" s="56">
        <f t="shared" si="12"/>
        <v>1047.8101045296166</v>
      </c>
    </row>
    <row r="80" spans="1:12" ht="30">
      <c r="A80" s="1">
        <v>94</v>
      </c>
      <c r="B80" s="8" t="s">
        <v>37</v>
      </c>
      <c r="C80" s="2" t="s">
        <v>38</v>
      </c>
      <c r="D80" s="28" t="s">
        <v>215</v>
      </c>
      <c r="E80" s="3">
        <v>705</v>
      </c>
      <c r="F80" s="4" t="s">
        <v>14</v>
      </c>
      <c r="G80" s="5">
        <v>738706</v>
      </c>
      <c r="H80" s="13">
        <v>0.17</v>
      </c>
      <c r="I80" s="6">
        <f t="shared" si="9"/>
        <v>125580.02</v>
      </c>
      <c r="J80" s="6">
        <f t="shared" si="10"/>
        <v>864286.02</v>
      </c>
      <c r="K80" s="10">
        <v>44621</v>
      </c>
      <c r="L80" s="56">
        <f t="shared" si="12"/>
        <v>1047.8099290780142</v>
      </c>
    </row>
    <row r="81" spans="1:12" ht="30">
      <c r="A81" s="1">
        <f t="shared" ref="A81:A84" si="14">A80+1</f>
        <v>95</v>
      </c>
      <c r="B81" s="8" t="s">
        <v>57</v>
      </c>
      <c r="C81" s="2" t="s">
        <v>33</v>
      </c>
      <c r="D81" s="28" t="s">
        <v>214</v>
      </c>
      <c r="E81" s="3">
        <v>1078</v>
      </c>
      <c r="F81" s="4" t="s">
        <v>14</v>
      </c>
      <c r="G81" s="5">
        <v>1129539</v>
      </c>
      <c r="H81" s="13">
        <v>0.17</v>
      </c>
      <c r="I81" s="6">
        <f t="shared" si="9"/>
        <v>192021.63</v>
      </c>
      <c r="J81" s="6">
        <f t="shared" si="10"/>
        <v>1321560.6299999999</v>
      </c>
      <c r="K81" s="10">
        <v>44621</v>
      </c>
      <c r="L81" s="56">
        <f t="shared" si="12"/>
        <v>1047.8098330241187</v>
      </c>
    </row>
    <row r="82" spans="1:12" ht="30">
      <c r="A82" s="1">
        <f t="shared" si="14"/>
        <v>96</v>
      </c>
      <c r="B82" s="8" t="s">
        <v>57</v>
      </c>
      <c r="C82" s="2" t="s">
        <v>33</v>
      </c>
      <c r="D82" s="28" t="s">
        <v>215</v>
      </c>
      <c r="E82" s="3">
        <v>1800</v>
      </c>
      <c r="F82" s="4" t="s">
        <v>14</v>
      </c>
      <c r="G82" s="5">
        <v>1807110</v>
      </c>
      <c r="H82" s="13">
        <v>0.17</v>
      </c>
      <c r="I82" s="6">
        <f t="shared" si="9"/>
        <v>307208.7</v>
      </c>
      <c r="J82" s="6">
        <f t="shared" si="10"/>
        <v>2114318.7000000002</v>
      </c>
      <c r="K82" s="10">
        <v>44682</v>
      </c>
      <c r="L82" s="56">
        <f t="shared" si="12"/>
        <v>1003.95</v>
      </c>
    </row>
    <row r="83" spans="1:12" ht="30">
      <c r="A83" s="1">
        <f t="shared" si="14"/>
        <v>97</v>
      </c>
      <c r="B83" s="8" t="s">
        <v>75</v>
      </c>
      <c r="C83" s="2" t="s">
        <v>76</v>
      </c>
      <c r="D83" s="28" t="s">
        <v>215</v>
      </c>
      <c r="E83" s="3">
        <v>885</v>
      </c>
      <c r="F83" s="4" t="s">
        <v>14</v>
      </c>
      <c r="G83" s="5">
        <v>888496</v>
      </c>
      <c r="H83" s="13">
        <v>0.17</v>
      </c>
      <c r="I83" s="6">
        <f t="shared" si="9"/>
        <v>151044.32</v>
      </c>
      <c r="J83" s="6">
        <f t="shared" si="10"/>
        <v>1039540.3200000001</v>
      </c>
      <c r="K83" s="10">
        <v>44682</v>
      </c>
      <c r="L83" s="56">
        <f t="shared" si="12"/>
        <v>1003.9502824858757</v>
      </c>
    </row>
    <row r="84" spans="1:12" ht="30">
      <c r="A84" s="1">
        <f t="shared" si="14"/>
        <v>98</v>
      </c>
      <c r="B84" s="8" t="s">
        <v>75</v>
      </c>
      <c r="C84" s="2" t="s">
        <v>76</v>
      </c>
      <c r="D84" s="28" t="s">
        <v>215</v>
      </c>
      <c r="E84" s="3">
        <v>885</v>
      </c>
      <c r="F84" s="4" t="s">
        <v>14</v>
      </c>
      <c r="G84" s="5">
        <v>888496</v>
      </c>
      <c r="H84" s="13">
        <v>0.17</v>
      </c>
      <c r="I84" s="6">
        <f t="shared" si="9"/>
        <v>151044.32</v>
      </c>
      <c r="J84" s="6">
        <f t="shared" si="10"/>
        <v>1039540.3200000001</v>
      </c>
      <c r="K84" s="10">
        <v>44713</v>
      </c>
      <c r="L84" s="56">
        <f t="shared" si="12"/>
        <v>1003.9502824858757</v>
      </c>
    </row>
    <row r="85" spans="1:12" ht="30">
      <c r="A85" s="1">
        <v>99</v>
      </c>
      <c r="B85" s="8" t="s">
        <v>66</v>
      </c>
      <c r="C85" s="2" t="s">
        <v>13</v>
      </c>
      <c r="D85" s="28" t="s">
        <v>215</v>
      </c>
      <c r="E85" s="3">
        <v>1500</v>
      </c>
      <c r="F85" s="4" t="s">
        <v>14</v>
      </c>
      <c r="G85" s="5">
        <v>1492455</v>
      </c>
      <c r="H85" s="13">
        <v>0.17</v>
      </c>
      <c r="I85" s="6">
        <f t="shared" si="9"/>
        <v>253717.35</v>
      </c>
      <c r="J85" s="6">
        <f t="shared" si="10"/>
        <v>1746172.35</v>
      </c>
      <c r="K85" s="10">
        <v>44774</v>
      </c>
      <c r="L85" s="56">
        <f t="shared" si="12"/>
        <v>994.97</v>
      </c>
    </row>
    <row r="86" spans="1:12" ht="30">
      <c r="A86" s="1">
        <v>100</v>
      </c>
      <c r="B86" s="8" t="s">
        <v>66</v>
      </c>
      <c r="C86" s="2" t="s">
        <v>13</v>
      </c>
      <c r="D86" s="28" t="s">
        <v>215</v>
      </c>
      <c r="E86" s="3">
        <v>1400</v>
      </c>
      <c r="F86" s="4" t="s">
        <v>14</v>
      </c>
      <c r="G86" s="5">
        <v>1392958</v>
      </c>
      <c r="H86" s="13">
        <v>0.17</v>
      </c>
      <c r="I86" s="6">
        <f t="shared" si="9"/>
        <v>236802.86000000002</v>
      </c>
      <c r="J86" s="6">
        <f t="shared" si="10"/>
        <v>1629760.86</v>
      </c>
      <c r="K86" s="10">
        <v>44835</v>
      </c>
      <c r="L86" s="56">
        <f t="shared" si="12"/>
        <v>994.97</v>
      </c>
    </row>
    <row r="87" spans="1:12" ht="30">
      <c r="A87" s="1">
        <v>101</v>
      </c>
      <c r="B87" s="8" t="s">
        <v>66</v>
      </c>
      <c r="C87" s="2" t="s">
        <v>13</v>
      </c>
      <c r="D87" s="28" t="s">
        <v>215</v>
      </c>
      <c r="E87" s="3">
        <f>950+388</f>
        <v>1338</v>
      </c>
      <c r="F87" s="4" t="s">
        <v>14</v>
      </c>
      <c r="G87" s="5">
        <v>945222</v>
      </c>
      <c r="H87" s="13">
        <v>0.17</v>
      </c>
      <c r="I87" s="6">
        <f t="shared" si="9"/>
        <v>160687.74000000002</v>
      </c>
      <c r="J87" s="6">
        <f t="shared" si="10"/>
        <v>1105909.74</v>
      </c>
      <c r="K87" s="10">
        <v>44866</v>
      </c>
      <c r="L87" s="56">
        <f t="shared" si="12"/>
        <v>706.44394618834076</v>
      </c>
    </row>
    <row r="88" spans="1:12" ht="30">
      <c r="A88" s="1">
        <v>102</v>
      </c>
      <c r="B88" s="8" t="s">
        <v>37</v>
      </c>
      <c r="C88" s="2" t="s">
        <v>38</v>
      </c>
      <c r="D88" s="28" t="s">
        <v>215</v>
      </c>
      <c r="E88" s="3">
        <v>450</v>
      </c>
      <c r="F88" s="4" t="s">
        <v>14</v>
      </c>
      <c r="G88" s="5">
        <v>447737</v>
      </c>
      <c r="H88" s="13">
        <v>0.17</v>
      </c>
      <c r="I88" s="6">
        <f t="shared" si="9"/>
        <v>76115.290000000008</v>
      </c>
      <c r="J88" s="6">
        <f t="shared" si="10"/>
        <v>523852.29000000004</v>
      </c>
      <c r="K88" s="10">
        <v>44594</v>
      </c>
      <c r="L88" s="56">
        <f t="shared" si="12"/>
        <v>994.9711111111111</v>
      </c>
    </row>
    <row r="89" spans="1:12" ht="30">
      <c r="A89" s="1">
        <f t="shared" ref="A89:A92" si="15">A88+1</f>
        <v>103</v>
      </c>
      <c r="B89" s="8" t="s">
        <v>37</v>
      </c>
      <c r="C89" s="2" t="s">
        <v>38</v>
      </c>
      <c r="D89" s="28" t="s">
        <v>215</v>
      </c>
      <c r="E89" s="3">
        <v>500</v>
      </c>
      <c r="F89" s="4" t="s">
        <v>14</v>
      </c>
      <c r="G89" s="5">
        <v>497485</v>
      </c>
      <c r="H89" s="13">
        <v>0.17</v>
      </c>
      <c r="I89" s="6">
        <f t="shared" si="9"/>
        <v>84572.450000000012</v>
      </c>
      <c r="J89" s="6">
        <f t="shared" si="10"/>
        <v>582057.44999999995</v>
      </c>
      <c r="K89" s="10">
        <v>44622</v>
      </c>
      <c r="L89" s="56">
        <f t="shared" si="12"/>
        <v>994.97</v>
      </c>
    </row>
    <row r="90" spans="1:12" ht="30">
      <c r="A90" s="1">
        <f t="shared" si="15"/>
        <v>104</v>
      </c>
      <c r="B90" s="8" t="s">
        <v>37</v>
      </c>
      <c r="C90" s="2" t="s">
        <v>38</v>
      </c>
      <c r="D90" s="28" t="s">
        <v>215</v>
      </c>
      <c r="E90" s="3">
        <v>500</v>
      </c>
      <c r="F90" s="4" t="s">
        <v>14</v>
      </c>
      <c r="G90" s="5">
        <v>497485</v>
      </c>
      <c r="H90" s="13">
        <v>0.17</v>
      </c>
      <c r="I90" s="6">
        <f t="shared" si="9"/>
        <v>84572.450000000012</v>
      </c>
      <c r="J90" s="6">
        <f t="shared" si="10"/>
        <v>582057.44999999995</v>
      </c>
      <c r="K90" s="10">
        <v>44653</v>
      </c>
      <c r="L90" s="56">
        <f t="shared" si="12"/>
        <v>994.97</v>
      </c>
    </row>
    <row r="91" spans="1:12" ht="30">
      <c r="A91" s="1">
        <f t="shared" si="15"/>
        <v>105</v>
      </c>
      <c r="B91" s="8" t="s">
        <v>77</v>
      </c>
      <c r="C91" s="2" t="s">
        <v>76</v>
      </c>
      <c r="D91" s="28" t="s">
        <v>215</v>
      </c>
      <c r="E91" s="3">
        <v>604</v>
      </c>
      <c r="F91" s="4" t="s">
        <v>14</v>
      </c>
      <c r="G91" s="5">
        <v>600962</v>
      </c>
      <c r="H91" s="13">
        <v>0.17</v>
      </c>
      <c r="I91" s="6">
        <f t="shared" si="9"/>
        <v>102163.54000000001</v>
      </c>
      <c r="J91" s="6">
        <f t="shared" si="10"/>
        <v>703125.54</v>
      </c>
      <c r="K91" s="10">
        <v>44744</v>
      </c>
      <c r="L91" s="56">
        <f t="shared" si="12"/>
        <v>994.9701986754967</v>
      </c>
    </row>
    <row r="92" spans="1:12" ht="30">
      <c r="A92" s="1">
        <f t="shared" si="15"/>
        <v>106</v>
      </c>
      <c r="B92" s="8" t="s">
        <v>77</v>
      </c>
      <c r="C92" s="2" t="s">
        <v>76</v>
      </c>
      <c r="D92" s="28" t="s">
        <v>215</v>
      </c>
      <c r="E92" s="3">
        <v>600</v>
      </c>
      <c r="F92" s="4" t="s">
        <v>14</v>
      </c>
      <c r="G92" s="5">
        <v>596982</v>
      </c>
      <c r="H92" s="13">
        <v>0.17</v>
      </c>
      <c r="I92" s="6">
        <f t="shared" si="9"/>
        <v>101486.94</v>
      </c>
      <c r="J92" s="6">
        <f t="shared" si="10"/>
        <v>698468.94</v>
      </c>
      <c r="K92" s="10">
        <v>44775</v>
      </c>
      <c r="L92" s="56">
        <f t="shared" si="12"/>
        <v>994.97</v>
      </c>
    </row>
    <row r="93" spans="1:12" ht="30">
      <c r="A93" s="1">
        <v>107</v>
      </c>
      <c r="B93" s="8" t="s">
        <v>66</v>
      </c>
      <c r="C93" s="2" t="s">
        <v>13</v>
      </c>
      <c r="D93" s="28" t="s">
        <v>214</v>
      </c>
      <c r="E93" s="3">
        <v>1365</v>
      </c>
      <c r="F93" s="4" t="s">
        <v>14</v>
      </c>
      <c r="G93" s="5">
        <v>1475565</v>
      </c>
      <c r="H93" s="13">
        <v>0.17</v>
      </c>
      <c r="I93" s="6">
        <f t="shared" si="9"/>
        <v>250846.05000000002</v>
      </c>
      <c r="J93" s="6">
        <f t="shared" si="10"/>
        <v>1726411.05</v>
      </c>
      <c r="K93" s="10">
        <v>44806</v>
      </c>
      <c r="L93" s="56">
        <f t="shared" si="12"/>
        <v>1081</v>
      </c>
    </row>
    <row r="94" spans="1:12" ht="30">
      <c r="A94" s="1">
        <v>108</v>
      </c>
      <c r="B94" s="8" t="s">
        <v>66</v>
      </c>
      <c r="C94" s="2" t="s">
        <v>13</v>
      </c>
      <c r="D94" s="28" t="s">
        <v>214</v>
      </c>
      <c r="E94" s="3">
        <v>1090</v>
      </c>
      <c r="F94" s="4" t="s">
        <v>14</v>
      </c>
      <c r="G94" s="5">
        <v>1178290</v>
      </c>
      <c r="H94" s="13">
        <v>0.17</v>
      </c>
      <c r="I94" s="6">
        <f t="shared" si="9"/>
        <v>200309.30000000002</v>
      </c>
      <c r="J94" s="6">
        <f t="shared" si="10"/>
        <v>1378599.3</v>
      </c>
      <c r="K94" s="10">
        <v>44867</v>
      </c>
      <c r="L94" s="56">
        <f t="shared" si="12"/>
        <v>1081</v>
      </c>
    </row>
    <row r="95" spans="1:12" ht="30">
      <c r="A95" s="1">
        <v>109</v>
      </c>
      <c r="B95" s="8" t="s">
        <v>66</v>
      </c>
      <c r="C95" s="2" t="s">
        <v>13</v>
      </c>
      <c r="D95" s="28" t="s">
        <v>214</v>
      </c>
      <c r="E95" s="3">
        <v>1090</v>
      </c>
      <c r="F95" s="4" t="s">
        <v>14</v>
      </c>
      <c r="G95" s="5">
        <v>1178290</v>
      </c>
      <c r="H95" s="13">
        <v>0.17</v>
      </c>
      <c r="I95" s="6">
        <f t="shared" si="9"/>
        <v>200309.30000000002</v>
      </c>
      <c r="J95" s="6">
        <f t="shared" si="10"/>
        <v>1378599.3</v>
      </c>
      <c r="K95" s="10">
        <v>44897</v>
      </c>
      <c r="L95" s="56">
        <f t="shared" si="12"/>
        <v>1081</v>
      </c>
    </row>
    <row r="96" spans="1:12" ht="30">
      <c r="A96" s="1">
        <v>110</v>
      </c>
      <c r="B96" s="8" t="s">
        <v>79</v>
      </c>
      <c r="C96" s="2" t="s">
        <v>80</v>
      </c>
      <c r="D96" s="28" t="s">
        <v>214</v>
      </c>
      <c r="E96" s="3">
        <v>1500</v>
      </c>
      <c r="F96" s="4" t="s">
        <v>14</v>
      </c>
      <c r="G96" s="5">
        <v>1621500</v>
      </c>
      <c r="H96" s="13">
        <v>0.17</v>
      </c>
      <c r="I96" s="6">
        <f t="shared" si="9"/>
        <v>275655</v>
      </c>
      <c r="J96" s="6">
        <f t="shared" si="10"/>
        <v>1897155</v>
      </c>
      <c r="K96" s="10" t="s">
        <v>78</v>
      </c>
      <c r="L96" s="56">
        <f t="shared" si="12"/>
        <v>1081</v>
      </c>
    </row>
    <row r="97" spans="1:12" ht="30">
      <c r="A97" s="1">
        <v>111</v>
      </c>
      <c r="B97" s="8" t="s">
        <v>79</v>
      </c>
      <c r="C97" s="2" t="s">
        <v>80</v>
      </c>
      <c r="D97" s="28" t="s">
        <v>214</v>
      </c>
      <c r="E97" s="3">
        <v>1685</v>
      </c>
      <c r="F97" s="4" t="s">
        <v>14</v>
      </c>
      <c r="G97" s="5">
        <v>1821485</v>
      </c>
      <c r="H97" s="13">
        <v>0.17</v>
      </c>
      <c r="I97" s="6">
        <f t="shared" ref="I97:I128" si="16">G97*17%</f>
        <v>309652.45</v>
      </c>
      <c r="J97" s="6">
        <f t="shared" ref="J97:J128" si="17">G97+I97</f>
        <v>2131137.4500000002</v>
      </c>
      <c r="K97" s="10" t="s">
        <v>81</v>
      </c>
      <c r="L97" s="56">
        <f t="shared" si="12"/>
        <v>1081</v>
      </c>
    </row>
    <row r="98" spans="1:12" ht="30">
      <c r="A98" s="1">
        <v>112</v>
      </c>
      <c r="B98" s="8" t="s">
        <v>79</v>
      </c>
      <c r="C98" s="2" t="s">
        <v>80</v>
      </c>
      <c r="D98" s="28" t="s">
        <v>215</v>
      </c>
      <c r="E98" s="3">
        <v>1370</v>
      </c>
      <c r="F98" s="4" t="s">
        <v>14</v>
      </c>
      <c r="G98" s="5">
        <v>1356300</v>
      </c>
      <c r="H98" s="13">
        <v>0.17</v>
      </c>
      <c r="I98" s="6">
        <f t="shared" si="16"/>
        <v>230571.00000000003</v>
      </c>
      <c r="J98" s="6">
        <f t="shared" si="17"/>
        <v>1586871</v>
      </c>
      <c r="K98" s="10" t="s">
        <v>82</v>
      </c>
      <c r="L98" s="56">
        <f t="shared" si="12"/>
        <v>990</v>
      </c>
    </row>
    <row r="99" spans="1:12" ht="30">
      <c r="A99" s="1">
        <v>113</v>
      </c>
      <c r="B99" s="8" t="s">
        <v>83</v>
      </c>
      <c r="C99" s="2" t="s">
        <v>84</v>
      </c>
      <c r="D99" s="28" t="s">
        <v>215</v>
      </c>
      <c r="E99" s="3">
        <v>360</v>
      </c>
      <c r="F99" s="4" t="s">
        <v>14</v>
      </c>
      <c r="G99" s="5">
        <v>356400</v>
      </c>
      <c r="H99" s="13">
        <v>0.17</v>
      </c>
      <c r="I99" s="6">
        <f t="shared" si="16"/>
        <v>60588.000000000007</v>
      </c>
      <c r="J99" s="6">
        <f t="shared" si="17"/>
        <v>416988</v>
      </c>
      <c r="K99" s="10" t="s">
        <v>82</v>
      </c>
      <c r="L99" s="56">
        <f t="shared" si="12"/>
        <v>990</v>
      </c>
    </row>
    <row r="100" spans="1:12" ht="30">
      <c r="A100" s="1">
        <v>114</v>
      </c>
      <c r="B100" s="8" t="s">
        <v>79</v>
      </c>
      <c r="C100" s="2" t="s">
        <v>80</v>
      </c>
      <c r="D100" s="28" t="s">
        <v>215</v>
      </c>
      <c r="E100" s="3">
        <v>1100</v>
      </c>
      <c r="F100" s="4" t="s">
        <v>14</v>
      </c>
      <c r="G100" s="5">
        <v>1089000</v>
      </c>
      <c r="H100" s="13">
        <v>0.17</v>
      </c>
      <c r="I100" s="6">
        <f t="shared" si="16"/>
        <v>185130</v>
      </c>
      <c r="J100" s="6">
        <f t="shared" si="17"/>
        <v>1274130</v>
      </c>
      <c r="K100" s="10" t="s">
        <v>85</v>
      </c>
      <c r="L100" s="56">
        <f t="shared" si="12"/>
        <v>990</v>
      </c>
    </row>
    <row r="101" spans="1:12" ht="30">
      <c r="A101" s="1">
        <v>115</v>
      </c>
      <c r="B101" s="8" t="s">
        <v>86</v>
      </c>
      <c r="C101" s="2" t="s">
        <v>45</v>
      </c>
      <c r="D101" s="28" t="s">
        <v>215</v>
      </c>
      <c r="E101" s="3">
        <v>650</v>
      </c>
      <c r="F101" s="4" t="s">
        <v>14</v>
      </c>
      <c r="G101" s="5">
        <v>643500</v>
      </c>
      <c r="H101" s="13">
        <v>0.17</v>
      </c>
      <c r="I101" s="6">
        <f t="shared" si="16"/>
        <v>109395.00000000001</v>
      </c>
      <c r="J101" s="6">
        <f t="shared" si="17"/>
        <v>752895</v>
      </c>
      <c r="K101" s="10" t="s">
        <v>85</v>
      </c>
      <c r="L101" s="56">
        <f t="shared" si="12"/>
        <v>990</v>
      </c>
    </row>
    <row r="102" spans="1:12" ht="30">
      <c r="A102" s="1">
        <v>116</v>
      </c>
      <c r="B102" s="8" t="s">
        <v>86</v>
      </c>
      <c r="C102" s="2" t="s">
        <v>45</v>
      </c>
      <c r="D102" s="28" t="s">
        <v>215</v>
      </c>
      <c r="E102" s="3">
        <v>540</v>
      </c>
      <c r="F102" s="4" t="s">
        <v>14</v>
      </c>
      <c r="G102" s="5">
        <v>534600</v>
      </c>
      <c r="H102" s="13">
        <v>0.17</v>
      </c>
      <c r="I102" s="6">
        <f t="shared" si="16"/>
        <v>90882</v>
      </c>
      <c r="J102" s="6">
        <f t="shared" si="17"/>
        <v>625482</v>
      </c>
      <c r="K102" s="10" t="s">
        <v>87</v>
      </c>
      <c r="L102" s="56">
        <f t="shared" si="12"/>
        <v>990</v>
      </c>
    </row>
    <row r="103" spans="1:12" ht="30">
      <c r="A103" s="1">
        <v>117</v>
      </c>
      <c r="B103" s="8" t="s">
        <v>86</v>
      </c>
      <c r="C103" s="2" t="s">
        <v>45</v>
      </c>
      <c r="D103" s="28" t="s">
        <v>215</v>
      </c>
      <c r="E103" s="3">
        <v>1413</v>
      </c>
      <c r="F103" s="4" t="s">
        <v>14</v>
      </c>
      <c r="G103" s="5">
        <v>1398870</v>
      </c>
      <c r="H103" s="13">
        <v>0.17</v>
      </c>
      <c r="I103" s="6">
        <f t="shared" si="16"/>
        <v>237807.90000000002</v>
      </c>
      <c r="J103" s="6">
        <f t="shared" si="17"/>
        <v>1636677.9</v>
      </c>
      <c r="K103" s="10">
        <v>44564</v>
      </c>
      <c r="L103" s="56">
        <f t="shared" si="12"/>
        <v>990</v>
      </c>
    </row>
    <row r="104" spans="1:12" ht="30">
      <c r="A104" s="1">
        <f t="shared" ref="A104:A111" si="18">A103+1</f>
        <v>118</v>
      </c>
      <c r="B104" s="8" t="s">
        <v>86</v>
      </c>
      <c r="C104" s="2" t="s">
        <v>45</v>
      </c>
      <c r="D104" s="28" t="s">
        <v>214</v>
      </c>
      <c r="E104" s="3">
        <v>885</v>
      </c>
      <c r="F104" s="4" t="s">
        <v>14</v>
      </c>
      <c r="G104" s="5">
        <v>952260</v>
      </c>
      <c r="H104" s="13">
        <v>0.17</v>
      </c>
      <c r="I104" s="6">
        <f t="shared" si="16"/>
        <v>161884.20000000001</v>
      </c>
      <c r="J104" s="6">
        <f t="shared" si="17"/>
        <v>1114144.2</v>
      </c>
      <c r="K104" s="10">
        <v>44595</v>
      </c>
      <c r="L104" s="56">
        <f t="shared" si="12"/>
        <v>1076</v>
      </c>
    </row>
    <row r="105" spans="1:12" ht="30">
      <c r="A105" s="1">
        <f t="shared" si="18"/>
        <v>119</v>
      </c>
      <c r="B105" s="8" t="s">
        <v>37</v>
      </c>
      <c r="C105" s="2" t="s">
        <v>38</v>
      </c>
      <c r="D105" s="28" t="s">
        <v>214</v>
      </c>
      <c r="E105" s="3">
        <v>716</v>
      </c>
      <c r="F105" s="4" t="s">
        <v>14</v>
      </c>
      <c r="G105" s="5">
        <v>770416</v>
      </c>
      <c r="H105" s="13">
        <v>0.17</v>
      </c>
      <c r="I105" s="6">
        <f t="shared" si="16"/>
        <v>130970.72000000002</v>
      </c>
      <c r="J105" s="6">
        <f t="shared" si="17"/>
        <v>901386.72</v>
      </c>
      <c r="K105" s="10">
        <v>44623</v>
      </c>
      <c r="L105" s="56">
        <f t="shared" si="12"/>
        <v>1076</v>
      </c>
    </row>
    <row r="106" spans="1:12" ht="30">
      <c r="A106" s="1">
        <f t="shared" si="18"/>
        <v>120</v>
      </c>
      <c r="B106" s="8" t="s">
        <v>37</v>
      </c>
      <c r="C106" s="2" t="s">
        <v>38</v>
      </c>
      <c r="D106" s="28" t="s">
        <v>214</v>
      </c>
      <c r="E106" s="3">
        <v>717</v>
      </c>
      <c r="F106" s="4" t="s">
        <v>14</v>
      </c>
      <c r="G106" s="5">
        <v>771492</v>
      </c>
      <c r="H106" s="13">
        <v>0.17</v>
      </c>
      <c r="I106" s="6">
        <f t="shared" si="16"/>
        <v>131153.64000000001</v>
      </c>
      <c r="J106" s="6">
        <f t="shared" si="17"/>
        <v>902645.64</v>
      </c>
      <c r="K106" s="10">
        <v>44654</v>
      </c>
      <c r="L106" s="56">
        <f t="shared" si="12"/>
        <v>1076</v>
      </c>
    </row>
    <row r="107" spans="1:12" ht="30">
      <c r="A107" s="1">
        <f t="shared" si="18"/>
        <v>121</v>
      </c>
      <c r="B107" s="8" t="s">
        <v>88</v>
      </c>
      <c r="C107" s="2" t="s">
        <v>89</v>
      </c>
      <c r="D107" s="28" t="s">
        <v>214</v>
      </c>
      <c r="E107" s="3">
        <v>1095</v>
      </c>
      <c r="F107" s="4" t="s">
        <v>14</v>
      </c>
      <c r="G107" s="5">
        <v>1178220</v>
      </c>
      <c r="H107" s="13">
        <v>0.17</v>
      </c>
      <c r="I107" s="6">
        <f t="shared" si="16"/>
        <v>200297.40000000002</v>
      </c>
      <c r="J107" s="6">
        <f t="shared" si="17"/>
        <v>1378517.4</v>
      </c>
      <c r="K107" s="10">
        <v>44745</v>
      </c>
      <c r="L107" s="56">
        <f t="shared" si="12"/>
        <v>1076</v>
      </c>
    </row>
    <row r="108" spans="1:12" ht="30">
      <c r="A108" s="1">
        <f t="shared" si="18"/>
        <v>122</v>
      </c>
      <c r="B108" s="8" t="s">
        <v>66</v>
      </c>
      <c r="C108" s="2" t="s">
        <v>13</v>
      </c>
      <c r="D108" s="28" t="s">
        <v>214</v>
      </c>
      <c r="E108" s="3">
        <v>820</v>
      </c>
      <c r="F108" s="4" t="s">
        <v>14</v>
      </c>
      <c r="G108" s="5">
        <v>882320</v>
      </c>
      <c r="H108" s="13">
        <v>0.17</v>
      </c>
      <c r="I108" s="6">
        <f t="shared" si="16"/>
        <v>149994.40000000002</v>
      </c>
      <c r="J108" s="6">
        <f t="shared" si="17"/>
        <v>1032314.4</v>
      </c>
      <c r="K108" s="10">
        <v>44776</v>
      </c>
      <c r="L108" s="56">
        <f t="shared" si="12"/>
        <v>1076</v>
      </c>
    </row>
    <row r="109" spans="1:12" ht="30">
      <c r="A109" s="1">
        <f t="shared" si="18"/>
        <v>123</v>
      </c>
      <c r="B109" s="8" t="s">
        <v>66</v>
      </c>
      <c r="C109" s="2" t="s">
        <v>13</v>
      </c>
      <c r="D109" s="28" t="s">
        <v>214</v>
      </c>
      <c r="E109" s="3">
        <v>830</v>
      </c>
      <c r="F109" s="4" t="s">
        <v>14</v>
      </c>
      <c r="G109" s="5">
        <v>893080</v>
      </c>
      <c r="H109" s="13">
        <v>0.17</v>
      </c>
      <c r="I109" s="6">
        <f t="shared" si="16"/>
        <v>151823.6</v>
      </c>
      <c r="J109" s="6">
        <f t="shared" si="17"/>
        <v>1044903.6</v>
      </c>
      <c r="K109" s="10">
        <v>44837</v>
      </c>
      <c r="L109" s="56">
        <f t="shared" si="12"/>
        <v>1076</v>
      </c>
    </row>
    <row r="110" spans="1:12" ht="30">
      <c r="A110" s="1">
        <f t="shared" si="18"/>
        <v>124</v>
      </c>
      <c r="B110" s="8" t="s">
        <v>66</v>
      </c>
      <c r="C110" s="2" t="s">
        <v>13</v>
      </c>
      <c r="D110" s="28" t="s">
        <v>214</v>
      </c>
      <c r="E110" s="3">
        <v>830</v>
      </c>
      <c r="F110" s="4" t="s">
        <v>14</v>
      </c>
      <c r="G110" s="5">
        <v>893080</v>
      </c>
      <c r="H110" s="13">
        <v>0.17</v>
      </c>
      <c r="I110" s="6">
        <f t="shared" si="16"/>
        <v>151823.6</v>
      </c>
      <c r="J110" s="6">
        <f t="shared" si="17"/>
        <v>1044903.6</v>
      </c>
      <c r="K110" s="10">
        <v>44868</v>
      </c>
      <c r="L110" s="56">
        <f t="shared" si="12"/>
        <v>1076</v>
      </c>
    </row>
    <row r="111" spans="1:12" ht="30">
      <c r="A111" s="1">
        <f t="shared" si="18"/>
        <v>125</v>
      </c>
      <c r="B111" s="8" t="s">
        <v>66</v>
      </c>
      <c r="C111" s="2" t="s">
        <v>13</v>
      </c>
      <c r="D111" s="28" t="s">
        <v>214</v>
      </c>
      <c r="E111" s="3">
        <v>800</v>
      </c>
      <c r="F111" s="4" t="s">
        <v>14</v>
      </c>
      <c r="G111" s="5">
        <v>860800</v>
      </c>
      <c r="H111" s="13">
        <v>0.17</v>
      </c>
      <c r="I111" s="6">
        <f t="shared" si="16"/>
        <v>146336</v>
      </c>
      <c r="J111" s="6">
        <f t="shared" si="17"/>
        <v>1007136</v>
      </c>
      <c r="K111" s="10" t="s">
        <v>90</v>
      </c>
      <c r="L111" s="56">
        <f t="shared" si="12"/>
        <v>1076</v>
      </c>
    </row>
    <row r="112" spans="1:12" ht="30">
      <c r="A112" s="1">
        <v>126</v>
      </c>
      <c r="B112" s="8" t="s">
        <v>75</v>
      </c>
      <c r="C112" s="2" t="s">
        <v>76</v>
      </c>
      <c r="D112" s="28" t="s">
        <v>214</v>
      </c>
      <c r="E112" s="3">
        <v>550</v>
      </c>
      <c r="F112" s="4" t="s">
        <v>14</v>
      </c>
      <c r="G112" s="5">
        <v>591800</v>
      </c>
      <c r="H112" s="13">
        <v>0.17</v>
      </c>
      <c r="I112" s="6">
        <f t="shared" si="16"/>
        <v>100606</v>
      </c>
      <c r="J112" s="6">
        <f t="shared" si="17"/>
        <v>692406</v>
      </c>
      <c r="K112" s="10" t="s">
        <v>91</v>
      </c>
      <c r="L112" s="56">
        <f t="shared" si="12"/>
        <v>1076</v>
      </c>
    </row>
    <row r="113" spans="1:12" ht="30">
      <c r="A113" s="1">
        <v>127</v>
      </c>
      <c r="B113" s="8" t="s">
        <v>75</v>
      </c>
      <c r="C113" s="2" t="s">
        <v>76</v>
      </c>
      <c r="D113" s="28" t="s">
        <v>214</v>
      </c>
      <c r="E113" s="3">
        <v>164</v>
      </c>
      <c r="F113" s="4" t="s">
        <v>14</v>
      </c>
      <c r="G113" s="5">
        <v>176464</v>
      </c>
      <c r="H113" s="13">
        <v>0.17</v>
      </c>
      <c r="I113" s="6">
        <f t="shared" si="16"/>
        <v>29998.880000000001</v>
      </c>
      <c r="J113" s="6">
        <f t="shared" si="17"/>
        <v>206462.88</v>
      </c>
      <c r="K113" s="10" t="s">
        <v>92</v>
      </c>
      <c r="L113" s="56">
        <f t="shared" si="12"/>
        <v>1076</v>
      </c>
    </row>
    <row r="114" spans="1:12" ht="30">
      <c r="A114" s="1">
        <v>128</v>
      </c>
      <c r="B114" s="8" t="s">
        <v>88</v>
      </c>
      <c r="C114" s="2" t="s">
        <v>89</v>
      </c>
      <c r="D114" s="28" t="s">
        <v>214</v>
      </c>
      <c r="E114" s="3">
        <v>797</v>
      </c>
      <c r="F114" s="4" t="s">
        <v>14</v>
      </c>
      <c r="G114" s="5">
        <v>882773</v>
      </c>
      <c r="H114" s="13">
        <v>0.17</v>
      </c>
      <c r="I114" s="6">
        <f t="shared" si="16"/>
        <v>150071.41</v>
      </c>
      <c r="J114" s="6">
        <f t="shared" si="17"/>
        <v>1032844.41</v>
      </c>
      <c r="K114" s="10">
        <v>44565</v>
      </c>
      <c r="L114" s="56">
        <f t="shared" si="12"/>
        <v>1107.6198243412798</v>
      </c>
    </row>
    <row r="115" spans="1:12" ht="30">
      <c r="A115" s="1">
        <f t="shared" ref="A115:A117" si="19">A114+1</f>
        <v>129</v>
      </c>
      <c r="B115" s="8" t="s">
        <v>37</v>
      </c>
      <c r="C115" s="2" t="s">
        <v>38</v>
      </c>
      <c r="D115" s="28" t="s">
        <v>214</v>
      </c>
      <c r="E115" s="3">
        <v>430</v>
      </c>
      <c r="F115" s="4" t="s">
        <v>14</v>
      </c>
      <c r="G115" s="5">
        <v>476277</v>
      </c>
      <c r="H115" s="13">
        <v>0.17</v>
      </c>
      <c r="I115" s="6">
        <f t="shared" si="16"/>
        <v>80967.090000000011</v>
      </c>
      <c r="J115" s="6">
        <f t="shared" si="17"/>
        <v>557244.09</v>
      </c>
      <c r="K115" s="10">
        <v>44596</v>
      </c>
      <c r="L115" s="56">
        <f t="shared" si="12"/>
        <v>1107.6209302325581</v>
      </c>
    </row>
    <row r="116" spans="1:12" ht="30">
      <c r="A116" s="1">
        <f t="shared" si="19"/>
        <v>130</v>
      </c>
      <c r="B116" s="8" t="s">
        <v>37</v>
      </c>
      <c r="C116" s="2" t="s">
        <v>38</v>
      </c>
      <c r="D116" s="28" t="s">
        <v>214</v>
      </c>
      <c r="E116" s="3">
        <v>430</v>
      </c>
      <c r="F116" s="4" t="s">
        <v>14</v>
      </c>
      <c r="G116" s="5">
        <v>476277</v>
      </c>
      <c r="H116" s="13">
        <v>0.17</v>
      </c>
      <c r="I116" s="6">
        <f t="shared" si="16"/>
        <v>80967.090000000011</v>
      </c>
      <c r="J116" s="6">
        <f t="shared" si="17"/>
        <v>557244.09</v>
      </c>
      <c r="K116" s="10">
        <v>44685</v>
      </c>
      <c r="L116" s="56">
        <f t="shared" si="12"/>
        <v>1107.6209302325581</v>
      </c>
    </row>
    <row r="117" spans="1:12" ht="30">
      <c r="A117" s="1">
        <f t="shared" si="19"/>
        <v>131</v>
      </c>
      <c r="B117" s="8" t="s">
        <v>37</v>
      </c>
      <c r="C117" s="2" t="s">
        <v>38</v>
      </c>
      <c r="D117" s="28" t="s">
        <v>214</v>
      </c>
      <c r="E117" s="3">
        <v>455</v>
      </c>
      <c r="F117" s="4" t="s">
        <v>14</v>
      </c>
      <c r="G117" s="5">
        <v>503968</v>
      </c>
      <c r="H117" s="13">
        <v>0.17</v>
      </c>
      <c r="I117" s="6">
        <f t="shared" si="16"/>
        <v>85674.560000000012</v>
      </c>
      <c r="J117" s="6">
        <f t="shared" si="17"/>
        <v>589642.56000000006</v>
      </c>
      <c r="K117" s="10">
        <v>44716</v>
      </c>
      <c r="L117" s="56">
        <f t="shared" si="12"/>
        <v>1107.6219780219781</v>
      </c>
    </row>
    <row r="118" spans="1:12" ht="30">
      <c r="A118" s="1">
        <v>132</v>
      </c>
      <c r="B118" s="8" t="s">
        <v>75</v>
      </c>
      <c r="C118" s="2" t="s">
        <v>76</v>
      </c>
      <c r="D118" s="28" t="s">
        <v>214</v>
      </c>
      <c r="E118" s="3">
        <v>800</v>
      </c>
      <c r="F118" s="4" t="s">
        <v>14</v>
      </c>
      <c r="G118" s="5">
        <v>886097</v>
      </c>
      <c r="H118" s="13">
        <v>0.17</v>
      </c>
      <c r="I118" s="6">
        <f t="shared" si="16"/>
        <v>150636.49000000002</v>
      </c>
      <c r="J118" s="6">
        <f t="shared" si="17"/>
        <v>1036733.49</v>
      </c>
      <c r="K118" s="10">
        <v>44777</v>
      </c>
      <c r="L118" s="56">
        <f t="shared" si="12"/>
        <v>1107.6212499999999</v>
      </c>
    </row>
    <row r="119" spans="1:12" ht="30">
      <c r="A119" s="1">
        <v>133</v>
      </c>
      <c r="B119" s="8" t="s">
        <v>75</v>
      </c>
      <c r="C119" s="2" t="s">
        <v>76</v>
      </c>
      <c r="D119" s="28" t="s">
        <v>214</v>
      </c>
      <c r="E119" s="3">
        <v>530</v>
      </c>
      <c r="F119" s="4" t="s">
        <v>14</v>
      </c>
      <c r="G119" s="5">
        <v>587039</v>
      </c>
      <c r="H119" s="13">
        <v>0.17</v>
      </c>
      <c r="I119" s="6">
        <f t="shared" si="16"/>
        <v>99796.63</v>
      </c>
      <c r="J119" s="6">
        <f t="shared" si="17"/>
        <v>686835.63</v>
      </c>
      <c r="K119" s="10">
        <v>44869</v>
      </c>
      <c r="L119" s="56">
        <f t="shared" si="12"/>
        <v>1107.6207547169811</v>
      </c>
    </row>
    <row r="120" spans="1:12" ht="30">
      <c r="A120" s="1">
        <v>134</v>
      </c>
      <c r="B120" s="8" t="s">
        <v>86</v>
      </c>
      <c r="C120" s="2" t="s">
        <v>45</v>
      </c>
      <c r="D120" s="28" t="s">
        <v>214</v>
      </c>
      <c r="E120" s="3">
        <v>928</v>
      </c>
      <c r="F120" s="4" t="s">
        <v>14</v>
      </c>
      <c r="G120" s="5">
        <v>1027872</v>
      </c>
      <c r="H120" s="13">
        <v>0.17</v>
      </c>
      <c r="I120" s="6">
        <f t="shared" si="16"/>
        <v>174738.24000000002</v>
      </c>
      <c r="J120" s="6">
        <f t="shared" si="17"/>
        <v>1202610.24</v>
      </c>
      <c r="K120" s="10">
        <v>44899</v>
      </c>
      <c r="L120" s="56">
        <f t="shared" si="12"/>
        <v>1107.6206896551723</v>
      </c>
    </row>
    <row r="121" spans="1:12" ht="30">
      <c r="A121" s="1">
        <v>135</v>
      </c>
      <c r="B121" s="8" t="s">
        <v>86</v>
      </c>
      <c r="C121" s="2" t="s">
        <v>45</v>
      </c>
      <c r="D121" s="28" t="s">
        <v>215</v>
      </c>
      <c r="E121" s="3">
        <v>725</v>
      </c>
      <c r="F121" s="4" t="s">
        <v>14</v>
      </c>
      <c r="G121" s="5">
        <v>739069</v>
      </c>
      <c r="H121" s="13">
        <v>0.17</v>
      </c>
      <c r="I121" s="6">
        <f t="shared" si="16"/>
        <v>125641.73000000001</v>
      </c>
      <c r="J121" s="6">
        <f t="shared" si="17"/>
        <v>864710.73</v>
      </c>
      <c r="K121" s="10" t="s">
        <v>93</v>
      </c>
      <c r="L121" s="56">
        <f t="shared" si="12"/>
        <v>1019.4055172413794</v>
      </c>
    </row>
    <row r="122" spans="1:12" ht="30">
      <c r="A122" s="1">
        <v>136</v>
      </c>
      <c r="B122" s="8" t="s">
        <v>86</v>
      </c>
      <c r="C122" s="2" t="s">
        <v>45</v>
      </c>
      <c r="D122" s="28" t="s">
        <v>215</v>
      </c>
      <c r="E122" s="3">
        <v>290</v>
      </c>
      <c r="F122" s="4" t="s">
        <v>14</v>
      </c>
      <c r="G122" s="5">
        <v>295627</v>
      </c>
      <c r="H122" s="13">
        <v>0.17</v>
      </c>
      <c r="I122" s="6">
        <f t="shared" si="16"/>
        <v>50256.590000000004</v>
      </c>
      <c r="J122" s="6">
        <f t="shared" si="17"/>
        <v>345883.59</v>
      </c>
      <c r="K122" s="10" t="s">
        <v>94</v>
      </c>
      <c r="L122" s="56">
        <f t="shared" si="12"/>
        <v>1019.403448275862</v>
      </c>
    </row>
    <row r="123" spans="1:12" ht="30">
      <c r="A123" s="1">
        <v>137</v>
      </c>
      <c r="B123" s="8" t="s">
        <v>37</v>
      </c>
      <c r="C123" s="2" t="s">
        <v>38</v>
      </c>
      <c r="D123" s="28" t="s">
        <v>214</v>
      </c>
      <c r="E123" s="3">
        <v>541</v>
      </c>
      <c r="F123" s="4" t="s">
        <v>14</v>
      </c>
      <c r="G123" s="5">
        <v>523974.17</v>
      </c>
      <c r="H123" s="13">
        <v>0.17</v>
      </c>
      <c r="I123" s="6">
        <f t="shared" si="16"/>
        <v>89075.608900000007</v>
      </c>
      <c r="J123" s="6">
        <f t="shared" si="17"/>
        <v>613049.77890000003</v>
      </c>
      <c r="K123" s="10">
        <v>44809</v>
      </c>
      <c r="L123" s="56">
        <f t="shared" si="12"/>
        <v>968.52896487985208</v>
      </c>
    </row>
    <row r="124" spans="1:12" ht="30">
      <c r="A124" s="1">
        <v>138</v>
      </c>
      <c r="B124" s="8" t="s">
        <v>65</v>
      </c>
      <c r="C124" s="2" t="s">
        <v>95</v>
      </c>
      <c r="D124" s="28" t="s">
        <v>215</v>
      </c>
      <c r="E124" s="3">
        <v>1155</v>
      </c>
      <c r="F124" s="4" t="s">
        <v>14</v>
      </c>
      <c r="G124" s="5">
        <v>1177413</v>
      </c>
      <c r="H124" s="13">
        <v>0.17</v>
      </c>
      <c r="I124" s="6">
        <f t="shared" si="16"/>
        <v>200160.21000000002</v>
      </c>
      <c r="J124" s="6">
        <f t="shared" si="17"/>
        <v>1377573.21</v>
      </c>
      <c r="K124" s="10">
        <v>44839</v>
      </c>
      <c r="L124" s="56">
        <f t="shared" si="12"/>
        <v>1019.4051948051948</v>
      </c>
    </row>
    <row r="125" spans="1:12" ht="30">
      <c r="A125" s="1">
        <v>139</v>
      </c>
      <c r="B125" s="8" t="s">
        <v>66</v>
      </c>
      <c r="C125" s="2" t="s">
        <v>13</v>
      </c>
      <c r="D125" s="28" t="s">
        <v>215</v>
      </c>
      <c r="E125" s="3">
        <v>3800</v>
      </c>
      <c r="F125" s="4" t="s">
        <v>96</v>
      </c>
      <c r="G125" s="5">
        <v>2090000</v>
      </c>
      <c r="H125" s="13">
        <v>0.17</v>
      </c>
      <c r="I125" s="6">
        <f t="shared" si="16"/>
        <v>355300</v>
      </c>
      <c r="J125" s="6">
        <f t="shared" si="17"/>
        <v>2445300</v>
      </c>
      <c r="K125" s="10">
        <v>44870</v>
      </c>
      <c r="L125" s="56">
        <f t="shared" si="12"/>
        <v>550</v>
      </c>
    </row>
    <row r="126" spans="1:12" ht="30">
      <c r="A126" s="1">
        <v>140</v>
      </c>
      <c r="B126" s="8" t="s">
        <v>66</v>
      </c>
      <c r="C126" s="2" t="s">
        <v>13</v>
      </c>
      <c r="D126" s="28" t="s">
        <v>215</v>
      </c>
      <c r="E126" s="3">
        <v>1150</v>
      </c>
      <c r="F126" s="4" t="s">
        <v>14</v>
      </c>
      <c r="G126" s="5">
        <v>1207500</v>
      </c>
      <c r="H126" s="13">
        <v>0.17</v>
      </c>
      <c r="I126" s="6">
        <f t="shared" si="16"/>
        <v>205275.00000000003</v>
      </c>
      <c r="J126" s="6">
        <f t="shared" si="17"/>
        <v>1412775</v>
      </c>
      <c r="K126" s="10">
        <v>44900</v>
      </c>
      <c r="L126" s="56">
        <f t="shared" si="12"/>
        <v>1050</v>
      </c>
    </row>
    <row r="127" spans="1:12" ht="30">
      <c r="A127" s="1">
        <v>141</v>
      </c>
      <c r="B127" s="8" t="s">
        <v>37</v>
      </c>
      <c r="C127" s="2" t="s">
        <v>38</v>
      </c>
      <c r="D127" s="28" t="s">
        <v>215</v>
      </c>
      <c r="E127" s="3">
        <v>1185</v>
      </c>
      <c r="F127" s="4" t="s">
        <v>14</v>
      </c>
      <c r="G127" s="5">
        <v>1245435</v>
      </c>
      <c r="H127" s="13">
        <v>0.17</v>
      </c>
      <c r="I127" s="6">
        <f t="shared" si="16"/>
        <v>211723.95</v>
      </c>
      <c r="J127" s="6">
        <f t="shared" si="17"/>
        <v>1457158.95</v>
      </c>
      <c r="K127" s="10">
        <v>44567</v>
      </c>
      <c r="L127" s="56">
        <f t="shared" si="12"/>
        <v>1051</v>
      </c>
    </row>
    <row r="128" spans="1:12" ht="30">
      <c r="A128" s="1">
        <v>142</v>
      </c>
      <c r="B128" s="8" t="s">
        <v>37</v>
      </c>
      <c r="C128" s="2" t="s">
        <v>38</v>
      </c>
      <c r="D128" s="28" t="s">
        <v>215</v>
      </c>
      <c r="E128" s="3">
        <v>1185</v>
      </c>
      <c r="F128" s="4" t="s">
        <v>14</v>
      </c>
      <c r="G128" s="5">
        <v>1245435</v>
      </c>
      <c r="H128" s="13">
        <v>0.17</v>
      </c>
      <c r="I128" s="6">
        <f t="shared" si="16"/>
        <v>211723.95</v>
      </c>
      <c r="J128" s="6">
        <f t="shared" si="17"/>
        <v>1457158.95</v>
      </c>
      <c r="K128" s="10">
        <v>44626</v>
      </c>
      <c r="L128" s="56">
        <f t="shared" si="12"/>
        <v>1051</v>
      </c>
    </row>
    <row r="129" spans="1:12" ht="30">
      <c r="A129" s="1">
        <v>143</v>
      </c>
      <c r="B129" s="8" t="s">
        <v>37</v>
      </c>
      <c r="C129" s="2" t="s">
        <v>38</v>
      </c>
      <c r="D129" s="28" t="s">
        <v>215</v>
      </c>
      <c r="E129" s="3">
        <v>1185</v>
      </c>
      <c r="F129" s="4" t="s">
        <v>14</v>
      </c>
      <c r="G129" s="5">
        <v>1245435</v>
      </c>
      <c r="H129" s="13">
        <v>0.17</v>
      </c>
      <c r="I129" s="6">
        <f t="shared" ref="I129:I160" si="20">G129*17%</f>
        <v>211723.95</v>
      </c>
      <c r="J129" s="6">
        <f t="shared" ref="J129:J160" si="21">G129+I129</f>
        <v>1457158.95</v>
      </c>
      <c r="K129" s="10">
        <v>44657</v>
      </c>
      <c r="L129" s="56">
        <f t="shared" si="12"/>
        <v>1051</v>
      </c>
    </row>
    <row r="130" spans="1:12" ht="30">
      <c r="A130" s="1">
        <v>144</v>
      </c>
      <c r="B130" s="8" t="s">
        <v>97</v>
      </c>
      <c r="C130" s="2" t="s">
        <v>89</v>
      </c>
      <c r="D130" s="28" t="s">
        <v>215</v>
      </c>
      <c r="E130" s="3">
        <v>672</v>
      </c>
      <c r="F130" s="4" t="s">
        <v>14</v>
      </c>
      <c r="G130" s="5">
        <v>706272</v>
      </c>
      <c r="H130" s="13">
        <v>0.17</v>
      </c>
      <c r="I130" s="6">
        <f t="shared" si="20"/>
        <v>120066.24000000001</v>
      </c>
      <c r="J130" s="6">
        <f t="shared" si="21"/>
        <v>826338.24</v>
      </c>
      <c r="K130" s="10">
        <v>44718</v>
      </c>
      <c r="L130" s="56">
        <f t="shared" si="12"/>
        <v>1051</v>
      </c>
    </row>
    <row r="131" spans="1:12" ht="30">
      <c r="A131" s="1">
        <v>145</v>
      </c>
      <c r="B131" s="8" t="s">
        <v>37</v>
      </c>
      <c r="C131" s="2" t="s">
        <v>38</v>
      </c>
      <c r="D131" s="28" t="s">
        <v>215</v>
      </c>
      <c r="E131" s="3">
        <v>1344</v>
      </c>
      <c r="F131" s="4" t="s">
        <v>14</v>
      </c>
      <c r="G131" s="5">
        <v>1412544</v>
      </c>
      <c r="H131" s="13">
        <v>0.17</v>
      </c>
      <c r="I131" s="6">
        <f t="shared" si="20"/>
        <v>240132.48000000001</v>
      </c>
      <c r="J131" s="6">
        <f t="shared" si="21"/>
        <v>1652676.48</v>
      </c>
      <c r="K131" s="10">
        <v>44779</v>
      </c>
      <c r="L131" s="56">
        <f t="shared" ref="L131:L194" si="22">G131/E131</f>
        <v>1051</v>
      </c>
    </row>
    <row r="132" spans="1:12" ht="30">
      <c r="A132" s="1">
        <v>146</v>
      </c>
      <c r="B132" s="8" t="s">
        <v>66</v>
      </c>
      <c r="C132" s="2" t="s">
        <v>13</v>
      </c>
      <c r="D132" s="28" t="s">
        <v>215</v>
      </c>
      <c r="E132" s="3">
        <v>308</v>
      </c>
      <c r="F132" s="4" t="s">
        <v>14</v>
      </c>
      <c r="G132" s="5">
        <v>323708</v>
      </c>
      <c r="H132" s="13">
        <v>0.17</v>
      </c>
      <c r="I132" s="6">
        <f t="shared" si="20"/>
        <v>55030.36</v>
      </c>
      <c r="J132" s="6">
        <f t="shared" si="21"/>
        <v>378738.36</v>
      </c>
      <c r="K132" s="10">
        <v>44840</v>
      </c>
      <c r="L132" s="56">
        <f t="shared" si="22"/>
        <v>1051</v>
      </c>
    </row>
    <row r="133" spans="1:12" ht="30">
      <c r="A133" s="1">
        <v>147</v>
      </c>
      <c r="B133" s="8" t="s">
        <v>37</v>
      </c>
      <c r="C133" s="2" t="s">
        <v>38</v>
      </c>
      <c r="D133" s="28" t="s">
        <v>215</v>
      </c>
      <c r="E133" s="3">
        <v>870</v>
      </c>
      <c r="F133" s="4" t="s">
        <v>14</v>
      </c>
      <c r="G133" s="5">
        <v>914370</v>
      </c>
      <c r="H133" s="13">
        <v>0.17</v>
      </c>
      <c r="I133" s="6">
        <f t="shared" si="20"/>
        <v>155442.90000000002</v>
      </c>
      <c r="J133" s="6">
        <f t="shared" si="21"/>
        <v>1069812.8999999999</v>
      </c>
      <c r="K133" s="10">
        <v>44599</v>
      </c>
      <c r="L133" s="56">
        <f t="shared" si="22"/>
        <v>1051</v>
      </c>
    </row>
    <row r="134" spans="1:12" ht="30">
      <c r="A134" s="1">
        <v>148</v>
      </c>
      <c r="B134" s="8" t="s">
        <v>37</v>
      </c>
      <c r="C134" s="2" t="s">
        <v>38</v>
      </c>
      <c r="D134" s="28" t="s">
        <v>215</v>
      </c>
      <c r="E134" s="3">
        <v>870</v>
      </c>
      <c r="F134" s="4" t="s">
        <v>14</v>
      </c>
      <c r="G134" s="5">
        <v>914370</v>
      </c>
      <c r="H134" s="13">
        <v>0.17</v>
      </c>
      <c r="I134" s="6">
        <f t="shared" si="20"/>
        <v>155442.90000000002</v>
      </c>
      <c r="J134" s="6">
        <f t="shared" si="21"/>
        <v>1069812.8999999999</v>
      </c>
      <c r="K134" s="10">
        <v>44688</v>
      </c>
      <c r="L134" s="56">
        <f t="shared" si="22"/>
        <v>1051</v>
      </c>
    </row>
    <row r="135" spans="1:12" ht="30">
      <c r="A135" s="1">
        <v>149</v>
      </c>
      <c r="B135" s="8" t="s">
        <v>97</v>
      </c>
      <c r="C135" s="2" t="s">
        <v>89</v>
      </c>
      <c r="D135" s="28" t="s">
        <v>215</v>
      </c>
      <c r="E135" s="3">
        <v>340</v>
      </c>
      <c r="F135" s="4" t="s">
        <v>14</v>
      </c>
      <c r="G135" s="5">
        <v>357340</v>
      </c>
      <c r="H135" s="13">
        <v>0.17</v>
      </c>
      <c r="I135" s="6">
        <f t="shared" si="20"/>
        <v>60747.8</v>
      </c>
      <c r="J135" s="6">
        <f t="shared" si="21"/>
        <v>418087.8</v>
      </c>
      <c r="K135" s="10">
        <v>44719</v>
      </c>
      <c r="L135" s="56">
        <f t="shared" si="22"/>
        <v>1051</v>
      </c>
    </row>
    <row r="136" spans="1:12" ht="30">
      <c r="A136" s="1">
        <v>150</v>
      </c>
      <c r="B136" s="8" t="s">
        <v>57</v>
      </c>
      <c r="C136" s="2" t="s">
        <v>33</v>
      </c>
      <c r="D136" s="28" t="s">
        <v>215</v>
      </c>
      <c r="E136" s="3">
        <v>1695</v>
      </c>
      <c r="F136" s="4" t="s">
        <v>14</v>
      </c>
      <c r="G136" s="5">
        <v>1781445</v>
      </c>
      <c r="H136" s="13">
        <v>0.17</v>
      </c>
      <c r="I136" s="6">
        <f t="shared" si="20"/>
        <v>302845.65000000002</v>
      </c>
      <c r="J136" s="6">
        <f t="shared" si="21"/>
        <v>2084290.65</v>
      </c>
      <c r="K136" s="10" t="s">
        <v>98</v>
      </c>
      <c r="L136" s="56">
        <f t="shared" si="22"/>
        <v>1051</v>
      </c>
    </row>
    <row r="137" spans="1:12" ht="30">
      <c r="A137" s="1">
        <v>151</v>
      </c>
      <c r="B137" s="8" t="s">
        <v>57</v>
      </c>
      <c r="C137" s="2" t="s">
        <v>33</v>
      </c>
      <c r="D137" s="28" t="s">
        <v>214</v>
      </c>
      <c r="E137" s="3">
        <v>500</v>
      </c>
      <c r="F137" s="4" t="s">
        <v>14</v>
      </c>
      <c r="G137" s="5">
        <v>571000</v>
      </c>
      <c r="H137" s="13">
        <v>0.17</v>
      </c>
      <c r="I137" s="6">
        <f t="shared" si="20"/>
        <v>97070</v>
      </c>
      <c r="J137" s="6">
        <f t="shared" si="21"/>
        <v>668070</v>
      </c>
      <c r="K137" s="10" t="s">
        <v>99</v>
      </c>
      <c r="L137" s="56">
        <f t="shared" si="22"/>
        <v>1142</v>
      </c>
    </row>
    <row r="138" spans="1:12" ht="30">
      <c r="A138" s="1">
        <v>152</v>
      </c>
      <c r="B138" s="8" t="s">
        <v>37</v>
      </c>
      <c r="C138" s="2" t="s">
        <v>38</v>
      </c>
      <c r="D138" s="28" t="s">
        <v>214</v>
      </c>
      <c r="E138" s="3">
        <v>310</v>
      </c>
      <c r="F138" s="4" t="s">
        <v>14</v>
      </c>
      <c r="G138" s="5">
        <v>354020</v>
      </c>
      <c r="H138" s="13">
        <v>0.17</v>
      </c>
      <c r="I138" s="6">
        <f t="shared" si="20"/>
        <v>60183.4</v>
      </c>
      <c r="J138" s="6">
        <f t="shared" si="21"/>
        <v>414203.4</v>
      </c>
      <c r="K138" s="10" t="s">
        <v>100</v>
      </c>
      <c r="L138" s="56">
        <f t="shared" si="22"/>
        <v>1142</v>
      </c>
    </row>
    <row r="139" spans="1:12" ht="30">
      <c r="A139" s="1">
        <v>153</v>
      </c>
      <c r="B139" s="8" t="s">
        <v>15</v>
      </c>
      <c r="C139" s="2" t="s">
        <v>16</v>
      </c>
      <c r="D139" s="28" t="s">
        <v>214</v>
      </c>
      <c r="E139" s="3">
        <v>33.270000000000003</v>
      </c>
      <c r="F139" s="4" t="s">
        <v>14</v>
      </c>
      <c r="G139" s="5">
        <v>38000</v>
      </c>
      <c r="H139" s="13">
        <v>0.17</v>
      </c>
      <c r="I139" s="6">
        <f t="shared" si="20"/>
        <v>6460.0000000000009</v>
      </c>
      <c r="J139" s="6">
        <f t="shared" si="21"/>
        <v>44460</v>
      </c>
      <c r="K139" s="10" t="s">
        <v>101</v>
      </c>
      <c r="L139" s="56">
        <f t="shared" si="22"/>
        <v>1142.1701232341447</v>
      </c>
    </row>
    <row r="140" spans="1:12" ht="30">
      <c r="A140" s="1">
        <v>154</v>
      </c>
      <c r="B140" s="8" t="s">
        <v>66</v>
      </c>
      <c r="C140" s="2" t="s">
        <v>13</v>
      </c>
      <c r="D140" s="28" t="s">
        <v>214</v>
      </c>
      <c r="E140" s="3">
        <v>1210</v>
      </c>
      <c r="F140" s="4" t="s">
        <v>14</v>
      </c>
      <c r="G140" s="5">
        <v>1381820</v>
      </c>
      <c r="H140" s="13">
        <v>0.17</v>
      </c>
      <c r="I140" s="6">
        <f t="shared" si="20"/>
        <v>234909.40000000002</v>
      </c>
      <c r="J140" s="6">
        <f t="shared" si="21"/>
        <v>1616729.4</v>
      </c>
      <c r="K140" s="10">
        <v>44569</v>
      </c>
      <c r="L140" s="56">
        <f t="shared" si="22"/>
        <v>1142</v>
      </c>
    </row>
    <row r="141" spans="1:12" ht="30">
      <c r="A141" s="1">
        <v>155</v>
      </c>
      <c r="B141" s="8" t="s">
        <v>37</v>
      </c>
      <c r="C141" s="2" t="s">
        <v>38</v>
      </c>
      <c r="D141" s="28" t="s">
        <v>214</v>
      </c>
      <c r="E141" s="3">
        <v>850</v>
      </c>
      <c r="F141" s="4" t="s">
        <v>14</v>
      </c>
      <c r="G141" s="5">
        <v>970700</v>
      </c>
      <c r="H141" s="13">
        <v>0.17</v>
      </c>
      <c r="I141" s="6">
        <f t="shared" si="20"/>
        <v>165019</v>
      </c>
      <c r="J141" s="6">
        <f t="shared" si="21"/>
        <v>1135719</v>
      </c>
      <c r="K141" s="10">
        <v>44628</v>
      </c>
      <c r="L141" s="56">
        <f t="shared" si="22"/>
        <v>1142</v>
      </c>
    </row>
    <row r="142" spans="1:12" ht="30">
      <c r="A142" s="1">
        <v>156</v>
      </c>
      <c r="B142" s="8" t="s">
        <v>97</v>
      </c>
      <c r="C142" s="2" t="s">
        <v>89</v>
      </c>
      <c r="D142" s="28" t="s">
        <v>214</v>
      </c>
      <c r="E142" s="3">
        <v>496</v>
      </c>
      <c r="F142" s="4" t="s">
        <v>14</v>
      </c>
      <c r="G142" s="5">
        <v>566432</v>
      </c>
      <c r="H142" s="13">
        <v>0.17</v>
      </c>
      <c r="I142" s="6">
        <f t="shared" si="20"/>
        <v>96293.440000000002</v>
      </c>
      <c r="J142" s="6">
        <f t="shared" si="21"/>
        <v>662725.43999999994</v>
      </c>
      <c r="K142" s="10">
        <v>44689</v>
      </c>
      <c r="L142" s="56">
        <f t="shared" si="22"/>
        <v>1142</v>
      </c>
    </row>
    <row r="143" spans="1:12" ht="30">
      <c r="A143" s="1">
        <v>157</v>
      </c>
      <c r="B143" s="8" t="s">
        <v>102</v>
      </c>
      <c r="C143" s="2" t="s">
        <v>103</v>
      </c>
      <c r="D143" s="28" t="s">
        <v>215</v>
      </c>
      <c r="E143" s="3">
        <v>630</v>
      </c>
      <c r="F143" s="4" t="s">
        <v>14</v>
      </c>
      <c r="G143" s="5">
        <v>735840</v>
      </c>
      <c r="H143" s="13">
        <v>0.17</v>
      </c>
      <c r="I143" s="6">
        <f t="shared" si="20"/>
        <v>125092.8</v>
      </c>
      <c r="J143" s="6">
        <f t="shared" si="21"/>
        <v>860932.8</v>
      </c>
      <c r="K143" s="10">
        <v>44720</v>
      </c>
      <c r="L143" s="56">
        <f t="shared" si="22"/>
        <v>1168</v>
      </c>
    </row>
    <row r="144" spans="1:12" ht="30">
      <c r="A144" s="1">
        <v>158</v>
      </c>
      <c r="B144" s="8" t="s">
        <v>102</v>
      </c>
      <c r="C144" s="2" t="s">
        <v>103</v>
      </c>
      <c r="D144" s="28" t="s">
        <v>215</v>
      </c>
      <c r="E144" s="3">
        <v>582</v>
      </c>
      <c r="F144" s="4" t="s">
        <v>14</v>
      </c>
      <c r="G144" s="5">
        <v>679776</v>
      </c>
      <c r="H144" s="13">
        <v>0.17</v>
      </c>
      <c r="I144" s="6">
        <f t="shared" si="20"/>
        <v>115561.92000000001</v>
      </c>
      <c r="J144" s="6">
        <f t="shared" si="21"/>
        <v>795337.92</v>
      </c>
      <c r="K144" s="10">
        <v>44903</v>
      </c>
      <c r="L144" s="56">
        <f t="shared" si="22"/>
        <v>1168</v>
      </c>
    </row>
    <row r="145" spans="1:12" ht="30">
      <c r="A145" s="1">
        <v>159</v>
      </c>
      <c r="B145" s="8" t="s">
        <v>102</v>
      </c>
      <c r="C145" s="2" t="s">
        <v>103</v>
      </c>
      <c r="D145" s="28" t="s">
        <v>215</v>
      </c>
      <c r="E145" s="3">
        <v>754</v>
      </c>
      <c r="F145" s="4" t="s">
        <v>14</v>
      </c>
      <c r="G145" s="5">
        <v>880672</v>
      </c>
      <c r="H145" s="13">
        <v>0.17</v>
      </c>
      <c r="I145" s="6">
        <f t="shared" si="20"/>
        <v>149714.24000000002</v>
      </c>
      <c r="J145" s="6">
        <f t="shared" si="21"/>
        <v>1030386.24</v>
      </c>
      <c r="K145" s="10" t="s">
        <v>104</v>
      </c>
      <c r="L145" s="56">
        <f t="shared" si="22"/>
        <v>1168</v>
      </c>
    </row>
    <row r="146" spans="1:12" ht="30">
      <c r="A146" s="1">
        <v>160</v>
      </c>
      <c r="B146" s="8" t="s">
        <v>102</v>
      </c>
      <c r="C146" s="2" t="s">
        <v>103</v>
      </c>
      <c r="D146" s="28" t="s">
        <v>215</v>
      </c>
      <c r="E146" s="3">
        <v>540</v>
      </c>
      <c r="F146" s="4" t="s">
        <v>14</v>
      </c>
      <c r="G146" s="5">
        <v>630720</v>
      </c>
      <c r="H146" s="13">
        <v>0.17</v>
      </c>
      <c r="I146" s="6">
        <f t="shared" si="20"/>
        <v>107222.40000000001</v>
      </c>
      <c r="J146" s="6">
        <f t="shared" si="21"/>
        <v>737942.4</v>
      </c>
      <c r="K146" s="10" t="s">
        <v>105</v>
      </c>
      <c r="L146" s="56">
        <f t="shared" si="22"/>
        <v>1168</v>
      </c>
    </row>
    <row r="147" spans="1:12" ht="30">
      <c r="A147" s="1">
        <v>161</v>
      </c>
      <c r="B147" s="8" t="s">
        <v>15</v>
      </c>
      <c r="C147" s="2" t="s">
        <v>16</v>
      </c>
      <c r="D147" s="28" t="s">
        <v>215</v>
      </c>
      <c r="E147" s="14">
        <f>G147/1168</f>
        <v>756.42123287671234</v>
      </c>
      <c r="F147" s="4" t="s">
        <v>14</v>
      </c>
      <c r="G147" s="5">
        <v>883500</v>
      </c>
      <c r="H147" s="13">
        <v>0.17</v>
      </c>
      <c r="I147" s="6">
        <f t="shared" si="20"/>
        <v>150195</v>
      </c>
      <c r="J147" s="6">
        <f t="shared" si="21"/>
        <v>1033695</v>
      </c>
      <c r="K147" s="10" t="s">
        <v>106</v>
      </c>
      <c r="L147" s="56">
        <f t="shared" si="22"/>
        <v>1168</v>
      </c>
    </row>
    <row r="148" spans="1:12" ht="30">
      <c r="A148" s="1">
        <v>162</v>
      </c>
      <c r="B148" s="8" t="s">
        <v>108</v>
      </c>
      <c r="C148" s="2" t="s">
        <v>64</v>
      </c>
      <c r="D148" s="28" t="s">
        <v>215</v>
      </c>
      <c r="E148" s="3">
        <v>888</v>
      </c>
      <c r="F148" s="4" t="s">
        <v>14</v>
      </c>
      <c r="G148" s="5">
        <v>1037184</v>
      </c>
      <c r="H148" s="13">
        <v>0.17</v>
      </c>
      <c r="I148" s="6">
        <f t="shared" si="20"/>
        <v>176321.28</v>
      </c>
      <c r="J148" s="6">
        <f t="shared" si="21"/>
        <v>1213505.28</v>
      </c>
      <c r="K148" s="10" t="s">
        <v>107</v>
      </c>
      <c r="L148" s="56">
        <f t="shared" si="22"/>
        <v>1168</v>
      </c>
    </row>
    <row r="149" spans="1:12" ht="30">
      <c r="A149" s="1">
        <v>163</v>
      </c>
      <c r="B149" s="8" t="s">
        <v>37</v>
      </c>
      <c r="C149" s="2" t="s">
        <v>38</v>
      </c>
      <c r="D149" s="28" t="s">
        <v>214</v>
      </c>
      <c r="E149" s="3">
        <v>420</v>
      </c>
      <c r="F149" s="4" t="s">
        <v>14</v>
      </c>
      <c r="G149" s="5">
        <v>532980</v>
      </c>
      <c r="H149" s="13">
        <v>0.17</v>
      </c>
      <c r="I149" s="6">
        <f t="shared" si="20"/>
        <v>90606.6</v>
      </c>
      <c r="J149" s="6">
        <f t="shared" si="21"/>
        <v>623586.6</v>
      </c>
      <c r="K149" s="10">
        <v>44570</v>
      </c>
      <c r="L149" s="56">
        <f t="shared" si="22"/>
        <v>1269</v>
      </c>
    </row>
    <row r="150" spans="1:12" ht="30">
      <c r="A150" s="1">
        <v>164</v>
      </c>
      <c r="B150" s="8" t="s">
        <v>57</v>
      </c>
      <c r="C150" s="2" t="s">
        <v>33</v>
      </c>
      <c r="D150" s="28" t="s">
        <v>214</v>
      </c>
      <c r="E150" s="3">
        <v>695</v>
      </c>
      <c r="F150" s="4" t="s">
        <v>14</v>
      </c>
      <c r="G150" s="5">
        <v>881955</v>
      </c>
      <c r="H150" s="13">
        <v>0.17</v>
      </c>
      <c r="I150" s="6">
        <f t="shared" si="20"/>
        <v>149932.35</v>
      </c>
      <c r="J150" s="6">
        <f t="shared" si="21"/>
        <v>1031887.35</v>
      </c>
      <c r="K150" s="10">
        <v>44601</v>
      </c>
      <c r="L150" s="56">
        <f t="shared" si="22"/>
        <v>1269</v>
      </c>
    </row>
    <row r="151" spans="1:12" ht="30">
      <c r="A151" s="1">
        <v>165</v>
      </c>
      <c r="B151" s="8" t="s">
        <v>15</v>
      </c>
      <c r="C151" s="2" t="s">
        <v>16</v>
      </c>
      <c r="D151" s="28" t="s">
        <v>214</v>
      </c>
      <c r="E151" s="3">
        <v>1322</v>
      </c>
      <c r="F151" s="4" t="s">
        <v>14</v>
      </c>
      <c r="G151" s="5">
        <v>1677618</v>
      </c>
      <c r="H151" s="13">
        <v>0.17</v>
      </c>
      <c r="I151" s="6">
        <f t="shared" si="20"/>
        <v>285195.06</v>
      </c>
      <c r="J151" s="6">
        <f t="shared" si="21"/>
        <v>1962813.06</v>
      </c>
      <c r="K151" s="10">
        <v>44690</v>
      </c>
      <c r="L151" s="56">
        <f t="shared" si="22"/>
        <v>1269</v>
      </c>
    </row>
    <row r="152" spans="1:12" ht="30">
      <c r="A152" s="1">
        <v>166</v>
      </c>
      <c r="B152" s="8" t="s">
        <v>15</v>
      </c>
      <c r="C152" s="2" t="s">
        <v>16</v>
      </c>
      <c r="D152" s="28" t="s">
        <v>214</v>
      </c>
      <c r="E152" s="3">
        <v>1000</v>
      </c>
      <c r="F152" s="4" t="s">
        <v>14</v>
      </c>
      <c r="G152" s="5">
        <v>1269000</v>
      </c>
      <c r="H152" s="13">
        <v>0.17</v>
      </c>
      <c r="I152" s="6">
        <f t="shared" si="20"/>
        <v>215730.00000000003</v>
      </c>
      <c r="J152" s="6">
        <f t="shared" si="21"/>
        <v>1484730</v>
      </c>
      <c r="K152" s="10">
        <v>44721</v>
      </c>
      <c r="L152" s="56">
        <f t="shared" si="22"/>
        <v>1269</v>
      </c>
    </row>
    <row r="153" spans="1:12" ht="30">
      <c r="A153" s="1">
        <v>167</v>
      </c>
      <c r="B153" s="8" t="s">
        <v>37</v>
      </c>
      <c r="C153" s="2" t="s">
        <v>38</v>
      </c>
      <c r="D153" s="28" t="s">
        <v>214</v>
      </c>
      <c r="E153" s="6">
        <v>1369</v>
      </c>
      <c r="F153" s="4" t="s">
        <v>109</v>
      </c>
      <c r="G153" s="5">
        <v>1737261</v>
      </c>
      <c r="H153" s="13">
        <v>0.17</v>
      </c>
      <c r="I153" s="6">
        <f t="shared" si="20"/>
        <v>295334.37</v>
      </c>
      <c r="J153" s="6">
        <f t="shared" si="21"/>
        <v>2032595.37</v>
      </c>
      <c r="K153" s="10">
        <v>44571</v>
      </c>
      <c r="L153" s="56">
        <f t="shared" si="22"/>
        <v>1269</v>
      </c>
    </row>
    <row r="154" spans="1:12" ht="30">
      <c r="A154" s="1">
        <v>168</v>
      </c>
      <c r="B154" s="8" t="s">
        <v>66</v>
      </c>
      <c r="C154" s="2" t="s">
        <v>13</v>
      </c>
      <c r="D154" s="28" t="s">
        <v>214</v>
      </c>
      <c r="E154" s="6">
        <v>285</v>
      </c>
      <c r="F154" s="4" t="s">
        <v>109</v>
      </c>
      <c r="G154" s="5">
        <v>1123065</v>
      </c>
      <c r="H154" s="13">
        <v>0.17</v>
      </c>
      <c r="I154" s="6">
        <f t="shared" si="20"/>
        <v>190921.05000000002</v>
      </c>
      <c r="J154" s="6">
        <f t="shared" si="21"/>
        <v>1313986.05</v>
      </c>
      <c r="K154" s="10">
        <v>44630</v>
      </c>
      <c r="L154" s="56">
        <f t="shared" si="22"/>
        <v>3940.5789473684213</v>
      </c>
    </row>
    <row r="155" spans="1:12" ht="30">
      <c r="A155" s="1">
        <v>169</v>
      </c>
      <c r="B155" s="8" t="s">
        <v>66</v>
      </c>
      <c r="C155" s="2" t="s">
        <v>13</v>
      </c>
      <c r="D155" s="28" t="s">
        <v>214</v>
      </c>
      <c r="E155" s="6">
        <v>629</v>
      </c>
      <c r="F155" s="4" t="s">
        <v>109</v>
      </c>
      <c r="G155" s="5">
        <v>798201</v>
      </c>
      <c r="H155" s="13">
        <v>0.17</v>
      </c>
      <c r="I155" s="6">
        <f t="shared" si="20"/>
        <v>135694.17000000001</v>
      </c>
      <c r="J155" s="6">
        <f t="shared" si="21"/>
        <v>933895.17</v>
      </c>
      <c r="K155" s="10">
        <v>44661</v>
      </c>
      <c r="L155" s="56">
        <f t="shared" si="22"/>
        <v>1269</v>
      </c>
    </row>
    <row r="156" spans="1:12" ht="30">
      <c r="A156" s="1">
        <v>170</v>
      </c>
      <c r="B156" s="8" t="s">
        <v>97</v>
      </c>
      <c r="C156" s="2" t="s">
        <v>89</v>
      </c>
      <c r="D156" s="28" t="s">
        <v>214</v>
      </c>
      <c r="E156" s="6">
        <v>280</v>
      </c>
      <c r="F156" s="4" t="s">
        <v>109</v>
      </c>
      <c r="G156" s="5">
        <v>355320</v>
      </c>
      <c r="H156" s="13">
        <v>0.17</v>
      </c>
      <c r="I156" s="6">
        <f t="shared" si="20"/>
        <v>60404.4</v>
      </c>
      <c r="J156" s="6">
        <f t="shared" si="21"/>
        <v>415724.4</v>
      </c>
      <c r="K156" s="10">
        <v>44691</v>
      </c>
      <c r="L156" s="56">
        <f t="shared" si="22"/>
        <v>1269</v>
      </c>
    </row>
    <row r="157" spans="1:12" ht="30">
      <c r="A157" s="1">
        <v>171</v>
      </c>
      <c r="B157" s="8" t="s">
        <v>110</v>
      </c>
      <c r="C157" s="2" t="s">
        <v>111</v>
      </c>
      <c r="D157" s="28" t="s">
        <v>215</v>
      </c>
      <c r="E157" s="6">
        <v>487</v>
      </c>
      <c r="F157" s="4" t="s">
        <v>109</v>
      </c>
      <c r="G157" s="5">
        <v>599010</v>
      </c>
      <c r="H157" s="13">
        <v>0.17</v>
      </c>
      <c r="I157" s="6">
        <f t="shared" si="20"/>
        <v>101831.70000000001</v>
      </c>
      <c r="J157" s="6">
        <f t="shared" si="21"/>
        <v>700841.7</v>
      </c>
      <c r="K157" s="10">
        <v>44722</v>
      </c>
      <c r="L157" s="56">
        <f t="shared" si="22"/>
        <v>1230</v>
      </c>
    </row>
    <row r="158" spans="1:12" ht="30">
      <c r="A158" s="1">
        <v>172</v>
      </c>
      <c r="B158" s="8" t="s">
        <v>112</v>
      </c>
      <c r="C158" s="2" t="s">
        <v>113</v>
      </c>
      <c r="D158" s="28" t="s">
        <v>215</v>
      </c>
      <c r="E158" s="6">
        <v>1435</v>
      </c>
      <c r="F158" s="4" t="s">
        <v>109</v>
      </c>
      <c r="G158" s="5">
        <v>1765050</v>
      </c>
      <c r="H158" s="13">
        <v>0.17</v>
      </c>
      <c r="I158" s="6">
        <f t="shared" si="20"/>
        <v>300058.5</v>
      </c>
      <c r="J158" s="6">
        <f t="shared" si="21"/>
        <v>2065108.5</v>
      </c>
      <c r="K158" s="10">
        <v>44783</v>
      </c>
      <c r="L158" s="56">
        <f t="shared" si="22"/>
        <v>1230</v>
      </c>
    </row>
    <row r="159" spans="1:12" ht="30">
      <c r="A159" s="1">
        <v>173</v>
      </c>
      <c r="B159" s="8" t="s">
        <v>114</v>
      </c>
      <c r="C159" s="2" t="s">
        <v>115</v>
      </c>
      <c r="D159" s="28" t="s">
        <v>215</v>
      </c>
      <c r="E159" s="6">
        <v>1200</v>
      </c>
      <c r="F159" s="4" t="s">
        <v>109</v>
      </c>
      <c r="G159" s="5">
        <v>1476000</v>
      </c>
      <c r="H159" s="13">
        <v>0.17</v>
      </c>
      <c r="I159" s="6">
        <f t="shared" si="20"/>
        <v>250920.00000000003</v>
      </c>
      <c r="J159" s="6">
        <f t="shared" si="21"/>
        <v>1726920</v>
      </c>
      <c r="K159" s="10">
        <v>44875</v>
      </c>
      <c r="L159" s="56">
        <f t="shared" si="22"/>
        <v>1230</v>
      </c>
    </row>
    <row r="160" spans="1:12" ht="30">
      <c r="A160" s="1">
        <v>174</v>
      </c>
      <c r="B160" s="8" t="s">
        <v>114</v>
      </c>
      <c r="C160" s="2" t="s">
        <v>115</v>
      </c>
      <c r="D160" s="28" t="s">
        <v>215</v>
      </c>
      <c r="E160" s="6">
        <v>1200</v>
      </c>
      <c r="F160" s="4" t="s">
        <v>109</v>
      </c>
      <c r="G160" s="5">
        <v>1476000</v>
      </c>
      <c r="H160" s="13">
        <v>0.17</v>
      </c>
      <c r="I160" s="6">
        <f t="shared" si="20"/>
        <v>250920.00000000003</v>
      </c>
      <c r="J160" s="6">
        <f t="shared" si="21"/>
        <v>1726920</v>
      </c>
      <c r="K160" s="10" t="s">
        <v>116</v>
      </c>
      <c r="L160" s="56">
        <f t="shared" si="22"/>
        <v>1230</v>
      </c>
    </row>
    <row r="161" spans="1:12" ht="30">
      <c r="A161" s="1">
        <v>175</v>
      </c>
      <c r="B161" s="8" t="s">
        <v>65</v>
      </c>
      <c r="C161" s="2" t="s">
        <v>95</v>
      </c>
      <c r="D161" s="28" t="s">
        <v>215</v>
      </c>
      <c r="E161" s="6">
        <v>727</v>
      </c>
      <c r="F161" s="4" t="s">
        <v>109</v>
      </c>
      <c r="G161" s="5">
        <v>894210</v>
      </c>
      <c r="H161" s="13">
        <v>0.17</v>
      </c>
      <c r="I161" s="6">
        <f t="shared" ref="I161:I192" si="23">G161*17%</f>
        <v>152015.70000000001</v>
      </c>
      <c r="J161" s="6">
        <f t="shared" ref="J161:J192" si="24">G161+I161</f>
        <v>1046225.7</v>
      </c>
      <c r="K161" s="10" t="s">
        <v>117</v>
      </c>
      <c r="L161" s="56">
        <f t="shared" si="22"/>
        <v>1230</v>
      </c>
    </row>
    <row r="162" spans="1:12" ht="30">
      <c r="A162" s="1">
        <v>176</v>
      </c>
      <c r="B162" s="8" t="s">
        <v>86</v>
      </c>
      <c r="C162" s="2" t="s">
        <v>45</v>
      </c>
      <c r="D162" s="28" t="s">
        <v>215</v>
      </c>
      <c r="E162" s="6">
        <v>1200</v>
      </c>
      <c r="F162" s="4" t="s">
        <v>109</v>
      </c>
      <c r="G162" s="5">
        <v>1476000</v>
      </c>
      <c r="H162" s="13">
        <v>0.17</v>
      </c>
      <c r="I162" s="6">
        <f t="shared" si="23"/>
        <v>250920.00000000003</v>
      </c>
      <c r="J162" s="6">
        <f t="shared" si="24"/>
        <v>1726920</v>
      </c>
      <c r="K162" s="10" t="s">
        <v>118</v>
      </c>
      <c r="L162" s="56">
        <f t="shared" si="22"/>
        <v>1230</v>
      </c>
    </row>
    <row r="163" spans="1:12" ht="30">
      <c r="A163" s="1">
        <v>177</v>
      </c>
      <c r="B163" s="8" t="s">
        <v>86</v>
      </c>
      <c r="C163" s="2" t="s">
        <v>45</v>
      </c>
      <c r="D163" s="28" t="s">
        <v>215</v>
      </c>
      <c r="E163" s="6">
        <v>1200</v>
      </c>
      <c r="F163" s="4" t="s">
        <v>109</v>
      </c>
      <c r="G163" s="5">
        <v>1476000</v>
      </c>
      <c r="H163" s="13">
        <v>0.17</v>
      </c>
      <c r="I163" s="6">
        <f t="shared" si="23"/>
        <v>250920.00000000003</v>
      </c>
      <c r="J163" s="6">
        <f t="shared" si="24"/>
        <v>1726920</v>
      </c>
      <c r="K163" s="10" t="s">
        <v>119</v>
      </c>
      <c r="L163" s="56">
        <f t="shared" si="22"/>
        <v>1230</v>
      </c>
    </row>
    <row r="164" spans="1:12" ht="30">
      <c r="A164" s="1">
        <v>178</v>
      </c>
      <c r="B164" s="8" t="s">
        <v>86</v>
      </c>
      <c r="C164" s="2" t="s">
        <v>45</v>
      </c>
      <c r="D164" s="28" t="s">
        <v>215</v>
      </c>
      <c r="E164" s="6">
        <v>1435</v>
      </c>
      <c r="F164" s="4" t="s">
        <v>109</v>
      </c>
      <c r="G164" s="5">
        <v>1765050</v>
      </c>
      <c r="H164" s="13">
        <v>0.17</v>
      </c>
      <c r="I164" s="6">
        <f t="shared" si="23"/>
        <v>300058.5</v>
      </c>
      <c r="J164" s="6">
        <f t="shared" si="24"/>
        <v>2065108.5</v>
      </c>
      <c r="K164" s="10" t="s">
        <v>120</v>
      </c>
      <c r="L164" s="56">
        <f t="shared" si="22"/>
        <v>1230</v>
      </c>
    </row>
    <row r="165" spans="1:12" ht="30">
      <c r="A165" s="1">
        <v>179</v>
      </c>
      <c r="B165" s="8" t="s">
        <v>57</v>
      </c>
      <c r="C165" s="2" t="s">
        <v>33</v>
      </c>
      <c r="D165" s="28" t="s">
        <v>215</v>
      </c>
      <c r="E165" s="6">
        <v>716</v>
      </c>
      <c r="F165" s="4" t="s">
        <v>109</v>
      </c>
      <c r="G165" s="5">
        <v>880680</v>
      </c>
      <c r="H165" s="13">
        <v>0.17</v>
      </c>
      <c r="I165" s="6">
        <f t="shared" si="23"/>
        <v>149715.6</v>
      </c>
      <c r="J165" s="6">
        <f t="shared" si="24"/>
        <v>1030395.6</v>
      </c>
      <c r="K165" s="10" t="s">
        <v>121</v>
      </c>
      <c r="L165" s="56">
        <f t="shared" si="22"/>
        <v>1230</v>
      </c>
    </row>
    <row r="166" spans="1:12" ht="30">
      <c r="A166" s="1">
        <v>180</v>
      </c>
      <c r="B166" s="8" t="s">
        <v>86</v>
      </c>
      <c r="C166" s="2" t="s">
        <v>45</v>
      </c>
      <c r="D166" s="28" t="s">
        <v>215</v>
      </c>
      <c r="E166" s="6">
        <v>1500</v>
      </c>
      <c r="F166" s="4" t="s">
        <v>109</v>
      </c>
      <c r="G166" s="5">
        <v>1870500</v>
      </c>
      <c r="H166" s="13">
        <v>0.17</v>
      </c>
      <c r="I166" s="6">
        <f t="shared" si="23"/>
        <v>317985</v>
      </c>
      <c r="J166" s="6">
        <f t="shared" si="24"/>
        <v>2188485</v>
      </c>
      <c r="K166" s="10">
        <v>44603</v>
      </c>
      <c r="L166" s="56">
        <f t="shared" si="22"/>
        <v>1247</v>
      </c>
    </row>
    <row r="167" spans="1:12" ht="30">
      <c r="A167" s="1">
        <v>181</v>
      </c>
      <c r="B167" s="8" t="s">
        <v>86</v>
      </c>
      <c r="C167" s="2" t="s">
        <v>45</v>
      </c>
      <c r="D167" s="28" t="s">
        <v>215</v>
      </c>
      <c r="E167" s="6">
        <v>1500</v>
      </c>
      <c r="F167" s="4" t="s">
        <v>109</v>
      </c>
      <c r="G167" s="5">
        <v>1870500</v>
      </c>
      <c r="H167" s="13">
        <v>0.17</v>
      </c>
      <c r="I167" s="6">
        <f t="shared" si="23"/>
        <v>317985</v>
      </c>
      <c r="J167" s="6">
        <f t="shared" si="24"/>
        <v>2188485</v>
      </c>
      <c r="K167" s="10">
        <v>44631</v>
      </c>
      <c r="L167" s="56">
        <f t="shared" si="22"/>
        <v>1247</v>
      </c>
    </row>
    <row r="168" spans="1:12" ht="30">
      <c r="A168" s="1">
        <v>182</v>
      </c>
      <c r="B168" s="8" t="s">
        <v>86</v>
      </c>
      <c r="C168" s="2" t="s">
        <v>45</v>
      </c>
      <c r="D168" s="28" t="s">
        <v>215</v>
      </c>
      <c r="E168" s="6">
        <v>770</v>
      </c>
      <c r="F168" s="4" t="s">
        <v>109</v>
      </c>
      <c r="G168" s="5">
        <v>960190</v>
      </c>
      <c r="H168" s="13">
        <v>0.17</v>
      </c>
      <c r="I168" s="6">
        <f t="shared" si="23"/>
        <v>163232.30000000002</v>
      </c>
      <c r="J168" s="6">
        <f t="shared" si="24"/>
        <v>1123422.3</v>
      </c>
      <c r="K168" s="10">
        <v>44692</v>
      </c>
      <c r="L168" s="56">
        <f t="shared" si="22"/>
        <v>1247</v>
      </c>
    </row>
    <row r="169" spans="1:12" ht="30">
      <c r="A169" s="1">
        <v>183</v>
      </c>
      <c r="B169" s="8" t="s">
        <v>66</v>
      </c>
      <c r="C169" s="2" t="s">
        <v>13</v>
      </c>
      <c r="D169" s="28" t="s">
        <v>215</v>
      </c>
      <c r="E169" s="6">
        <v>710</v>
      </c>
      <c r="F169" s="4" t="s">
        <v>109</v>
      </c>
      <c r="G169" s="5">
        <v>885370</v>
      </c>
      <c r="H169" s="13">
        <v>0.17</v>
      </c>
      <c r="I169" s="6">
        <f t="shared" si="23"/>
        <v>150512.90000000002</v>
      </c>
      <c r="J169" s="6">
        <f t="shared" si="24"/>
        <v>1035882.9</v>
      </c>
      <c r="K169" s="10">
        <v>44753</v>
      </c>
      <c r="L169" s="56">
        <f t="shared" si="22"/>
        <v>1247</v>
      </c>
    </row>
    <row r="170" spans="1:12" ht="30">
      <c r="A170" s="1">
        <v>184</v>
      </c>
      <c r="B170" s="8" t="s">
        <v>66</v>
      </c>
      <c r="C170" s="2" t="s">
        <v>13</v>
      </c>
      <c r="D170" s="28" t="s">
        <v>215</v>
      </c>
      <c r="E170" s="6">
        <v>710</v>
      </c>
      <c r="F170" s="4" t="s">
        <v>109</v>
      </c>
      <c r="G170" s="5">
        <v>885370</v>
      </c>
      <c r="H170" s="13">
        <v>0.17</v>
      </c>
      <c r="I170" s="6">
        <f t="shared" si="23"/>
        <v>150512.90000000002</v>
      </c>
      <c r="J170" s="6">
        <f t="shared" si="24"/>
        <v>1035882.9</v>
      </c>
      <c r="K170" s="10">
        <v>44784</v>
      </c>
      <c r="L170" s="56">
        <f t="shared" si="22"/>
        <v>1247</v>
      </c>
    </row>
    <row r="171" spans="1:12" ht="30">
      <c r="A171" s="1">
        <v>185</v>
      </c>
      <c r="B171" s="8" t="s">
        <v>65</v>
      </c>
      <c r="C171" s="2" t="s">
        <v>95</v>
      </c>
      <c r="D171" s="28" t="s">
        <v>215</v>
      </c>
      <c r="E171" s="6">
        <v>700</v>
      </c>
      <c r="F171" s="4" t="s">
        <v>109</v>
      </c>
      <c r="G171" s="5">
        <v>872900</v>
      </c>
      <c r="H171" s="13">
        <v>0.17</v>
      </c>
      <c r="I171" s="6">
        <f t="shared" si="23"/>
        <v>148393</v>
      </c>
      <c r="J171" s="6">
        <f t="shared" si="24"/>
        <v>1021293</v>
      </c>
      <c r="K171" s="10">
        <v>44815</v>
      </c>
      <c r="L171" s="56">
        <f t="shared" si="22"/>
        <v>1247</v>
      </c>
    </row>
    <row r="172" spans="1:12" ht="30">
      <c r="A172" s="1">
        <v>186</v>
      </c>
      <c r="B172" s="8" t="s">
        <v>65</v>
      </c>
      <c r="C172" s="2" t="s">
        <v>95</v>
      </c>
      <c r="D172" s="28" t="s">
        <v>214</v>
      </c>
      <c r="E172" s="6">
        <v>655</v>
      </c>
      <c r="F172" s="4" t="s">
        <v>109</v>
      </c>
      <c r="G172" s="5">
        <v>948500</v>
      </c>
      <c r="H172" s="13">
        <v>0.17</v>
      </c>
      <c r="I172" s="6">
        <f t="shared" si="23"/>
        <v>161245</v>
      </c>
      <c r="J172" s="6">
        <f t="shared" si="24"/>
        <v>1109745</v>
      </c>
      <c r="K172" s="10">
        <v>44845</v>
      </c>
      <c r="L172" s="56">
        <f t="shared" si="22"/>
        <v>1448.0916030534352</v>
      </c>
    </row>
    <row r="173" spans="1:12" ht="30">
      <c r="A173" s="1">
        <v>187</v>
      </c>
      <c r="B173" s="8" t="s">
        <v>114</v>
      </c>
      <c r="C173" s="2" t="s">
        <v>115</v>
      </c>
      <c r="D173" s="28" t="s">
        <v>214</v>
      </c>
      <c r="E173" s="6">
        <v>870</v>
      </c>
      <c r="F173" s="4" t="s">
        <v>109</v>
      </c>
      <c r="G173" s="5">
        <v>887525</v>
      </c>
      <c r="H173" s="13">
        <v>0.17</v>
      </c>
      <c r="I173" s="6">
        <f t="shared" si="23"/>
        <v>150879.25</v>
      </c>
      <c r="J173" s="6">
        <f t="shared" si="24"/>
        <v>1038404.25</v>
      </c>
      <c r="K173" s="10">
        <v>44876</v>
      </c>
      <c r="L173" s="56">
        <f t="shared" si="22"/>
        <v>1020.1436781609195</v>
      </c>
    </row>
    <row r="174" spans="1:12" ht="30">
      <c r="A174" s="1">
        <v>188</v>
      </c>
      <c r="B174" s="8" t="s">
        <v>114</v>
      </c>
      <c r="C174" s="2" t="s">
        <v>115</v>
      </c>
      <c r="D174" s="28" t="s">
        <v>214</v>
      </c>
      <c r="E174" s="6">
        <v>870</v>
      </c>
      <c r="F174" s="4" t="s">
        <v>109</v>
      </c>
      <c r="G174" s="5">
        <v>1178850</v>
      </c>
      <c r="H174" s="13">
        <v>0.17</v>
      </c>
      <c r="I174" s="6">
        <f t="shared" si="23"/>
        <v>200404.5</v>
      </c>
      <c r="J174" s="6">
        <f t="shared" si="24"/>
        <v>1379254.5</v>
      </c>
      <c r="K174" s="10">
        <v>44906</v>
      </c>
      <c r="L174" s="56">
        <f t="shared" si="22"/>
        <v>1355</v>
      </c>
    </row>
    <row r="175" spans="1:12" ht="30">
      <c r="A175" s="1">
        <v>189</v>
      </c>
      <c r="B175" s="8" t="s">
        <v>112</v>
      </c>
      <c r="C175" s="2" t="s">
        <v>113</v>
      </c>
      <c r="D175" s="28" t="s">
        <v>214</v>
      </c>
      <c r="E175" s="6">
        <v>870</v>
      </c>
      <c r="F175" s="4" t="s">
        <v>109</v>
      </c>
      <c r="G175" s="5">
        <v>1178850</v>
      </c>
      <c r="H175" s="13">
        <v>0.17</v>
      </c>
      <c r="I175" s="6">
        <f t="shared" si="23"/>
        <v>200404.5</v>
      </c>
      <c r="J175" s="6">
        <f t="shared" si="24"/>
        <v>1379254.5</v>
      </c>
      <c r="K175" s="10" t="s">
        <v>122</v>
      </c>
      <c r="L175" s="56">
        <f t="shared" si="22"/>
        <v>1355</v>
      </c>
    </row>
    <row r="176" spans="1:12" ht="30">
      <c r="A176" s="1">
        <v>190</v>
      </c>
      <c r="B176" s="8" t="s">
        <v>112</v>
      </c>
      <c r="C176" s="2" t="s">
        <v>113</v>
      </c>
      <c r="D176" s="28" t="s">
        <v>214</v>
      </c>
      <c r="E176" s="6">
        <v>870</v>
      </c>
      <c r="F176" s="4" t="s">
        <v>109</v>
      </c>
      <c r="G176" s="5">
        <v>1178850</v>
      </c>
      <c r="H176" s="13">
        <v>0.17</v>
      </c>
      <c r="I176" s="6">
        <f t="shared" si="23"/>
        <v>200404.5</v>
      </c>
      <c r="J176" s="6">
        <f t="shared" si="24"/>
        <v>1379254.5</v>
      </c>
      <c r="K176" s="10" t="s">
        <v>123</v>
      </c>
      <c r="L176" s="56">
        <f t="shared" si="22"/>
        <v>1355</v>
      </c>
    </row>
    <row r="177" spans="1:12" ht="30">
      <c r="A177" s="1">
        <v>191</v>
      </c>
      <c r="B177" s="8" t="s">
        <v>110</v>
      </c>
      <c r="C177" s="2" t="s">
        <v>111</v>
      </c>
      <c r="D177" s="28" t="s">
        <v>214</v>
      </c>
      <c r="E177" s="6">
        <v>252</v>
      </c>
      <c r="F177" s="4" t="s">
        <v>109</v>
      </c>
      <c r="G177" s="5">
        <v>341460</v>
      </c>
      <c r="H177" s="13">
        <v>0.17</v>
      </c>
      <c r="I177" s="6">
        <f t="shared" si="23"/>
        <v>58048.200000000004</v>
      </c>
      <c r="J177" s="6">
        <f t="shared" si="24"/>
        <v>399508.2</v>
      </c>
      <c r="K177" s="10" t="s">
        <v>124</v>
      </c>
      <c r="L177" s="56">
        <f t="shared" si="22"/>
        <v>1355</v>
      </c>
    </row>
    <row r="178" spans="1:12" ht="45">
      <c r="A178" s="1">
        <v>192</v>
      </c>
      <c r="B178" s="8" t="s">
        <v>126</v>
      </c>
      <c r="C178" s="2" t="s">
        <v>127</v>
      </c>
      <c r="D178" s="28" t="s">
        <v>216</v>
      </c>
      <c r="E178" s="15">
        <v>2192</v>
      </c>
      <c r="F178" s="11" t="s">
        <v>109</v>
      </c>
      <c r="G178" s="5">
        <v>1025856</v>
      </c>
      <c r="H178" s="13">
        <v>0.17</v>
      </c>
      <c r="I178" s="6">
        <f t="shared" si="23"/>
        <v>174395.52000000002</v>
      </c>
      <c r="J178" s="6">
        <f t="shared" si="24"/>
        <v>1200251.52</v>
      </c>
      <c r="K178" s="10" t="s">
        <v>125</v>
      </c>
      <c r="L178" s="56">
        <f t="shared" si="22"/>
        <v>468</v>
      </c>
    </row>
    <row r="179" spans="1:12" ht="45">
      <c r="A179" s="1">
        <v>193</v>
      </c>
      <c r="B179" s="8" t="s">
        <v>129</v>
      </c>
      <c r="C179" s="2" t="s">
        <v>130</v>
      </c>
      <c r="D179" s="28" t="s">
        <v>216</v>
      </c>
      <c r="E179" s="8">
        <v>66</v>
      </c>
      <c r="F179" s="11" t="s">
        <v>109</v>
      </c>
      <c r="G179" s="5">
        <v>30888</v>
      </c>
      <c r="H179" s="13">
        <v>0.17</v>
      </c>
      <c r="I179" s="6">
        <f t="shared" si="23"/>
        <v>5250.96</v>
      </c>
      <c r="J179" s="6">
        <f t="shared" si="24"/>
        <v>36138.959999999999</v>
      </c>
      <c r="K179" s="10" t="s">
        <v>128</v>
      </c>
      <c r="L179" s="56">
        <f t="shared" si="22"/>
        <v>468</v>
      </c>
    </row>
    <row r="180" spans="1:12" ht="30">
      <c r="A180" s="1">
        <v>194</v>
      </c>
      <c r="B180" s="8" t="s">
        <v>65</v>
      </c>
      <c r="C180" s="2" t="s">
        <v>95</v>
      </c>
      <c r="D180" s="28" t="s">
        <v>214</v>
      </c>
      <c r="E180" s="6">
        <v>525</v>
      </c>
      <c r="F180" s="4" t="s">
        <v>14</v>
      </c>
      <c r="G180" s="5">
        <v>711375</v>
      </c>
      <c r="H180" s="13">
        <v>0.17</v>
      </c>
      <c r="I180" s="6">
        <f t="shared" si="23"/>
        <v>120933.75000000001</v>
      </c>
      <c r="J180" s="6">
        <f t="shared" si="24"/>
        <v>832308.75</v>
      </c>
      <c r="K180" s="10">
        <v>44573</v>
      </c>
      <c r="L180" s="56">
        <f t="shared" si="22"/>
        <v>1355</v>
      </c>
    </row>
    <row r="181" spans="1:12" ht="30">
      <c r="A181" s="1">
        <v>195</v>
      </c>
      <c r="B181" s="8" t="s">
        <v>65</v>
      </c>
      <c r="C181" s="2" t="s">
        <v>95</v>
      </c>
      <c r="D181" s="28" t="s">
        <v>214</v>
      </c>
      <c r="E181" s="6">
        <v>525</v>
      </c>
      <c r="F181" s="4" t="s">
        <v>14</v>
      </c>
      <c r="G181" s="5">
        <v>711375</v>
      </c>
      <c r="H181" s="13">
        <v>0.17</v>
      </c>
      <c r="I181" s="6">
        <f t="shared" si="23"/>
        <v>120933.75000000001</v>
      </c>
      <c r="J181" s="6">
        <f t="shared" si="24"/>
        <v>832308.75</v>
      </c>
      <c r="K181" s="10">
        <v>44663</v>
      </c>
      <c r="L181" s="56">
        <f t="shared" si="22"/>
        <v>1355</v>
      </c>
    </row>
    <row r="182" spans="1:12" ht="30">
      <c r="A182" s="1">
        <v>196</v>
      </c>
      <c r="B182" s="8" t="s">
        <v>65</v>
      </c>
      <c r="C182" s="2" t="s">
        <v>95</v>
      </c>
      <c r="D182" s="28" t="s">
        <v>214</v>
      </c>
      <c r="E182" s="6">
        <v>522</v>
      </c>
      <c r="F182" s="4" t="s">
        <v>14</v>
      </c>
      <c r="G182" s="5">
        <v>707310</v>
      </c>
      <c r="H182" s="13">
        <v>0.17</v>
      </c>
      <c r="I182" s="6">
        <f t="shared" si="23"/>
        <v>120242.70000000001</v>
      </c>
      <c r="J182" s="6">
        <f t="shared" si="24"/>
        <v>827552.7</v>
      </c>
      <c r="K182" s="10">
        <v>44693</v>
      </c>
      <c r="L182" s="56">
        <f t="shared" si="22"/>
        <v>1355</v>
      </c>
    </row>
    <row r="183" spans="1:12" ht="30">
      <c r="A183" s="1">
        <v>197</v>
      </c>
      <c r="B183" s="8" t="s">
        <v>37</v>
      </c>
      <c r="C183" s="2" t="s">
        <v>38</v>
      </c>
      <c r="D183" s="28" t="s">
        <v>214</v>
      </c>
      <c r="E183" s="6">
        <v>543</v>
      </c>
      <c r="F183" s="4" t="s">
        <v>14</v>
      </c>
      <c r="G183" s="5">
        <v>735765</v>
      </c>
      <c r="H183" s="13">
        <v>0.17</v>
      </c>
      <c r="I183" s="6">
        <f t="shared" si="23"/>
        <v>125080.05</v>
      </c>
      <c r="J183" s="6">
        <f t="shared" si="24"/>
        <v>860845.05</v>
      </c>
      <c r="K183" s="10">
        <v>44693</v>
      </c>
      <c r="L183" s="56">
        <f t="shared" si="22"/>
        <v>1355</v>
      </c>
    </row>
    <row r="184" spans="1:12" ht="30">
      <c r="A184" s="1">
        <v>198</v>
      </c>
      <c r="B184" s="8" t="s">
        <v>37</v>
      </c>
      <c r="C184" s="2" t="s">
        <v>38</v>
      </c>
      <c r="D184" s="28" t="s">
        <v>214</v>
      </c>
      <c r="E184" s="6">
        <v>650</v>
      </c>
      <c r="F184" s="4" t="s">
        <v>14</v>
      </c>
      <c r="G184" s="5">
        <v>880750</v>
      </c>
      <c r="H184" s="13">
        <v>0.17</v>
      </c>
      <c r="I184" s="6">
        <f t="shared" si="23"/>
        <v>149727.5</v>
      </c>
      <c r="J184" s="6">
        <f t="shared" si="24"/>
        <v>1030477.5</v>
      </c>
      <c r="K184" s="10">
        <v>44754</v>
      </c>
      <c r="L184" s="56">
        <f t="shared" si="22"/>
        <v>1355</v>
      </c>
    </row>
    <row r="185" spans="1:12" ht="30">
      <c r="A185" s="1">
        <v>199</v>
      </c>
      <c r="B185" s="8" t="s">
        <v>97</v>
      </c>
      <c r="C185" s="2" t="s">
        <v>89</v>
      </c>
      <c r="D185" s="28" t="s">
        <v>214</v>
      </c>
      <c r="E185" s="6">
        <v>543</v>
      </c>
      <c r="F185" s="4" t="s">
        <v>14</v>
      </c>
      <c r="G185" s="5">
        <v>735765</v>
      </c>
      <c r="H185" s="13">
        <v>0.17</v>
      </c>
      <c r="I185" s="6">
        <f t="shared" si="23"/>
        <v>125080.05</v>
      </c>
      <c r="J185" s="6">
        <f t="shared" si="24"/>
        <v>860845.05</v>
      </c>
      <c r="K185" s="10">
        <v>44785</v>
      </c>
      <c r="L185" s="56">
        <f t="shared" si="22"/>
        <v>1355</v>
      </c>
    </row>
    <row r="186" spans="1:12" ht="30">
      <c r="A186" s="1">
        <v>200</v>
      </c>
      <c r="B186" s="8" t="s">
        <v>97</v>
      </c>
      <c r="C186" s="2" t="s">
        <v>89</v>
      </c>
      <c r="D186" s="28" t="s">
        <v>214</v>
      </c>
      <c r="E186" s="6">
        <v>543</v>
      </c>
      <c r="F186" s="4" t="s">
        <v>14</v>
      </c>
      <c r="G186" s="5">
        <v>735765</v>
      </c>
      <c r="H186" s="13">
        <v>0.17</v>
      </c>
      <c r="I186" s="6">
        <f t="shared" si="23"/>
        <v>125080.05</v>
      </c>
      <c r="J186" s="6">
        <f t="shared" si="24"/>
        <v>860845.05</v>
      </c>
      <c r="K186" s="10">
        <v>44816</v>
      </c>
      <c r="L186" s="56">
        <f t="shared" si="22"/>
        <v>1355</v>
      </c>
    </row>
    <row r="187" spans="1:12" ht="30">
      <c r="A187" s="1">
        <v>201</v>
      </c>
      <c r="B187" s="8" t="s">
        <v>86</v>
      </c>
      <c r="C187" s="2" t="s">
        <v>45</v>
      </c>
      <c r="D187" s="28" t="s">
        <v>214</v>
      </c>
      <c r="E187" s="6">
        <v>971</v>
      </c>
      <c r="F187" s="4" t="s">
        <v>14</v>
      </c>
      <c r="G187" s="5">
        <v>1315705</v>
      </c>
      <c r="H187" s="13">
        <v>0.17</v>
      </c>
      <c r="I187" s="6">
        <f t="shared" si="23"/>
        <v>223669.85</v>
      </c>
      <c r="J187" s="6">
        <f t="shared" si="24"/>
        <v>1539374.85</v>
      </c>
      <c r="K187" s="10">
        <v>44846</v>
      </c>
      <c r="L187" s="56">
        <f t="shared" si="22"/>
        <v>1355</v>
      </c>
    </row>
    <row r="188" spans="1:12" ht="30">
      <c r="A188" s="1">
        <v>202</v>
      </c>
      <c r="B188" s="8" t="s">
        <v>86</v>
      </c>
      <c r="C188" s="2" t="s">
        <v>45</v>
      </c>
      <c r="D188" s="28" t="s">
        <v>214</v>
      </c>
      <c r="E188" s="6">
        <v>971</v>
      </c>
      <c r="F188" s="4" t="s">
        <v>14</v>
      </c>
      <c r="G188" s="5">
        <v>1315705</v>
      </c>
      <c r="H188" s="13">
        <v>0.17</v>
      </c>
      <c r="I188" s="6">
        <f t="shared" si="23"/>
        <v>223669.85</v>
      </c>
      <c r="J188" s="6">
        <f t="shared" si="24"/>
        <v>1539374.85</v>
      </c>
      <c r="K188" s="10">
        <v>44907</v>
      </c>
      <c r="L188" s="56">
        <f t="shared" si="22"/>
        <v>1355</v>
      </c>
    </row>
    <row r="189" spans="1:12" ht="30">
      <c r="A189" s="1">
        <v>203</v>
      </c>
      <c r="B189" s="8" t="s">
        <v>132</v>
      </c>
      <c r="C189" s="2" t="s">
        <v>133</v>
      </c>
      <c r="D189" s="28" t="s">
        <v>214</v>
      </c>
      <c r="E189" s="6">
        <v>440</v>
      </c>
      <c r="F189" s="4" t="s">
        <v>14</v>
      </c>
      <c r="G189" s="5">
        <v>596200</v>
      </c>
      <c r="H189" s="13">
        <v>0.17</v>
      </c>
      <c r="I189" s="6">
        <f t="shared" si="23"/>
        <v>101354.00000000001</v>
      </c>
      <c r="J189" s="6">
        <f t="shared" si="24"/>
        <v>697554</v>
      </c>
      <c r="K189" s="10" t="s">
        <v>131</v>
      </c>
      <c r="L189" s="56">
        <f t="shared" si="22"/>
        <v>1355</v>
      </c>
    </row>
    <row r="190" spans="1:12" ht="45">
      <c r="A190" s="1">
        <v>204</v>
      </c>
      <c r="B190" s="8" t="s">
        <v>126</v>
      </c>
      <c r="C190" s="2" t="s">
        <v>127</v>
      </c>
      <c r="D190" s="28" t="s">
        <v>216</v>
      </c>
      <c r="E190" s="6">
        <v>468</v>
      </c>
      <c r="F190" s="11" t="s">
        <v>14</v>
      </c>
      <c r="G190" s="5">
        <v>15809.04</v>
      </c>
      <c r="H190" s="13">
        <v>0.17</v>
      </c>
      <c r="I190" s="6">
        <f t="shared" si="23"/>
        <v>2687.5368000000003</v>
      </c>
      <c r="J190" s="6">
        <f t="shared" si="24"/>
        <v>18496.576800000003</v>
      </c>
      <c r="K190" s="10">
        <v>45047</v>
      </c>
      <c r="L190" s="56">
        <f t="shared" si="22"/>
        <v>33.78</v>
      </c>
    </row>
    <row r="191" spans="1:12" ht="30">
      <c r="A191" s="1">
        <v>205</v>
      </c>
      <c r="B191" s="8" t="s">
        <v>66</v>
      </c>
      <c r="C191" s="2" t="s">
        <v>13</v>
      </c>
      <c r="D191" s="28" t="s">
        <v>215</v>
      </c>
      <c r="E191" s="6">
        <v>1270</v>
      </c>
      <c r="F191" s="4" t="s">
        <v>14</v>
      </c>
      <c r="G191" s="5">
        <v>330200</v>
      </c>
      <c r="H191" s="13">
        <v>0.17</v>
      </c>
      <c r="I191" s="6">
        <f t="shared" si="23"/>
        <v>56134.000000000007</v>
      </c>
      <c r="J191" s="6">
        <f t="shared" si="24"/>
        <v>386334</v>
      </c>
      <c r="K191" s="10">
        <v>45108</v>
      </c>
      <c r="L191" s="56">
        <f t="shared" si="22"/>
        <v>260</v>
      </c>
    </row>
    <row r="192" spans="1:12" ht="30">
      <c r="A192" s="1">
        <v>206</v>
      </c>
      <c r="B192" s="8" t="s">
        <v>37</v>
      </c>
      <c r="C192" s="2" t="s">
        <v>38</v>
      </c>
      <c r="D192" s="28" t="s">
        <v>215</v>
      </c>
      <c r="E192" s="6">
        <v>1270</v>
      </c>
      <c r="F192" s="4" t="s">
        <v>14</v>
      </c>
      <c r="G192" s="5">
        <v>1270000</v>
      </c>
      <c r="H192" s="13">
        <v>0.17</v>
      </c>
      <c r="I192" s="6">
        <f t="shared" si="23"/>
        <v>215900.00000000003</v>
      </c>
      <c r="J192" s="6">
        <f t="shared" si="24"/>
        <v>1485900</v>
      </c>
      <c r="K192" s="10">
        <v>45170</v>
      </c>
      <c r="L192" s="56">
        <f t="shared" si="22"/>
        <v>1000</v>
      </c>
    </row>
    <row r="193" spans="1:12" ht="30">
      <c r="A193" s="1">
        <v>207</v>
      </c>
      <c r="B193" s="8" t="s">
        <v>37</v>
      </c>
      <c r="C193" s="2" t="s">
        <v>38</v>
      </c>
      <c r="D193" s="28" t="s">
        <v>215</v>
      </c>
      <c r="E193" s="6">
        <v>1270</v>
      </c>
      <c r="F193" s="4" t="s">
        <v>14</v>
      </c>
      <c r="G193" s="5">
        <v>1270000</v>
      </c>
      <c r="H193" s="13">
        <v>0.17</v>
      </c>
      <c r="I193" s="6">
        <f t="shared" ref="I193:I206" si="25">G193*17%</f>
        <v>215900.00000000003</v>
      </c>
      <c r="J193" s="6">
        <f t="shared" ref="J193:J206" si="26">G193+I193</f>
        <v>1485900</v>
      </c>
      <c r="K193" s="10">
        <v>45200</v>
      </c>
      <c r="L193" s="56">
        <f t="shared" si="22"/>
        <v>1000</v>
      </c>
    </row>
    <row r="194" spans="1:12" ht="30">
      <c r="A194" s="1">
        <v>208</v>
      </c>
      <c r="B194" s="8" t="s">
        <v>37</v>
      </c>
      <c r="C194" s="2" t="s">
        <v>38</v>
      </c>
      <c r="D194" s="28" t="s">
        <v>215</v>
      </c>
      <c r="E194" s="6">
        <v>1270</v>
      </c>
      <c r="F194" s="4" t="s">
        <v>14</v>
      </c>
      <c r="G194" s="5">
        <v>1136650</v>
      </c>
      <c r="H194" s="13">
        <v>0.17</v>
      </c>
      <c r="I194" s="6">
        <f t="shared" si="25"/>
        <v>193230.5</v>
      </c>
      <c r="J194" s="6">
        <f t="shared" si="26"/>
        <v>1329880.5</v>
      </c>
      <c r="K194" s="10">
        <v>45231</v>
      </c>
      <c r="L194" s="56">
        <f t="shared" si="22"/>
        <v>895</v>
      </c>
    </row>
    <row r="195" spans="1:12" ht="30">
      <c r="A195" s="1">
        <v>209</v>
      </c>
      <c r="B195" s="8" t="s">
        <v>132</v>
      </c>
      <c r="C195" s="2" t="s">
        <v>133</v>
      </c>
      <c r="D195" s="28" t="s">
        <v>215</v>
      </c>
      <c r="E195" s="3">
        <v>695</v>
      </c>
      <c r="F195" s="4" t="s">
        <v>14</v>
      </c>
      <c r="G195" s="5">
        <v>882650</v>
      </c>
      <c r="H195" s="13">
        <v>0.17</v>
      </c>
      <c r="I195" s="6">
        <f t="shared" si="25"/>
        <v>150050.5</v>
      </c>
      <c r="J195" s="6">
        <f t="shared" si="26"/>
        <v>1032700.5</v>
      </c>
      <c r="K195" s="10">
        <v>44928</v>
      </c>
      <c r="L195" s="56">
        <f t="shared" ref="L195:L258" si="27">G195/E195</f>
        <v>1270</v>
      </c>
    </row>
    <row r="196" spans="1:12" ht="45">
      <c r="A196" s="1">
        <v>210</v>
      </c>
      <c r="B196" s="8" t="s">
        <v>126</v>
      </c>
      <c r="C196" s="2" t="s">
        <v>127</v>
      </c>
      <c r="D196" s="28" t="s">
        <v>216</v>
      </c>
      <c r="E196" s="3">
        <v>177.2</v>
      </c>
      <c r="F196" s="4" t="s">
        <v>14</v>
      </c>
      <c r="G196" s="5">
        <v>82929.600000000006</v>
      </c>
      <c r="H196" s="13">
        <v>0.17</v>
      </c>
      <c r="I196" s="6">
        <f t="shared" si="25"/>
        <v>14098.032000000003</v>
      </c>
      <c r="J196" s="6">
        <f t="shared" si="26"/>
        <v>97027.632000000012</v>
      </c>
      <c r="K196" s="10">
        <v>44928</v>
      </c>
      <c r="L196" s="56">
        <f t="shared" si="27"/>
        <v>468.00000000000006</v>
      </c>
    </row>
    <row r="197" spans="1:12" ht="30">
      <c r="A197" s="1">
        <v>211</v>
      </c>
      <c r="B197" s="8" t="s">
        <v>134</v>
      </c>
      <c r="C197" s="2" t="s">
        <v>135</v>
      </c>
      <c r="D197" s="28" t="s">
        <v>215</v>
      </c>
      <c r="E197" s="6">
        <v>81</v>
      </c>
      <c r="F197" s="11" t="s">
        <v>14</v>
      </c>
      <c r="G197" s="5">
        <v>102870</v>
      </c>
      <c r="H197" s="13">
        <v>0.17</v>
      </c>
      <c r="I197" s="6">
        <f t="shared" si="25"/>
        <v>17487.900000000001</v>
      </c>
      <c r="J197" s="6">
        <f t="shared" si="26"/>
        <v>120357.9</v>
      </c>
      <c r="K197" s="10">
        <v>44959</v>
      </c>
      <c r="L197" s="56">
        <f t="shared" si="27"/>
        <v>1270</v>
      </c>
    </row>
    <row r="198" spans="1:12" ht="30">
      <c r="A198" s="1">
        <v>212</v>
      </c>
      <c r="B198" s="8" t="s">
        <v>132</v>
      </c>
      <c r="C198" s="2" t="s">
        <v>133</v>
      </c>
      <c r="D198" s="28" t="s">
        <v>215</v>
      </c>
      <c r="E198" s="6">
        <v>1000</v>
      </c>
      <c r="F198" s="11" t="s">
        <v>14</v>
      </c>
      <c r="G198" s="5">
        <v>1270000</v>
      </c>
      <c r="H198" s="13">
        <v>0.17</v>
      </c>
      <c r="I198" s="6">
        <f t="shared" si="25"/>
        <v>215900.00000000003</v>
      </c>
      <c r="J198" s="6">
        <f t="shared" si="26"/>
        <v>1485900</v>
      </c>
      <c r="K198" s="10">
        <v>44987</v>
      </c>
      <c r="L198" s="56">
        <f t="shared" si="27"/>
        <v>1270</v>
      </c>
    </row>
    <row r="199" spans="1:12" ht="30">
      <c r="A199" s="1">
        <v>213</v>
      </c>
      <c r="B199" s="8" t="s">
        <v>37</v>
      </c>
      <c r="C199" s="2" t="s">
        <v>38</v>
      </c>
      <c r="D199" s="28" t="s">
        <v>215</v>
      </c>
      <c r="E199" s="6">
        <v>1150</v>
      </c>
      <c r="F199" s="11" t="s">
        <v>14</v>
      </c>
      <c r="G199" s="5">
        <v>1460500</v>
      </c>
      <c r="H199" s="13">
        <v>0.17</v>
      </c>
      <c r="I199" s="6">
        <f t="shared" si="25"/>
        <v>248285.00000000003</v>
      </c>
      <c r="J199" s="6">
        <f t="shared" si="26"/>
        <v>1708785</v>
      </c>
      <c r="K199" s="10">
        <v>45018</v>
      </c>
      <c r="L199" s="56">
        <f t="shared" si="27"/>
        <v>1270</v>
      </c>
    </row>
    <row r="200" spans="1:12" ht="30">
      <c r="A200" s="1">
        <v>214</v>
      </c>
      <c r="B200" s="8" t="s">
        <v>37</v>
      </c>
      <c r="C200" s="2" t="s">
        <v>38</v>
      </c>
      <c r="D200" s="28" t="s">
        <v>215</v>
      </c>
      <c r="E200" s="6">
        <v>1150</v>
      </c>
      <c r="F200" s="11" t="s">
        <v>14</v>
      </c>
      <c r="G200" s="5">
        <v>1460500</v>
      </c>
      <c r="H200" s="13">
        <v>0.17</v>
      </c>
      <c r="I200" s="6">
        <f t="shared" si="25"/>
        <v>248285.00000000003</v>
      </c>
      <c r="J200" s="6">
        <f t="shared" si="26"/>
        <v>1708785</v>
      </c>
      <c r="K200" s="10">
        <v>45079</v>
      </c>
      <c r="L200" s="56">
        <f t="shared" si="27"/>
        <v>1270</v>
      </c>
    </row>
    <row r="201" spans="1:12" ht="30">
      <c r="A201" s="1">
        <v>215</v>
      </c>
      <c r="B201" s="8" t="s">
        <v>66</v>
      </c>
      <c r="C201" s="2" t="s">
        <v>13</v>
      </c>
      <c r="D201" s="28" t="s">
        <v>215</v>
      </c>
      <c r="E201" s="6">
        <v>930</v>
      </c>
      <c r="F201" s="11" t="s">
        <v>14</v>
      </c>
      <c r="G201" s="5">
        <v>1181100</v>
      </c>
      <c r="H201" s="13">
        <v>0.17</v>
      </c>
      <c r="I201" s="6">
        <f t="shared" si="25"/>
        <v>200787</v>
      </c>
      <c r="J201" s="6">
        <f t="shared" si="26"/>
        <v>1381887</v>
      </c>
      <c r="K201" s="10">
        <v>45109</v>
      </c>
      <c r="L201" s="56">
        <f t="shared" si="27"/>
        <v>1270</v>
      </c>
    </row>
    <row r="202" spans="1:12" ht="30">
      <c r="A202" s="1">
        <v>216</v>
      </c>
      <c r="B202" s="8" t="s">
        <v>136</v>
      </c>
      <c r="C202" s="2" t="s">
        <v>111</v>
      </c>
      <c r="D202" s="28" t="s">
        <v>215</v>
      </c>
      <c r="E202" s="6">
        <v>539</v>
      </c>
      <c r="F202" s="11" t="s">
        <v>14</v>
      </c>
      <c r="G202" s="5">
        <v>684530</v>
      </c>
      <c r="H202" s="13">
        <v>0.17</v>
      </c>
      <c r="I202" s="6">
        <f t="shared" si="25"/>
        <v>116370.1</v>
      </c>
      <c r="J202" s="6">
        <f t="shared" si="26"/>
        <v>800900.1</v>
      </c>
      <c r="K202" s="9">
        <v>45140</v>
      </c>
      <c r="L202" s="56">
        <f t="shared" si="27"/>
        <v>1270</v>
      </c>
    </row>
    <row r="203" spans="1:12" ht="30">
      <c r="A203" s="1">
        <v>217</v>
      </c>
      <c r="B203" s="8" t="s">
        <v>66</v>
      </c>
      <c r="C203" s="2" t="s">
        <v>13</v>
      </c>
      <c r="D203" s="28" t="s">
        <v>215</v>
      </c>
      <c r="E203" s="6">
        <v>927</v>
      </c>
      <c r="F203" s="11" t="s">
        <v>14</v>
      </c>
      <c r="G203" s="5">
        <v>1177290</v>
      </c>
      <c r="H203" s="13">
        <v>0.17</v>
      </c>
      <c r="I203" s="6">
        <f t="shared" si="25"/>
        <v>200139.30000000002</v>
      </c>
      <c r="J203" s="6">
        <f t="shared" si="26"/>
        <v>1377429.3</v>
      </c>
      <c r="K203" s="10">
        <v>45171</v>
      </c>
      <c r="L203" s="56">
        <f t="shared" si="27"/>
        <v>1270</v>
      </c>
    </row>
    <row r="204" spans="1:12" ht="30">
      <c r="A204" s="1">
        <v>218</v>
      </c>
      <c r="B204" s="8" t="s">
        <v>75</v>
      </c>
      <c r="C204" s="2" t="s">
        <v>76</v>
      </c>
      <c r="D204" s="28" t="s">
        <v>215</v>
      </c>
      <c r="E204" s="6">
        <v>1020</v>
      </c>
      <c r="F204" s="11" t="s">
        <v>14</v>
      </c>
      <c r="G204" s="5">
        <v>1295400</v>
      </c>
      <c r="H204" s="13">
        <v>0.17</v>
      </c>
      <c r="I204" s="6">
        <f t="shared" si="25"/>
        <v>220218.00000000003</v>
      </c>
      <c r="J204" s="6">
        <f t="shared" si="26"/>
        <v>1515618</v>
      </c>
      <c r="K204" s="10">
        <v>45171</v>
      </c>
      <c r="L204" s="56">
        <f t="shared" si="27"/>
        <v>1270</v>
      </c>
    </row>
    <row r="205" spans="1:12" ht="30">
      <c r="A205" s="1">
        <v>219</v>
      </c>
      <c r="B205" s="8" t="s">
        <v>75</v>
      </c>
      <c r="C205" s="2" t="s">
        <v>76</v>
      </c>
      <c r="D205" s="28" t="s">
        <v>215</v>
      </c>
      <c r="E205" s="6">
        <v>1035</v>
      </c>
      <c r="F205" s="11" t="s">
        <v>14</v>
      </c>
      <c r="G205" s="5">
        <v>1314450</v>
      </c>
      <c r="H205" s="13">
        <v>0.17</v>
      </c>
      <c r="I205" s="6">
        <f t="shared" si="25"/>
        <v>223456.50000000003</v>
      </c>
      <c r="J205" s="6">
        <f t="shared" si="26"/>
        <v>1537906.5</v>
      </c>
      <c r="K205" s="10">
        <v>45201</v>
      </c>
      <c r="L205" s="56">
        <f t="shared" si="27"/>
        <v>1270</v>
      </c>
    </row>
    <row r="206" spans="1:12" ht="30">
      <c r="A206" s="1">
        <v>220</v>
      </c>
      <c r="B206" s="8" t="s">
        <v>132</v>
      </c>
      <c r="C206" s="2" t="s">
        <v>133</v>
      </c>
      <c r="D206" s="28" t="s">
        <v>215</v>
      </c>
      <c r="E206" s="3">
        <v>470</v>
      </c>
      <c r="F206" s="11" t="s">
        <v>14</v>
      </c>
      <c r="G206" s="5">
        <v>596900</v>
      </c>
      <c r="H206" s="13">
        <v>0.17</v>
      </c>
      <c r="I206" s="6">
        <f t="shared" si="25"/>
        <v>101473.00000000001</v>
      </c>
      <c r="J206" s="6">
        <f t="shared" si="26"/>
        <v>698373</v>
      </c>
      <c r="K206" s="10">
        <v>45232</v>
      </c>
      <c r="L206" s="56">
        <f t="shared" si="27"/>
        <v>1270</v>
      </c>
    </row>
    <row r="207" spans="1:12" ht="30">
      <c r="A207" s="1">
        <v>221</v>
      </c>
      <c r="B207" s="8" t="s">
        <v>97</v>
      </c>
      <c r="C207" s="2" t="s">
        <v>89</v>
      </c>
      <c r="D207" s="28" t="s">
        <v>214</v>
      </c>
      <c r="E207" s="3">
        <v>475</v>
      </c>
      <c r="F207" s="4" t="s">
        <v>14</v>
      </c>
      <c r="G207" s="5">
        <v>560025</v>
      </c>
      <c r="H207" s="16">
        <v>0.18</v>
      </c>
      <c r="I207" s="6">
        <f>G207*H207</f>
        <v>100804.5</v>
      </c>
      <c r="J207" s="6">
        <f t="shared" ref="J207:J270" si="28">G207+I207</f>
        <v>660829.5</v>
      </c>
      <c r="K207" s="10">
        <v>44929</v>
      </c>
      <c r="L207" s="56">
        <f t="shared" si="27"/>
        <v>1179</v>
      </c>
    </row>
    <row r="208" spans="1:12" ht="30">
      <c r="A208" s="1">
        <v>222</v>
      </c>
      <c r="B208" s="8" t="s">
        <v>37</v>
      </c>
      <c r="C208" s="2" t="s">
        <v>38</v>
      </c>
      <c r="D208" s="28" t="s">
        <v>214</v>
      </c>
      <c r="E208" s="3">
        <v>1535</v>
      </c>
      <c r="F208" s="4" t="s">
        <v>14</v>
      </c>
      <c r="G208" s="5">
        <v>1809765</v>
      </c>
      <c r="H208" s="16">
        <v>0.18</v>
      </c>
      <c r="I208" s="6">
        <f t="shared" ref="I208:I214" si="29">G208*H208</f>
        <v>325757.7</v>
      </c>
      <c r="J208" s="6">
        <f t="shared" si="28"/>
        <v>2135522.7000000002</v>
      </c>
      <c r="K208" s="10">
        <v>44960</v>
      </c>
      <c r="L208" s="56">
        <f t="shared" si="27"/>
        <v>1179</v>
      </c>
    </row>
    <row r="209" spans="1:12" ht="30">
      <c r="A209" s="1">
        <v>223</v>
      </c>
      <c r="B209" s="8" t="s">
        <v>137</v>
      </c>
      <c r="C209" s="2" t="s">
        <v>138</v>
      </c>
      <c r="D209" s="28" t="s">
        <v>214</v>
      </c>
      <c r="E209" s="6">
        <v>710</v>
      </c>
      <c r="F209" s="4" t="s">
        <v>14</v>
      </c>
      <c r="G209" s="5">
        <v>837090</v>
      </c>
      <c r="H209" s="16">
        <v>0.18</v>
      </c>
      <c r="I209" s="6">
        <f t="shared" si="29"/>
        <v>150676.19999999998</v>
      </c>
      <c r="J209" s="6">
        <f t="shared" si="28"/>
        <v>987766.2</v>
      </c>
      <c r="K209" s="10">
        <v>44960</v>
      </c>
      <c r="L209" s="56">
        <f t="shared" si="27"/>
        <v>1179</v>
      </c>
    </row>
    <row r="210" spans="1:12" ht="30">
      <c r="A210" s="1">
        <v>224</v>
      </c>
      <c r="B210" s="8" t="s">
        <v>134</v>
      </c>
      <c r="C210" s="2" t="s">
        <v>135</v>
      </c>
      <c r="D210" s="28" t="s">
        <v>214</v>
      </c>
      <c r="E210" s="6">
        <v>144</v>
      </c>
      <c r="F210" s="4" t="s">
        <v>14</v>
      </c>
      <c r="G210" s="5">
        <v>169776</v>
      </c>
      <c r="H210" s="16">
        <v>0.18</v>
      </c>
      <c r="I210" s="6">
        <f t="shared" si="29"/>
        <v>30559.68</v>
      </c>
      <c r="J210" s="6">
        <f t="shared" si="28"/>
        <v>200335.68</v>
      </c>
      <c r="K210" s="10">
        <v>44988</v>
      </c>
      <c r="L210" s="56">
        <f t="shared" si="27"/>
        <v>1179</v>
      </c>
    </row>
    <row r="211" spans="1:12" ht="30">
      <c r="A211" s="1">
        <v>225</v>
      </c>
      <c r="B211" s="8" t="s">
        <v>139</v>
      </c>
      <c r="C211" s="2" t="s">
        <v>140</v>
      </c>
      <c r="D211" s="28" t="s">
        <v>214</v>
      </c>
      <c r="E211" s="6">
        <v>1761</v>
      </c>
      <c r="F211" s="4" t="s">
        <v>14</v>
      </c>
      <c r="G211" s="5">
        <v>2076219</v>
      </c>
      <c r="H211" s="16">
        <v>0.18</v>
      </c>
      <c r="I211" s="6">
        <f t="shared" si="29"/>
        <v>373719.42</v>
      </c>
      <c r="J211" s="6">
        <f t="shared" si="28"/>
        <v>2449938.42</v>
      </c>
      <c r="K211" s="10">
        <v>45110</v>
      </c>
      <c r="L211" s="56">
        <f t="shared" si="27"/>
        <v>1179</v>
      </c>
    </row>
    <row r="212" spans="1:12" ht="30">
      <c r="A212" s="1">
        <v>226</v>
      </c>
      <c r="B212" s="8" t="s">
        <v>139</v>
      </c>
      <c r="C212" s="2" t="s">
        <v>140</v>
      </c>
      <c r="D212" s="28" t="s">
        <v>219</v>
      </c>
      <c r="E212" s="15">
        <v>2131</v>
      </c>
      <c r="F212" s="11" t="s">
        <v>14</v>
      </c>
      <c r="G212" s="12">
        <v>1421377</v>
      </c>
      <c r="H212" s="17">
        <v>0.18</v>
      </c>
      <c r="I212" s="15">
        <f t="shared" si="29"/>
        <v>255847.86</v>
      </c>
      <c r="J212" s="6">
        <f t="shared" si="28"/>
        <v>1677224.8599999999</v>
      </c>
      <c r="K212" s="10">
        <v>45141</v>
      </c>
      <c r="L212" s="56">
        <f t="shared" si="27"/>
        <v>667</v>
      </c>
    </row>
    <row r="213" spans="1:12" ht="45">
      <c r="A213" s="1">
        <v>227</v>
      </c>
      <c r="B213" s="8" t="s">
        <v>126</v>
      </c>
      <c r="C213" s="2" t="s">
        <v>127</v>
      </c>
      <c r="D213" s="28" t="s">
        <v>217</v>
      </c>
      <c r="E213" s="15">
        <v>774</v>
      </c>
      <c r="F213" s="11" t="s">
        <v>14</v>
      </c>
      <c r="G213" s="12">
        <v>410994</v>
      </c>
      <c r="H213" s="17">
        <v>0.18</v>
      </c>
      <c r="I213" s="15">
        <f t="shared" si="29"/>
        <v>73978.92</v>
      </c>
      <c r="J213" s="6">
        <f t="shared" si="28"/>
        <v>484972.92</v>
      </c>
      <c r="K213" s="10">
        <v>45202</v>
      </c>
      <c r="L213" s="56">
        <f t="shared" si="27"/>
        <v>531</v>
      </c>
    </row>
    <row r="214" spans="1:12" ht="45">
      <c r="A214" s="1">
        <v>228</v>
      </c>
      <c r="B214" s="8" t="s">
        <v>137</v>
      </c>
      <c r="C214" s="2" t="s">
        <v>138</v>
      </c>
      <c r="D214" s="28" t="s">
        <v>217</v>
      </c>
      <c r="E214" s="15">
        <v>632</v>
      </c>
      <c r="F214" s="11" t="s">
        <v>14</v>
      </c>
      <c r="G214" s="12">
        <v>335592</v>
      </c>
      <c r="H214" s="17">
        <v>0.18</v>
      </c>
      <c r="I214" s="15">
        <f t="shared" si="29"/>
        <v>60406.559999999998</v>
      </c>
      <c r="J214" s="6">
        <f t="shared" si="28"/>
        <v>395998.56</v>
      </c>
      <c r="K214" s="9">
        <v>45233</v>
      </c>
      <c r="L214" s="56">
        <f t="shared" si="27"/>
        <v>531</v>
      </c>
    </row>
    <row r="215" spans="1:12" ht="30">
      <c r="A215" s="1">
        <v>229</v>
      </c>
      <c r="B215" s="8" t="s">
        <v>97</v>
      </c>
      <c r="C215" s="2" t="s">
        <v>89</v>
      </c>
      <c r="D215" s="28" t="s">
        <v>215</v>
      </c>
      <c r="E215" s="3">
        <v>942</v>
      </c>
      <c r="F215" s="4" t="s">
        <v>14</v>
      </c>
      <c r="G215" s="5">
        <v>1390392</v>
      </c>
      <c r="H215" s="16">
        <v>0.18</v>
      </c>
      <c r="I215" s="6">
        <f>G215*H215</f>
        <v>250270.56</v>
      </c>
      <c r="J215" s="6">
        <f t="shared" si="28"/>
        <v>1640662.56</v>
      </c>
      <c r="K215" s="10">
        <v>44989</v>
      </c>
      <c r="L215" s="56">
        <f t="shared" si="27"/>
        <v>1476</v>
      </c>
    </row>
    <row r="216" spans="1:12" ht="30">
      <c r="A216" s="1">
        <v>230</v>
      </c>
      <c r="B216" s="8" t="s">
        <v>37</v>
      </c>
      <c r="C216" s="2" t="s">
        <v>38</v>
      </c>
      <c r="D216" s="28" t="s">
        <v>214</v>
      </c>
      <c r="E216" s="3">
        <v>820</v>
      </c>
      <c r="F216" s="4" t="s">
        <v>14</v>
      </c>
      <c r="G216" s="5">
        <v>1320200</v>
      </c>
      <c r="H216" s="16">
        <v>0.18</v>
      </c>
      <c r="I216" s="6">
        <f t="shared" ref="I216:I229" si="30">G216*H216</f>
        <v>237636</v>
      </c>
      <c r="J216" s="6">
        <f t="shared" si="28"/>
        <v>1557836</v>
      </c>
      <c r="K216" s="10">
        <v>45020</v>
      </c>
      <c r="L216" s="56">
        <f t="shared" si="27"/>
        <v>1610</v>
      </c>
    </row>
    <row r="217" spans="1:12" ht="30">
      <c r="A217" s="1">
        <v>231</v>
      </c>
      <c r="B217" s="8" t="s">
        <v>37</v>
      </c>
      <c r="C217" s="2" t="s">
        <v>38</v>
      </c>
      <c r="D217" s="28" t="s">
        <v>214</v>
      </c>
      <c r="E217" s="6">
        <v>820</v>
      </c>
      <c r="F217" s="4" t="s">
        <v>14</v>
      </c>
      <c r="G217" s="5">
        <v>1320200</v>
      </c>
      <c r="H217" s="16">
        <v>0.18</v>
      </c>
      <c r="I217" s="6">
        <f t="shared" si="30"/>
        <v>237636</v>
      </c>
      <c r="J217" s="6">
        <f t="shared" si="28"/>
        <v>1557836</v>
      </c>
      <c r="K217" s="10">
        <v>45050</v>
      </c>
      <c r="L217" s="56">
        <f t="shared" si="27"/>
        <v>1610</v>
      </c>
    </row>
    <row r="218" spans="1:12" ht="30">
      <c r="A218" s="1">
        <v>232</v>
      </c>
      <c r="B218" s="8" t="s">
        <v>66</v>
      </c>
      <c r="C218" s="2" t="s">
        <v>13</v>
      </c>
      <c r="D218" s="28" t="s">
        <v>214</v>
      </c>
      <c r="E218" s="6">
        <v>989</v>
      </c>
      <c r="F218" s="4" t="s">
        <v>14</v>
      </c>
      <c r="G218" s="5">
        <v>1592290</v>
      </c>
      <c r="H218" s="16">
        <v>0.18</v>
      </c>
      <c r="I218" s="6">
        <f t="shared" si="30"/>
        <v>286612.2</v>
      </c>
      <c r="J218" s="6">
        <f t="shared" si="28"/>
        <v>1878902.2</v>
      </c>
      <c r="K218" s="10">
        <v>45081</v>
      </c>
      <c r="L218" s="56">
        <f t="shared" si="27"/>
        <v>1610</v>
      </c>
    </row>
    <row r="219" spans="1:12" ht="45">
      <c r="A219" s="1">
        <v>233</v>
      </c>
      <c r="B219" s="8" t="s">
        <v>66</v>
      </c>
      <c r="C219" s="2" t="s">
        <v>13</v>
      </c>
      <c r="D219" s="28" t="s">
        <v>218</v>
      </c>
      <c r="E219" s="6">
        <v>644</v>
      </c>
      <c r="F219" s="4" t="s">
        <v>14</v>
      </c>
      <c r="G219" s="5">
        <v>1013012</v>
      </c>
      <c r="H219" s="16">
        <v>0.18</v>
      </c>
      <c r="I219" s="6">
        <f t="shared" si="30"/>
        <v>182342.16</v>
      </c>
      <c r="J219" s="6">
        <f t="shared" si="28"/>
        <v>1195354.1599999999</v>
      </c>
      <c r="K219" s="10">
        <v>45050</v>
      </c>
      <c r="L219" s="56">
        <f t="shared" si="27"/>
        <v>1573</v>
      </c>
    </row>
    <row r="220" spans="1:12" ht="45">
      <c r="A220" s="1">
        <v>234</v>
      </c>
      <c r="B220" s="8" t="s">
        <v>126</v>
      </c>
      <c r="C220" s="2" t="s">
        <v>127</v>
      </c>
      <c r="D220" s="28" t="s">
        <v>217</v>
      </c>
      <c r="E220" s="6">
        <v>83</v>
      </c>
      <c r="F220" s="4" t="s">
        <v>14</v>
      </c>
      <c r="G220" s="5">
        <v>44073</v>
      </c>
      <c r="H220" s="16">
        <v>0.18</v>
      </c>
      <c r="I220" s="6">
        <f t="shared" si="30"/>
        <v>7933.1399999999994</v>
      </c>
      <c r="J220" s="6">
        <f t="shared" si="28"/>
        <v>52006.14</v>
      </c>
      <c r="K220" s="10">
        <v>45111</v>
      </c>
      <c r="L220" s="56">
        <f t="shared" si="27"/>
        <v>531</v>
      </c>
    </row>
    <row r="221" spans="1:12" ht="30">
      <c r="A221" s="1">
        <v>235</v>
      </c>
      <c r="B221" s="8" t="s">
        <v>141</v>
      </c>
      <c r="C221" s="2" t="s">
        <v>113</v>
      </c>
      <c r="D221" s="28" t="s">
        <v>215</v>
      </c>
      <c r="E221" s="15">
        <v>845</v>
      </c>
      <c r="F221" s="4" t="s">
        <v>14</v>
      </c>
      <c r="G221" s="12">
        <v>1394250</v>
      </c>
      <c r="H221" s="17">
        <v>0.18</v>
      </c>
      <c r="I221" s="15">
        <f t="shared" si="30"/>
        <v>250965</v>
      </c>
      <c r="J221" s="6">
        <f t="shared" si="28"/>
        <v>1645215</v>
      </c>
      <c r="K221" s="10">
        <v>45142</v>
      </c>
      <c r="L221" s="56">
        <f t="shared" si="27"/>
        <v>1650</v>
      </c>
    </row>
    <row r="222" spans="1:12" ht="30">
      <c r="A222" s="1">
        <v>236</v>
      </c>
      <c r="B222" s="8" t="s">
        <v>141</v>
      </c>
      <c r="C222" s="2" t="s">
        <v>113</v>
      </c>
      <c r="D222" s="28" t="s">
        <v>215</v>
      </c>
      <c r="E222" s="15">
        <v>845</v>
      </c>
      <c r="F222" s="4" t="s">
        <v>14</v>
      </c>
      <c r="G222" s="12">
        <v>1394250</v>
      </c>
      <c r="H222" s="17">
        <v>0.18</v>
      </c>
      <c r="I222" s="15">
        <f t="shared" si="30"/>
        <v>250965</v>
      </c>
      <c r="J222" s="6">
        <f t="shared" si="28"/>
        <v>1645215</v>
      </c>
      <c r="K222" s="10">
        <v>45203</v>
      </c>
      <c r="L222" s="56">
        <f t="shared" si="27"/>
        <v>1650</v>
      </c>
    </row>
    <row r="223" spans="1:12" ht="30">
      <c r="A223" s="1">
        <v>237</v>
      </c>
      <c r="B223" s="8" t="s">
        <v>137</v>
      </c>
      <c r="C223" s="2" t="s">
        <v>138</v>
      </c>
      <c r="D223" s="28" t="s">
        <v>215</v>
      </c>
      <c r="E223" s="15">
        <v>500</v>
      </c>
      <c r="F223" s="4" t="s">
        <v>14</v>
      </c>
      <c r="G223" s="12">
        <v>825000</v>
      </c>
      <c r="H223" s="17">
        <v>0.18</v>
      </c>
      <c r="I223" s="15">
        <f t="shared" si="30"/>
        <v>148500</v>
      </c>
      <c r="J223" s="6">
        <f t="shared" si="28"/>
        <v>973500</v>
      </c>
      <c r="K223" s="9">
        <v>45234</v>
      </c>
      <c r="L223" s="56">
        <f t="shared" si="27"/>
        <v>1650</v>
      </c>
    </row>
    <row r="224" spans="1:12" ht="30">
      <c r="A224" s="1">
        <v>238</v>
      </c>
      <c r="B224" s="8" t="s">
        <v>137</v>
      </c>
      <c r="C224" s="2" t="s">
        <v>138</v>
      </c>
      <c r="D224" s="28" t="s">
        <v>215</v>
      </c>
      <c r="E224" s="15">
        <v>500</v>
      </c>
      <c r="F224" s="4" t="s">
        <v>14</v>
      </c>
      <c r="G224" s="12">
        <v>825000</v>
      </c>
      <c r="H224" s="17">
        <v>0.18</v>
      </c>
      <c r="I224" s="15">
        <f t="shared" si="30"/>
        <v>148500</v>
      </c>
      <c r="J224" s="6">
        <f t="shared" si="28"/>
        <v>973500</v>
      </c>
      <c r="K224" s="10">
        <v>45264</v>
      </c>
      <c r="L224" s="56">
        <f t="shared" si="27"/>
        <v>1650</v>
      </c>
    </row>
    <row r="225" spans="1:12" ht="30">
      <c r="A225" s="1">
        <v>239</v>
      </c>
      <c r="B225" s="8" t="s">
        <v>132</v>
      </c>
      <c r="C225" s="2" t="s">
        <v>133</v>
      </c>
      <c r="D225" s="28" t="s">
        <v>215</v>
      </c>
      <c r="E225" s="15">
        <v>340</v>
      </c>
      <c r="F225" s="4" t="s">
        <v>14</v>
      </c>
      <c r="G225" s="12">
        <v>561000</v>
      </c>
      <c r="H225" s="17">
        <v>0.18</v>
      </c>
      <c r="I225" s="15">
        <f t="shared" si="30"/>
        <v>100980</v>
      </c>
      <c r="J225" s="6">
        <f t="shared" si="28"/>
        <v>661980</v>
      </c>
      <c r="K225" s="10" t="s">
        <v>142</v>
      </c>
      <c r="L225" s="56">
        <f t="shared" si="27"/>
        <v>1650</v>
      </c>
    </row>
    <row r="226" spans="1:12" ht="30">
      <c r="A226" s="1">
        <v>240</v>
      </c>
      <c r="B226" s="8" t="s">
        <v>144</v>
      </c>
      <c r="C226" s="2" t="s">
        <v>145</v>
      </c>
      <c r="D226" s="28" t="s">
        <v>215</v>
      </c>
      <c r="E226" s="6">
        <v>1010</v>
      </c>
      <c r="F226" s="4" t="s">
        <v>14</v>
      </c>
      <c r="G226" s="5">
        <v>1666500</v>
      </c>
      <c r="H226" s="16">
        <v>0.18</v>
      </c>
      <c r="I226" s="6">
        <f t="shared" si="30"/>
        <v>299970</v>
      </c>
      <c r="J226" s="6">
        <f t="shared" si="28"/>
        <v>1966470</v>
      </c>
      <c r="K226" s="10" t="s">
        <v>143</v>
      </c>
      <c r="L226" s="56">
        <f t="shared" si="27"/>
        <v>1650</v>
      </c>
    </row>
    <row r="227" spans="1:12" ht="30">
      <c r="A227" s="1">
        <v>241</v>
      </c>
      <c r="B227" s="8" t="s">
        <v>44</v>
      </c>
      <c r="C227" s="2" t="s">
        <v>45</v>
      </c>
      <c r="D227" s="28" t="s">
        <v>215</v>
      </c>
      <c r="E227" s="6">
        <v>1733</v>
      </c>
      <c r="F227" s="4" t="s">
        <v>14</v>
      </c>
      <c r="G227" s="5">
        <v>2859450</v>
      </c>
      <c r="H227" s="16">
        <v>0.18</v>
      </c>
      <c r="I227" s="6">
        <f t="shared" si="30"/>
        <v>514701</v>
      </c>
      <c r="J227" s="6">
        <f t="shared" si="28"/>
        <v>3374151</v>
      </c>
      <c r="K227" s="10" t="s">
        <v>146</v>
      </c>
      <c r="L227" s="56">
        <f t="shared" si="27"/>
        <v>1650</v>
      </c>
    </row>
    <row r="228" spans="1:12" ht="30">
      <c r="A228" s="1">
        <v>242</v>
      </c>
      <c r="B228" s="8" t="s">
        <v>148</v>
      </c>
      <c r="C228" s="2" t="s">
        <v>149</v>
      </c>
      <c r="D228" s="28" t="s">
        <v>215</v>
      </c>
      <c r="E228" s="6">
        <v>77</v>
      </c>
      <c r="F228" s="4" t="s">
        <v>14</v>
      </c>
      <c r="G228" s="5">
        <v>127050</v>
      </c>
      <c r="H228" s="16">
        <v>0.18</v>
      </c>
      <c r="I228" s="6">
        <f t="shared" si="30"/>
        <v>22869</v>
      </c>
      <c r="J228" s="6">
        <f t="shared" si="28"/>
        <v>149919</v>
      </c>
      <c r="K228" s="10" t="s">
        <v>147</v>
      </c>
      <c r="L228" s="56">
        <f t="shared" si="27"/>
        <v>1650</v>
      </c>
    </row>
    <row r="229" spans="1:12" ht="30">
      <c r="A229" s="1">
        <v>243</v>
      </c>
      <c r="B229" s="8" t="s">
        <v>129</v>
      </c>
      <c r="C229" s="2" t="s">
        <v>130</v>
      </c>
      <c r="D229" s="28" t="s">
        <v>215</v>
      </c>
      <c r="E229" s="18">
        <v>133.5</v>
      </c>
      <c r="F229" s="4" t="s">
        <v>14</v>
      </c>
      <c r="G229" s="5">
        <v>220275</v>
      </c>
      <c r="H229" s="16">
        <v>0.18</v>
      </c>
      <c r="I229" s="6">
        <f t="shared" si="30"/>
        <v>39649.5</v>
      </c>
      <c r="J229" s="6">
        <f t="shared" si="28"/>
        <v>259924.5</v>
      </c>
      <c r="K229" s="10" t="s">
        <v>150</v>
      </c>
      <c r="L229" s="56">
        <f t="shared" si="27"/>
        <v>1650</v>
      </c>
    </row>
    <row r="230" spans="1:12" ht="30">
      <c r="A230" s="1">
        <v>244</v>
      </c>
      <c r="B230" s="8" t="s">
        <v>151</v>
      </c>
      <c r="C230" s="2" t="s">
        <v>149</v>
      </c>
      <c r="D230" s="28" t="s">
        <v>215</v>
      </c>
      <c r="E230" s="3">
        <v>207</v>
      </c>
      <c r="F230" s="4" t="s">
        <v>152</v>
      </c>
      <c r="G230" s="5">
        <v>341550</v>
      </c>
      <c r="H230" s="16">
        <v>0.18</v>
      </c>
      <c r="I230" s="6">
        <f>G230*H230</f>
        <v>61479</v>
      </c>
      <c r="J230" s="6">
        <f t="shared" si="28"/>
        <v>403029</v>
      </c>
      <c r="K230" s="10">
        <v>44931</v>
      </c>
      <c r="L230" s="56">
        <f t="shared" si="27"/>
        <v>1650</v>
      </c>
    </row>
    <row r="231" spans="1:12" ht="30">
      <c r="A231" s="1">
        <v>245</v>
      </c>
      <c r="B231" s="8" t="s">
        <v>151</v>
      </c>
      <c r="C231" s="2" t="s">
        <v>149</v>
      </c>
      <c r="D231" s="28" t="s">
        <v>215</v>
      </c>
      <c r="E231" s="3">
        <v>575</v>
      </c>
      <c r="F231" s="4" t="s">
        <v>152</v>
      </c>
      <c r="G231" s="5">
        <v>948750</v>
      </c>
      <c r="H231" s="16">
        <v>0.18</v>
      </c>
      <c r="I231" s="6">
        <f t="shared" ref="I231:I234" si="31">G231*H231</f>
        <v>170775</v>
      </c>
      <c r="J231" s="6">
        <f t="shared" si="28"/>
        <v>1119525</v>
      </c>
      <c r="K231" s="10">
        <v>44962</v>
      </c>
      <c r="L231" s="56">
        <f t="shared" si="27"/>
        <v>1650</v>
      </c>
    </row>
    <row r="232" spans="1:12" ht="30">
      <c r="A232" s="1">
        <v>246</v>
      </c>
      <c r="B232" s="8" t="s">
        <v>153</v>
      </c>
      <c r="C232" s="2" t="s">
        <v>130</v>
      </c>
      <c r="D232" s="28" t="s">
        <v>214</v>
      </c>
      <c r="E232" s="6">
        <v>465</v>
      </c>
      <c r="F232" s="4" t="s">
        <v>152</v>
      </c>
      <c r="G232" s="5">
        <v>836535</v>
      </c>
      <c r="H232" s="16">
        <v>0.18</v>
      </c>
      <c r="I232" s="6">
        <f t="shared" si="31"/>
        <v>150576.29999999999</v>
      </c>
      <c r="J232" s="6">
        <f t="shared" si="28"/>
        <v>987111.3</v>
      </c>
      <c r="K232" s="10">
        <v>44990</v>
      </c>
      <c r="L232" s="56">
        <f t="shared" si="27"/>
        <v>1799</v>
      </c>
    </row>
    <row r="233" spans="1:12" ht="30">
      <c r="A233" s="1">
        <v>247</v>
      </c>
      <c r="B233" s="8" t="s">
        <v>154</v>
      </c>
      <c r="C233" s="2" t="s">
        <v>113</v>
      </c>
      <c r="D233" s="28" t="s">
        <v>214</v>
      </c>
      <c r="E233" s="6">
        <v>620</v>
      </c>
      <c r="F233" s="4" t="s">
        <v>152</v>
      </c>
      <c r="G233" s="5">
        <v>1115380</v>
      </c>
      <c r="H233" s="16">
        <v>0.18</v>
      </c>
      <c r="I233" s="6">
        <f t="shared" si="31"/>
        <v>200768.4</v>
      </c>
      <c r="J233" s="6">
        <f t="shared" si="28"/>
        <v>1316148.3999999999</v>
      </c>
      <c r="K233" s="10">
        <v>45021</v>
      </c>
      <c r="L233" s="56">
        <f t="shared" si="27"/>
        <v>1799</v>
      </c>
    </row>
    <row r="234" spans="1:12" ht="30">
      <c r="A234" s="1">
        <v>248</v>
      </c>
      <c r="B234" s="8" t="s">
        <v>155</v>
      </c>
      <c r="C234" s="2" t="s">
        <v>133</v>
      </c>
      <c r="D234" s="28" t="s">
        <v>214</v>
      </c>
      <c r="E234" s="6">
        <v>620</v>
      </c>
      <c r="F234" s="4" t="s">
        <v>152</v>
      </c>
      <c r="G234" s="5">
        <v>1115380</v>
      </c>
      <c r="H234" s="16">
        <v>0.18</v>
      </c>
      <c r="I234" s="6">
        <f t="shared" si="31"/>
        <v>200768.4</v>
      </c>
      <c r="J234" s="6">
        <f t="shared" si="28"/>
        <v>1316148.3999999999</v>
      </c>
      <c r="K234" s="10">
        <v>45082</v>
      </c>
      <c r="L234" s="56">
        <f t="shared" si="27"/>
        <v>1799</v>
      </c>
    </row>
    <row r="235" spans="1:12" ht="30">
      <c r="A235" s="1">
        <v>249</v>
      </c>
      <c r="B235" s="8" t="s">
        <v>154</v>
      </c>
      <c r="C235" s="2" t="s">
        <v>113</v>
      </c>
      <c r="D235" s="28" t="s">
        <v>214</v>
      </c>
      <c r="E235" s="3">
        <v>970</v>
      </c>
      <c r="F235" s="4" t="s">
        <v>152</v>
      </c>
      <c r="G235" s="5">
        <v>1745030</v>
      </c>
      <c r="H235" s="16">
        <v>0.18</v>
      </c>
      <c r="I235" s="6">
        <f>G235*H235</f>
        <v>314105.39999999997</v>
      </c>
      <c r="J235" s="6">
        <f t="shared" si="28"/>
        <v>2059135.4</v>
      </c>
      <c r="K235" s="10">
        <v>44932</v>
      </c>
      <c r="L235" s="56">
        <f t="shared" si="27"/>
        <v>1799</v>
      </c>
    </row>
    <row r="236" spans="1:12" ht="30">
      <c r="A236" s="1">
        <v>250</v>
      </c>
      <c r="B236" s="8" t="s">
        <v>154</v>
      </c>
      <c r="C236" s="2" t="s">
        <v>113</v>
      </c>
      <c r="D236" s="28" t="s">
        <v>214</v>
      </c>
      <c r="E236" s="3">
        <v>975</v>
      </c>
      <c r="F236" s="4" t="s">
        <v>152</v>
      </c>
      <c r="G236" s="5">
        <v>1754025</v>
      </c>
      <c r="H236" s="16">
        <v>0.18</v>
      </c>
      <c r="I236" s="6">
        <f t="shared" ref="I236:I238" si="32">G236*H236</f>
        <v>315724.5</v>
      </c>
      <c r="J236" s="6">
        <f t="shared" si="28"/>
        <v>2069749.5</v>
      </c>
      <c r="K236" s="10">
        <v>44963</v>
      </c>
      <c r="L236" s="56">
        <f t="shared" si="27"/>
        <v>1799</v>
      </c>
    </row>
    <row r="237" spans="1:12" ht="30">
      <c r="A237" s="1">
        <v>251</v>
      </c>
      <c r="B237" s="8" t="s">
        <v>156</v>
      </c>
      <c r="C237" s="2" t="s">
        <v>89</v>
      </c>
      <c r="D237" s="28" t="s">
        <v>215</v>
      </c>
      <c r="E237" s="6">
        <v>820</v>
      </c>
      <c r="F237" s="4" t="s">
        <v>152</v>
      </c>
      <c r="G237" s="5">
        <v>1111100</v>
      </c>
      <c r="H237" s="16">
        <v>0.18</v>
      </c>
      <c r="I237" s="6">
        <f t="shared" si="32"/>
        <v>199998</v>
      </c>
      <c r="J237" s="6">
        <f t="shared" si="28"/>
        <v>1311098</v>
      </c>
      <c r="K237" s="10">
        <v>44991</v>
      </c>
      <c r="L237" s="56">
        <f t="shared" si="27"/>
        <v>1355</v>
      </c>
    </row>
    <row r="238" spans="1:12" ht="30">
      <c r="A238" s="1">
        <v>252</v>
      </c>
      <c r="B238" s="8" t="s">
        <v>157</v>
      </c>
      <c r="C238" s="2" t="s">
        <v>158</v>
      </c>
      <c r="D238" s="28" t="s">
        <v>215</v>
      </c>
      <c r="E238" s="6">
        <v>751</v>
      </c>
      <c r="F238" s="4" t="s">
        <v>152</v>
      </c>
      <c r="G238" s="5">
        <v>1017605</v>
      </c>
      <c r="H238" s="16">
        <v>0.18</v>
      </c>
      <c r="I238" s="6">
        <f t="shared" si="32"/>
        <v>183168.9</v>
      </c>
      <c r="J238" s="6">
        <f t="shared" si="28"/>
        <v>1200773.8999999999</v>
      </c>
      <c r="K238" s="10">
        <v>45052</v>
      </c>
      <c r="L238" s="56">
        <f t="shared" si="27"/>
        <v>1355</v>
      </c>
    </row>
    <row r="239" spans="1:12" ht="30">
      <c r="A239" s="1">
        <v>253</v>
      </c>
      <c r="B239" s="8" t="s">
        <v>110</v>
      </c>
      <c r="C239" s="2" t="s">
        <v>111</v>
      </c>
      <c r="D239" s="28" t="s">
        <v>215</v>
      </c>
      <c r="E239" s="3">
        <v>438</v>
      </c>
      <c r="F239" s="4" t="s">
        <v>14</v>
      </c>
      <c r="G239" s="5">
        <v>593490</v>
      </c>
      <c r="H239" s="16">
        <v>0.18</v>
      </c>
      <c r="I239" s="6">
        <f>G239*H239</f>
        <v>106828.2</v>
      </c>
      <c r="J239" s="6">
        <f t="shared" si="28"/>
        <v>700318.2</v>
      </c>
      <c r="K239" s="10">
        <v>44992</v>
      </c>
      <c r="L239" s="56">
        <f t="shared" si="27"/>
        <v>1355</v>
      </c>
    </row>
    <row r="240" spans="1:12" ht="30">
      <c r="A240" s="1">
        <v>254</v>
      </c>
      <c r="B240" s="8" t="s">
        <v>110</v>
      </c>
      <c r="C240" s="2" t="s">
        <v>111</v>
      </c>
      <c r="D240" s="28" t="s">
        <v>215</v>
      </c>
      <c r="E240" s="3">
        <v>438</v>
      </c>
      <c r="F240" s="4" t="s">
        <v>14</v>
      </c>
      <c r="G240" s="5">
        <v>593490</v>
      </c>
      <c r="H240" s="16">
        <v>0.18</v>
      </c>
      <c r="I240" s="6">
        <f t="shared" ref="I240:I242" si="33">G240*H240</f>
        <v>106828.2</v>
      </c>
      <c r="J240" s="6">
        <f t="shared" si="28"/>
        <v>700318.2</v>
      </c>
      <c r="K240" s="10">
        <v>45023</v>
      </c>
      <c r="L240" s="56">
        <f t="shared" si="27"/>
        <v>1355</v>
      </c>
    </row>
    <row r="241" spans="1:12" ht="30">
      <c r="A241" s="1">
        <v>255</v>
      </c>
      <c r="B241" s="8" t="s">
        <v>156</v>
      </c>
      <c r="C241" s="2" t="s">
        <v>89</v>
      </c>
      <c r="D241" s="28" t="s">
        <v>215</v>
      </c>
      <c r="E241" s="6">
        <v>1025</v>
      </c>
      <c r="F241" s="4" t="s">
        <v>14</v>
      </c>
      <c r="G241" s="5">
        <v>1388875</v>
      </c>
      <c r="H241" s="16">
        <v>0.18</v>
      </c>
      <c r="I241" s="6">
        <f t="shared" si="33"/>
        <v>249997.5</v>
      </c>
      <c r="J241" s="6">
        <f t="shared" si="28"/>
        <v>1638872.5</v>
      </c>
      <c r="K241" s="10">
        <v>45053</v>
      </c>
      <c r="L241" s="56">
        <f t="shared" si="27"/>
        <v>1355</v>
      </c>
    </row>
    <row r="242" spans="1:12" ht="30">
      <c r="A242" s="1">
        <v>256</v>
      </c>
      <c r="B242" s="8" t="s">
        <v>159</v>
      </c>
      <c r="C242" s="2" t="s">
        <v>135</v>
      </c>
      <c r="D242" s="28" t="s">
        <v>215</v>
      </c>
      <c r="E242" s="18">
        <v>62.6</v>
      </c>
      <c r="F242" s="4" t="s">
        <v>14</v>
      </c>
      <c r="G242" s="5">
        <v>84823</v>
      </c>
      <c r="H242" s="16">
        <v>0.18</v>
      </c>
      <c r="I242" s="6">
        <f t="shared" si="33"/>
        <v>15268.14</v>
      </c>
      <c r="J242" s="6">
        <f t="shared" si="28"/>
        <v>100091.14</v>
      </c>
      <c r="K242" s="10">
        <v>45084</v>
      </c>
      <c r="L242" s="56">
        <f t="shared" si="27"/>
        <v>1355</v>
      </c>
    </row>
    <row r="243" spans="1:12" ht="30">
      <c r="A243" s="1">
        <v>257</v>
      </c>
      <c r="B243" s="8" t="s">
        <v>159</v>
      </c>
      <c r="C243" s="2" t="s">
        <v>135</v>
      </c>
      <c r="D243" s="28" t="s">
        <v>215</v>
      </c>
      <c r="E243" s="3">
        <v>94</v>
      </c>
      <c r="F243" s="4" t="s">
        <v>152</v>
      </c>
      <c r="G243" s="5">
        <v>127370</v>
      </c>
      <c r="H243" s="16">
        <v>0.18</v>
      </c>
      <c r="I243" s="6">
        <f>G243*H243</f>
        <v>22926.6</v>
      </c>
      <c r="J243" s="6">
        <f t="shared" si="28"/>
        <v>150296.6</v>
      </c>
      <c r="K243" s="10">
        <v>44934</v>
      </c>
      <c r="L243" s="56">
        <f t="shared" si="27"/>
        <v>1355</v>
      </c>
    </row>
    <row r="244" spans="1:12" ht="30">
      <c r="A244" s="1">
        <v>258</v>
      </c>
      <c r="B244" s="8" t="s">
        <v>160</v>
      </c>
      <c r="C244" s="2" t="s">
        <v>161</v>
      </c>
      <c r="D244" s="28" t="s">
        <v>215</v>
      </c>
      <c r="E244" s="3">
        <v>126</v>
      </c>
      <c r="F244" s="4" t="s">
        <v>152</v>
      </c>
      <c r="G244" s="5">
        <v>170730</v>
      </c>
      <c r="H244" s="16">
        <v>0.18</v>
      </c>
      <c r="I244" s="6">
        <f t="shared" ref="I244" si="34">G244*H244</f>
        <v>30731.399999999998</v>
      </c>
      <c r="J244" s="6">
        <f t="shared" si="28"/>
        <v>201461.4</v>
      </c>
      <c r="K244" s="10">
        <v>44965</v>
      </c>
      <c r="L244" s="56">
        <f t="shared" si="27"/>
        <v>1355</v>
      </c>
    </row>
    <row r="245" spans="1:12" ht="30">
      <c r="A245" s="1">
        <v>259</v>
      </c>
      <c r="B245" s="8" t="s">
        <v>159</v>
      </c>
      <c r="C245" s="2" t="s">
        <v>135</v>
      </c>
      <c r="D245" s="28" t="s">
        <v>215</v>
      </c>
      <c r="E245" s="3">
        <v>89.5</v>
      </c>
      <c r="F245" s="4" t="s">
        <v>152</v>
      </c>
      <c r="G245" s="5">
        <v>121272.5</v>
      </c>
      <c r="H245" s="16">
        <v>0.18</v>
      </c>
      <c r="I245" s="6">
        <f>G245*H245</f>
        <v>21829.05</v>
      </c>
      <c r="J245" s="6">
        <f t="shared" si="28"/>
        <v>143101.54999999999</v>
      </c>
      <c r="K245" s="10">
        <v>44935</v>
      </c>
      <c r="L245" s="56">
        <f t="shared" si="27"/>
        <v>1355</v>
      </c>
    </row>
    <row r="246" spans="1:12" ht="30">
      <c r="A246" s="1">
        <v>260</v>
      </c>
      <c r="B246" s="8" t="s">
        <v>37</v>
      </c>
      <c r="C246" s="2" t="s">
        <v>38</v>
      </c>
      <c r="D246" s="28" t="s">
        <v>215</v>
      </c>
      <c r="E246" s="3">
        <v>821</v>
      </c>
      <c r="F246" s="4" t="s">
        <v>152</v>
      </c>
      <c r="G246" s="5">
        <v>1112455</v>
      </c>
      <c r="H246" s="16">
        <v>0.18</v>
      </c>
      <c r="I246" s="6">
        <f t="shared" ref="I246:I247" si="35">G246*H246</f>
        <v>200241.9</v>
      </c>
      <c r="J246" s="6">
        <f t="shared" si="28"/>
        <v>1312696.8999999999</v>
      </c>
      <c r="K246" s="10">
        <v>44966</v>
      </c>
      <c r="L246" s="56">
        <f t="shared" si="27"/>
        <v>1355</v>
      </c>
    </row>
    <row r="247" spans="1:12" ht="30">
      <c r="A247" s="1">
        <v>261</v>
      </c>
      <c r="B247" s="8" t="s">
        <v>159</v>
      </c>
      <c r="C247" s="2" t="s">
        <v>135</v>
      </c>
      <c r="D247" s="28" t="s">
        <v>215</v>
      </c>
      <c r="E247" s="6">
        <v>94</v>
      </c>
      <c r="F247" s="4" t="s">
        <v>152</v>
      </c>
      <c r="G247" s="5">
        <v>127370</v>
      </c>
      <c r="H247" s="16">
        <v>0.18</v>
      </c>
      <c r="I247" s="6">
        <f t="shared" si="35"/>
        <v>22926.6</v>
      </c>
      <c r="J247" s="6">
        <f t="shared" si="28"/>
        <v>150296.6</v>
      </c>
      <c r="K247" s="10">
        <v>45025</v>
      </c>
      <c r="L247" s="56">
        <f t="shared" si="27"/>
        <v>1355</v>
      </c>
    </row>
    <row r="248" spans="1:12" ht="30">
      <c r="A248" s="1">
        <v>262</v>
      </c>
      <c r="B248" s="8" t="s">
        <v>97</v>
      </c>
      <c r="C248" s="2" t="s">
        <v>89</v>
      </c>
      <c r="D248" s="28" t="s">
        <v>215</v>
      </c>
      <c r="E248" s="3">
        <v>275</v>
      </c>
      <c r="F248" s="4" t="s">
        <v>14</v>
      </c>
      <c r="G248" s="5">
        <v>444675</v>
      </c>
      <c r="H248" s="16">
        <v>0.18</v>
      </c>
      <c r="I248" s="6">
        <f>G248*H248</f>
        <v>80041.5</v>
      </c>
      <c r="J248" s="6">
        <f t="shared" si="28"/>
        <v>524716.5</v>
      </c>
      <c r="K248" s="10">
        <v>44967</v>
      </c>
      <c r="L248" s="56">
        <f t="shared" si="27"/>
        <v>1617</v>
      </c>
    </row>
    <row r="249" spans="1:12" ht="30">
      <c r="A249" s="1">
        <v>263</v>
      </c>
      <c r="B249" s="8" t="s">
        <v>37</v>
      </c>
      <c r="C249" s="2" t="s">
        <v>38</v>
      </c>
      <c r="D249" s="28" t="s">
        <v>215</v>
      </c>
      <c r="E249" s="3">
        <v>860</v>
      </c>
      <c r="F249" s="4" t="s">
        <v>14</v>
      </c>
      <c r="G249" s="5">
        <v>1390620</v>
      </c>
      <c r="H249" s="16">
        <v>0.18</v>
      </c>
      <c r="I249" s="6">
        <f t="shared" ref="I249:I257" si="36">G249*H249</f>
        <v>250311.59999999998</v>
      </c>
      <c r="J249" s="6">
        <f t="shared" si="28"/>
        <v>1640931.6</v>
      </c>
      <c r="K249" s="10">
        <v>44995</v>
      </c>
      <c r="L249" s="56">
        <f t="shared" si="27"/>
        <v>1617</v>
      </c>
    </row>
    <row r="250" spans="1:12" ht="30">
      <c r="A250" s="1">
        <v>264</v>
      </c>
      <c r="B250" s="8" t="s">
        <v>12</v>
      </c>
      <c r="C250" s="2" t="s">
        <v>13</v>
      </c>
      <c r="D250" s="28" t="s">
        <v>215</v>
      </c>
      <c r="E250" s="6">
        <v>690</v>
      </c>
      <c r="F250" s="4" t="s">
        <v>14</v>
      </c>
      <c r="G250" s="5">
        <v>1115730</v>
      </c>
      <c r="H250" s="16">
        <v>0.18</v>
      </c>
      <c r="I250" s="6">
        <f t="shared" si="36"/>
        <v>200831.4</v>
      </c>
      <c r="J250" s="6">
        <f t="shared" si="28"/>
        <v>1316561.3999999999</v>
      </c>
      <c r="K250" s="10">
        <v>45026</v>
      </c>
      <c r="L250" s="56">
        <f t="shared" si="27"/>
        <v>1617</v>
      </c>
    </row>
    <row r="251" spans="1:12" ht="30">
      <c r="A251" s="1">
        <v>265</v>
      </c>
      <c r="B251" s="8" t="s">
        <v>134</v>
      </c>
      <c r="C251" s="2" t="s">
        <v>135</v>
      </c>
      <c r="D251" s="28" t="s">
        <v>215</v>
      </c>
      <c r="E251" s="18">
        <v>85</v>
      </c>
      <c r="F251" s="4" t="s">
        <v>14</v>
      </c>
      <c r="G251" s="5">
        <v>137445</v>
      </c>
      <c r="H251" s="16">
        <v>0.18</v>
      </c>
      <c r="I251" s="6">
        <f t="shared" si="36"/>
        <v>24740.1</v>
      </c>
      <c r="J251" s="6">
        <f t="shared" si="28"/>
        <v>162185.1</v>
      </c>
      <c r="K251" s="10">
        <v>45056</v>
      </c>
      <c r="L251" s="56">
        <f t="shared" si="27"/>
        <v>1617</v>
      </c>
    </row>
    <row r="252" spans="1:12" ht="30">
      <c r="A252" s="1">
        <v>266</v>
      </c>
      <c r="B252" s="8" t="s">
        <v>162</v>
      </c>
      <c r="C252" s="2" t="s">
        <v>161</v>
      </c>
      <c r="D252" s="28" t="s">
        <v>215</v>
      </c>
      <c r="E252" s="6">
        <v>315</v>
      </c>
      <c r="F252" s="4" t="s">
        <v>14</v>
      </c>
      <c r="G252" s="5">
        <v>509355</v>
      </c>
      <c r="H252" s="16">
        <v>0.18</v>
      </c>
      <c r="I252" s="6">
        <f t="shared" si="36"/>
        <v>91683.9</v>
      </c>
      <c r="J252" s="6">
        <f t="shared" si="28"/>
        <v>601038.9</v>
      </c>
      <c r="K252" s="10">
        <v>45087</v>
      </c>
      <c r="L252" s="56">
        <f t="shared" si="27"/>
        <v>1617</v>
      </c>
    </row>
    <row r="253" spans="1:12" ht="45">
      <c r="A253" s="1">
        <v>267</v>
      </c>
      <c r="B253" s="8" t="s">
        <v>12</v>
      </c>
      <c r="C253" s="2" t="s">
        <v>13</v>
      </c>
      <c r="D253" s="28" t="s">
        <v>217</v>
      </c>
      <c r="E253" s="6">
        <v>777</v>
      </c>
      <c r="F253" s="4" t="s">
        <v>14</v>
      </c>
      <c r="G253" s="5">
        <v>727272</v>
      </c>
      <c r="H253" s="16">
        <v>0.18</v>
      </c>
      <c r="I253" s="6">
        <f t="shared" si="36"/>
        <v>130908.95999999999</v>
      </c>
      <c r="J253" s="6">
        <f t="shared" si="28"/>
        <v>858180.96</v>
      </c>
      <c r="K253" s="10">
        <v>45117</v>
      </c>
      <c r="L253" s="56">
        <f t="shared" si="27"/>
        <v>936</v>
      </c>
    </row>
    <row r="254" spans="1:12" ht="45">
      <c r="A254" s="1">
        <v>268</v>
      </c>
      <c r="B254" s="8" t="s">
        <v>163</v>
      </c>
      <c r="C254" s="2" t="s">
        <v>130</v>
      </c>
      <c r="D254" s="28" t="s">
        <v>216</v>
      </c>
      <c r="E254" s="6">
        <v>2913</v>
      </c>
      <c r="F254" s="4" t="s">
        <v>14</v>
      </c>
      <c r="G254" s="5">
        <v>1797321</v>
      </c>
      <c r="H254" s="16">
        <v>0.18</v>
      </c>
      <c r="I254" s="6">
        <f t="shared" si="36"/>
        <v>323517.77999999997</v>
      </c>
      <c r="J254" s="6">
        <f t="shared" si="28"/>
        <v>2120838.7799999998</v>
      </c>
      <c r="K254" s="10">
        <v>45179</v>
      </c>
      <c r="L254" s="56">
        <f t="shared" si="27"/>
        <v>617</v>
      </c>
    </row>
    <row r="255" spans="1:12" ht="30">
      <c r="A255" s="1">
        <v>269</v>
      </c>
      <c r="B255" s="8" t="s">
        <v>163</v>
      </c>
      <c r="C255" s="2" t="s">
        <v>130</v>
      </c>
      <c r="D255" s="28" t="s">
        <v>215</v>
      </c>
      <c r="E255" s="6">
        <v>1000</v>
      </c>
      <c r="F255" s="4" t="s">
        <v>14</v>
      </c>
      <c r="G255" s="5">
        <v>1617000</v>
      </c>
      <c r="H255" s="16">
        <v>0.18</v>
      </c>
      <c r="I255" s="6">
        <f t="shared" si="36"/>
        <v>291060</v>
      </c>
      <c r="J255" s="6">
        <f t="shared" si="28"/>
        <v>1908060</v>
      </c>
      <c r="K255" s="10">
        <v>45209</v>
      </c>
      <c r="L255" s="56">
        <f t="shared" si="27"/>
        <v>1617</v>
      </c>
    </row>
    <row r="256" spans="1:12" ht="30">
      <c r="A256" s="1">
        <v>270</v>
      </c>
      <c r="B256" s="8" t="s">
        <v>163</v>
      </c>
      <c r="C256" s="2" t="s">
        <v>130</v>
      </c>
      <c r="D256" s="28" t="s">
        <v>215</v>
      </c>
      <c r="E256" s="6">
        <v>510</v>
      </c>
      <c r="F256" s="4" t="s">
        <v>14</v>
      </c>
      <c r="G256" s="5">
        <v>824670</v>
      </c>
      <c r="H256" s="16">
        <v>0.18</v>
      </c>
      <c r="I256" s="6">
        <f t="shared" si="36"/>
        <v>148440.6</v>
      </c>
      <c r="J256" s="6">
        <f t="shared" si="28"/>
        <v>973110.6</v>
      </c>
      <c r="K256" s="10">
        <v>45240</v>
      </c>
      <c r="L256" s="56">
        <f t="shared" si="27"/>
        <v>1617</v>
      </c>
    </row>
    <row r="257" spans="1:12" ht="30">
      <c r="A257" s="1">
        <v>271</v>
      </c>
      <c r="B257" s="8" t="s">
        <v>12</v>
      </c>
      <c r="C257" s="2" t="s">
        <v>13</v>
      </c>
      <c r="D257" s="28" t="s">
        <v>215</v>
      </c>
      <c r="E257" s="6">
        <v>1000</v>
      </c>
      <c r="F257" s="4" t="s">
        <v>14</v>
      </c>
      <c r="G257" s="5">
        <v>1617000</v>
      </c>
      <c r="H257" s="16">
        <v>0.18</v>
      </c>
      <c r="I257" s="6">
        <f t="shared" si="36"/>
        <v>291060</v>
      </c>
      <c r="J257" s="6">
        <f t="shared" si="28"/>
        <v>1908060</v>
      </c>
      <c r="K257" s="10">
        <v>45270</v>
      </c>
      <c r="L257" s="56">
        <f t="shared" si="27"/>
        <v>1617</v>
      </c>
    </row>
    <row r="258" spans="1:12" ht="30">
      <c r="A258" s="1">
        <v>272</v>
      </c>
      <c r="B258" s="8" t="s">
        <v>37</v>
      </c>
      <c r="C258" s="2" t="s">
        <v>38</v>
      </c>
      <c r="D258" s="28" t="s">
        <v>215</v>
      </c>
      <c r="E258" s="8">
        <v>1675</v>
      </c>
      <c r="F258" s="11"/>
      <c r="G258" s="12">
        <v>2780500</v>
      </c>
      <c r="H258" s="16">
        <v>0.18</v>
      </c>
      <c r="I258" s="6">
        <f>G258*H258</f>
        <v>500490</v>
      </c>
      <c r="J258" s="6">
        <f t="shared" si="28"/>
        <v>3280990</v>
      </c>
      <c r="K258" s="10">
        <v>44937</v>
      </c>
      <c r="L258" s="56">
        <f t="shared" si="27"/>
        <v>1660</v>
      </c>
    </row>
    <row r="259" spans="1:12" ht="30">
      <c r="A259" s="1">
        <f>A258+1</f>
        <v>273</v>
      </c>
      <c r="B259" s="8" t="s">
        <v>155</v>
      </c>
      <c r="C259" s="2" t="s">
        <v>133</v>
      </c>
      <c r="D259" s="28" t="s">
        <v>215</v>
      </c>
      <c r="E259" s="8">
        <v>670</v>
      </c>
      <c r="F259" s="11"/>
      <c r="G259" s="12">
        <v>1112200</v>
      </c>
      <c r="H259" s="16">
        <v>0.18</v>
      </c>
      <c r="I259" s="6">
        <f t="shared" ref="I259:I265" si="37">G259*H259</f>
        <v>200196</v>
      </c>
      <c r="J259" s="6">
        <f t="shared" si="28"/>
        <v>1312396</v>
      </c>
      <c r="K259" s="10">
        <v>44937</v>
      </c>
      <c r="L259" s="56">
        <f t="shared" ref="L259:L322" si="38">G259/E259</f>
        <v>1660</v>
      </c>
    </row>
    <row r="260" spans="1:12" ht="30">
      <c r="A260" s="1">
        <f t="shared" ref="A260:A265" si="39">A259+1</f>
        <v>274</v>
      </c>
      <c r="B260" s="8" t="s">
        <v>163</v>
      </c>
      <c r="C260" s="2" t="s">
        <v>130</v>
      </c>
      <c r="D260" s="28" t="s">
        <v>215</v>
      </c>
      <c r="E260" s="15">
        <v>1277</v>
      </c>
      <c r="F260" s="11"/>
      <c r="G260" s="12">
        <v>2119820</v>
      </c>
      <c r="H260" s="16">
        <v>0.18</v>
      </c>
      <c r="I260" s="6">
        <f t="shared" si="37"/>
        <v>381567.6</v>
      </c>
      <c r="J260" s="6">
        <f t="shared" si="28"/>
        <v>2501387.6</v>
      </c>
      <c r="K260" s="10">
        <v>44996</v>
      </c>
      <c r="L260" s="56">
        <f t="shared" si="38"/>
        <v>1660</v>
      </c>
    </row>
    <row r="261" spans="1:12" ht="30">
      <c r="A261" s="1">
        <f t="shared" si="39"/>
        <v>275</v>
      </c>
      <c r="B261" s="8" t="s">
        <v>164</v>
      </c>
      <c r="C261" s="2" t="s">
        <v>165</v>
      </c>
      <c r="D261" s="28" t="s">
        <v>215</v>
      </c>
      <c r="E261" s="19">
        <v>179</v>
      </c>
      <c r="F261" s="11"/>
      <c r="G261" s="12">
        <v>297140</v>
      </c>
      <c r="H261" s="16">
        <v>0.18</v>
      </c>
      <c r="I261" s="6">
        <f t="shared" si="37"/>
        <v>53485.2</v>
      </c>
      <c r="J261" s="6">
        <f t="shared" si="28"/>
        <v>350625.2</v>
      </c>
      <c r="K261" s="10">
        <v>45027</v>
      </c>
      <c r="L261" s="56">
        <f t="shared" si="38"/>
        <v>1660</v>
      </c>
    </row>
    <row r="262" spans="1:12" ht="30">
      <c r="A262" s="1">
        <f t="shared" si="39"/>
        <v>276</v>
      </c>
      <c r="B262" s="8" t="s">
        <v>12</v>
      </c>
      <c r="C262" s="2" t="s">
        <v>13</v>
      </c>
      <c r="D262" s="28" t="s">
        <v>215</v>
      </c>
      <c r="E262" s="15">
        <v>1500</v>
      </c>
      <c r="F262" s="11"/>
      <c r="G262" s="12">
        <v>2490000</v>
      </c>
      <c r="H262" s="16">
        <v>0.18</v>
      </c>
      <c r="I262" s="6">
        <f t="shared" si="37"/>
        <v>448200</v>
      </c>
      <c r="J262" s="6">
        <f t="shared" si="28"/>
        <v>2938200</v>
      </c>
      <c r="K262" s="10">
        <v>45088</v>
      </c>
      <c r="L262" s="56">
        <f t="shared" si="38"/>
        <v>1660</v>
      </c>
    </row>
    <row r="263" spans="1:12" ht="30">
      <c r="A263" s="1">
        <f t="shared" si="39"/>
        <v>277</v>
      </c>
      <c r="B263" s="8" t="s">
        <v>12</v>
      </c>
      <c r="C263" s="2" t="s">
        <v>13</v>
      </c>
      <c r="D263" s="28" t="s">
        <v>215</v>
      </c>
      <c r="E263" s="15">
        <v>1510</v>
      </c>
      <c r="F263" s="11"/>
      <c r="G263" s="12">
        <v>2506600</v>
      </c>
      <c r="H263" s="16">
        <v>0.18</v>
      </c>
      <c r="I263" s="6">
        <f t="shared" si="37"/>
        <v>451188</v>
      </c>
      <c r="J263" s="6">
        <f t="shared" si="28"/>
        <v>2957788</v>
      </c>
      <c r="K263" s="10">
        <v>45118</v>
      </c>
      <c r="L263" s="56">
        <f t="shared" si="38"/>
        <v>1660</v>
      </c>
    </row>
    <row r="264" spans="1:12" ht="30">
      <c r="A264" s="1">
        <f t="shared" si="39"/>
        <v>278</v>
      </c>
      <c r="B264" s="8" t="s">
        <v>163</v>
      </c>
      <c r="C264" s="2" t="s">
        <v>130</v>
      </c>
      <c r="D264" s="28" t="s">
        <v>215</v>
      </c>
      <c r="E264" s="15">
        <v>154</v>
      </c>
      <c r="F264" s="11"/>
      <c r="G264" s="12">
        <v>255640</v>
      </c>
      <c r="H264" s="16">
        <v>0.18</v>
      </c>
      <c r="I264" s="6">
        <f t="shared" si="37"/>
        <v>46015.199999999997</v>
      </c>
      <c r="J264" s="6">
        <f t="shared" si="28"/>
        <v>301655.2</v>
      </c>
      <c r="K264" s="10">
        <v>45149</v>
      </c>
      <c r="L264" s="56">
        <f t="shared" si="38"/>
        <v>1660</v>
      </c>
    </row>
    <row r="265" spans="1:12" ht="30">
      <c r="A265" s="1">
        <f t="shared" si="39"/>
        <v>279</v>
      </c>
      <c r="B265" s="8" t="s">
        <v>134</v>
      </c>
      <c r="C265" s="2" t="s">
        <v>135</v>
      </c>
      <c r="D265" s="28" t="s">
        <v>215</v>
      </c>
      <c r="E265" s="15">
        <v>205</v>
      </c>
      <c r="F265" s="11"/>
      <c r="G265" s="12">
        <v>340300</v>
      </c>
      <c r="H265" s="16">
        <v>0.18</v>
      </c>
      <c r="I265" s="6">
        <f t="shared" si="37"/>
        <v>61254</v>
      </c>
      <c r="J265" s="6">
        <f t="shared" si="28"/>
        <v>401554</v>
      </c>
      <c r="K265" s="10">
        <v>45180</v>
      </c>
      <c r="L265" s="56">
        <f t="shared" si="38"/>
        <v>1660</v>
      </c>
    </row>
    <row r="266" spans="1:12" ht="30">
      <c r="A266" s="1">
        <v>280</v>
      </c>
      <c r="B266" s="8" t="s">
        <v>37</v>
      </c>
      <c r="C266" s="2" t="s">
        <v>38</v>
      </c>
      <c r="D266" s="28" t="s">
        <v>215</v>
      </c>
      <c r="E266" s="8">
        <v>670</v>
      </c>
      <c r="F266" s="11"/>
      <c r="G266" s="12">
        <v>1112200</v>
      </c>
      <c r="H266" s="16">
        <v>0.18</v>
      </c>
      <c r="I266" s="6">
        <f>G266*H266</f>
        <v>200196</v>
      </c>
      <c r="J266" s="6">
        <f t="shared" si="28"/>
        <v>1312396</v>
      </c>
      <c r="K266" s="10">
        <v>44938</v>
      </c>
      <c r="L266" s="56">
        <f t="shared" si="38"/>
        <v>1660</v>
      </c>
    </row>
    <row r="267" spans="1:12" ht="30">
      <c r="A267" s="1">
        <f>A266+1</f>
        <v>281</v>
      </c>
      <c r="B267" s="8" t="s">
        <v>37</v>
      </c>
      <c r="C267" s="2" t="s">
        <v>38</v>
      </c>
      <c r="D267" s="28" t="s">
        <v>215</v>
      </c>
      <c r="E267" s="8">
        <v>670</v>
      </c>
      <c r="F267" s="11"/>
      <c r="G267" s="12">
        <v>1112200</v>
      </c>
      <c r="H267" s="16">
        <v>0.18</v>
      </c>
      <c r="I267" s="6">
        <f t="shared" ref="I267:I272" si="40">G267*H267</f>
        <v>200196</v>
      </c>
      <c r="J267" s="6">
        <f t="shared" si="28"/>
        <v>1312396</v>
      </c>
      <c r="K267" s="10">
        <v>44969</v>
      </c>
      <c r="L267" s="56">
        <f t="shared" si="38"/>
        <v>1660</v>
      </c>
    </row>
    <row r="268" spans="1:12" ht="30">
      <c r="A268" s="1">
        <f t="shared" ref="A268:A272" si="41">A267+1</f>
        <v>282</v>
      </c>
      <c r="B268" s="8" t="s">
        <v>12</v>
      </c>
      <c r="C268" s="2" t="s">
        <v>13</v>
      </c>
      <c r="D268" s="28" t="s">
        <v>215</v>
      </c>
      <c r="E268" s="15">
        <v>1000</v>
      </c>
      <c r="F268" s="11"/>
      <c r="G268" s="12">
        <v>1660000</v>
      </c>
      <c r="H268" s="16">
        <v>0.18</v>
      </c>
      <c r="I268" s="6">
        <f t="shared" si="40"/>
        <v>298800</v>
      </c>
      <c r="J268" s="6">
        <f t="shared" si="28"/>
        <v>1958800</v>
      </c>
      <c r="K268" s="10">
        <v>45028</v>
      </c>
      <c r="L268" s="56">
        <f t="shared" si="38"/>
        <v>1660</v>
      </c>
    </row>
    <row r="269" spans="1:12" ht="30">
      <c r="A269" s="1">
        <f t="shared" si="41"/>
        <v>283</v>
      </c>
      <c r="B269" s="8" t="s">
        <v>12</v>
      </c>
      <c r="C269" s="2" t="s">
        <v>13</v>
      </c>
      <c r="D269" s="28" t="s">
        <v>215</v>
      </c>
      <c r="E269" s="15">
        <v>989</v>
      </c>
      <c r="F269" s="11"/>
      <c r="G269" s="12">
        <v>1641740</v>
      </c>
      <c r="H269" s="16">
        <v>0.18</v>
      </c>
      <c r="I269" s="6">
        <f t="shared" si="40"/>
        <v>295513.2</v>
      </c>
      <c r="J269" s="6">
        <f t="shared" si="28"/>
        <v>1937253.2</v>
      </c>
      <c r="K269" s="10">
        <v>45058</v>
      </c>
      <c r="L269" s="56">
        <f t="shared" si="38"/>
        <v>1660</v>
      </c>
    </row>
    <row r="270" spans="1:12" ht="30">
      <c r="A270" s="1">
        <f t="shared" si="41"/>
        <v>284</v>
      </c>
      <c r="B270" s="8" t="s">
        <v>155</v>
      </c>
      <c r="C270" s="2" t="s">
        <v>133</v>
      </c>
      <c r="D270" s="28" t="s">
        <v>215</v>
      </c>
      <c r="E270" s="15">
        <v>1000</v>
      </c>
      <c r="F270" s="11"/>
      <c r="G270" s="12">
        <v>1660000</v>
      </c>
      <c r="H270" s="16">
        <v>0.18</v>
      </c>
      <c r="I270" s="6">
        <f t="shared" si="40"/>
        <v>298800</v>
      </c>
      <c r="J270" s="6">
        <f t="shared" si="28"/>
        <v>1958800</v>
      </c>
      <c r="K270" s="10">
        <v>45089</v>
      </c>
      <c r="L270" s="56">
        <f t="shared" si="38"/>
        <v>1660</v>
      </c>
    </row>
    <row r="271" spans="1:12" ht="30">
      <c r="A271" s="1">
        <f t="shared" si="41"/>
        <v>285</v>
      </c>
      <c r="B271" s="8" t="s">
        <v>134</v>
      </c>
      <c r="C271" s="2" t="s">
        <v>135</v>
      </c>
      <c r="D271" s="28" t="s">
        <v>215</v>
      </c>
      <c r="E271" s="15">
        <v>102</v>
      </c>
      <c r="F271" s="11"/>
      <c r="G271" s="12">
        <v>169320</v>
      </c>
      <c r="H271" s="16">
        <v>0.18</v>
      </c>
      <c r="I271" s="6">
        <f t="shared" si="40"/>
        <v>30477.599999999999</v>
      </c>
      <c r="J271" s="6">
        <f t="shared" ref="J271:J334" si="42">G271+I271</f>
        <v>199797.6</v>
      </c>
      <c r="K271" s="10">
        <v>45119</v>
      </c>
      <c r="L271" s="56">
        <f t="shared" si="38"/>
        <v>1660</v>
      </c>
    </row>
    <row r="272" spans="1:12" ht="30">
      <c r="A272" s="1">
        <f t="shared" si="41"/>
        <v>286</v>
      </c>
      <c r="B272" s="8" t="s">
        <v>12</v>
      </c>
      <c r="C272" s="2" t="s">
        <v>13</v>
      </c>
      <c r="D272" s="28" t="s">
        <v>214</v>
      </c>
      <c r="E272" s="15">
        <v>690</v>
      </c>
      <c r="F272" s="11"/>
      <c r="G272" s="12">
        <v>1145400</v>
      </c>
      <c r="H272" s="16">
        <v>0.18</v>
      </c>
      <c r="I272" s="6">
        <f t="shared" si="40"/>
        <v>206172</v>
      </c>
      <c r="J272" s="6">
        <f t="shared" si="42"/>
        <v>1351572</v>
      </c>
      <c r="K272" s="10">
        <v>45150</v>
      </c>
      <c r="L272" s="56">
        <f t="shared" si="38"/>
        <v>1660</v>
      </c>
    </row>
    <row r="273" spans="1:12" ht="30">
      <c r="A273" s="1">
        <v>287</v>
      </c>
      <c r="B273" s="8" t="s">
        <v>37</v>
      </c>
      <c r="C273" s="2" t="s">
        <v>38</v>
      </c>
      <c r="D273" s="28" t="s">
        <v>215</v>
      </c>
      <c r="E273" s="8">
        <v>1000</v>
      </c>
      <c r="F273" s="11" t="s">
        <v>14</v>
      </c>
      <c r="G273" s="12">
        <v>1660000</v>
      </c>
      <c r="H273" s="16">
        <v>0.18</v>
      </c>
      <c r="I273" s="6">
        <f>G273*H273</f>
        <v>298800</v>
      </c>
      <c r="J273" s="6">
        <f t="shared" si="42"/>
        <v>1958800</v>
      </c>
      <c r="K273" s="10">
        <v>45536</v>
      </c>
      <c r="L273" s="56">
        <f t="shared" si="38"/>
        <v>1660</v>
      </c>
    </row>
    <row r="274" spans="1:12" ht="30">
      <c r="A274" s="1">
        <v>288</v>
      </c>
      <c r="B274" s="8" t="s">
        <v>37</v>
      </c>
      <c r="C274" s="2" t="s">
        <v>38</v>
      </c>
      <c r="D274" s="28" t="s">
        <v>215</v>
      </c>
      <c r="E274" s="8">
        <v>1010</v>
      </c>
      <c r="F274" s="11" t="s">
        <v>14</v>
      </c>
      <c r="G274" s="12">
        <v>1676600</v>
      </c>
      <c r="H274" s="16">
        <v>0.18</v>
      </c>
      <c r="I274" s="6">
        <f t="shared" ref="I274:I284" si="43">G274*H274</f>
        <v>301788</v>
      </c>
      <c r="J274" s="6">
        <f t="shared" si="42"/>
        <v>1978388</v>
      </c>
      <c r="K274" s="10">
        <v>45566</v>
      </c>
      <c r="L274" s="56">
        <f t="shared" si="38"/>
        <v>1660</v>
      </c>
    </row>
    <row r="275" spans="1:12" ht="30">
      <c r="A275" s="1">
        <v>289</v>
      </c>
      <c r="B275" s="8" t="s">
        <v>57</v>
      </c>
      <c r="C275" s="2" t="s">
        <v>33</v>
      </c>
      <c r="D275" s="28" t="s">
        <v>215</v>
      </c>
      <c r="E275" s="15">
        <v>1100</v>
      </c>
      <c r="F275" s="11" t="s">
        <v>14</v>
      </c>
      <c r="G275" s="12">
        <v>1826000</v>
      </c>
      <c r="H275" s="16">
        <v>0.18</v>
      </c>
      <c r="I275" s="6">
        <f t="shared" si="43"/>
        <v>328680</v>
      </c>
      <c r="J275" s="6">
        <f t="shared" si="42"/>
        <v>2154680</v>
      </c>
      <c r="K275" s="10">
        <v>45597</v>
      </c>
      <c r="L275" s="56">
        <f t="shared" si="38"/>
        <v>1660</v>
      </c>
    </row>
    <row r="276" spans="1:12" ht="30">
      <c r="A276" s="1">
        <v>290</v>
      </c>
      <c r="B276" s="8" t="s">
        <v>57</v>
      </c>
      <c r="C276" s="2" t="s">
        <v>33</v>
      </c>
      <c r="D276" s="28" t="s">
        <v>215</v>
      </c>
      <c r="E276" s="15">
        <v>1100</v>
      </c>
      <c r="F276" s="11" t="s">
        <v>14</v>
      </c>
      <c r="G276" s="12">
        <v>1826000</v>
      </c>
      <c r="H276" s="16">
        <v>0.18</v>
      </c>
      <c r="I276" s="6">
        <f t="shared" si="43"/>
        <v>328680</v>
      </c>
      <c r="J276" s="6">
        <f t="shared" si="42"/>
        <v>2154680</v>
      </c>
      <c r="K276" s="10">
        <v>45627</v>
      </c>
      <c r="L276" s="56">
        <f t="shared" si="38"/>
        <v>1660</v>
      </c>
    </row>
    <row r="277" spans="1:12" ht="30">
      <c r="A277" s="1">
        <v>291</v>
      </c>
      <c r="B277" s="8" t="s">
        <v>97</v>
      </c>
      <c r="C277" s="2" t="s">
        <v>89</v>
      </c>
      <c r="D277" s="28" t="s">
        <v>215</v>
      </c>
      <c r="E277" s="15">
        <v>170</v>
      </c>
      <c r="F277" s="11" t="s">
        <v>14</v>
      </c>
      <c r="G277" s="12">
        <v>282200</v>
      </c>
      <c r="H277" s="16">
        <v>0.18</v>
      </c>
      <c r="I277" s="6">
        <f t="shared" si="43"/>
        <v>50796</v>
      </c>
      <c r="J277" s="6">
        <f t="shared" si="42"/>
        <v>332996</v>
      </c>
      <c r="K277" s="10" t="s">
        <v>166</v>
      </c>
      <c r="L277" s="56">
        <f t="shared" si="38"/>
        <v>1660</v>
      </c>
    </row>
    <row r="278" spans="1:12" ht="30">
      <c r="A278" s="1">
        <v>292</v>
      </c>
      <c r="B278" s="8" t="s">
        <v>57</v>
      </c>
      <c r="C278" s="2" t="s">
        <v>33</v>
      </c>
      <c r="D278" s="28" t="s">
        <v>215</v>
      </c>
      <c r="E278" s="15">
        <v>1150</v>
      </c>
      <c r="F278" s="11" t="s">
        <v>14</v>
      </c>
      <c r="G278" s="12">
        <v>1909000</v>
      </c>
      <c r="H278" s="16">
        <v>0.18</v>
      </c>
      <c r="I278" s="6">
        <f t="shared" si="43"/>
        <v>343620</v>
      </c>
      <c r="J278" s="6">
        <f t="shared" si="42"/>
        <v>2252620</v>
      </c>
      <c r="K278" s="10" t="s">
        <v>167</v>
      </c>
      <c r="L278" s="56">
        <f t="shared" si="38"/>
        <v>1660</v>
      </c>
    </row>
    <row r="279" spans="1:12" ht="30">
      <c r="A279" s="1">
        <v>293</v>
      </c>
      <c r="B279" s="8" t="s">
        <v>12</v>
      </c>
      <c r="C279" s="2" t="s">
        <v>13</v>
      </c>
      <c r="D279" s="28" t="s">
        <v>215</v>
      </c>
      <c r="E279" s="15">
        <v>850</v>
      </c>
      <c r="F279" s="11" t="s">
        <v>14</v>
      </c>
      <c r="G279" s="12">
        <v>1411000</v>
      </c>
      <c r="H279" s="16">
        <v>0.18</v>
      </c>
      <c r="I279" s="6">
        <f t="shared" si="43"/>
        <v>253980</v>
      </c>
      <c r="J279" s="6">
        <f t="shared" si="42"/>
        <v>1664980</v>
      </c>
      <c r="K279" s="10" t="s">
        <v>168</v>
      </c>
      <c r="L279" s="56">
        <f t="shared" si="38"/>
        <v>1660</v>
      </c>
    </row>
    <row r="280" spans="1:12" ht="30">
      <c r="A280" s="1">
        <v>294</v>
      </c>
      <c r="B280" s="8" t="s">
        <v>12</v>
      </c>
      <c r="C280" s="2" t="s">
        <v>13</v>
      </c>
      <c r="D280" s="28" t="s">
        <v>215</v>
      </c>
      <c r="E280" s="15">
        <v>850</v>
      </c>
      <c r="F280" s="11" t="s">
        <v>14</v>
      </c>
      <c r="G280" s="12">
        <v>1411000</v>
      </c>
      <c r="H280" s="16">
        <v>0.18</v>
      </c>
      <c r="I280" s="6">
        <f t="shared" si="43"/>
        <v>253980</v>
      </c>
      <c r="J280" s="6">
        <f t="shared" si="42"/>
        <v>1664980</v>
      </c>
      <c r="K280" s="10" t="s">
        <v>169</v>
      </c>
      <c r="L280" s="56">
        <f t="shared" si="38"/>
        <v>1660</v>
      </c>
    </row>
    <row r="281" spans="1:12" ht="30">
      <c r="A281" s="1">
        <v>295</v>
      </c>
      <c r="B281" s="8" t="s">
        <v>163</v>
      </c>
      <c r="C281" s="2" t="s">
        <v>130</v>
      </c>
      <c r="D281" s="28" t="s">
        <v>215</v>
      </c>
      <c r="E281" s="15">
        <v>800</v>
      </c>
      <c r="F281" s="11" t="s">
        <v>14</v>
      </c>
      <c r="G281" s="12">
        <v>1328000</v>
      </c>
      <c r="H281" s="16">
        <v>0.18</v>
      </c>
      <c r="I281" s="6">
        <f t="shared" si="43"/>
        <v>239040</v>
      </c>
      <c r="J281" s="6">
        <f t="shared" si="42"/>
        <v>1567040</v>
      </c>
      <c r="K281" s="10" t="s">
        <v>170</v>
      </c>
      <c r="L281" s="56">
        <f t="shared" si="38"/>
        <v>1660</v>
      </c>
    </row>
    <row r="282" spans="1:12" ht="30">
      <c r="A282" s="1">
        <v>296</v>
      </c>
      <c r="B282" s="8" t="s">
        <v>163</v>
      </c>
      <c r="C282" s="2" t="s">
        <v>130</v>
      </c>
      <c r="D282" s="28" t="s">
        <v>215</v>
      </c>
      <c r="E282" s="15">
        <v>800</v>
      </c>
      <c r="F282" s="11" t="s">
        <v>14</v>
      </c>
      <c r="G282" s="12">
        <v>1328000</v>
      </c>
      <c r="H282" s="16">
        <v>0.18</v>
      </c>
      <c r="I282" s="6">
        <f t="shared" si="43"/>
        <v>239040</v>
      </c>
      <c r="J282" s="6">
        <f t="shared" si="42"/>
        <v>1567040</v>
      </c>
      <c r="K282" s="10" t="s">
        <v>171</v>
      </c>
      <c r="L282" s="56">
        <f t="shared" si="38"/>
        <v>1660</v>
      </c>
    </row>
    <row r="283" spans="1:12" ht="30">
      <c r="A283" s="1">
        <v>297</v>
      </c>
      <c r="B283" s="8" t="s">
        <v>134</v>
      </c>
      <c r="C283" s="2" t="s">
        <v>135</v>
      </c>
      <c r="D283" s="28" t="s">
        <v>215</v>
      </c>
      <c r="E283" s="15">
        <v>76</v>
      </c>
      <c r="F283" s="11" t="s">
        <v>14</v>
      </c>
      <c r="G283" s="12">
        <v>126160</v>
      </c>
      <c r="H283" s="16">
        <v>0.18</v>
      </c>
      <c r="I283" s="6">
        <f t="shared" si="43"/>
        <v>22708.799999999999</v>
      </c>
      <c r="J283" s="6">
        <f t="shared" si="42"/>
        <v>148868.79999999999</v>
      </c>
      <c r="K283" s="10" t="s">
        <v>172</v>
      </c>
      <c r="L283" s="56">
        <f t="shared" si="38"/>
        <v>1660</v>
      </c>
    </row>
    <row r="284" spans="1:12" ht="30">
      <c r="A284" s="1">
        <v>298</v>
      </c>
      <c r="B284" s="8" t="s">
        <v>134</v>
      </c>
      <c r="C284" s="2" t="s">
        <v>135</v>
      </c>
      <c r="D284" s="28" t="s">
        <v>215</v>
      </c>
      <c r="E284" s="15">
        <v>179</v>
      </c>
      <c r="F284" s="11" t="s">
        <v>14</v>
      </c>
      <c r="G284" s="12">
        <v>297140</v>
      </c>
      <c r="H284" s="16">
        <v>0.18</v>
      </c>
      <c r="I284" s="6">
        <f t="shared" si="43"/>
        <v>53485.2</v>
      </c>
      <c r="J284" s="6">
        <f t="shared" si="42"/>
        <v>350625.2</v>
      </c>
      <c r="K284" s="10" t="s">
        <v>173</v>
      </c>
      <c r="L284" s="56">
        <f t="shared" si="38"/>
        <v>1660</v>
      </c>
    </row>
    <row r="285" spans="1:12" ht="30">
      <c r="A285" s="1">
        <v>299</v>
      </c>
      <c r="B285" s="8" t="s">
        <v>37</v>
      </c>
      <c r="C285" s="2" t="s">
        <v>38</v>
      </c>
      <c r="D285" s="28" t="s">
        <v>215</v>
      </c>
      <c r="E285" s="8">
        <v>1200</v>
      </c>
      <c r="F285" s="11" t="s">
        <v>152</v>
      </c>
      <c r="G285" s="12">
        <v>1956000</v>
      </c>
      <c r="H285" s="16">
        <v>0.18</v>
      </c>
      <c r="I285" s="6">
        <f>G285*H285</f>
        <v>352080</v>
      </c>
      <c r="J285" s="6">
        <f t="shared" si="42"/>
        <v>2308080</v>
      </c>
      <c r="K285" s="10">
        <v>45293</v>
      </c>
      <c r="L285" s="56">
        <f t="shared" si="38"/>
        <v>1630</v>
      </c>
    </row>
    <row r="286" spans="1:12" ht="30">
      <c r="A286" s="1">
        <f>A285+1</f>
        <v>300</v>
      </c>
      <c r="B286" s="8" t="s">
        <v>37</v>
      </c>
      <c r="C286" s="2" t="s">
        <v>38</v>
      </c>
      <c r="D286" s="28" t="s">
        <v>215</v>
      </c>
      <c r="E286" s="8">
        <v>1200</v>
      </c>
      <c r="F286" s="11" t="s">
        <v>152</v>
      </c>
      <c r="G286" s="12">
        <v>1956000</v>
      </c>
      <c r="H286" s="16">
        <v>0.18</v>
      </c>
      <c r="I286" s="6">
        <f t="shared" ref="I286:I298" si="44">G286*H286</f>
        <v>352080</v>
      </c>
      <c r="J286" s="6">
        <f t="shared" si="42"/>
        <v>2308080</v>
      </c>
      <c r="K286" s="10">
        <v>45324</v>
      </c>
      <c r="L286" s="56">
        <f t="shared" si="38"/>
        <v>1630</v>
      </c>
    </row>
    <row r="287" spans="1:12" ht="30">
      <c r="A287" s="1">
        <f t="shared" ref="A287:A297" si="45">A286+1</f>
        <v>301</v>
      </c>
      <c r="B287" s="8" t="s">
        <v>97</v>
      </c>
      <c r="C287" s="2" t="s">
        <v>89</v>
      </c>
      <c r="D287" s="28" t="s">
        <v>215</v>
      </c>
      <c r="E287" s="15">
        <v>480</v>
      </c>
      <c r="F287" s="11" t="s">
        <v>152</v>
      </c>
      <c r="G287" s="12">
        <v>782400</v>
      </c>
      <c r="H287" s="16">
        <v>0.18</v>
      </c>
      <c r="I287" s="6">
        <f t="shared" si="44"/>
        <v>140832</v>
      </c>
      <c r="J287" s="6">
        <f t="shared" si="42"/>
        <v>923232</v>
      </c>
      <c r="K287" s="10">
        <v>45353</v>
      </c>
      <c r="L287" s="56">
        <f t="shared" si="38"/>
        <v>1630</v>
      </c>
    </row>
    <row r="288" spans="1:12" ht="30">
      <c r="A288" s="1">
        <f t="shared" si="45"/>
        <v>302</v>
      </c>
      <c r="B288" s="8" t="s">
        <v>57</v>
      </c>
      <c r="C288" s="2" t="s">
        <v>33</v>
      </c>
      <c r="D288" s="28" t="s">
        <v>215</v>
      </c>
      <c r="E288" s="15">
        <v>1700</v>
      </c>
      <c r="F288" s="11" t="s">
        <v>152</v>
      </c>
      <c r="G288" s="12">
        <v>2771000</v>
      </c>
      <c r="H288" s="16">
        <v>0.18</v>
      </c>
      <c r="I288" s="6">
        <f t="shared" si="44"/>
        <v>498780</v>
      </c>
      <c r="J288" s="6">
        <f t="shared" si="42"/>
        <v>3269780</v>
      </c>
      <c r="K288" s="10">
        <v>45445</v>
      </c>
      <c r="L288" s="56">
        <f t="shared" si="38"/>
        <v>1630</v>
      </c>
    </row>
    <row r="289" spans="1:12" ht="30">
      <c r="A289" s="1">
        <f t="shared" si="45"/>
        <v>303</v>
      </c>
      <c r="B289" s="8" t="s">
        <v>57</v>
      </c>
      <c r="C289" s="2" t="s">
        <v>33</v>
      </c>
      <c r="D289" s="28" t="s">
        <v>215</v>
      </c>
      <c r="E289" s="15">
        <v>1700</v>
      </c>
      <c r="F289" s="11" t="s">
        <v>152</v>
      </c>
      <c r="G289" s="12">
        <v>2771000</v>
      </c>
      <c r="H289" s="16">
        <v>0.18</v>
      </c>
      <c r="I289" s="6">
        <f t="shared" si="44"/>
        <v>498780</v>
      </c>
      <c r="J289" s="6">
        <f t="shared" si="42"/>
        <v>3269780</v>
      </c>
      <c r="K289" s="10">
        <v>45445</v>
      </c>
      <c r="L289" s="56">
        <f t="shared" si="38"/>
        <v>1630</v>
      </c>
    </row>
    <row r="290" spans="1:12" ht="30">
      <c r="A290" s="1">
        <f t="shared" si="45"/>
        <v>304</v>
      </c>
      <c r="B290" s="8" t="s">
        <v>134</v>
      </c>
      <c r="C290" s="2" t="s">
        <v>135</v>
      </c>
      <c r="D290" s="28" t="s">
        <v>214</v>
      </c>
      <c r="E290" s="15">
        <v>84</v>
      </c>
      <c r="F290" s="11" t="s">
        <v>152</v>
      </c>
      <c r="G290" s="12">
        <v>148680</v>
      </c>
      <c r="H290" s="16">
        <v>0.18</v>
      </c>
      <c r="I290" s="6">
        <f t="shared" si="44"/>
        <v>26762.399999999998</v>
      </c>
      <c r="J290" s="6">
        <f t="shared" si="42"/>
        <v>175442.4</v>
      </c>
      <c r="K290" s="10">
        <v>45475</v>
      </c>
      <c r="L290" s="56">
        <f t="shared" si="38"/>
        <v>1770</v>
      </c>
    </row>
    <row r="291" spans="1:12" ht="30">
      <c r="A291" s="1">
        <f t="shared" si="45"/>
        <v>305</v>
      </c>
      <c r="B291" s="8" t="s">
        <v>110</v>
      </c>
      <c r="C291" s="2" t="s">
        <v>111</v>
      </c>
      <c r="D291" s="28" t="s">
        <v>214</v>
      </c>
      <c r="E291" s="15">
        <v>480</v>
      </c>
      <c r="F291" s="11" t="s">
        <v>152</v>
      </c>
      <c r="G291" s="12">
        <v>849600</v>
      </c>
      <c r="H291" s="16">
        <v>0.18</v>
      </c>
      <c r="I291" s="6">
        <f t="shared" si="44"/>
        <v>152928</v>
      </c>
      <c r="J291" s="6">
        <f t="shared" si="42"/>
        <v>1002528</v>
      </c>
      <c r="K291" s="10">
        <v>45506</v>
      </c>
      <c r="L291" s="56">
        <f t="shared" si="38"/>
        <v>1770</v>
      </c>
    </row>
    <row r="292" spans="1:12" ht="30">
      <c r="A292" s="1">
        <f t="shared" si="45"/>
        <v>306</v>
      </c>
      <c r="B292" s="8" t="s">
        <v>157</v>
      </c>
      <c r="C292" s="2" t="s">
        <v>158</v>
      </c>
      <c r="D292" s="28" t="s">
        <v>214</v>
      </c>
      <c r="E292" s="15">
        <v>480</v>
      </c>
      <c r="F292" s="11" t="s">
        <v>152</v>
      </c>
      <c r="G292" s="12">
        <v>849600</v>
      </c>
      <c r="H292" s="16">
        <v>0.18</v>
      </c>
      <c r="I292" s="6">
        <f t="shared" si="44"/>
        <v>152928</v>
      </c>
      <c r="J292" s="6">
        <f t="shared" si="42"/>
        <v>1002528</v>
      </c>
      <c r="K292" s="10">
        <v>45506</v>
      </c>
      <c r="L292" s="56">
        <f t="shared" si="38"/>
        <v>1770</v>
      </c>
    </row>
    <row r="293" spans="1:12" ht="30">
      <c r="A293" s="1">
        <f t="shared" si="45"/>
        <v>307</v>
      </c>
      <c r="B293" s="8" t="s">
        <v>75</v>
      </c>
      <c r="C293" s="2" t="s">
        <v>76</v>
      </c>
      <c r="D293" s="28" t="s">
        <v>214</v>
      </c>
      <c r="E293" s="15">
        <v>1570</v>
      </c>
      <c r="F293" s="11" t="s">
        <v>152</v>
      </c>
      <c r="G293" s="12">
        <v>2778900</v>
      </c>
      <c r="H293" s="16">
        <v>0.18</v>
      </c>
      <c r="I293" s="6">
        <f t="shared" si="44"/>
        <v>500202</v>
      </c>
      <c r="J293" s="6">
        <f t="shared" si="42"/>
        <v>3279102</v>
      </c>
      <c r="K293" s="10">
        <v>45537</v>
      </c>
      <c r="L293" s="56">
        <f t="shared" si="38"/>
        <v>1770</v>
      </c>
    </row>
    <row r="294" spans="1:12" ht="30">
      <c r="A294" s="1">
        <f t="shared" si="45"/>
        <v>308</v>
      </c>
      <c r="B294" s="8" t="s">
        <v>65</v>
      </c>
      <c r="C294" s="2" t="s">
        <v>95</v>
      </c>
      <c r="D294" s="28" t="s">
        <v>214</v>
      </c>
      <c r="E294" s="15">
        <v>634</v>
      </c>
      <c r="F294" s="11" t="s">
        <v>152</v>
      </c>
      <c r="G294" s="12">
        <v>1122180</v>
      </c>
      <c r="H294" s="16">
        <v>0.18</v>
      </c>
      <c r="I294" s="6">
        <f t="shared" si="44"/>
        <v>201992.4</v>
      </c>
      <c r="J294" s="6">
        <f t="shared" si="42"/>
        <v>1324172.3999999999</v>
      </c>
      <c r="K294" s="10">
        <v>45537</v>
      </c>
      <c r="L294" s="56">
        <f t="shared" si="38"/>
        <v>1770</v>
      </c>
    </row>
    <row r="295" spans="1:12" ht="45">
      <c r="A295" s="1">
        <f t="shared" si="45"/>
        <v>309</v>
      </c>
      <c r="B295" s="8" t="s">
        <v>12</v>
      </c>
      <c r="C295" s="2" t="s">
        <v>13</v>
      </c>
      <c r="D295" s="28" t="s">
        <v>217</v>
      </c>
      <c r="E295" s="15">
        <v>850</v>
      </c>
      <c r="F295" s="11" t="s">
        <v>152</v>
      </c>
      <c r="G295" s="12">
        <v>527000</v>
      </c>
      <c r="H295" s="16">
        <v>0.18</v>
      </c>
      <c r="I295" s="6">
        <f t="shared" si="44"/>
        <v>94860</v>
      </c>
      <c r="J295" s="6">
        <f t="shared" si="42"/>
        <v>621860</v>
      </c>
      <c r="K295" s="10">
        <v>45567</v>
      </c>
      <c r="L295" s="56">
        <f t="shared" si="38"/>
        <v>620</v>
      </c>
    </row>
    <row r="296" spans="1:12" ht="30">
      <c r="A296" s="1">
        <f t="shared" si="45"/>
        <v>310</v>
      </c>
      <c r="B296" s="8" t="s">
        <v>12</v>
      </c>
      <c r="C296" s="2" t="s">
        <v>13</v>
      </c>
      <c r="D296" s="28" t="s">
        <v>214</v>
      </c>
      <c r="E296" s="15">
        <v>1000</v>
      </c>
      <c r="F296" s="11" t="s">
        <v>152</v>
      </c>
      <c r="G296" s="12">
        <v>1770000</v>
      </c>
      <c r="H296" s="16">
        <v>0.18</v>
      </c>
      <c r="I296" s="6">
        <f t="shared" si="44"/>
        <v>318600</v>
      </c>
      <c r="J296" s="6">
        <f t="shared" si="42"/>
        <v>2088600</v>
      </c>
      <c r="K296" s="10">
        <v>45628</v>
      </c>
      <c r="L296" s="56">
        <f t="shared" si="38"/>
        <v>1770</v>
      </c>
    </row>
    <row r="297" spans="1:12" ht="30">
      <c r="A297" s="1">
        <f t="shared" si="45"/>
        <v>311</v>
      </c>
      <c r="B297" s="8" t="s">
        <v>12</v>
      </c>
      <c r="C297" s="2" t="s">
        <v>13</v>
      </c>
      <c r="D297" s="28" t="s">
        <v>214</v>
      </c>
      <c r="E297" s="15">
        <v>550</v>
      </c>
      <c r="F297" s="11" t="s">
        <v>152</v>
      </c>
      <c r="G297" s="12">
        <v>973500</v>
      </c>
      <c r="H297" s="16">
        <v>0.18</v>
      </c>
      <c r="I297" s="6">
        <f t="shared" si="44"/>
        <v>175230</v>
      </c>
      <c r="J297" s="6">
        <f t="shared" si="42"/>
        <v>1148730</v>
      </c>
      <c r="K297" s="10" t="s">
        <v>174</v>
      </c>
      <c r="L297" s="56">
        <f t="shared" si="38"/>
        <v>1770</v>
      </c>
    </row>
    <row r="298" spans="1:12" ht="30">
      <c r="A298" s="1">
        <v>312</v>
      </c>
      <c r="B298" s="8" t="s">
        <v>155</v>
      </c>
      <c r="C298" s="2" t="s">
        <v>133</v>
      </c>
      <c r="D298" s="28" t="s">
        <v>214</v>
      </c>
      <c r="E298" s="15">
        <v>1255</v>
      </c>
      <c r="F298" s="11" t="s">
        <v>152</v>
      </c>
      <c r="G298" s="12">
        <v>2221350</v>
      </c>
      <c r="H298" s="16">
        <v>0.18</v>
      </c>
      <c r="I298" s="6">
        <f t="shared" si="44"/>
        <v>399843</v>
      </c>
      <c r="J298" s="6">
        <f t="shared" si="42"/>
        <v>2621193</v>
      </c>
      <c r="K298" s="10" t="s">
        <v>175</v>
      </c>
      <c r="L298" s="56">
        <f t="shared" si="38"/>
        <v>1770</v>
      </c>
    </row>
    <row r="299" spans="1:12" ht="45">
      <c r="A299" s="1">
        <v>313</v>
      </c>
      <c r="B299" s="8" t="s">
        <v>12</v>
      </c>
      <c r="C299" s="2" t="s">
        <v>13</v>
      </c>
      <c r="D299" s="28" t="s">
        <v>216</v>
      </c>
      <c r="E299" s="8">
        <v>2020</v>
      </c>
      <c r="F299" s="11" t="s">
        <v>152</v>
      </c>
      <c r="G299" s="12">
        <v>1070600</v>
      </c>
      <c r="H299" s="16">
        <v>0.18</v>
      </c>
      <c r="I299" s="6">
        <f>G299*H299</f>
        <v>192708</v>
      </c>
      <c r="J299" s="6">
        <f t="shared" si="42"/>
        <v>1263308</v>
      </c>
      <c r="K299" s="10">
        <v>45294</v>
      </c>
      <c r="L299" s="56">
        <f t="shared" si="38"/>
        <v>530</v>
      </c>
    </row>
    <row r="300" spans="1:12" ht="30">
      <c r="A300" s="1">
        <f>A299+1</f>
        <v>314</v>
      </c>
      <c r="B300" s="8" t="s">
        <v>97</v>
      </c>
      <c r="C300" s="2" t="s">
        <v>89</v>
      </c>
      <c r="D300" s="28" t="s">
        <v>215</v>
      </c>
      <c r="E300" s="8">
        <v>380</v>
      </c>
      <c r="F300" s="11" t="s">
        <v>152</v>
      </c>
      <c r="G300" s="12">
        <v>619400</v>
      </c>
      <c r="H300" s="16">
        <v>0.18</v>
      </c>
      <c r="I300" s="6">
        <f t="shared" ref="I300:I310" si="46">G300*H300</f>
        <v>111492</v>
      </c>
      <c r="J300" s="6">
        <f t="shared" si="42"/>
        <v>730892</v>
      </c>
      <c r="K300" s="10">
        <v>45325</v>
      </c>
      <c r="L300" s="56">
        <f t="shared" si="38"/>
        <v>1630</v>
      </c>
    </row>
    <row r="301" spans="1:12" ht="30">
      <c r="A301" s="1">
        <f t="shared" ref="A301:A307" si="47">A300+1</f>
        <v>315</v>
      </c>
      <c r="B301" s="8" t="s">
        <v>37</v>
      </c>
      <c r="C301" s="2" t="s">
        <v>38</v>
      </c>
      <c r="D301" s="28" t="s">
        <v>215</v>
      </c>
      <c r="E301" s="15">
        <v>850</v>
      </c>
      <c r="F301" s="11" t="s">
        <v>152</v>
      </c>
      <c r="G301" s="12">
        <v>1385500</v>
      </c>
      <c r="H301" s="16">
        <v>0.18</v>
      </c>
      <c r="I301" s="6">
        <f t="shared" si="46"/>
        <v>249390</v>
      </c>
      <c r="J301" s="6">
        <f t="shared" si="42"/>
        <v>1634890</v>
      </c>
      <c r="K301" s="10">
        <v>45385</v>
      </c>
      <c r="L301" s="56">
        <f t="shared" si="38"/>
        <v>1630</v>
      </c>
    </row>
    <row r="302" spans="1:12" ht="30">
      <c r="A302" s="1">
        <f t="shared" si="47"/>
        <v>316</v>
      </c>
      <c r="B302" s="8" t="s">
        <v>37</v>
      </c>
      <c r="C302" s="2" t="s">
        <v>38</v>
      </c>
      <c r="D302" s="28" t="s">
        <v>215</v>
      </c>
      <c r="E302" s="15">
        <v>850</v>
      </c>
      <c r="F302" s="11" t="s">
        <v>152</v>
      </c>
      <c r="G302" s="12">
        <v>1385500</v>
      </c>
      <c r="H302" s="16">
        <v>0.18</v>
      </c>
      <c r="I302" s="6">
        <f t="shared" si="46"/>
        <v>249390</v>
      </c>
      <c r="J302" s="6">
        <f t="shared" si="42"/>
        <v>1634890</v>
      </c>
      <c r="K302" s="10">
        <v>45415</v>
      </c>
      <c r="L302" s="56">
        <f t="shared" si="38"/>
        <v>1630</v>
      </c>
    </row>
    <row r="303" spans="1:12" ht="30">
      <c r="A303" s="1">
        <f t="shared" si="47"/>
        <v>317</v>
      </c>
      <c r="B303" s="8" t="s">
        <v>65</v>
      </c>
      <c r="C303" s="2" t="s">
        <v>95</v>
      </c>
      <c r="D303" s="28" t="s">
        <v>215</v>
      </c>
      <c r="E303" s="15">
        <v>850</v>
      </c>
      <c r="F303" s="11" t="s">
        <v>152</v>
      </c>
      <c r="G303" s="12">
        <v>1385500</v>
      </c>
      <c r="H303" s="16">
        <v>0.18</v>
      </c>
      <c r="I303" s="6">
        <f t="shared" si="46"/>
        <v>249390</v>
      </c>
      <c r="J303" s="6">
        <f t="shared" si="42"/>
        <v>1634890</v>
      </c>
      <c r="K303" s="10">
        <v>45446</v>
      </c>
      <c r="L303" s="56">
        <f t="shared" si="38"/>
        <v>1630</v>
      </c>
    </row>
    <row r="304" spans="1:12" ht="30">
      <c r="A304" s="1">
        <f t="shared" si="47"/>
        <v>318</v>
      </c>
      <c r="B304" s="8" t="s">
        <v>134</v>
      </c>
      <c r="C304" s="2" t="s">
        <v>135</v>
      </c>
      <c r="D304" s="28" t="s">
        <v>215</v>
      </c>
      <c r="E304" s="15">
        <v>159</v>
      </c>
      <c r="F304" s="11" t="s">
        <v>152</v>
      </c>
      <c r="G304" s="12">
        <v>259170</v>
      </c>
      <c r="H304" s="16">
        <v>0.18</v>
      </c>
      <c r="I304" s="6">
        <f t="shared" si="46"/>
        <v>46650.6</v>
      </c>
      <c r="J304" s="6">
        <f t="shared" si="42"/>
        <v>305820.59999999998</v>
      </c>
      <c r="K304" s="10">
        <v>45476</v>
      </c>
      <c r="L304" s="56">
        <f t="shared" si="38"/>
        <v>1630</v>
      </c>
    </row>
    <row r="305" spans="1:12" ht="30">
      <c r="A305" s="1">
        <f t="shared" si="47"/>
        <v>319</v>
      </c>
      <c r="B305" s="8" t="s">
        <v>12</v>
      </c>
      <c r="C305" s="2" t="s">
        <v>13</v>
      </c>
      <c r="D305" s="28" t="s">
        <v>215</v>
      </c>
      <c r="E305" s="15">
        <v>231</v>
      </c>
      <c r="F305" s="11" t="s">
        <v>152</v>
      </c>
      <c r="G305" s="12">
        <v>376530</v>
      </c>
      <c r="H305" s="16">
        <v>0.18</v>
      </c>
      <c r="I305" s="6">
        <f t="shared" si="46"/>
        <v>67775.399999999994</v>
      </c>
      <c r="J305" s="6">
        <f t="shared" si="42"/>
        <v>444305.4</v>
      </c>
      <c r="K305" s="10">
        <v>45507</v>
      </c>
      <c r="L305" s="56">
        <f t="shared" si="38"/>
        <v>1630</v>
      </c>
    </row>
    <row r="306" spans="1:12" ht="30">
      <c r="A306" s="1">
        <f t="shared" si="47"/>
        <v>320</v>
      </c>
      <c r="B306" s="8" t="s">
        <v>12</v>
      </c>
      <c r="C306" s="2" t="s">
        <v>13</v>
      </c>
      <c r="D306" s="28" t="s">
        <v>215</v>
      </c>
      <c r="E306" s="15">
        <v>2000</v>
      </c>
      <c r="F306" s="11" t="s">
        <v>152</v>
      </c>
      <c r="G306" s="12">
        <v>3220000</v>
      </c>
      <c r="H306" s="16">
        <v>0.18</v>
      </c>
      <c r="I306" s="6">
        <f t="shared" si="46"/>
        <v>579600</v>
      </c>
      <c r="J306" s="6">
        <f t="shared" si="42"/>
        <v>3799600</v>
      </c>
      <c r="K306" s="10">
        <v>45538</v>
      </c>
      <c r="L306" s="56">
        <f t="shared" si="38"/>
        <v>1610</v>
      </c>
    </row>
    <row r="307" spans="1:12" ht="30">
      <c r="A307" s="1">
        <f t="shared" si="47"/>
        <v>321</v>
      </c>
      <c r="B307" s="8" t="s">
        <v>12</v>
      </c>
      <c r="C307" s="2" t="s">
        <v>13</v>
      </c>
      <c r="D307" s="28" t="s">
        <v>215</v>
      </c>
      <c r="E307" s="15">
        <v>1000</v>
      </c>
      <c r="F307" s="11" t="s">
        <v>152</v>
      </c>
      <c r="G307" s="12">
        <v>1610000</v>
      </c>
      <c r="H307" s="16">
        <v>0.18</v>
      </c>
      <c r="I307" s="6">
        <f t="shared" si="46"/>
        <v>289800</v>
      </c>
      <c r="J307" s="6">
        <f t="shared" si="42"/>
        <v>1899800</v>
      </c>
      <c r="K307" s="10">
        <v>45599</v>
      </c>
      <c r="L307" s="56">
        <f t="shared" si="38"/>
        <v>1610</v>
      </c>
    </row>
    <row r="308" spans="1:12" ht="30">
      <c r="A308" s="1">
        <v>322</v>
      </c>
      <c r="B308" s="8" t="s">
        <v>110</v>
      </c>
      <c r="C308" s="2" t="s">
        <v>111</v>
      </c>
      <c r="D308" s="28" t="s">
        <v>215</v>
      </c>
      <c r="E308" s="15">
        <v>790</v>
      </c>
      <c r="F308" s="11" t="s">
        <v>152</v>
      </c>
      <c r="G308" s="12">
        <v>1271900</v>
      </c>
      <c r="H308" s="16">
        <v>0.18</v>
      </c>
      <c r="I308" s="6">
        <f t="shared" si="46"/>
        <v>228942</v>
      </c>
      <c r="J308" s="6">
        <f t="shared" si="42"/>
        <v>1500842</v>
      </c>
      <c r="K308" s="10">
        <v>45629</v>
      </c>
      <c r="L308" s="56">
        <f t="shared" si="38"/>
        <v>1610</v>
      </c>
    </row>
    <row r="309" spans="1:12" ht="30">
      <c r="A309" s="1">
        <v>323</v>
      </c>
      <c r="B309" s="8" t="s">
        <v>15</v>
      </c>
      <c r="C309" s="2" t="s">
        <v>16</v>
      </c>
      <c r="D309" s="28" t="s">
        <v>215</v>
      </c>
      <c r="E309" s="15">
        <v>1550</v>
      </c>
      <c r="F309" s="11" t="s">
        <v>152</v>
      </c>
      <c r="G309" s="12">
        <v>2495500</v>
      </c>
      <c r="H309" s="16">
        <v>0.18</v>
      </c>
      <c r="I309" s="6">
        <f t="shared" si="46"/>
        <v>449190</v>
      </c>
      <c r="J309" s="6">
        <f t="shared" si="42"/>
        <v>2944690</v>
      </c>
      <c r="K309" s="10" t="s">
        <v>176</v>
      </c>
      <c r="L309" s="56">
        <f t="shared" si="38"/>
        <v>1610</v>
      </c>
    </row>
    <row r="310" spans="1:12" ht="30">
      <c r="A310" s="1">
        <v>324</v>
      </c>
      <c r="B310" s="8" t="s">
        <v>15</v>
      </c>
      <c r="C310" s="2" t="s">
        <v>16</v>
      </c>
      <c r="D310" s="28" t="s">
        <v>215</v>
      </c>
      <c r="E310" s="15">
        <v>1550</v>
      </c>
      <c r="F310" s="11" t="s">
        <v>152</v>
      </c>
      <c r="G310" s="12">
        <v>2495500</v>
      </c>
      <c r="H310" s="16">
        <v>0.18</v>
      </c>
      <c r="I310" s="6">
        <f t="shared" si="46"/>
        <v>449190</v>
      </c>
      <c r="J310" s="6">
        <f t="shared" si="42"/>
        <v>2944690</v>
      </c>
      <c r="K310" s="10" t="s">
        <v>177</v>
      </c>
      <c r="L310" s="56">
        <f t="shared" si="38"/>
        <v>1610</v>
      </c>
    </row>
    <row r="311" spans="1:12" ht="30">
      <c r="A311" s="1">
        <v>325</v>
      </c>
      <c r="B311" s="8" t="s">
        <v>178</v>
      </c>
      <c r="C311" s="2" t="s">
        <v>179</v>
      </c>
      <c r="D311" s="28" t="s">
        <v>215</v>
      </c>
      <c r="E311" s="8">
        <v>1000</v>
      </c>
      <c r="F311" s="11" t="s">
        <v>152</v>
      </c>
      <c r="G311" s="12">
        <v>1610000</v>
      </c>
      <c r="H311" s="16">
        <v>0.18</v>
      </c>
      <c r="I311" s="6">
        <f>G311*H311</f>
        <v>289800</v>
      </c>
      <c r="J311" s="6">
        <f t="shared" si="42"/>
        <v>1899800</v>
      </c>
      <c r="K311" s="10">
        <v>45295</v>
      </c>
      <c r="L311" s="56">
        <f t="shared" si="38"/>
        <v>1610</v>
      </c>
    </row>
    <row r="312" spans="1:12" ht="30">
      <c r="A312" s="1">
        <v>326</v>
      </c>
      <c r="B312" s="8" t="s">
        <v>12</v>
      </c>
      <c r="C312" s="2" t="s">
        <v>13</v>
      </c>
      <c r="D312" s="28" t="s">
        <v>215</v>
      </c>
      <c r="E312" s="8">
        <v>1550</v>
      </c>
      <c r="F312" s="11" t="s">
        <v>152</v>
      </c>
      <c r="G312" s="12">
        <v>2495500</v>
      </c>
      <c r="H312" s="16">
        <v>0.18</v>
      </c>
      <c r="I312" s="6">
        <f t="shared" ref="I312:I319" si="48">G312*H312</f>
        <v>449190</v>
      </c>
      <c r="J312" s="6">
        <f t="shared" si="42"/>
        <v>2944690</v>
      </c>
      <c r="K312" s="10">
        <v>45326</v>
      </c>
      <c r="L312" s="56">
        <f t="shared" si="38"/>
        <v>1610</v>
      </c>
    </row>
    <row r="313" spans="1:12" ht="30">
      <c r="A313" s="1">
        <v>327</v>
      </c>
      <c r="B313" s="8" t="s">
        <v>97</v>
      </c>
      <c r="C313" s="2" t="s">
        <v>89</v>
      </c>
      <c r="D313" s="28" t="s">
        <v>215</v>
      </c>
      <c r="E313" s="15">
        <v>350</v>
      </c>
      <c r="F313" s="11" t="s">
        <v>152</v>
      </c>
      <c r="G313" s="12">
        <v>563500</v>
      </c>
      <c r="H313" s="16">
        <v>0.18</v>
      </c>
      <c r="I313" s="6">
        <f t="shared" si="48"/>
        <v>101430</v>
      </c>
      <c r="J313" s="6">
        <f t="shared" si="42"/>
        <v>664930</v>
      </c>
      <c r="K313" s="10">
        <v>45355</v>
      </c>
      <c r="L313" s="56">
        <f t="shared" si="38"/>
        <v>1610</v>
      </c>
    </row>
    <row r="314" spans="1:12" ht="30">
      <c r="A314" s="1">
        <v>328</v>
      </c>
      <c r="B314" s="8" t="s">
        <v>37</v>
      </c>
      <c r="C314" s="2" t="s">
        <v>38</v>
      </c>
      <c r="D314" s="28" t="s">
        <v>215</v>
      </c>
      <c r="E314" s="15">
        <v>500</v>
      </c>
      <c r="F314" s="11" t="s">
        <v>152</v>
      </c>
      <c r="G314" s="12">
        <v>805000</v>
      </c>
      <c r="H314" s="16">
        <v>0.18</v>
      </c>
      <c r="I314" s="6">
        <f t="shared" si="48"/>
        <v>144900</v>
      </c>
      <c r="J314" s="6">
        <f t="shared" si="42"/>
        <v>949900</v>
      </c>
      <c r="K314" s="10">
        <v>45386</v>
      </c>
      <c r="L314" s="56">
        <f t="shared" si="38"/>
        <v>1610</v>
      </c>
    </row>
    <row r="315" spans="1:12" ht="30">
      <c r="A315" s="1">
        <v>329</v>
      </c>
      <c r="B315" s="8" t="s">
        <v>110</v>
      </c>
      <c r="C315" s="2" t="s">
        <v>111</v>
      </c>
      <c r="D315" s="28" t="s">
        <v>215</v>
      </c>
      <c r="E315" s="15">
        <v>790</v>
      </c>
      <c r="F315" s="11" t="s">
        <v>152</v>
      </c>
      <c r="G315" s="12">
        <v>1271900</v>
      </c>
      <c r="H315" s="16">
        <v>0.18</v>
      </c>
      <c r="I315" s="6">
        <f t="shared" si="48"/>
        <v>228942</v>
      </c>
      <c r="J315" s="6">
        <f t="shared" si="42"/>
        <v>1500842</v>
      </c>
      <c r="K315" s="10">
        <v>45416</v>
      </c>
      <c r="L315" s="56">
        <f t="shared" si="38"/>
        <v>1610</v>
      </c>
    </row>
    <row r="316" spans="1:12" ht="30">
      <c r="A316" s="1">
        <v>330</v>
      </c>
      <c r="B316" s="8" t="s">
        <v>15</v>
      </c>
      <c r="C316" s="2" t="s">
        <v>16</v>
      </c>
      <c r="D316" s="28" t="s">
        <v>215</v>
      </c>
      <c r="E316" s="15">
        <v>1550</v>
      </c>
      <c r="F316" s="11" t="s">
        <v>152</v>
      </c>
      <c r="G316" s="12">
        <v>2500000</v>
      </c>
      <c r="H316" s="16">
        <v>0.18</v>
      </c>
      <c r="I316" s="6">
        <f t="shared" si="48"/>
        <v>450000</v>
      </c>
      <c r="J316" s="6">
        <f t="shared" si="42"/>
        <v>2950000</v>
      </c>
      <c r="K316" s="10">
        <v>45447</v>
      </c>
      <c r="L316" s="56">
        <f t="shared" si="38"/>
        <v>1612.9032258064517</v>
      </c>
    </row>
    <row r="317" spans="1:12" ht="30">
      <c r="A317" s="1">
        <v>331</v>
      </c>
      <c r="B317" s="8" t="s">
        <v>15</v>
      </c>
      <c r="C317" s="2" t="s">
        <v>16</v>
      </c>
      <c r="D317" s="28" t="s">
        <v>215</v>
      </c>
      <c r="E317" s="15">
        <v>1550</v>
      </c>
      <c r="F317" s="11" t="s">
        <v>152</v>
      </c>
      <c r="G317" s="12">
        <v>2500000</v>
      </c>
      <c r="H317" s="16">
        <v>0.18</v>
      </c>
      <c r="I317" s="6">
        <f t="shared" si="48"/>
        <v>450000</v>
      </c>
      <c r="J317" s="6">
        <f t="shared" si="42"/>
        <v>2950000</v>
      </c>
      <c r="K317" s="10">
        <v>45508</v>
      </c>
      <c r="L317" s="56">
        <f t="shared" si="38"/>
        <v>1612.9032258064517</v>
      </c>
    </row>
    <row r="318" spans="1:12" ht="30">
      <c r="A318" s="1">
        <v>332</v>
      </c>
      <c r="B318" s="8" t="s">
        <v>15</v>
      </c>
      <c r="C318" s="2" t="s">
        <v>16</v>
      </c>
      <c r="D318" s="28" t="s">
        <v>215</v>
      </c>
      <c r="E318" s="15">
        <v>1550</v>
      </c>
      <c r="F318" s="11" t="s">
        <v>152</v>
      </c>
      <c r="G318" s="12">
        <v>2500000</v>
      </c>
      <c r="H318" s="16">
        <v>0.18</v>
      </c>
      <c r="I318" s="6">
        <f t="shared" si="48"/>
        <v>450000</v>
      </c>
      <c r="J318" s="6">
        <f t="shared" si="42"/>
        <v>2950000</v>
      </c>
      <c r="K318" s="10">
        <v>45539</v>
      </c>
      <c r="L318" s="56">
        <f t="shared" si="38"/>
        <v>1612.9032258064517</v>
      </c>
    </row>
    <row r="319" spans="1:12" ht="30">
      <c r="A319" s="1">
        <v>333</v>
      </c>
      <c r="B319" s="8" t="s">
        <v>15</v>
      </c>
      <c r="C319" s="2" t="s">
        <v>16</v>
      </c>
      <c r="D319" s="28" t="s">
        <v>215</v>
      </c>
      <c r="E319" s="15">
        <v>1550</v>
      </c>
      <c r="F319" s="11" t="s">
        <v>152</v>
      </c>
      <c r="G319" s="12">
        <v>2500000</v>
      </c>
      <c r="H319" s="16">
        <v>0.18</v>
      </c>
      <c r="I319" s="6">
        <f t="shared" si="48"/>
        <v>450000</v>
      </c>
      <c r="J319" s="6">
        <f t="shared" si="42"/>
        <v>2950000</v>
      </c>
      <c r="K319" s="10">
        <v>45569</v>
      </c>
      <c r="L319" s="56">
        <f t="shared" si="38"/>
        <v>1612.9032258064517</v>
      </c>
    </row>
    <row r="320" spans="1:12" ht="30">
      <c r="A320" s="1">
        <v>334</v>
      </c>
      <c r="B320" s="8" t="s">
        <v>180</v>
      </c>
      <c r="C320" s="2" t="s">
        <v>181</v>
      </c>
      <c r="D320" s="28" t="s">
        <v>215</v>
      </c>
      <c r="E320" s="8">
        <v>171.3</v>
      </c>
      <c r="F320" s="11" t="s">
        <v>152</v>
      </c>
      <c r="G320" s="12">
        <v>275841</v>
      </c>
      <c r="H320" s="16">
        <v>0.18</v>
      </c>
      <c r="I320" s="6">
        <f>G320*H320</f>
        <v>49651.38</v>
      </c>
      <c r="J320" s="6">
        <f t="shared" si="42"/>
        <v>325492.38</v>
      </c>
      <c r="K320" s="10">
        <v>45327</v>
      </c>
      <c r="L320" s="56">
        <f t="shared" si="38"/>
        <v>1610.2802101576181</v>
      </c>
    </row>
    <row r="321" spans="1:12" ht="30">
      <c r="A321" s="1">
        <f>A320+1</f>
        <v>335</v>
      </c>
      <c r="B321" s="8" t="s">
        <v>37</v>
      </c>
      <c r="C321" s="2" t="s">
        <v>38</v>
      </c>
      <c r="D321" s="28" t="s">
        <v>215</v>
      </c>
      <c r="E321" s="8">
        <v>865</v>
      </c>
      <c r="F321" s="11" t="s">
        <v>152</v>
      </c>
      <c r="G321" s="12">
        <v>1392650</v>
      </c>
      <c r="H321" s="16">
        <v>0.18</v>
      </c>
      <c r="I321" s="6">
        <f t="shared" ref="I321:I332" si="49">G321*H321</f>
        <v>250677</v>
      </c>
      <c r="J321" s="6">
        <f t="shared" si="42"/>
        <v>1643327</v>
      </c>
      <c r="K321" s="10">
        <v>45327</v>
      </c>
      <c r="L321" s="56">
        <f t="shared" si="38"/>
        <v>1610</v>
      </c>
    </row>
    <row r="322" spans="1:12" ht="30">
      <c r="A322" s="1">
        <f t="shared" ref="A322:A328" si="50">A321+1</f>
        <v>336</v>
      </c>
      <c r="B322" s="8" t="s">
        <v>155</v>
      </c>
      <c r="C322" s="2" t="s">
        <v>133</v>
      </c>
      <c r="D322" s="28" t="s">
        <v>215</v>
      </c>
      <c r="E322" s="15">
        <v>1380</v>
      </c>
      <c r="F322" s="11" t="s">
        <v>152</v>
      </c>
      <c r="G322" s="12">
        <v>2221800</v>
      </c>
      <c r="H322" s="16">
        <v>0.18</v>
      </c>
      <c r="I322" s="6">
        <f t="shared" si="49"/>
        <v>399924</v>
      </c>
      <c r="J322" s="6">
        <f t="shared" si="42"/>
        <v>2621724</v>
      </c>
      <c r="K322" s="10">
        <v>45356</v>
      </c>
      <c r="L322" s="56">
        <f t="shared" si="38"/>
        <v>1610</v>
      </c>
    </row>
    <row r="323" spans="1:12" ht="30">
      <c r="A323" s="1">
        <f t="shared" si="50"/>
        <v>337</v>
      </c>
      <c r="B323" s="8" t="s">
        <v>12</v>
      </c>
      <c r="C323" s="2" t="s">
        <v>13</v>
      </c>
      <c r="D323" s="28" t="s">
        <v>215</v>
      </c>
      <c r="E323" s="15">
        <v>1210</v>
      </c>
      <c r="F323" s="11" t="s">
        <v>152</v>
      </c>
      <c r="G323" s="12">
        <v>1948100</v>
      </c>
      <c r="H323" s="16">
        <v>0.18</v>
      </c>
      <c r="I323" s="6">
        <f t="shared" si="49"/>
        <v>350658</v>
      </c>
      <c r="J323" s="6">
        <f t="shared" si="42"/>
        <v>2298758</v>
      </c>
      <c r="K323" s="10">
        <v>45387</v>
      </c>
      <c r="L323" s="56">
        <f t="shared" ref="L323:L365" si="51">G323/E323</f>
        <v>1610</v>
      </c>
    </row>
    <row r="324" spans="1:12" ht="30">
      <c r="A324" s="1">
        <f t="shared" si="50"/>
        <v>338</v>
      </c>
      <c r="B324" s="8" t="s">
        <v>12</v>
      </c>
      <c r="C324" s="2" t="s">
        <v>13</v>
      </c>
      <c r="D324" s="28" t="s">
        <v>215</v>
      </c>
      <c r="E324" s="15">
        <v>1210</v>
      </c>
      <c r="F324" s="11" t="s">
        <v>152</v>
      </c>
      <c r="G324" s="12">
        <v>1948100</v>
      </c>
      <c r="H324" s="16">
        <v>0.18</v>
      </c>
      <c r="I324" s="6">
        <f t="shared" si="49"/>
        <v>350658</v>
      </c>
      <c r="J324" s="6">
        <f t="shared" si="42"/>
        <v>2298758</v>
      </c>
      <c r="K324" s="10">
        <v>45387</v>
      </c>
      <c r="L324" s="56">
        <f t="shared" si="51"/>
        <v>1610</v>
      </c>
    </row>
    <row r="325" spans="1:12" ht="30">
      <c r="A325" s="1">
        <f t="shared" si="50"/>
        <v>339</v>
      </c>
      <c r="B325" s="8" t="s">
        <v>134</v>
      </c>
      <c r="C325" s="2" t="s">
        <v>135</v>
      </c>
      <c r="D325" s="28" t="s">
        <v>215</v>
      </c>
      <c r="E325" s="15">
        <v>132</v>
      </c>
      <c r="F325" s="11" t="s">
        <v>152</v>
      </c>
      <c r="G325" s="12">
        <v>212520</v>
      </c>
      <c r="H325" s="16">
        <v>0.18</v>
      </c>
      <c r="I325" s="6">
        <f t="shared" si="49"/>
        <v>38253.599999999999</v>
      </c>
      <c r="J325" s="6">
        <f t="shared" si="42"/>
        <v>250773.6</v>
      </c>
      <c r="K325" s="10">
        <v>45448</v>
      </c>
      <c r="L325" s="56">
        <f t="shared" si="51"/>
        <v>1610</v>
      </c>
    </row>
    <row r="326" spans="1:12" ht="45">
      <c r="A326" s="1">
        <f t="shared" si="50"/>
        <v>340</v>
      </c>
      <c r="B326" s="8" t="s">
        <v>15</v>
      </c>
      <c r="C326" s="2" t="s">
        <v>16</v>
      </c>
      <c r="D326" s="28" t="s">
        <v>216</v>
      </c>
      <c r="E326" s="15">
        <v>890</v>
      </c>
      <c r="F326" s="11" t="s">
        <v>152</v>
      </c>
      <c r="G326" s="12">
        <v>1005700</v>
      </c>
      <c r="H326" s="16">
        <v>0.18</v>
      </c>
      <c r="I326" s="6">
        <f t="shared" si="49"/>
        <v>181026</v>
      </c>
      <c r="J326" s="6">
        <f t="shared" si="42"/>
        <v>1186726</v>
      </c>
      <c r="K326" s="10">
        <v>45478</v>
      </c>
      <c r="L326" s="56">
        <f t="shared" si="51"/>
        <v>1130</v>
      </c>
    </row>
    <row r="327" spans="1:12" ht="45">
      <c r="A327" s="1">
        <f t="shared" si="50"/>
        <v>341</v>
      </c>
      <c r="B327" s="8" t="s">
        <v>15</v>
      </c>
      <c r="C327" s="2" t="s">
        <v>16</v>
      </c>
      <c r="D327" s="28" t="s">
        <v>218</v>
      </c>
      <c r="E327" s="15">
        <v>1250</v>
      </c>
      <c r="F327" s="11" t="s">
        <v>152</v>
      </c>
      <c r="G327" s="12">
        <v>2262500</v>
      </c>
      <c r="H327" s="16">
        <v>0.18</v>
      </c>
      <c r="I327" s="6">
        <f t="shared" si="49"/>
        <v>407250</v>
      </c>
      <c r="J327" s="6">
        <f t="shared" si="42"/>
        <v>2669750</v>
      </c>
      <c r="K327" s="10">
        <v>45509</v>
      </c>
      <c r="L327" s="56">
        <f t="shared" si="51"/>
        <v>1810</v>
      </c>
    </row>
    <row r="328" spans="1:12" ht="45">
      <c r="A328" s="1">
        <f t="shared" si="50"/>
        <v>342</v>
      </c>
      <c r="B328" s="8" t="s">
        <v>15</v>
      </c>
      <c r="C328" s="2" t="s">
        <v>16</v>
      </c>
      <c r="D328" s="28" t="s">
        <v>218</v>
      </c>
      <c r="E328" s="15">
        <v>1250</v>
      </c>
      <c r="F328" s="11" t="s">
        <v>152</v>
      </c>
      <c r="G328" s="12">
        <v>2262500</v>
      </c>
      <c r="H328" s="16">
        <v>0.18</v>
      </c>
      <c r="I328" s="6">
        <f t="shared" si="49"/>
        <v>407250</v>
      </c>
      <c r="J328" s="6">
        <f t="shared" si="42"/>
        <v>2669750</v>
      </c>
      <c r="K328" s="10">
        <v>45540</v>
      </c>
      <c r="L328" s="56">
        <f t="shared" si="51"/>
        <v>1810</v>
      </c>
    </row>
    <row r="329" spans="1:12" ht="30">
      <c r="A329" s="1">
        <v>343</v>
      </c>
      <c r="B329" s="8" t="s">
        <v>97</v>
      </c>
      <c r="C329" s="2" t="s">
        <v>89</v>
      </c>
      <c r="D329" s="28" t="s">
        <v>215</v>
      </c>
      <c r="E329" s="15">
        <v>1075</v>
      </c>
      <c r="F329" s="11" t="s">
        <v>152</v>
      </c>
      <c r="G329" s="12">
        <v>1945750</v>
      </c>
      <c r="H329" s="16">
        <v>0.18</v>
      </c>
      <c r="I329" s="6">
        <f t="shared" si="49"/>
        <v>350235</v>
      </c>
      <c r="J329" s="6">
        <f t="shared" si="42"/>
        <v>2295985</v>
      </c>
      <c r="K329" s="10" t="s">
        <v>182</v>
      </c>
      <c r="L329" s="56">
        <f t="shared" si="51"/>
        <v>1810</v>
      </c>
    </row>
    <row r="330" spans="1:12" ht="30">
      <c r="A330" s="1">
        <v>344</v>
      </c>
      <c r="B330" s="8" t="s">
        <v>63</v>
      </c>
      <c r="C330" s="2" t="s">
        <v>64</v>
      </c>
      <c r="D330" s="28" t="s">
        <v>215</v>
      </c>
      <c r="E330" s="20">
        <v>677.81</v>
      </c>
      <c r="F330" s="11" t="s">
        <v>152</v>
      </c>
      <c r="G330" s="12">
        <v>1226828</v>
      </c>
      <c r="H330" s="16">
        <v>0.18</v>
      </c>
      <c r="I330" s="6">
        <f t="shared" si="49"/>
        <v>220829.03999999998</v>
      </c>
      <c r="J330" s="6">
        <f t="shared" si="42"/>
        <v>1447657.04</v>
      </c>
      <c r="K330" s="10" t="s">
        <v>182</v>
      </c>
      <c r="L330" s="56">
        <f t="shared" si="51"/>
        <v>1809.9880497484546</v>
      </c>
    </row>
    <row r="331" spans="1:12" ht="30">
      <c r="A331" s="1">
        <v>345</v>
      </c>
      <c r="B331" s="8" t="s">
        <v>183</v>
      </c>
      <c r="C331" s="2" t="s">
        <v>184</v>
      </c>
      <c r="D331" s="28" t="s">
        <v>215</v>
      </c>
      <c r="E331" s="15">
        <v>359.61</v>
      </c>
      <c r="F331" s="11" t="s">
        <v>152</v>
      </c>
      <c r="G331" s="12">
        <v>650890</v>
      </c>
      <c r="H331" s="16">
        <v>0.18</v>
      </c>
      <c r="I331" s="6">
        <f t="shared" si="49"/>
        <v>117160.2</v>
      </c>
      <c r="J331" s="6">
        <f t="shared" si="42"/>
        <v>768050.2</v>
      </c>
      <c r="K331" s="10" t="s">
        <v>182</v>
      </c>
      <c r="L331" s="56">
        <f t="shared" si="51"/>
        <v>1809.9885987597675</v>
      </c>
    </row>
    <row r="332" spans="1:12" ht="45">
      <c r="A332" s="1">
        <v>346</v>
      </c>
      <c r="B332" s="8" t="s">
        <v>15</v>
      </c>
      <c r="C332" s="2" t="s">
        <v>16</v>
      </c>
      <c r="D332" s="28" t="s">
        <v>218</v>
      </c>
      <c r="E332" s="15">
        <v>121.16</v>
      </c>
      <c r="F332" s="11" t="s">
        <v>152</v>
      </c>
      <c r="G332" s="12">
        <v>219300</v>
      </c>
      <c r="H332" s="16">
        <v>0.18</v>
      </c>
      <c r="I332" s="6">
        <f t="shared" si="49"/>
        <v>39474</v>
      </c>
      <c r="J332" s="6">
        <f t="shared" si="42"/>
        <v>258774</v>
      </c>
      <c r="K332" s="10" t="s">
        <v>182</v>
      </c>
      <c r="L332" s="56">
        <f t="shared" si="51"/>
        <v>1810.0033014196106</v>
      </c>
    </row>
    <row r="333" spans="1:12" ht="30">
      <c r="A333" s="1">
        <v>347</v>
      </c>
      <c r="B333" s="8" t="s">
        <v>183</v>
      </c>
      <c r="C333" s="2" t="s">
        <v>184</v>
      </c>
      <c r="D333" s="28" t="s">
        <v>215</v>
      </c>
      <c r="E333" s="8">
        <v>1039</v>
      </c>
      <c r="F333" s="11" t="s">
        <v>14</v>
      </c>
      <c r="G333" s="12">
        <v>1672790</v>
      </c>
      <c r="H333" s="16">
        <v>0.18</v>
      </c>
      <c r="I333" s="6">
        <f>G333*H333</f>
        <v>301102.2</v>
      </c>
      <c r="J333" s="6">
        <f t="shared" si="42"/>
        <v>1973892.2</v>
      </c>
      <c r="K333" s="10">
        <v>45510</v>
      </c>
      <c r="L333" s="56">
        <f t="shared" si="51"/>
        <v>1610</v>
      </c>
    </row>
    <row r="334" spans="1:12" ht="30">
      <c r="A334" s="1">
        <f>A333+1</f>
        <v>348</v>
      </c>
      <c r="B334" s="8" t="s">
        <v>57</v>
      </c>
      <c r="C334" s="2" t="s">
        <v>33</v>
      </c>
      <c r="D334" s="28" t="s">
        <v>215</v>
      </c>
      <c r="E334" s="8">
        <v>1727</v>
      </c>
      <c r="F334" s="11" t="s">
        <v>14</v>
      </c>
      <c r="G334" s="12">
        <v>2780470</v>
      </c>
      <c r="H334" s="16">
        <v>0.18</v>
      </c>
      <c r="I334" s="6">
        <f t="shared" ref="I334:I340" si="52">G334*H334</f>
        <v>500484.6</v>
      </c>
      <c r="J334" s="6">
        <f t="shared" si="42"/>
        <v>3280954.6</v>
      </c>
      <c r="K334" s="10">
        <v>45571</v>
      </c>
      <c r="L334" s="56">
        <f t="shared" si="51"/>
        <v>1610</v>
      </c>
    </row>
    <row r="335" spans="1:12" ht="30">
      <c r="A335" s="1">
        <f t="shared" ref="A335:A340" si="53">A334+1</f>
        <v>349</v>
      </c>
      <c r="B335" s="8" t="s">
        <v>57</v>
      </c>
      <c r="C335" s="2" t="s">
        <v>33</v>
      </c>
      <c r="D335" s="28" t="s">
        <v>215</v>
      </c>
      <c r="E335" s="8">
        <v>1727</v>
      </c>
      <c r="F335" s="11" t="s">
        <v>14</v>
      </c>
      <c r="G335" s="12">
        <v>2780470</v>
      </c>
      <c r="H335" s="16">
        <v>0.18</v>
      </c>
      <c r="I335" s="6">
        <f t="shared" si="52"/>
        <v>500484.6</v>
      </c>
      <c r="J335" s="6">
        <f t="shared" ref="J335:J365" si="54">G335+I335</f>
        <v>3280954.6</v>
      </c>
      <c r="K335" s="10">
        <v>45602</v>
      </c>
      <c r="L335" s="56">
        <f t="shared" si="51"/>
        <v>1610</v>
      </c>
    </row>
    <row r="336" spans="1:12" ht="30">
      <c r="A336" s="1">
        <f t="shared" si="53"/>
        <v>350</v>
      </c>
      <c r="B336" s="8" t="s">
        <v>12</v>
      </c>
      <c r="C336" s="2" t="s">
        <v>13</v>
      </c>
      <c r="D336" s="28" t="s">
        <v>215</v>
      </c>
      <c r="E336" s="15">
        <v>520</v>
      </c>
      <c r="F336" s="11" t="s">
        <v>14</v>
      </c>
      <c r="G336" s="12">
        <v>837200</v>
      </c>
      <c r="H336" s="16">
        <v>0.18</v>
      </c>
      <c r="I336" s="6">
        <f t="shared" si="52"/>
        <v>150696</v>
      </c>
      <c r="J336" s="6">
        <f t="shared" si="54"/>
        <v>987896</v>
      </c>
      <c r="K336" s="10" t="s">
        <v>185</v>
      </c>
      <c r="L336" s="56">
        <f t="shared" si="51"/>
        <v>1610</v>
      </c>
    </row>
    <row r="337" spans="1:12" ht="30">
      <c r="A337" s="1">
        <f t="shared" si="53"/>
        <v>351</v>
      </c>
      <c r="B337" s="8" t="s">
        <v>37</v>
      </c>
      <c r="C337" s="2" t="s">
        <v>38</v>
      </c>
      <c r="D337" s="28" t="s">
        <v>215</v>
      </c>
      <c r="E337" s="15">
        <v>1245</v>
      </c>
      <c r="F337" s="11" t="s">
        <v>14</v>
      </c>
      <c r="G337" s="12">
        <v>2004450</v>
      </c>
      <c r="H337" s="16">
        <v>0.18</v>
      </c>
      <c r="I337" s="6">
        <f t="shared" si="52"/>
        <v>360801</v>
      </c>
      <c r="J337" s="6">
        <f t="shared" si="54"/>
        <v>2365251</v>
      </c>
      <c r="K337" s="10" t="s">
        <v>186</v>
      </c>
      <c r="L337" s="56">
        <f t="shared" si="51"/>
        <v>1610</v>
      </c>
    </row>
    <row r="338" spans="1:12" ht="45">
      <c r="A338" s="1">
        <f t="shared" si="53"/>
        <v>352</v>
      </c>
      <c r="B338" s="8" t="s">
        <v>15</v>
      </c>
      <c r="C338" s="2" t="s">
        <v>16</v>
      </c>
      <c r="D338" s="28" t="s">
        <v>216</v>
      </c>
      <c r="E338" s="15">
        <v>5491</v>
      </c>
      <c r="F338" s="11" t="s">
        <v>14</v>
      </c>
      <c r="G338" s="12">
        <v>2855320</v>
      </c>
      <c r="H338" s="16">
        <v>0.18</v>
      </c>
      <c r="I338" s="6">
        <f t="shared" si="52"/>
        <v>513957.6</v>
      </c>
      <c r="J338" s="6">
        <f t="shared" si="54"/>
        <v>3369277.6</v>
      </c>
      <c r="K338" s="10" t="s">
        <v>187</v>
      </c>
      <c r="L338" s="56">
        <f t="shared" si="51"/>
        <v>520</v>
      </c>
    </row>
    <row r="339" spans="1:12" ht="45">
      <c r="A339" s="1">
        <f t="shared" si="53"/>
        <v>353</v>
      </c>
      <c r="B339" s="8" t="s">
        <v>15</v>
      </c>
      <c r="C339" s="2" t="s">
        <v>16</v>
      </c>
      <c r="D339" s="28" t="s">
        <v>217</v>
      </c>
      <c r="E339" s="15">
        <v>3493</v>
      </c>
      <c r="F339" s="11" t="s">
        <v>14</v>
      </c>
      <c r="G339" s="12">
        <v>1956080</v>
      </c>
      <c r="H339" s="16">
        <v>0.18</v>
      </c>
      <c r="I339" s="6">
        <f t="shared" si="52"/>
        <v>352094.39999999997</v>
      </c>
      <c r="J339" s="6">
        <f t="shared" si="54"/>
        <v>2308174.4</v>
      </c>
      <c r="K339" s="10" t="s">
        <v>188</v>
      </c>
      <c r="L339" s="56">
        <f t="shared" si="51"/>
        <v>560</v>
      </c>
    </row>
    <row r="340" spans="1:12" ht="45">
      <c r="A340" s="1">
        <f t="shared" si="53"/>
        <v>354</v>
      </c>
      <c r="B340" s="8" t="s">
        <v>15</v>
      </c>
      <c r="C340" s="2" t="s">
        <v>16</v>
      </c>
      <c r="D340" s="28" t="s">
        <v>216</v>
      </c>
      <c r="E340" s="15">
        <v>960</v>
      </c>
      <c r="F340" s="11" t="s">
        <v>14</v>
      </c>
      <c r="G340" s="12">
        <v>537600</v>
      </c>
      <c r="H340" s="16">
        <v>0.18</v>
      </c>
      <c r="I340" s="6">
        <f t="shared" si="52"/>
        <v>96768</v>
      </c>
      <c r="J340" s="6">
        <f t="shared" si="54"/>
        <v>634368</v>
      </c>
      <c r="K340" s="10" t="s">
        <v>188</v>
      </c>
      <c r="L340" s="56">
        <f t="shared" si="51"/>
        <v>560</v>
      </c>
    </row>
    <row r="341" spans="1:12" ht="30">
      <c r="A341" s="1">
        <v>355</v>
      </c>
      <c r="B341" s="8" t="s">
        <v>75</v>
      </c>
      <c r="C341" s="2" t="s">
        <v>76</v>
      </c>
      <c r="D341" s="28" t="s">
        <v>215</v>
      </c>
      <c r="E341" s="8">
        <v>945</v>
      </c>
      <c r="F341" s="11" t="s">
        <v>14</v>
      </c>
      <c r="G341" s="12">
        <v>1672650</v>
      </c>
      <c r="H341" s="16">
        <v>0.18</v>
      </c>
      <c r="I341" s="6">
        <f>G341*H341</f>
        <v>301077</v>
      </c>
      <c r="J341" s="6">
        <f t="shared" si="54"/>
        <v>1973727</v>
      </c>
      <c r="K341" s="10">
        <v>45450</v>
      </c>
      <c r="L341" s="56">
        <f t="shared" si="51"/>
        <v>1770</v>
      </c>
    </row>
    <row r="342" spans="1:12" ht="30">
      <c r="A342" s="1">
        <f>A341+1</f>
        <v>356</v>
      </c>
      <c r="B342" s="8" t="s">
        <v>75</v>
      </c>
      <c r="C342" s="2" t="s">
        <v>76</v>
      </c>
      <c r="D342" s="28" t="s">
        <v>215</v>
      </c>
      <c r="E342" s="8">
        <v>945</v>
      </c>
      <c r="F342" s="11" t="s">
        <v>14</v>
      </c>
      <c r="G342" s="12">
        <v>1672650</v>
      </c>
      <c r="H342" s="16">
        <v>0.18</v>
      </c>
      <c r="I342" s="6">
        <f t="shared" ref="I342:I347" si="55">G342*H342</f>
        <v>301077</v>
      </c>
      <c r="J342" s="6">
        <f t="shared" si="54"/>
        <v>1973727</v>
      </c>
      <c r="K342" s="10">
        <v>45511</v>
      </c>
      <c r="L342" s="56">
        <f t="shared" si="51"/>
        <v>1770</v>
      </c>
    </row>
    <row r="343" spans="1:12" ht="30">
      <c r="A343" s="1">
        <f t="shared" ref="A343:A344" si="56">A342+1</f>
        <v>357</v>
      </c>
      <c r="B343" s="8" t="s">
        <v>15</v>
      </c>
      <c r="C343" s="2" t="s">
        <v>16</v>
      </c>
      <c r="D343" s="28" t="s">
        <v>215</v>
      </c>
      <c r="E343" s="8">
        <v>735</v>
      </c>
      <c r="F343" s="11" t="s">
        <v>14</v>
      </c>
      <c r="G343" s="12">
        <v>1330350</v>
      </c>
      <c r="H343" s="16">
        <v>0.18</v>
      </c>
      <c r="I343" s="6">
        <f t="shared" si="55"/>
        <v>239463</v>
      </c>
      <c r="J343" s="6">
        <f t="shared" si="54"/>
        <v>1569813</v>
      </c>
      <c r="K343" s="10" t="s">
        <v>189</v>
      </c>
      <c r="L343" s="56">
        <f t="shared" si="51"/>
        <v>1810</v>
      </c>
    </row>
    <row r="344" spans="1:12" ht="30">
      <c r="A344" s="1">
        <f t="shared" si="56"/>
        <v>358</v>
      </c>
      <c r="B344" s="8" t="s">
        <v>12</v>
      </c>
      <c r="C344" s="2" t="s">
        <v>13</v>
      </c>
      <c r="D344" s="28" t="s">
        <v>215</v>
      </c>
      <c r="E344" s="15">
        <v>555</v>
      </c>
      <c r="F344" s="11" t="s">
        <v>14</v>
      </c>
      <c r="G344" s="12">
        <v>893550</v>
      </c>
      <c r="H344" s="16">
        <v>0.18</v>
      </c>
      <c r="I344" s="6">
        <f t="shared" si="55"/>
        <v>160839</v>
      </c>
      <c r="J344" s="6">
        <f t="shared" si="54"/>
        <v>1054389</v>
      </c>
      <c r="K344" s="10" t="s">
        <v>190</v>
      </c>
      <c r="L344" s="56">
        <f t="shared" si="51"/>
        <v>1610</v>
      </c>
    </row>
    <row r="345" spans="1:12" ht="30">
      <c r="A345" s="1">
        <v>359</v>
      </c>
      <c r="B345" s="8" t="s">
        <v>192</v>
      </c>
      <c r="C345" s="2" t="s">
        <v>193</v>
      </c>
      <c r="D345" s="28" t="s">
        <v>215</v>
      </c>
      <c r="E345" s="15">
        <v>206</v>
      </c>
      <c r="F345" s="11" t="s">
        <v>14</v>
      </c>
      <c r="G345" s="12">
        <v>331660</v>
      </c>
      <c r="H345" s="16">
        <v>0.18</v>
      </c>
      <c r="I345" s="6">
        <f t="shared" si="55"/>
        <v>59698.799999999996</v>
      </c>
      <c r="J345" s="6">
        <f t="shared" si="54"/>
        <v>391358.8</v>
      </c>
      <c r="K345" s="10" t="s">
        <v>191</v>
      </c>
      <c r="L345" s="56">
        <f t="shared" si="51"/>
        <v>1610</v>
      </c>
    </row>
    <row r="346" spans="1:12" ht="30">
      <c r="A346" s="1">
        <v>360</v>
      </c>
      <c r="B346" s="8" t="s">
        <v>192</v>
      </c>
      <c r="C346" s="2" t="s">
        <v>193</v>
      </c>
      <c r="D346" s="28" t="s">
        <v>215</v>
      </c>
      <c r="E346" s="15">
        <v>310</v>
      </c>
      <c r="F346" s="11" t="s">
        <v>14</v>
      </c>
      <c r="G346" s="12">
        <v>499100</v>
      </c>
      <c r="H346" s="16">
        <v>0.18</v>
      </c>
      <c r="I346" s="6">
        <f t="shared" si="55"/>
        <v>89838</v>
      </c>
      <c r="J346" s="6">
        <f t="shared" si="54"/>
        <v>588938</v>
      </c>
      <c r="K346" s="10" t="s">
        <v>194</v>
      </c>
      <c r="L346" s="56">
        <f t="shared" si="51"/>
        <v>1610</v>
      </c>
    </row>
    <row r="347" spans="1:12" ht="30">
      <c r="A347" s="1">
        <v>361</v>
      </c>
      <c r="B347" s="8" t="s">
        <v>192</v>
      </c>
      <c r="C347" s="2" t="s">
        <v>193</v>
      </c>
      <c r="D347" s="28" t="s">
        <v>215</v>
      </c>
      <c r="E347" s="15">
        <v>310</v>
      </c>
      <c r="F347" s="11" t="s">
        <v>14</v>
      </c>
      <c r="G347" s="12">
        <v>499100</v>
      </c>
      <c r="H347" s="16">
        <v>0.18</v>
      </c>
      <c r="I347" s="6">
        <f t="shared" si="55"/>
        <v>89838</v>
      </c>
      <c r="J347" s="6">
        <f t="shared" si="54"/>
        <v>588938</v>
      </c>
      <c r="K347" s="10" t="s">
        <v>195</v>
      </c>
      <c r="L347" s="56">
        <f t="shared" si="51"/>
        <v>1610</v>
      </c>
    </row>
    <row r="348" spans="1:12" ht="30">
      <c r="A348" s="1">
        <v>362</v>
      </c>
      <c r="B348" s="8" t="s">
        <v>65</v>
      </c>
      <c r="C348" s="2" t="s">
        <v>95</v>
      </c>
      <c r="D348" s="28" t="s">
        <v>215</v>
      </c>
      <c r="E348" s="8">
        <v>785</v>
      </c>
      <c r="F348" s="11" t="s">
        <v>152</v>
      </c>
      <c r="G348" s="12">
        <v>1389450</v>
      </c>
      <c r="H348" s="16">
        <v>0.18</v>
      </c>
      <c r="I348" s="6">
        <f>G348*H348</f>
        <v>250101</v>
      </c>
      <c r="J348" s="6">
        <f t="shared" si="54"/>
        <v>1639551</v>
      </c>
      <c r="K348" s="9">
        <v>45330</v>
      </c>
      <c r="L348" s="56">
        <f t="shared" si="51"/>
        <v>1770</v>
      </c>
    </row>
    <row r="349" spans="1:12" ht="30">
      <c r="A349" s="1">
        <v>363</v>
      </c>
      <c r="B349" s="8" t="s">
        <v>37</v>
      </c>
      <c r="C349" s="2" t="s">
        <v>38</v>
      </c>
      <c r="D349" s="28" t="s">
        <v>215</v>
      </c>
      <c r="E349" s="8">
        <v>1050</v>
      </c>
      <c r="F349" s="11" t="s">
        <v>152</v>
      </c>
      <c r="G349" s="12">
        <v>1690500</v>
      </c>
      <c r="H349" s="16">
        <v>0.18</v>
      </c>
      <c r="I349" s="6">
        <f t="shared" ref="I349:I354" si="57">G349*H349</f>
        <v>304290</v>
      </c>
      <c r="J349" s="6">
        <f t="shared" si="54"/>
        <v>1994790</v>
      </c>
      <c r="K349" s="9">
        <v>45330</v>
      </c>
      <c r="L349" s="56">
        <f t="shared" si="51"/>
        <v>1610</v>
      </c>
    </row>
    <row r="350" spans="1:12" ht="30">
      <c r="A350" s="1">
        <v>364</v>
      </c>
      <c r="B350" s="8" t="s">
        <v>148</v>
      </c>
      <c r="C350" s="2" t="s">
        <v>149</v>
      </c>
      <c r="D350" s="28" t="s">
        <v>215</v>
      </c>
      <c r="E350" s="8">
        <v>61.640999999999998</v>
      </c>
      <c r="F350" s="11" t="s">
        <v>152</v>
      </c>
      <c r="G350" s="12">
        <v>101707.7</v>
      </c>
      <c r="H350" s="16">
        <v>0.18</v>
      </c>
      <c r="I350" s="6">
        <f t="shared" si="57"/>
        <v>18307.385999999999</v>
      </c>
      <c r="J350" s="6">
        <f t="shared" si="54"/>
        <v>120015.086</v>
      </c>
      <c r="K350" s="9">
        <v>45604</v>
      </c>
      <c r="L350" s="56">
        <f t="shared" si="51"/>
        <v>1650.000811148424</v>
      </c>
    </row>
    <row r="351" spans="1:12" ht="30">
      <c r="A351" s="1">
        <v>365</v>
      </c>
      <c r="B351" s="8" t="s">
        <v>197</v>
      </c>
      <c r="C351" s="2" t="s">
        <v>48</v>
      </c>
      <c r="D351" s="28" t="s">
        <v>215</v>
      </c>
      <c r="E351" s="15">
        <v>780</v>
      </c>
      <c r="F351" s="11" t="s">
        <v>152</v>
      </c>
      <c r="G351" s="12">
        <v>1380600</v>
      </c>
      <c r="H351" s="16">
        <v>0.18</v>
      </c>
      <c r="I351" s="6">
        <f t="shared" si="57"/>
        <v>248508</v>
      </c>
      <c r="J351" s="6">
        <f t="shared" si="54"/>
        <v>1629108</v>
      </c>
      <c r="K351" s="9" t="s">
        <v>196</v>
      </c>
      <c r="L351" s="56">
        <f t="shared" si="51"/>
        <v>1770</v>
      </c>
    </row>
    <row r="352" spans="1:12" ht="30">
      <c r="A352" s="1">
        <v>366</v>
      </c>
      <c r="B352" s="8" t="s">
        <v>197</v>
      </c>
      <c r="C352" s="2" t="s">
        <v>48</v>
      </c>
      <c r="D352" s="28" t="s">
        <v>215</v>
      </c>
      <c r="E352" s="15">
        <v>790</v>
      </c>
      <c r="F352" s="11" t="s">
        <v>152</v>
      </c>
      <c r="G352" s="12">
        <v>1398300</v>
      </c>
      <c r="H352" s="16">
        <v>0.18</v>
      </c>
      <c r="I352" s="6">
        <f t="shared" si="57"/>
        <v>251694</v>
      </c>
      <c r="J352" s="6">
        <f t="shared" si="54"/>
        <v>1649994</v>
      </c>
      <c r="K352" s="9" t="s">
        <v>196</v>
      </c>
      <c r="L352" s="56">
        <f t="shared" si="51"/>
        <v>1770</v>
      </c>
    </row>
    <row r="353" spans="1:12" ht="30">
      <c r="A353" s="1">
        <v>367</v>
      </c>
      <c r="B353" s="8" t="s">
        <v>15</v>
      </c>
      <c r="C353" s="2" t="s">
        <v>16</v>
      </c>
      <c r="D353" s="28" t="s">
        <v>215</v>
      </c>
      <c r="E353" s="15">
        <v>1171</v>
      </c>
      <c r="F353" s="11" t="s">
        <v>152</v>
      </c>
      <c r="G353" s="12">
        <v>2118786</v>
      </c>
      <c r="H353" s="16">
        <v>0.18</v>
      </c>
      <c r="I353" s="6">
        <f t="shared" si="57"/>
        <v>381381.48</v>
      </c>
      <c r="J353" s="6">
        <f t="shared" si="54"/>
        <v>2500167.48</v>
      </c>
      <c r="K353" s="10" t="s">
        <v>198</v>
      </c>
      <c r="L353" s="56">
        <f t="shared" si="51"/>
        <v>1809.3817250213492</v>
      </c>
    </row>
    <row r="354" spans="1:12" ht="30">
      <c r="A354" s="1">
        <v>368</v>
      </c>
      <c r="B354" s="8" t="s">
        <v>15</v>
      </c>
      <c r="C354" s="2" t="s">
        <v>16</v>
      </c>
      <c r="D354" s="28" t="s">
        <v>215</v>
      </c>
      <c r="E354" s="15">
        <v>1311</v>
      </c>
      <c r="F354" s="11" t="s">
        <v>152</v>
      </c>
      <c r="G354" s="12">
        <v>2372910</v>
      </c>
      <c r="H354" s="16">
        <v>0.18</v>
      </c>
      <c r="I354" s="6">
        <f t="shared" si="57"/>
        <v>427123.8</v>
      </c>
      <c r="J354" s="6">
        <f t="shared" si="54"/>
        <v>2800033.8</v>
      </c>
      <c r="K354" s="10" t="s">
        <v>198</v>
      </c>
      <c r="L354" s="56">
        <f t="shared" si="51"/>
        <v>1810</v>
      </c>
    </row>
    <row r="355" spans="1:12" ht="30">
      <c r="A355" s="1">
        <v>369</v>
      </c>
      <c r="B355" s="8" t="s">
        <v>134</v>
      </c>
      <c r="C355" s="2" t="s">
        <v>135</v>
      </c>
      <c r="D355" s="28" t="s">
        <v>215</v>
      </c>
      <c r="E355" s="8">
        <v>68.388999999999996</v>
      </c>
      <c r="F355" s="11" t="s">
        <v>14</v>
      </c>
      <c r="G355" s="12">
        <v>110106.3</v>
      </c>
      <c r="H355" s="17">
        <v>0.18</v>
      </c>
      <c r="I355" s="15">
        <f>G355*H355</f>
        <v>19819.133999999998</v>
      </c>
      <c r="J355" s="15">
        <f t="shared" si="54"/>
        <v>129925.43400000001</v>
      </c>
      <c r="K355" s="9">
        <v>45574</v>
      </c>
      <c r="L355" s="56">
        <f t="shared" si="51"/>
        <v>1610.0001462223458</v>
      </c>
    </row>
    <row r="356" spans="1:12" ht="30">
      <c r="A356" s="1">
        <f>A355+1</f>
        <v>370</v>
      </c>
      <c r="B356" s="8" t="s">
        <v>37</v>
      </c>
      <c r="C356" s="2" t="s">
        <v>38</v>
      </c>
      <c r="D356" s="28" t="s">
        <v>215</v>
      </c>
      <c r="E356" s="8">
        <v>876.47</v>
      </c>
      <c r="F356" s="11" t="s">
        <v>14</v>
      </c>
      <c r="G356" s="12">
        <v>1411112</v>
      </c>
      <c r="H356" s="16">
        <v>0.18</v>
      </c>
      <c r="I356" s="6">
        <f t="shared" ref="I356:I359" si="58">G356*H356</f>
        <v>254000.16</v>
      </c>
      <c r="J356" s="6">
        <f t="shared" si="54"/>
        <v>1665112.16</v>
      </c>
      <c r="K356" s="9" t="s">
        <v>199</v>
      </c>
      <c r="L356" s="56">
        <f t="shared" si="51"/>
        <v>1609.9946375802936</v>
      </c>
    </row>
    <row r="357" spans="1:12" ht="30">
      <c r="A357" s="1">
        <v>372</v>
      </c>
      <c r="B357" s="8" t="s">
        <v>200</v>
      </c>
      <c r="C357" s="2" t="s">
        <v>201</v>
      </c>
      <c r="D357" s="28" t="s">
        <v>215</v>
      </c>
      <c r="E357" s="15">
        <v>874</v>
      </c>
      <c r="F357" s="11" t="s">
        <v>14</v>
      </c>
      <c r="G357" s="12">
        <v>1547040</v>
      </c>
      <c r="H357" s="16">
        <v>0.18</v>
      </c>
      <c r="I357" s="6">
        <f t="shared" si="58"/>
        <v>278467.20000000001</v>
      </c>
      <c r="J357" s="6">
        <f t="shared" si="54"/>
        <v>1825507.2</v>
      </c>
      <c r="K357" s="9" t="s">
        <v>199</v>
      </c>
      <c r="L357" s="56">
        <f t="shared" si="51"/>
        <v>1770.0686498855835</v>
      </c>
    </row>
    <row r="358" spans="1:12" ht="30">
      <c r="A358" s="1">
        <v>373</v>
      </c>
      <c r="B358" s="8" t="s">
        <v>203</v>
      </c>
      <c r="C358" s="2" t="s">
        <v>204</v>
      </c>
      <c r="D358" s="28" t="s">
        <v>215</v>
      </c>
      <c r="E358" s="15">
        <v>1200</v>
      </c>
      <c r="F358" s="11" t="s">
        <v>14</v>
      </c>
      <c r="G358" s="12">
        <v>2124000</v>
      </c>
      <c r="H358" s="16">
        <v>0.18</v>
      </c>
      <c r="I358" s="6">
        <f t="shared" si="58"/>
        <v>382320</v>
      </c>
      <c r="J358" s="6">
        <f t="shared" si="54"/>
        <v>2506320</v>
      </c>
      <c r="K358" s="9" t="s">
        <v>202</v>
      </c>
      <c r="L358" s="56">
        <f t="shared" si="51"/>
        <v>1770</v>
      </c>
    </row>
    <row r="359" spans="1:12" ht="30">
      <c r="A359" s="1">
        <v>374</v>
      </c>
      <c r="B359" s="8" t="s">
        <v>206</v>
      </c>
      <c r="C359" s="2" t="s">
        <v>207</v>
      </c>
      <c r="D359" s="28" t="s">
        <v>215</v>
      </c>
      <c r="E359" s="15">
        <v>1500</v>
      </c>
      <c r="F359" s="11" t="s">
        <v>14</v>
      </c>
      <c r="G359" s="12">
        <v>2655000</v>
      </c>
      <c r="H359" s="16">
        <v>0.18</v>
      </c>
      <c r="I359" s="6">
        <f t="shared" si="58"/>
        <v>477900</v>
      </c>
      <c r="J359" s="6">
        <f t="shared" si="54"/>
        <v>3132900</v>
      </c>
      <c r="K359" s="9" t="s">
        <v>205</v>
      </c>
      <c r="L359" s="56">
        <f t="shared" si="51"/>
        <v>1770</v>
      </c>
    </row>
    <row r="360" spans="1:12" ht="30">
      <c r="A360" s="1">
        <v>375</v>
      </c>
      <c r="B360" s="8" t="s">
        <v>208</v>
      </c>
      <c r="C360" s="2" t="s">
        <v>209</v>
      </c>
      <c r="D360" s="28" t="s">
        <v>215</v>
      </c>
      <c r="E360" s="8">
        <v>360</v>
      </c>
      <c r="F360" s="11" t="s">
        <v>14</v>
      </c>
      <c r="G360" s="12">
        <v>637200</v>
      </c>
      <c r="H360" s="17">
        <v>0.18</v>
      </c>
      <c r="I360" s="15">
        <f>G360*H360</f>
        <v>114696</v>
      </c>
      <c r="J360" s="15">
        <f t="shared" si="54"/>
        <v>751896</v>
      </c>
      <c r="K360" s="9">
        <v>45606</v>
      </c>
      <c r="L360" s="56">
        <f t="shared" si="51"/>
        <v>1770</v>
      </c>
    </row>
    <row r="361" spans="1:12" ht="30">
      <c r="A361" s="1">
        <f>A360+1</f>
        <v>376</v>
      </c>
      <c r="B361" s="8" t="s">
        <v>12</v>
      </c>
      <c r="C361" s="2" t="s">
        <v>13</v>
      </c>
      <c r="D361" s="28" t="s">
        <v>215</v>
      </c>
      <c r="E361" s="8">
        <v>1890</v>
      </c>
      <c r="F361" s="11" t="s">
        <v>14</v>
      </c>
      <c r="G361" s="12">
        <v>3345300</v>
      </c>
      <c r="H361" s="16">
        <v>0.18</v>
      </c>
      <c r="I361" s="6">
        <f t="shared" ref="I361:I365" si="59">G361*H361</f>
        <v>602154</v>
      </c>
      <c r="J361" s="6">
        <f t="shared" si="54"/>
        <v>3947454</v>
      </c>
      <c r="K361" s="9">
        <v>45606</v>
      </c>
      <c r="L361" s="56">
        <f t="shared" si="51"/>
        <v>1770</v>
      </c>
    </row>
    <row r="362" spans="1:12" ht="30">
      <c r="A362" s="1">
        <f>A361+1</f>
        <v>377</v>
      </c>
      <c r="B362" s="8" t="s">
        <v>362</v>
      </c>
      <c r="C362" s="2" t="s">
        <v>210</v>
      </c>
      <c r="D362" s="28" t="s">
        <v>215</v>
      </c>
      <c r="E362" s="15">
        <v>480</v>
      </c>
      <c r="F362" s="11" t="s">
        <v>14</v>
      </c>
      <c r="G362" s="12">
        <v>849600</v>
      </c>
      <c r="H362" s="16">
        <v>0.18</v>
      </c>
      <c r="I362" s="6">
        <f t="shared" si="59"/>
        <v>152928</v>
      </c>
      <c r="J362" s="6">
        <f t="shared" si="54"/>
        <v>1002528</v>
      </c>
      <c r="K362" s="9">
        <v>45483</v>
      </c>
      <c r="L362" s="56">
        <f t="shared" si="51"/>
        <v>1770</v>
      </c>
    </row>
    <row r="363" spans="1:12">
      <c r="A363" s="1">
        <v>378</v>
      </c>
      <c r="B363" s="8" t="s">
        <v>15</v>
      </c>
      <c r="C363" s="2" t="s">
        <v>16</v>
      </c>
      <c r="D363" s="2" t="s">
        <v>220</v>
      </c>
      <c r="E363" s="15">
        <v>13150</v>
      </c>
      <c r="F363" s="11" t="s">
        <v>14</v>
      </c>
      <c r="G363" s="12">
        <v>4865500</v>
      </c>
      <c r="H363" s="16">
        <v>0.18</v>
      </c>
      <c r="I363" s="6">
        <f t="shared" si="59"/>
        <v>875790</v>
      </c>
      <c r="J363" s="6">
        <f t="shared" si="54"/>
        <v>5741290</v>
      </c>
      <c r="K363" s="9" t="s">
        <v>211</v>
      </c>
      <c r="L363" s="56">
        <f t="shared" si="51"/>
        <v>370</v>
      </c>
    </row>
    <row r="364" spans="1:12">
      <c r="A364" s="1">
        <v>379</v>
      </c>
      <c r="B364" s="8" t="s">
        <v>212</v>
      </c>
      <c r="C364" s="2" t="s">
        <v>64</v>
      </c>
      <c r="D364" s="2" t="s">
        <v>220</v>
      </c>
      <c r="E364" s="15">
        <v>2500</v>
      </c>
      <c r="F364" s="11" t="s">
        <v>14</v>
      </c>
      <c r="G364" s="12">
        <v>925000</v>
      </c>
      <c r="H364" s="16">
        <v>0.18</v>
      </c>
      <c r="I364" s="6">
        <f t="shared" si="59"/>
        <v>166500</v>
      </c>
      <c r="J364" s="6">
        <f t="shared" si="54"/>
        <v>1091500</v>
      </c>
      <c r="K364" s="9" t="s">
        <v>211</v>
      </c>
      <c r="L364" s="56">
        <f t="shared" si="51"/>
        <v>370</v>
      </c>
    </row>
    <row r="365" spans="1:12">
      <c r="A365" s="1">
        <v>380</v>
      </c>
      <c r="B365" s="8" t="s">
        <v>213</v>
      </c>
      <c r="C365" s="2" t="s">
        <v>201</v>
      </c>
      <c r="D365" s="2" t="s">
        <v>220</v>
      </c>
      <c r="E365" s="15">
        <v>2330</v>
      </c>
      <c r="F365" s="11" t="s">
        <v>14</v>
      </c>
      <c r="G365" s="12">
        <v>862100</v>
      </c>
      <c r="H365" s="16">
        <v>0.18</v>
      </c>
      <c r="I365" s="6">
        <f t="shared" si="59"/>
        <v>155178</v>
      </c>
      <c r="J365" s="6">
        <f t="shared" si="54"/>
        <v>1017278</v>
      </c>
      <c r="K365" s="9" t="s">
        <v>211</v>
      </c>
      <c r="L365" s="56">
        <f t="shared" si="51"/>
        <v>370</v>
      </c>
    </row>
    <row r="366" spans="1:12">
      <c r="A366" s="1"/>
      <c r="B366" s="8"/>
      <c r="C366" s="2"/>
      <c r="D366" s="2"/>
      <c r="E366" s="15"/>
      <c r="F366" s="11" t="s">
        <v>14</v>
      </c>
      <c r="G366" s="12">
        <f>E366*L366</f>
        <v>0</v>
      </c>
      <c r="H366" s="16">
        <v>0.18</v>
      </c>
      <c r="I366" s="6">
        <f t="shared" ref="I366:I368" si="60">G366*H366</f>
        <v>0</v>
      </c>
      <c r="J366" s="6">
        <f t="shared" ref="J366:J368" si="61">G366+I366</f>
        <v>0</v>
      </c>
      <c r="L366" s="56"/>
    </row>
    <row r="367" spans="1:12">
      <c r="A367" s="1"/>
      <c r="B367" s="8"/>
      <c r="C367" s="2"/>
      <c r="D367" s="2"/>
      <c r="E367" s="15"/>
      <c r="F367" s="11" t="s">
        <v>14</v>
      </c>
      <c r="G367" s="12">
        <f t="shared" ref="G367:G368" si="62">E367*L367</f>
        <v>0</v>
      </c>
      <c r="H367" s="16">
        <v>0.18</v>
      </c>
      <c r="I367" s="6">
        <f t="shared" si="60"/>
        <v>0</v>
      </c>
      <c r="J367" s="6">
        <f t="shared" si="61"/>
        <v>0</v>
      </c>
      <c r="L367" s="56"/>
    </row>
    <row r="368" spans="1:12">
      <c r="A368" s="1"/>
      <c r="B368" s="8"/>
      <c r="C368" s="2"/>
      <c r="D368" s="2"/>
      <c r="E368" s="15"/>
      <c r="F368" s="11" t="s">
        <v>14</v>
      </c>
      <c r="G368" s="12">
        <f t="shared" si="62"/>
        <v>0</v>
      </c>
      <c r="H368" s="16">
        <v>0.18</v>
      </c>
      <c r="I368" s="6">
        <f t="shared" si="60"/>
        <v>0</v>
      </c>
      <c r="J368" s="6">
        <f t="shared" si="61"/>
        <v>0</v>
      </c>
      <c r="L368" s="56"/>
    </row>
  </sheetData>
  <autoFilter ref="A1:L365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M21"/>
  <sheetViews>
    <sheetView tabSelected="1" zoomScaleNormal="100" workbookViewId="0">
      <selection activeCell="D7" sqref="D7"/>
    </sheetView>
  </sheetViews>
  <sheetFormatPr defaultRowHeight="15"/>
  <cols>
    <col min="1" max="1" width="3" customWidth="1"/>
    <col min="2" max="2" width="12.5703125" customWidth="1"/>
    <col min="3" max="3" width="7.140625" customWidth="1"/>
    <col min="4" max="4" width="8.5703125" customWidth="1"/>
    <col min="6" max="6" width="10.7109375" customWidth="1"/>
    <col min="7" max="7" width="12.28515625" customWidth="1"/>
    <col min="8" max="8" width="11" bestFit="1" customWidth="1"/>
    <col min="10" max="10" width="9.42578125" customWidth="1"/>
    <col min="11" max="11" width="12.5703125" bestFit="1" customWidth="1"/>
    <col min="12" max="12" width="3.28515625" customWidth="1"/>
    <col min="13" max="13" width="15.85546875" bestFit="1" customWidth="1"/>
  </cols>
  <sheetData>
    <row r="1" spans="1:13">
      <c r="A1" s="84"/>
      <c r="B1" s="85"/>
      <c r="C1" s="85"/>
      <c r="D1" s="85"/>
      <c r="E1" s="85"/>
      <c r="F1" s="85"/>
      <c r="G1" s="85"/>
      <c r="H1" s="85"/>
      <c r="I1" s="85"/>
      <c r="J1" s="85"/>
      <c r="K1" s="85"/>
      <c r="L1" s="86"/>
    </row>
    <row r="2" spans="1:13" ht="15" customHeight="1">
      <c r="A2" s="87"/>
      <c r="B2" s="7" t="s">
        <v>359</v>
      </c>
      <c r="C2" s="78"/>
      <c r="D2" s="48"/>
      <c r="E2" s="78"/>
      <c r="F2" s="78"/>
      <c r="G2" s="78"/>
      <c r="H2" s="78"/>
      <c r="I2" s="78"/>
      <c r="J2" s="78"/>
      <c r="K2" s="48"/>
      <c r="L2" s="88"/>
    </row>
    <row r="3" spans="1:13" ht="15.75" thickBot="1">
      <c r="A3" s="87"/>
      <c r="B3" s="7" t="s">
        <v>360</v>
      </c>
      <c r="C3" s="7"/>
      <c r="D3" s="95"/>
      <c r="E3" s="30"/>
      <c r="F3" s="30"/>
      <c r="G3" s="30"/>
      <c r="H3" s="30"/>
      <c r="I3" s="30"/>
      <c r="J3" s="30"/>
      <c r="K3" s="31"/>
      <c r="L3" s="88"/>
    </row>
    <row r="4" spans="1:13">
      <c r="A4" s="87"/>
      <c r="B4" s="7" t="s">
        <v>222</v>
      </c>
      <c r="C4" s="77"/>
      <c r="D4" s="48"/>
      <c r="E4" s="30"/>
      <c r="F4" s="127" t="s">
        <v>277</v>
      </c>
      <c r="G4" s="128"/>
      <c r="H4" s="129"/>
      <c r="I4" s="30"/>
      <c r="J4" s="106" t="s">
        <v>221</v>
      </c>
      <c r="K4" s="107"/>
      <c r="L4" s="88"/>
    </row>
    <row r="5" spans="1:13">
      <c r="A5" s="87"/>
      <c r="B5" s="94" t="s">
        <v>223</v>
      </c>
      <c r="C5" s="94"/>
      <c r="D5" s="93"/>
      <c r="E5" s="30"/>
      <c r="F5" s="130"/>
      <c r="G5" s="131"/>
      <c r="H5" s="132"/>
      <c r="I5" s="30"/>
      <c r="J5" s="108"/>
      <c r="K5" s="109"/>
      <c r="L5" s="88"/>
    </row>
    <row r="6" spans="1:13" ht="15.75" thickBot="1">
      <c r="A6" s="87"/>
      <c r="B6" s="7" t="s">
        <v>361</v>
      </c>
      <c r="C6" s="7"/>
      <c r="D6" s="7"/>
      <c r="E6" s="30"/>
      <c r="F6" s="133"/>
      <c r="G6" s="134"/>
      <c r="H6" s="135"/>
      <c r="I6" s="30"/>
      <c r="J6" s="30"/>
      <c r="K6" s="31"/>
      <c r="L6" s="88"/>
    </row>
    <row r="7" spans="1:13">
      <c r="A7" s="87"/>
      <c r="B7" s="74" t="s">
        <v>240</v>
      </c>
      <c r="C7" s="53"/>
      <c r="D7" s="83">
        <v>340</v>
      </c>
      <c r="E7" s="33"/>
      <c r="F7" s="33"/>
      <c r="G7" s="33"/>
      <c r="H7" s="33"/>
      <c r="I7" s="33"/>
      <c r="J7" s="81" t="s">
        <v>241</v>
      </c>
      <c r="K7" s="82">
        <f>VLOOKUP(D7,Index!A2:L365,11,0)</f>
        <v>45478</v>
      </c>
      <c r="L7" s="88"/>
    </row>
    <row r="8" spans="1:13">
      <c r="A8" s="87"/>
      <c r="B8" s="77" t="s">
        <v>235</v>
      </c>
      <c r="C8" s="80"/>
      <c r="D8" s="80" t="str">
        <f>VLOOKUP(D7,Index!A2:K365,2,0)</f>
        <v>MANSOOR ENTERPRISES</v>
      </c>
      <c r="E8" s="78"/>
      <c r="F8" s="78"/>
      <c r="G8" s="78"/>
      <c r="H8" s="78"/>
      <c r="I8" s="78"/>
      <c r="J8" s="78"/>
      <c r="K8" s="48"/>
      <c r="L8" s="88"/>
    </row>
    <row r="9" spans="1:13">
      <c r="A9" s="87"/>
      <c r="B9" s="77" t="s">
        <v>236</v>
      </c>
      <c r="C9" s="78"/>
      <c r="D9" s="78" t="str">
        <f>VLOOKUP(D8,Vendor!A2:C41,2,0)</f>
        <v>A-97, Street No.4, Block A, KDA Officer Housing Society</v>
      </c>
      <c r="E9" s="78"/>
      <c r="F9" s="78"/>
      <c r="G9" s="78"/>
      <c r="H9" s="78"/>
      <c r="I9" s="78"/>
      <c r="J9" s="78"/>
      <c r="K9" s="48"/>
      <c r="L9" s="88"/>
    </row>
    <row r="10" spans="1:13">
      <c r="A10" s="87"/>
      <c r="B10" s="79" t="s">
        <v>237</v>
      </c>
      <c r="C10" s="78"/>
      <c r="D10" s="78" t="str">
        <f>VLOOKUP(D8,Vendor!A3:C42,3,0)</f>
        <v>32-77-8762-035-89</v>
      </c>
      <c r="E10" s="78"/>
      <c r="F10" s="78"/>
      <c r="G10" s="78"/>
      <c r="H10" s="78"/>
      <c r="I10" s="78"/>
      <c r="J10" s="78"/>
      <c r="K10" s="48"/>
      <c r="L10" s="88"/>
    </row>
    <row r="11" spans="1:13">
      <c r="A11" s="87"/>
      <c r="B11" s="76" t="s">
        <v>239</v>
      </c>
      <c r="C11" s="33"/>
      <c r="D11" s="33" t="str">
        <f>VLOOKUP(D7,Index!A2:K365,3,0)</f>
        <v>8238291-6</v>
      </c>
      <c r="E11" s="33"/>
      <c r="F11" s="33"/>
      <c r="G11" s="33"/>
      <c r="H11" s="33"/>
      <c r="I11" s="33"/>
      <c r="J11" s="33"/>
      <c r="K11" s="32"/>
      <c r="L11" s="88"/>
    </row>
    <row r="12" spans="1:13" ht="45">
      <c r="A12" s="87"/>
      <c r="B12" s="73" t="s">
        <v>224</v>
      </c>
      <c r="C12" s="110" t="s">
        <v>225</v>
      </c>
      <c r="D12" s="111"/>
      <c r="E12" s="112"/>
      <c r="F12" s="35" t="s">
        <v>226</v>
      </c>
      <c r="G12" s="36" t="s">
        <v>227</v>
      </c>
      <c r="H12" s="35" t="s">
        <v>228</v>
      </c>
      <c r="I12" s="35" t="s">
        <v>229</v>
      </c>
      <c r="J12" s="37" t="s">
        <v>230</v>
      </c>
      <c r="K12" s="37" t="s">
        <v>231</v>
      </c>
      <c r="L12" s="88"/>
    </row>
    <row r="13" spans="1:13">
      <c r="A13" s="87"/>
      <c r="B13" s="75">
        <f>VLOOKUP(D7,Index!A2:K365,5,0)</f>
        <v>890</v>
      </c>
      <c r="C13" s="115" t="str">
        <f>VLOOKUP(Invoice!D7,Index!A2:K365,4,0)</f>
        <v>handbags Parts Comprising of Free Box Made Of Iron &amp; Steel (8308.9030)</v>
      </c>
      <c r="D13" s="116"/>
      <c r="E13" s="117"/>
      <c r="F13" s="121">
        <f>VLOOKUP(D7,Index!A2:L365,12,0)</f>
        <v>1130</v>
      </c>
      <c r="G13" s="123">
        <f>SUM(B13*F13)</f>
        <v>1005700</v>
      </c>
      <c r="H13" s="124">
        <v>0.17</v>
      </c>
      <c r="I13" s="113">
        <f>G13*H13</f>
        <v>170969</v>
      </c>
      <c r="J13" s="126">
        <v>0</v>
      </c>
      <c r="K13" s="113">
        <f>G13+I13</f>
        <v>1176669</v>
      </c>
      <c r="L13" s="88"/>
      <c r="M13" s="38"/>
    </row>
    <row r="14" spans="1:13">
      <c r="A14" s="87"/>
      <c r="B14" s="66" t="s">
        <v>14</v>
      </c>
      <c r="C14" s="118"/>
      <c r="D14" s="119"/>
      <c r="E14" s="120"/>
      <c r="F14" s="122"/>
      <c r="G14" s="123"/>
      <c r="H14" s="125"/>
      <c r="I14" s="114"/>
      <c r="J14" s="126"/>
      <c r="K14" s="114"/>
      <c r="L14" s="88"/>
    </row>
    <row r="15" spans="1:13" ht="15" customHeight="1">
      <c r="A15" s="87"/>
      <c r="B15" s="39"/>
      <c r="C15" s="40"/>
      <c r="D15" s="41"/>
      <c r="E15" s="42"/>
      <c r="F15" s="43"/>
      <c r="G15" s="43"/>
      <c r="H15" s="44"/>
      <c r="I15" s="43"/>
      <c r="J15" s="44"/>
      <c r="K15" s="43"/>
      <c r="L15" s="88"/>
    </row>
    <row r="16" spans="1:13">
      <c r="A16" s="87"/>
      <c r="B16" s="46">
        <f>SUM(B13:B15)</f>
        <v>890</v>
      </c>
      <c r="C16" s="96" t="s">
        <v>10</v>
      </c>
      <c r="D16" s="97"/>
      <c r="E16" s="98"/>
      <c r="F16" s="7"/>
      <c r="G16" s="47">
        <f>SUM(G13:G15)</f>
        <v>1005700</v>
      </c>
      <c r="H16" s="48"/>
      <c r="I16" s="7"/>
      <c r="J16" s="7"/>
      <c r="K16" s="49">
        <f>SUM(K13:K15)</f>
        <v>1176669</v>
      </c>
      <c r="L16" s="88"/>
    </row>
    <row r="17" spans="1:12">
      <c r="A17" s="87"/>
      <c r="B17" s="50"/>
      <c r="C17" s="51"/>
      <c r="D17" s="51"/>
      <c r="E17" s="51"/>
      <c r="F17" s="33"/>
      <c r="G17" s="33"/>
      <c r="H17" s="99" t="s">
        <v>232</v>
      </c>
      <c r="I17" s="99"/>
      <c r="J17" s="100"/>
      <c r="K17" s="52">
        <f>SUM(K13:K15)</f>
        <v>1176669</v>
      </c>
      <c r="L17" s="88"/>
    </row>
    <row r="18" spans="1:12">
      <c r="A18" s="87"/>
      <c r="B18" s="29"/>
      <c r="C18" s="45"/>
      <c r="D18" s="45"/>
      <c r="E18" s="45"/>
      <c r="F18" s="30"/>
      <c r="G18" s="30"/>
      <c r="H18" s="30"/>
      <c r="I18" s="30"/>
      <c r="J18" s="30"/>
      <c r="K18" s="31"/>
      <c r="L18" s="88"/>
    </row>
    <row r="19" spans="1:12" ht="15.75" customHeight="1" thickBot="1">
      <c r="A19" s="87"/>
      <c r="B19" s="105" t="s">
        <v>233</v>
      </c>
      <c r="C19" s="105"/>
      <c r="D19" s="101" t="str">
        <f>SpellNumber(K17)</f>
        <v>One Lakh One Hundred Seventy Six Thousand Six Hundred Sixty Nine Rupees Only</v>
      </c>
      <c r="E19" s="102"/>
      <c r="F19" s="102"/>
      <c r="G19" s="102"/>
      <c r="H19" s="30"/>
      <c r="I19" s="30"/>
      <c r="J19" s="30"/>
      <c r="K19" s="31"/>
      <c r="L19" s="88"/>
    </row>
    <row r="20" spans="1:12" ht="15.75" thickTop="1">
      <c r="A20" s="87"/>
      <c r="B20" s="105"/>
      <c r="C20" s="105"/>
      <c r="D20" s="102"/>
      <c r="E20" s="102"/>
      <c r="F20" s="102"/>
      <c r="G20" s="102"/>
      <c r="H20" s="33"/>
      <c r="I20" s="103" t="s">
        <v>234</v>
      </c>
      <c r="J20" s="103"/>
      <c r="K20" s="104"/>
      <c r="L20" s="88"/>
    </row>
    <row r="21" spans="1:12" ht="15.75" thickBot="1">
      <c r="A21" s="89"/>
      <c r="B21" s="90"/>
      <c r="C21" s="91"/>
      <c r="D21" s="91"/>
      <c r="E21" s="91"/>
      <c r="F21" s="90"/>
      <c r="G21" s="90"/>
      <c r="H21" s="90"/>
      <c r="I21" s="90"/>
      <c r="J21" s="90"/>
      <c r="K21" s="90"/>
      <c r="L21" s="92"/>
    </row>
  </sheetData>
  <mergeCells count="15">
    <mergeCell ref="J4:K5"/>
    <mergeCell ref="C12:E12"/>
    <mergeCell ref="K13:K14"/>
    <mergeCell ref="C13:E14"/>
    <mergeCell ref="F13:F14"/>
    <mergeCell ref="G13:G14"/>
    <mergeCell ref="H13:H14"/>
    <mergeCell ref="I13:I14"/>
    <mergeCell ref="J13:J14"/>
    <mergeCell ref="F4:H6"/>
    <mergeCell ref="C16:E16"/>
    <mergeCell ref="H17:J17"/>
    <mergeCell ref="D19:G20"/>
    <mergeCell ref="I20:K20"/>
    <mergeCell ref="B19:C20"/>
  </mergeCells>
  <pageMargins left="0.23622047244094491" right="3.937007874015748E-2" top="0.74803149606299213" bottom="0.74803149606299213" header="0.19685039370078741" footer="0.31496062992125984"/>
  <pageSetup paperSize="11" scale="92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J42"/>
  <sheetViews>
    <sheetView workbookViewId="0">
      <pane ySplit="1" topLeftCell="A4" activePane="bottomLeft" state="frozen"/>
      <selection pane="bottomLeft" activeCell="A13" sqref="A13"/>
    </sheetView>
  </sheetViews>
  <sheetFormatPr defaultRowHeight="15"/>
  <cols>
    <col min="1" max="1" width="20.42578125" customWidth="1"/>
    <col min="2" max="2" width="55.28515625" customWidth="1"/>
    <col min="3" max="3" width="22.42578125" customWidth="1"/>
  </cols>
  <sheetData>
    <row r="1" spans="1:10">
      <c r="A1" s="37" t="s">
        <v>242</v>
      </c>
      <c r="B1" s="37" t="s">
        <v>243</v>
      </c>
      <c r="C1" s="37" t="s">
        <v>245</v>
      </c>
    </row>
    <row r="2" spans="1:10" ht="30" customHeight="1">
      <c r="A2" s="68" t="s">
        <v>246</v>
      </c>
      <c r="B2" s="71" t="s">
        <v>285</v>
      </c>
      <c r="C2" s="68" t="s">
        <v>286</v>
      </c>
    </row>
    <row r="3" spans="1:10" ht="30" customHeight="1">
      <c r="A3" s="68" t="s">
        <v>157</v>
      </c>
      <c r="B3" s="71" t="s">
        <v>287</v>
      </c>
      <c r="C3" s="68">
        <v>6678973</v>
      </c>
    </row>
    <row r="4" spans="1:10" ht="30" customHeight="1">
      <c r="A4" s="68" t="s">
        <v>247</v>
      </c>
      <c r="B4" s="71" t="s">
        <v>288</v>
      </c>
      <c r="C4" s="68" t="s">
        <v>289</v>
      </c>
    </row>
    <row r="5" spans="1:10" ht="30" customHeight="1">
      <c r="A5" s="68" t="s">
        <v>248</v>
      </c>
      <c r="B5" s="71" t="s">
        <v>290</v>
      </c>
      <c r="C5" s="68" t="s">
        <v>291</v>
      </c>
    </row>
    <row r="6" spans="1:10" ht="15.75">
      <c r="A6" s="68" t="s">
        <v>249</v>
      </c>
      <c r="B6" s="71" t="s">
        <v>292</v>
      </c>
      <c r="C6" s="68" t="s">
        <v>293</v>
      </c>
    </row>
    <row r="7" spans="1:10" ht="30" customHeight="1">
      <c r="A7" s="68" t="s">
        <v>250</v>
      </c>
      <c r="B7" s="71" t="s">
        <v>294</v>
      </c>
      <c r="C7" s="68" t="s">
        <v>295</v>
      </c>
    </row>
    <row r="8" spans="1:10" ht="30" customHeight="1">
      <c r="A8" s="68" t="s">
        <v>159</v>
      </c>
      <c r="B8" s="71" t="s">
        <v>296</v>
      </c>
      <c r="C8" s="68" t="s">
        <v>297</v>
      </c>
    </row>
    <row r="9" spans="1:10" ht="30" customHeight="1">
      <c r="A9" s="68" t="s">
        <v>251</v>
      </c>
      <c r="B9" s="71" t="s">
        <v>298</v>
      </c>
      <c r="C9" s="68" t="s">
        <v>286</v>
      </c>
    </row>
    <row r="10" spans="1:10" ht="31.5">
      <c r="A10" s="68" t="s">
        <v>276</v>
      </c>
      <c r="B10" s="71" t="s">
        <v>355</v>
      </c>
      <c r="C10" s="68" t="s">
        <v>356</v>
      </c>
    </row>
    <row r="11" spans="1:10" ht="30" customHeight="1">
      <c r="A11" s="68" t="s">
        <v>252</v>
      </c>
      <c r="B11" s="71" t="s">
        <v>299</v>
      </c>
      <c r="C11" s="68" t="s">
        <v>300</v>
      </c>
    </row>
    <row r="12" spans="1:10" ht="30" customHeight="1">
      <c r="A12" s="68" t="s">
        <v>253</v>
      </c>
      <c r="B12" s="71" t="s">
        <v>301</v>
      </c>
      <c r="C12" s="68" t="s">
        <v>238</v>
      </c>
    </row>
    <row r="13" spans="1:10" ht="60" customHeight="1">
      <c r="A13" s="68" t="s">
        <v>254</v>
      </c>
      <c r="B13" s="72" t="s">
        <v>302</v>
      </c>
      <c r="C13" s="68" t="s">
        <v>303</v>
      </c>
      <c r="D13" s="67"/>
      <c r="E13" s="67"/>
      <c r="F13" s="67"/>
      <c r="G13" s="67"/>
      <c r="H13" s="67"/>
      <c r="I13" s="67"/>
      <c r="J13" s="67"/>
    </row>
    <row r="14" spans="1:10" ht="30" customHeight="1">
      <c r="A14" s="68" t="s">
        <v>255</v>
      </c>
      <c r="B14" s="71" t="s">
        <v>304</v>
      </c>
      <c r="C14" s="69" t="s">
        <v>305</v>
      </c>
      <c r="D14" s="67"/>
      <c r="E14" s="67"/>
      <c r="F14" s="67"/>
      <c r="G14" s="67"/>
      <c r="H14" s="67"/>
      <c r="I14" s="67"/>
      <c r="J14" s="67"/>
    </row>
    <row r="15" spans="1:10" ht="30" customHeight="1">
      <c r="A15" s="68" t="s">
        <v>256</v>
      </c>
      <c r="B15" s="71" t="s">
        <v>306</v>
      </c>
      <c r="C15" s="68" t="s">
        <v>307</v>
      </c>
    </row>
    <row r="16" spans="1:10" ht="30" customHeight="1">
      <c r="A16" s="68" t="s">
        <v>364</v>
      </c>
      <c r="B16" s="71" t="s">
        <v>308</v>
      </c>
      <c r="C16" s="68" t="s">
        <v>309</v>
      </c>
    </row>
    <row r="17" spans="1:3" ht="30" customHeight="1">
      <c r="A17" s="68" t="s">
        <v>206</v>
      </c>
      <c r="B17" s="71" t="s">
        <v>310</v>
      </c>
      <c r="C17" s="68" t="s">
        <v>311</v>
      </c>
    </row>
    <row r="18" spans="1:3" ht="45" customHeight="1">
      <c r="A18" s="68" t="s">
        <v>257</v>
      </c>
      <c r="B18" s="71" t="s">
        <v>312</v>
      </c>
      <c r="C18" s="68" t="s">
        <v>313</v>
      </c>
    </row>
    <row r="19" spans="1:3" ht="30" customHeight="1">
      <c r="A19" s="68" t="s">
        <v>258</v>
      </c>
      <c r="B19" s="71" t="s">
        <v>314</v>
      </c>
      <c r="C19" s="68" t="s">
        <v>315</v>
      </c>
    </row>
    <row r="20" spans="1:3" ht="30" customHeight="1">
      <c r="A20" s="68" t="s">
        <v>363</v>
      </c>
      <c r="B20" s="71" t="s">
        <v>316</v>
      </c>
      <c r="C20" s="68" t="s">
        <v>317</v>
      </c>
    </row>
    <row r="21" spans="1:3" ht="30" customHeight="1">
      <c r="A21" s="68" t="s">
        <v>259</v>
      </c>
      <c r="B21" s="71" t="s">
        <v>318</v>
      </c>
      <c r="C21" s="68" t="s">
        <v>319</v>
      </c>
    </row>
    <row r="22" spans="1:3" ht="15.75">
      <c r="A22" s="68" t="s">
        <v>260</v>
      </c>
      <c r="B22" s="71" t="s">
        <v>320</v>
      </c>
      <c r="C22" s="68" t="s">
        <v>321</v>
      </c>
    </row>
    <row r="23" spans="1:3" ht="30" customHeight="1">
      <c r="A23" s="68" t="s">
        <v>261</v>
      </c>
      <c r="B23" s="71" t="s">
        <v>322</v>
      </c>
      <c r="C23" s="68" t="s">
        <v>323</v>
      </c>
    </row>
    <row r="24" spans="1:3" ht="45" customHeight="1">
      <c r="A24" s="68" t="s">
        <v>262</v>
      </c>
      <c r="B24" s="71" t="s">
        <v>324</v>
      </c>
      <c r="C24" s="68" t="s">
        <v>325</v>
      </c>
    </row>
    <row r="25" spans="1:3" ht="45" customHeight="1">
      <c r="A25" s="68" t="s">
        <v>263</v>
      </c>
      <c r="B25" s="71" t="s">
        <v>326</v>
      </c>
      <c r="C25" s="68" t="s">
        <v>327</v>
      </c>
    </row>
    <row r="26" spans="1:3" ht="30" customHeight="1">
      <c r="A26" s="68" t="s">
        <v>264</v>
      </c>
      <c r="B26" s="71" t="s">
        <v>328</v>
      </c>
      <c r="C26" s="68" t="s">
        <v>329</v>
      </c>
    </row>
    <row r="27" spans="1:3" ht="30" customHeight="1">
      <c r="A27" s="68" t="s">
        <v>265</v>
      </c>
      <c r="B27" s="71" t="s">
        <v>330</v>
      </c>
      <c r="C27" s="68" t="s">
        <v>331</v>
      </c>
    </row>
    <row r="28" spans="1:3" ht="30" customHeight="1">
      <c r="A28" s="68" t="s">
        <v>203</v>
      </c>
      <c r="B28" s="71" t="s">
        <v>332</v>
      </c>
      <c r="C28" s="68" t="s">
        <v>333</v>
      </c>
    </row>
    <row r="29" spans="1:3" ht="30" customHeight="1">
      <c r="A29" s="68" t="s">
        <v>266</v>
      </c>
      <c r="B29" s="71" t="s">
        <v>314</v>
      </c>
      <c r="C29" s="68" t="s">
        <v>334</v>
      </c>
    </row>
    <row r="30" spans="1:3" ht="30" customHeight="1">
      <c r="A30" s="68" t="s">
        <v>269</v>
      </c>
      <c r="B30" s="71" t="s">
        <v>335</v>
      </c>
      <c r="C30" s="70" t="s">
        <v>336</v>
      </c>
    </row>
    <row r="31" spans="1:3" ht="30" customHeight="1">
      <c r="A31" s="68" t="s">
        <v>267</v>
      </c>
      <c r="B31" s="71" t="s">
        <v>337</v>
      </c>
      <c r="C31" s="68" t="s">
        <v>338</v>
      </c>
    </row>
    <row r="32" spans="1:3" ht="45" customHeight="1">
      <c r="A32" s="68" t="s">
        <v>268</v>
      </c>
      <c r="B32" s="71" t="s">
        <v>339</v>
      </c>
      <c r="C32" s="68" t="s">
        <v>340</v>
      </c>
    </row>
    <row r="33" spans="1:3" ht="15.75">
      <c r="A33" s="68" t="s">
        <v>178</v>
      </c>
      <c r="B33" s="71" t="s">
        <v>341</v>
      </c>
      <c r="C33" s="68" t="s">
        <v>342</v>
      </c>
    </row>
    <row r="34" spans="1:3" ht="30" customHeight="1">
      <c r="A34" s="68" t="s">
        <v>270</v>
      </c>
      <c r="B34" s="71" t="s">
        <v>343</v>
      </c>
      <c r="C34" s="68" t="s">
        <v>344</v>
      </c>
    </row>
    <row r="35" spans="1:3" ht="31.5">
      <c r="A35" s="68" t="s">
        <v>208</v>
      </c>
      <c r="B35" s="71" t="s">
        <v>357</v>
      </c>
      <c r="C35" s="68" t="s">
        <v>358</v>
      </c>
    </row>
    <row r="36" spans="1:3" ht="30" customHeight="1">
      <c r="A36" s="68" t="s">
        <v>271</v>
      </c>
      <c r="B36" s="71" t="s">
        <v>345</v>
      </c>
      <c r="C36" s="68" t="s">
        <v>346</v>
      </c>
    </row>
    <row r="37" spans="1:3" ht="30" customHeight="1">
      <c r="A37" s="68" t="s">
        <v>272</v>
      </c>
      <c r="B37" s="71" t="s">
        <v>343</v>
      </c>
      <c r="C37" s="68" t="s">
        <v>344</v>
      </c>
    </row>
    <row r="38" spans="1:3" ht="30" customHeight="1">
      <c r="A38" s="68" t="s">
        <v>273</v>
      </c>
      <c r="B38" s="71" t="s">
        <v>347</v>
      </c>
      <c r="C38" s="68" t="s">
        <v>348</v>
      </c>
    </row>
    <row r="39" spans="1:3" ht="30" customHeight="1">
      <c r="A39" s="68" t="s">
        <v>213</v>
      </c>
      <c r="B39" s="71" t="s">
        <v>349</v>
      </c>
      <c r="C39" s="68" t="s">
        <v>350</v>
      </c>
    </row>
    <row r="40" spans="1:3" ht="30" customHeight="1">
      <c r="A40" s="68" t="s">
        <v>274</v>
      </c>
      <c r="B40" s="71" t="s">
        <v>351</v>
      </c>
      <c r="C40" s="68" t="s">
        <v>352</v>
      </c>
    </row>
    <row r="41" spans="1:3" ht="30" customHeight="1">
      <c r="A41" s="68" t="s">
        <v>275</v>
      </c>
      <c r="B41" s="71" t="s">
        <v>353</v>
      </c>
      <c r="C41" s="68" t="s">
        <v>354</v>
      </c>
    </row>
    <row r="42" spans="1:3">
      <c r="B42" s="34"/>
    </row>
  </sheetData>
  <autoFilter ref="A1:C41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N6"/>
  <sheetViews>
    <sheetView workbookViewId="0">
      <selection activeCell="N15" sqref="N15"/>
    </sheetView>
  </sheetViews>
  <sheetFormatPr defaultRowHeight="15"/>
  <cols>
    <col min="1" max="1" width="17.5703125" customWidth="1"/>
    <col min="2" max="2" width="11.85546875" customWidth="1"/>
    <col min="3" max="3" width="11.140625" customWidth="1"/>
    <col min="5" max="5" width="13.7109375" customWidth="1"/>
    <col min="7" max="7" width="12.140625" customWidth="1"/>
  </cols>
  <sheetData>
    <row r="1" spans="1:14" ht="27">
      <c r="B1" s="136" t="s">
        <v>277</v>
      </c>
      <c r="C1" s="136"/>
      <c r="D1" s="136"/>
      <c r="E1" s="136"/>
      <c r="F1" s="136"/>
      <c r="G1" s="136"/>
      <c r="H1" s="136"/>
      <c r="I1" s="136"/>
      <c r="J1" s="136"/>
      <c r="K1" s="136"/>
    </row>
    <row r="2" spans="1:14">
      <c r="B2" s="58" t="s">
        <v>278</v>
      </c>
      <c r="C2" s="59">
        <v>45615</v>
      </c>
    </row>
    <row r="3" spans="1:14">
      <c r="C3" s="59"/>
    </row>
    <row r="4" spans="1:14">
      <c r="A4" s="57">
        <v>1</v>
      </c>
      <c r="B4" s="60" t="s">
        <v>279</v>
      </c>
      <c r="C4" s="60" t="s">
        <v>280</v>
      </c>
      <c r="E4" t="s">
        <v>281</v>
      </c>
      <c r="G4" t="s">
        <v>7</v>
      </c>
      <c r="I4" s="60" t="s">
        <v>224</v>
      </c>
      <c r="K4" t="s">
        <v>8</v>
      </c>
      <c r="M4" s="60" t="s">
        <v>284</v>
      </c>
      <c r="N4" s="60" t="s">
        <v>283</v>
      </c>
    </row>
    <row r="5" spans="1:14" ht="26.25">
      <c r="A5" s="61" t="s">
        <v>220</v>
      </c>
      <c r="B5" s="62">
        <v>1135281</v>
      </c>
      <c r="C5" s="62">
        <v>189213</v>
      </c>
      <c r="D5" s="63"/>
      <c r="E5" s="62">
        <f>B5+C5</f>
        <v>1324494</v>
      </c>
      <c r="F5" s="63"/>
      <c r="G5" s="62">
        <f>E5/17%</f>
        <v>7791141.176470588</v>
      </c>
      <c r="H5" s="63"/>
      <c r="I5" s="62">
        <v>23150</v>
      </c>
      <c r="J5" s="63"/>
      <c r="K5" s="62">
        <f>G5/I5</f>
        <v>336.55037479354593</v>
      </c>
      <c r="L5" s="64"/>
      <c r="M5" s="65">
        <v>17980</v>
      </c>
      <c r="N5" s="65">
        <f>ABS(I5-M5)</f>
        <v>5170</v>
      </c>
    </row>
    <row r="6" spans="1:14">
      <c r="M6" s="137" t="s">
        <v>282</v>
      </c>
      <c r="N6" s="137"/>
    </row>
  </sheetData>
  <mergeCells count="2">
    <mergeCell ref="B1:K1"/>
    <mergeCell ref="M6:N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Index</vt:lpstr>
      <vt:lpstr>Invoice</vt:lpstr>
      <vt:lpstr>Vendor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</dc:creator>
  <cp:lastModifiedBy>H</cp:lastModifiedBy>
  <cp:lastPrinted>2024-11-30T12:22:48Z</cp:lastPrinted>
  <dcterms:created xsi:type="dcterms:W3CDTF">2024-11-23T11:17:23Z</dcterms:created>
  <dcterms:modified xsi:type="dcterms:W3CDTF">2024-11-30T12:23:36Z</dcterms:modified>
</cp:coreProperties>
</file>