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yasunil/Desktop/"/>
    </mc:Choice>
  </mc:AlternateContent>
  <xr:revisionPtr revIDLastSave="0" documentId="13_ncr:1_{D88805F1-49FB-074E-A8F0-825C00D3F4B2}" xr6:coauthVersionLast="47" xr6:coauthVersionMax="47" xr10:uidLastSave="{00000000-0000-0000-0000-000000000000}"/>
  <bookViews>
    <workbookView xWindow="10860" yWindow="2040" windowWidth="28040" windowHeight="17440" activeTab="1" xr2:uid="{E96F8A49-E7B7-4A4D-8CFF-C16679AA6710}"/>
  </bookViews>
  <sheets>
    <sheet name="b_mumax_neg" sheetId="1" r:id="rId1"/>
    <sheet name="tmin_la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2" i="2"/>
  <c r="F3" i="2"/>
  <c r="F4" i="2"/>
  <c r="F5" i="2"/>
  <c r="F6" i="2"/>
  <c r="F7" i="2"/>
  <c r="F8" i="2"/>
  <c r="F9" i="2"/>
  <c r="F10" i="2"/>
  <c r="F2" i="2"/>
  <c r="E3" i="2"/>
  <c r="E4" i="2"/>
  <c r="E5" i="2"/>
  <c r="E6" i="2"/>
  <c r="E7" i="2"/>
  <c r="E8" i="2"/>
  <c r="E9" i="2"/>
  <c r="E10" i="2"/>
  <c r="E2" i="2"/>
  <c r="B4" i="2"/>
  <c r="B3" i="2"/>
  <c r="H3" i="1"/>
  <c r="H4" i="1"/>
  <c r="H5" i="1"/>
  <c r="H6" i="1"/>
  <c r="H7" i="1"/>
  <c r="H8" i="1"/>
  <c r="H9" i="1"/>
  <c r="H2" i="1"/>
  <c r="F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C4" i="1"/>
  <c r="B4" i="1"/>
  <c r="C3" i="1"/>
  <c r="B3" i="1"/>
</calcChain>
</file>

<file path=xl/sharedStrings.xml><?xml version="1.0" encoding="utf-8"?>
<sst xmlns="http://schemas.openxmlformats.org/spreadsheetml/2006/main" count="9" uniqueCount="6">
  <si>
    <t>pair1</t>
  </si>
  <si>
    <t>pair2</t>
  </si>
  <si>
    <t>pair3</t>
  </si>
  <si>
    <t>Data</t>
  </si>
  <si>
    <t>Tmin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</si>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</sst>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b_mumax_neg!$F$1</c:f>
              <c:strCache>
                <c:ptCount val="1"/>
                <c:pt idx="0">
                  <c:v>pair1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b_mumax_neg!$E$2:$E$9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</c:numCache>
            </c:numRef>
          </c:cat>
          <c:val>
            <c:numRef>
              <c:f>b_mumax_neg!$F$2:$F$9</c:f>
              <c:numCache>
                <c:formatCode>General</c:formatCode>
                <c:ptCount val="8"/>
                <c:pt idx="0">
                  <c:v>1.3250360200069153</c:v>
                </c:pt>
                <c:pt idx="1">
                  <c:v>1.1568737546752572</c:v>
                </c:pt>
                <c:pt idx="2">
                  <c:v>1.0001184621220889</c:v>
                </c:pt>
                <c:pt idx="3">
                  <c:v>0.85477014234741022</c:v>
                </c:pt>
                <c:pt idx="4">
                  <c:v>0.72082879535122146</c:v>
                </c:pt>
                <c:pt idx="5">
                  <c:v>0.5982944211335226</c:v>
                </c:pt>
                <c:pt idx="6">
                  <c:v>0.48716701969431342</c:v>
                </c:pt>
                <c:pt idx="7">
                  <c:v>0.38744659103359408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5-9040-BD49-CAE44FFCC972}"/>
            </c:ext>
          </c:extLst>
        </c:ser>
        <c:ser>
          <c:idx val="2"/>
          <c:order val="1"/>
          <c:tx>
            <c:strRef>
              <c:f>b_mumax_neg!$G$1</c:f>
              <c:strCache>
                <c:ptCount val="1"/>
                <c:pt idx="0">
                  <c:v>pair2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b_mumax_neg!$E$2:$E$9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</c:numCache>
            </c:numRef>
          </c:cat>
          <c:val>
            <c:numRef>
              <c:f>b_mumax_neg!$G$2:$G$9</c:f>
              <c:numCache>
                <c:formatCode>General</c:formatCode>
                <c:ptCount val="8"/>
                <c:pt idx="0">
                  <c:v>0.33125900500172883</c:v>
                </c:pt>
                <c:pt idx="1">
                  <c:v>0.2892184386688143</c:v>
                </c:pt>
                <c:pt idx="2">
                  <c:v>0.25002961553052222</c:v>
                </c:pt>
                <c:pt idx="3">
                  <c:v>0.21369253558685256</c:v>
                </c:pt>
                <c:pt idx="4">
                  <c:v>0.18020719883780537</c:v>
                </c:pt>
                <c:pt idx="5">
                  <c:v>0.14957360528338065</c:v>
                </c:pt>
                <c:pt idx="6">
                  <c:v>0.12179175492357835</c:v>
                </c:pt>
                <c:pt idx="7">
                  <c:v>9.686164775839852E-2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5-9040-BD49-CAE44FFCC972}"/>
            </c:ext>
          </c:extLst>
        </c:ser>
        <c:ser>
          <c:idx val="3"/>
          <c:order val="2"/>
          <c:tx>
            <c:strRef>
              <c:f>b_mumax_neg!$H$1</c:f>
              <c:strCache>
                <c:ptCount val="1"/>
                <c:pt idx="0">
                  <c:v>pair3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b_mumax_neg!$E$2:$E$9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</c:numCache>
            </c:numRef>
          </c:cat>
          <c:val>
            <c:numRef>
              <c:f>b_mumax_neg!$H$2:$H$9</c:f>
              <c:numCache>
                <c:formatCode>General</c:formatCode>
                <c:ptCount val="8"/>
                <c:pt idx="0">
                  <c:v>2.9813310450155588</c:v>
                </c:pt>
                <c:pt idx="1">
                  <c:v>2.6029659480193286</c:v>
                </c:pt>
                <c:pt idx="2">
                  <c:v>2.2502665397746995</c:v>
                </c:pt>
                <c:pt idx="3">
                  <c:v>1.9232328202816731</c:v>
                </c:pt>
                <c:pt idx="4">
                  <c:v>1.621864789540248</c:v>
                </c:pt>
                <c:pt idx="5">
                  <c:v>1.3461624475504257</c:v>
                </c:pt>
                <c:pt idx="6">
                  <c:v>1.0961257943122049</c:v>
                </c:pt>
                <c:pt idx="7">
                  <c:v>0.87175482982558672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65-9040-BD49-CAE44FFCC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78207"/>
        <c:axId val="82498415"/>
      </c:lineChart>
      <c:catAx>
        <c:axId val="8277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8415"/>
        <c:crosses val="autoZero"/>
        <c:auto val="1"/>
        <c:lblAlgn val="ctr"/>
        <c:lblOffset val="100"/>
        <c:noMultiLvlLbl val="0"/>
      </c:catAx>
      <c:valAx>
        <c:axId val="824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tmin_lag!$E$1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tmin_lag!$D$2:$D$10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tmin_lag!$E$2:$E$10</c:f>
              <c:numCache>
                <c:formatCode>General</c:formatCode>
                <c:ptCount val="9"/>
                <c:pt idx="0">
                  <c:v>6.2161372375216848</c:v>
                </c:pt>
                <c:pt idx="1">
                  <c:v>5.7350133391229452</c:v>
                </c:pt>
                <c:pt idx="2">
                  <c:v>5.3076599859015756</c:v>
                </c:pt>
                <c:pt idx="3">
                  <c:v>4.9263532312111646</c:v>
                </c:pt>
                <c:pt idx="4">
                  <c:v>4.5847078124304996</c:v>
                </c:pt>
                <c:pt idx="5">
                  <c:v>4.2774080850321354</c:v>
                </c:pt>
                <c:pt idx="6">
                  <c:v>4</c:v>
                </c:pt>
                <c:pt idx="7">
                  <c:v>3.7487287952990362</c:v>
                </c:pt>
                <c:pt idx="8">
                  <c:v>3.5204112706795612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C-1A4D-86ED-DEFE05DA8953}"/>
            </c:ext>
          </c:extLst>
        </c:ser>
        <c:ser>
          <c:idx val="1"/>
          <c:order val="1"/>
          <c:tx>
            <c:strRef>
              <c:f>tmin_lag!$F$1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tmin_lag!$D$2:$D$10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tmin_lag!$F$2:$F$10</c:f>
              <c:numCache>
                <c:formatCode>General</c:formatCode>
                <c:ptCount val="9"/>
                <c:pt idx="0">
                  <c:v>5.4233661047431632</c:v>
                </c:pt>
                <c:pt idx="1">
                  <c:v>5.1379389857217213</c:v>
                </c:pt>
                <c:pt idx="2">
                  <c:v>4.8744656079591318</c:v>
                </c:pt>
                <c:pt idx="3">
                  <c:v>4.6307509250739498</c:v>
                </c:pt>
                <c:pt idx="4">
                  <c:v>4.4048675270396354</c:v>
                </c:pt>
                <c:pt idx="5">
                  <c:v>4.1951174155026845</c:v>
                </c:pt>
                <c:pt idx="6">
                  <c:v>4</c:v>
                </c:pt>
                <c:pt idx="7">
                  <c:v>3.8181851843575458</c:v>
                </c:pt>
                <c:pt idx="8">
                  <c:v>3.648490638617305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C-1A4D-86ED-DEFE05DA8953}"/>
            </c:ext>
          </c:extLst>
        </c:ser>
        <c:ser>
          <c:idx val="2"/>
          <c:order val="2"/>
          <c:tx>
            <c:strRef>
              <c:f>tmin_lag!$G$1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tmin_lag!$D$2:$D$10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tmin_lag!$G$2:$G$10</c:f>
              <c:numCache>
                <c:formatCode>General</c:formatCode>
                <c:ptCount val="9"/>
                <c:pt idx="0">
                  <c:v>8.9188029574850116</c:v>
                </c:pt>
                <c:pt idx="1">
                  <c:v>7.6153359829064877</c:v>
                </c:pt>
                <c:pt idx="2">
                  <c:v>6.5780570850157529</c:v>
                </c:pt>
                <c:pt idx="3">
                  <c:v>5.7391287332908734</c:v>
                </c:pt>
                <c:pt idx="4">
                  <c:v>5.051023369139525</c:v>
                </c:pt>
                <c:pt idx="5">
                  <c:v>4.4796406835558544</c:v>
                </c:pt>
                <c:pt idx="6">
                  <c:v>4</c:v>
                </c:pt>
                <c:pt idx="7">
                  <c:v>3.5934627603026406</c:v>
                </c:pt>
                <c:pt idx="8">
                  <c:v>3.245894074111737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EC-1A4D-86ED-DEFE05DA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43791"/>
        <c:axId val="118445439"/>
      </c:lineChart>
      <c:catAx>
        <c:axId val="11844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5439"/>
        <c:crosses val="autoZero"/>
        <c:auto val="1"/>
        <c:lblAlgn val="ctr"/>
        <c:lblOffset val="100"/>
        <c:noMultiLvlLbl val="0"/>
      </c:catAx>
      <c:valAx>
        <c:axId val="11844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6350</xdr:rowOff>
    </xdr:from>
    <xdr:to>
      <xdr:col>13</xdr:col>
      <xdr:colOff>311150</xdr:colOff>
      <xdr:row>24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A06B6-B731-B45C-635C-AB138C323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31750</xdr:rowOff>
    </xdr:from>
    <xdr:to>
      <xdr:col>13</xdr:col>
      <xdr:colOff>311150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A4B29-6680-637D-F3B9-4195B6FF5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96A86-A180-0F47-B241-2D991D3DC6D3}">
  <dimension ref="A1:H9"/>
  <sheetViews>
    <sheetView workbookViewId="0">
      <selection activeCell="G31" sqref="G31"/>
    </sheetView>
  </sheetViews>
  <sheetFormatPr baseColWidth="10" defaultRowHeight="16" x14ac:dyDescent="0.2"/>
  <sheetData>
    <row r="1" spans="1:8" ht="17" thickBot="1" x14ac:dyDescent="0.25">
      <c r="B1" s="1">
        <v>-2.5173810000000001E-2</v>
      </c>
      <c r="C1" s="1">
        <v>48.726176899999999</v>
      </c>
      <c r="E1" t="s">
        <v>3</v>
      </c>
      <c r="F1" t="s">
        <v>0</v>
      </c>
      <c r="G1" t="s">
        <v>1</v>
      </c>
      <c r="H1" t="s">
        <v>2</v>
      </c>
    </row>
    <row r="2" spans="1:8" ht="17" thickBot="1" x14ac:dyDescent="0.25">
      <c r="A2" t="s">
        <v>0</v>
      </c>
      <c r="B2" s="1">
        <v>-2.5173810000000001E-2</v>
      </c>
      <c r="C2" s="1">
        <v>48.726176899999999</v>
      </c>
      <c r="E2">
        <v>3</v>
      </c>
      <c r="F2">
        <f>((E2-$C$2)*$B$2)^2</f>
        <v>1.3250360200069153</v>
      </c>
      <c r="G2">
        <f>((E2-$C$3)*$B$3)^2</f>
        <v>0.33125900500172883</v>
      </c>
      <c r="H2">
        <f>((E2-$C$4)*$B$4)^2</f>
        <v>2.9813310450155588</v>
      </c>
    </row>
    <row r="3" spans="1:8" x14ac:dyDescent="0.2">
      <c r="A3" t="s">
        <v>1</v>
      </c>
      <c r="B3">
        <f>B2*0.5</f>
        <v>-1.2586905000000001E-2</v>
      </c>
      <c r="C3">
        <f>C2</f>
        <v>48.726176899999999</v>
      </c>
      <c r="E3">
        <v>6</v>
      </c>
      <c r="F3">
        <f t="shared" ref="F3:F9" si="0">((E3-$C$2)*$B$2)^2</f>
        <v>1.1568737546752572</v>
      </c>
      <c r="G3">
        <f t="shared" ref="G3:G9" si="1">((E3-$C$3)*$B$3)^2</f>
        <v>0.2892184386688143</v>
      </c>
      <c r="H3">
        <f t="shared" ref="H3:H9" si="2">((E3-$C$4)*$B$4)^2</f>
        <v>2.6029659480193286</v>
      </c>
    </row>
    <row r="4" spans="1:8" x14ac:dyDescent="0.2">
      <c r="A4" t="s">
        <v>2</v>
      </c>
      <c r="B4">
        <f>B2*1.5</f>
        <v>-3.7760715E-2</v>
      </c>
      <c r="C4">
        <f>C3</f>
        <v>48.726176899999999</v>
      </c>
      <c r="E4">
        <v>9</v>
      </c>
      <c r="F4">
        <f t="shared" si="0"/>
        <v>1.0001184621220889</v>
      </c>
      <c r="G4">
        <f t="shared" si="1"/>
        <v>0.25002961553052222</v>
      </c>
      <c r="H4">
        <f t="shared" si="2"/>
        <v>2.2502665397746995</v>
      </c>
    </row>
    <row r="5" spans="1:8" x14ac:dyDescent="0.2">
      <c r="E5">
        <v>12</v>
      </c>
      <c r="F5">
        <f t="shared" si="0"/>
        <v>0.85477014234741022</v>
      </c>
      <c r="G5">
        <f t="shared" si="1"/>
        <v>0.21369253558685256</v>
      </c>
      <c r="H5">
        <f t="shared" si="2"/>
        <v>1.9232328202816731</v>
      </c>
    </row>
    <row r="6" spans="1:8" x14ac:dyDescent="0.2">
      <c r="E6">
        <v>15</v>
      </c>
      <c r="F6">
        <f t="shared" si="0"/>
        <v>0.72082879535122146</v>
      </c>
      <c r="G6">
        <f t="shared" si="1"/>
        <v>0.18020719883780537</v>
      </c>
      <c r="H6">
        <f t="shared" si="2"/>
        <v>1.621864789540248</v>
      </c>
    </row>
    <row r="7" spans="1:8" x14ac:dyDescent="0.2">
      <c r="E7">
        <v>18</v>
      </c>
      <c r="F7">
        <f t="shared" si="0"/>
        <v>0.5982944211335226</v>
      </c>
      <c r="G7">
        <f t="shared" si="1"/>
        <v>0.14957360528338065</v>
      </c>
      <c r="H7">
        <f t="shared" si="2"/>
        <v>1.3461624475504257</v>
      </c>
    </row>
    <row r="8" spans="1:8" x14ac:dyDescent="0.2">
      <c r="E8">
        <v>21</v>
      </c>
      <c r="F8">
        <f t="shared" si="0"/>
        <v>0.48716701969431342</v>
      </c>
      <c r="G8">
        <f t="shared" si="1"/>
        <v>0.12179175492357835</v>
      </c>
      <c r="H8">
        <f t="shared" si="2"/>
        <v>1.0961257943122049</v>
      </c>
    </row>
    <row r="9" spans="1:8" x14ac:dyDescent="0.2">
      <c r="E9">
        <v>24</v>
      </c>
      <c r="F9">
        <f t="shared" si="0"/>
        <v>0.38744659103359408</v>
      </c>
      <c r="G9">
        <f t="shared" si="1"/>
        <v>9.686164775839852E-2</v>
      </c>
      <c r="H9">
        <f t="shared" si="2"/>
        <v>0.87175482982558672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4A3E-D380-484B-B654-F92D96575FBA}">
  <dimension ref="A1:G10"/>
  <sheetViews>
    <sheetView tabSelected="1" workbookViewId="0">
      <selection activeCell="I32" sqref="I32:J32"/>
    </sheetView>
  </sheetViews>
  <sheetFormatPr baseColWidth="10" defaultRowHeight="16" x14ac:dyDescent="0.2"/>
  <sheetData>
    <row r="1" spans="1:7" x14ac:dyDescent="0.2">
      <c r="B1" t="s">
        <v>4</v>
      </c>
      <c r="D1" t="s">
        <v>5</v>
      </c>
      <c r="E1">
        <v>1</v>
      </c>
      <c r="F1">
        <v>2</v>
      </c>
      <c r="G1">
        <v>3</v>
      </c>
    </row>
    <row r="2" spans="1:7" x14ac:dyDescent="0.2">
      <c r="B2">
        <v>-24.33</v>
      </c>
      <c r="D2">
        <v>0</v>
      </c>
      <c r="E2">
        <f>(((6-$B$2)/(D2-$B$2))^2)*$A$3</f>
        <v>6.2161372375216848</v>
      </c>
      <c r="F2">
        <f>(((6-$B$3)/(D2-$B$3))^2)*$A$3</f>
        <v>5.4233661047431632</v>
      </c>
      <c r="G2">
        <f>(((6-$B$4)/(D2-$B$4))^2)*$A$3</f>
        <v>8.9188029574850116</v>
      </c>
    </row>
    <row r="3" spans="1:7" x14ac:dyDescent="0.2">
      <c r="A3">
        <v>4</v>
      </c>
      <c r="B3">
        <f>B2*1.5</f>
        <v>-36.494999999999997</v>
      </c>
      <c r="D3">
        <v>1</v>
      </c>
      <c r="E3">
        <f t="shared" ref="E3:E10" si="0">(((6-$B$2)/(D3-$B$2))^2)*$A$3</f>
        <v>5.7350133391229452</v>
      </c>
      <c r="F3">
        <f t="shared" ref="F3:F10" si="1">(((6-$B$3)/(D3-$B$3))^2)*$A$3</f>
        <v>5.1379389857217213</v>
      </c>
      <c r="G3">
        <f t="shared" ref="G3:G10" si="2">(((6-$B$4)/(D3-$B$4))^2)*$A$3</f>
        <v>7.6153359829064877</v>
      </c>
    </row>
    <row r="4" spans="1:7" x14ac:dyDescent="0.2">
      <c r="B4">
        <f>B2*0.5</f>
        <v>-12.164999999999999</v>
      </c>
      <c r="D4">
        <v>2</v>
      </c>
      <c r="E4">
        <f t="shared" si="0"/>
        <v>5.3076599859015756</v>
      </c>
      <c r="F4">
        <f t="shared" si="1"/>
        <v>4.8744656079591318</v>
      </c>
      <c r="G4">
        <f t="shared" si="2"/>
        <v>6.5780570850157529</v>
      </c>
    </row>
    <row r="5" spans="1:7" x14ac:dyDescent="0.2">
      <c r="D5">
        <v>3</v>
      </c>
      <c r="E5">
        <f t="shared" si="0"/>
        <v>4.9263532312111646</v>
      </c>
      <c r="F5">
        <f t="shared" si="1"/>
        <v>4.6307509250739498</v>
      </c>
      <c r="G5">
        <f t="shared" si="2"/>
        <v>5.7391287332908734</v>
      </c>
    </row>
    <row r="6" spans="1:7" x14ac:dyDescent="0.2">
      <c r="D6">
        <v>4</v>
      </c>
      <c r="E6">
        <f t="shared" si="0"/>
        <v>4.5847078124304996</v>
      </c>
      <c r="F6">
        <f t="shared" si="1"/>
        <v>4.4048675270396354</v>
      </c>
      <c r="G6">
        <f t="shared" si="2"/>
        <v>5.051023369139525</v>
      </c>
    </row>
    <row r="7" spans="1:7" x14ac:dyDescent="0.2">
      <c r="D7">
        <v>5</v>
      </c>
      <c r="E7">
        <f t="shared" si="0"/>
        <v>4.2774080850321354</v>
      </c>
      <c r="F7">
        <f t="shared" si="1"/>
        <v>4.1951174155026845</v>
      </c>
      <c r="G7">
        <f t="shared" si="2"/>
        <v>4.4796406835558544</v>
      </c>
    </row>
    <row r="8" spans="1:7" x14ac:dyDescent="0.2">
      <c r="D8">
        <v>6</v>
      </c>
      <c r="E8">
        <f t="shared" si="0"/>
        <v>4</v>
      </c>
      <c r="F8">
        <f t="shared" si="1"/>
        <v>4</v>
      </c>
      <c r="G8">
        <f t="shared" si="2"/>
        <v>4</v>
      </c>
    </row>
    <row r="9" spans="1:7" x14ac:dyDescent="0.2">
      <c r="D9">
        <v>7</v>
      </c>
      <c r="E9">
        <f t="shared" si="0"/>
        <v>3.7487287952990362</v>
      </c>
      <c r="F9">
        <f t="shared" si="1"/>
        <v>3.8181851843575458</v>
      </c>
      <c r="G9">
        <f t="shared" si="2"/>
        <v>3.5934627603026406</v>
      </c>
    </row>
    <row r="10" spans="1:7" x14ac:dyDescent="0.2">
      <c r="D10">
        <v>8</v>
      </c>
      <c r="E10">
        <f t="shared" si="0"/>
        <v>3.5204112706795612</v>
      </c>
      <c r="F10">
        <f t="shared" si="1"/>
        <v>3.648490638617305</v>
      </c>
      <c r="G10">
        <f t="shared" si="2"/>
        <v>3.245894074111737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b_mumax_neg</vt:lpstr>
      <vt:lpstr>tmin_lag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2023-08-03T19:29:56Z</dcterms:created>
  <dcterms:modified xsi:type="dcterms:W3CDTF">2023-08-03T19:51:03Z</dcterms:modified>
</cp:coreProperties>
</file>