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orWiedmannLab/clm254_CarolineMotzer/Cost of EMP project/github/"/>
    </mc:Choice>
  </mc:AlternateContent>
  <xr:revisionPtr revIDLastSave="0" documentId="13_ncr:1_{AC734804-8B2E-5745-9389-24884C45A729}" xr6:coauthVersionLast="47" xr6:coauthVersionMax="47" xr10:uidLastSave="{00000000-0000-0000-0000-000000000000}"/>
  <bookViews>
    <workbookView xWindow="3920" yWindow="1580" windowWidth="28800" windowHeight="16380" xr2:uid="{6615F362-DD0F-424A-8CBB-928C8BDD50FB}"/>
  </bookViews>
  <sheets>
    <sheet name="Compiled" sheetId="11" r:id="rId1"/>
    <sheet name="Plant BY" sheetId="1" r:id="rId2"/>
    <sheet name="Plant CM" sheetId="2" r:id="rId3"/>
    <sheet name="Plant CL" sheetId="3" r:id="rId4"/>
    <sheet name="Plant CN" sheetId="4" r:id="rId5"/>
    <sheet name="Plant CO" sheetId="5" r:id="rId6"/>
    <sheet name="Plant CP" sheetId="6" r:id="rId7"/>
    <sheet name="Plant N" sheetId="7" r:id="rId8"/>
    <sheet name="Plant W" sheetId="8" r:id="rId9"/>
    <sheet name="Plant CQ" sheetId="10" r:id="rId10"/>
    <sheet name="Scores compared" sheetId="9" r:id="rId11"/>
    <sheet name="Sheet2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0" l="1"/>
  <c r="C3" i="9"/>
  <c r="C4" i="9"/>
  <c r="C5" i="9"/>
  <c r="C6" i="9"/>
  <c r="C7" i="9"/>
  <c r="C8" i="9"/>
  <c r="C9" i="9"/>
  <c r="C2" i="9"/>
  <c r="K9" i="1"/>
  <c r="K8" i="2"/>
  <c r="K8" i="3"/>
  <c r="K8" i="4"/>
  <c r="K8" i="5"/>
  <c r="K8" i="6"/>
  <c r="K8" i="7"/>
  <c r="K8" i="8"/>
</calcChain>
</file>

<file path=xl/sharedStrings.xml><?xml version="1.0" encoding="utf-8"?>
<sst xmlns="http://schemas.openxmlformats.org/spreadsheetml/2006/main" count="684" uniqueCount="136">
  <si>
    <t>Q2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</si>
  <si>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</si>
  <si>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</si>
  <si>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</si>
  <si>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</si>
  <si>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</si>
  <si>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</si>
  <si>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</si>
  <si>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</si>
  <si>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</si>
  <si>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Please state your name below:</t>
  </si>
  <si>
    <t xml:space="preserve">
To what extent do you agree with the following statements: - Facility BY was proactive in the implementation of their environmental monitoring program for Listeria control.</t>
  </si>
  <si>
    <t xml:space="preserve">
To what extent do you agree with the following statements: - Facility BY reached out independently for guidance or help with their environmental monitoring program.</t>
  </si>
  <si>
    <t xml:space="preserve">
To what extent do you agree with the following statements: - Facility BY selected sites to swab with the intention of seeking out locations that could harbor Listeria.</t>
  </si>
  <si>
    <t xml:space="preserve">
To what extent do you agree with the following statements: - The attitude of management and employees at facility BY had a positive impact on the employees‚Äô ability to implement a strong environmental monitoring program.</t>
  </si>
  <si>
    <t xml:space="preserve">
To what extent do you agree with the following statements: - Facility BY showed commitment to following up on positives and took action to identify root causes of positives detected in their facility.</t>
  </si>
  <si>
    <t xml:space="preserve">
To what extent do you agree with the following statements: - Facility BY carried out corrective actions that were well thought out and were effective at controlling Listeria detected in their facility.</t>
  </si>
  <si>
    <t xml:space="preserve">
To what extent do you agree with the following statements: - Facility BY has demonstrated that their environmental monitoring program is robust and capable of seeking out and destroying persistent Listeria in their facility.</t>
  </si>
  <si>
    <t xml:space="preserve">
To what extent do you agree with the following statements: - Facility BY is in a position where they can have a sustainable environmental monitoring program in the future.</t>
  </si>
  <si>
    <t xml:space="preserve">
To what extent do you agree with the following statements: - Facility BY has a strong food safety attitude.</t>
  </si>
  <si>
    <t>4: Agree</t>
  </si>
  <si>
    <t>5: Strongly agree</t>
  </si>
  <si>
    <t>3: Neutral</t>
  </si>
  <si>
    <t>Total score:</t>
  </si>
  <si>
    <t>out of 225</t>
  </si>
  <si>
    <t>Weighted (?) score?</t>
  </si>
  <si>
    <t xml:space="preserve">
To what extent do you agree with the following statements: - Facility CM was proactive in the implementation of their environmental monitoring program for Listeria control.</t>
  </si>
  <si>
    <t xml:space="preserve">
To what extent do you agree with the following statements: - Facility CM reached out independently for guidance or help with their environmental monitoring program.</t>
  </si>
  <si>
    <t xml:space="preserve">
To what extent do you agree with the following statements: - Facility CM selected sites to swab with the intention of seeking out locations that could harbor Listeria.</t>
  </si>
  <si>
    <t xml:space="preserve">
To what extent do you agree with the following statements: - The attitude of management and employees at facility CM had a positive impact on the employees‚Äô ability to implement a strong environmental monitoring program.</t>
  </si>
  <si>
    <t xml:space="preserve">
To what extent do you agree with the following statements: - Facility CM showed commitment to following up on positives and took action to identify root causes of positives detected in their facility.</t>
  </si>
  <si>
    <t xml:space="preserve">
To what extent do you agree with the following statements: - Facility CM carried out corrective actions that were well thought out and were effective at controlling Listeria detected in their facility.</t>
  </si>
  <si>
    <t xml:space="preserve">
To what extent do you agree with the following statements: - Facility CM has demonstrated that their environmental monitoring program is robust and capable of seeking out and destroying persistent Listeria in their facility.</t>
  </si>
  <si>
    <t xml:space="preserve">
To what extent do you agree with the following statements: - Facility CM is in a position where they can have a sustainable environmental monitoring program in the future.</t>
  </si>
  <si>
    <t xml:space="preserve">
To what extent do you agree with the following statements: - Facility CM has a strong food safety attitude.</t>
  </si>
  <si>
    <t>2: Disagree</t>
  </si>
  <si>
    <t xml:space="preserve">
To what extent do you agree with the following statements: - Facility CL was proactive in the implementation of their environmental monitoring program for Listeria control.</t>
  </si>
  <si>
    <t xml:space="preserve">
To what extent do you agree with the following statements: - Facility CL reached out independently for guidance or help with their environmental monitoring program.</t>
  </si>
  <si>
    <t xml:space="preserve">
To what extent do you agree with the following statements: - Facility CL selected sites to swab with the intention of seeking out locations that could harbor Listeria.</t>
  </si>
  <si>
    <t xml:space="preserve">
To what extent do you agree with the following statements: - The attitude of management and employees at facility CL had a positive impact on the employees‚Äô ability to implement a strong environmental monitoring program.</t>
  </si>
  <si>
    <t xml:space="preserve">
To what extent do you agree with the following statements: - Facility CL showed commitment to following up on positives and took action to identify root causes of positives detected in their facility.</t>
  </si>
  <si>
    <t xml:space="preserve">
To what extent do you agree with the following statements: - Facility CL carried out corrective actions that were well thought out and were effective at controlling Listeria detected in their facility.</t>
  </si>
  <si>
    <t xml:space="preserve">
To what extent do you agree with the following statements: - Facility CL has demonstrated that their environmental monitoring program is robust and capable of seeking out and destroying persistent Listeria in their facility.</t>
  </si>
  <si>
    <t xml:space="preserve">
To what extent do you agree with the following statements: - Facility CL is in a position where they can have a sustainable environmental monitoring program in the future.</t>
  </si>
  <si>
    <t xml:space="preserve">
To what extent do you agree with the following statements: - Facility CL has a strong food safety attitude.</t>
  </si>
  <si>
    <t>1: Strongly disagree</t>
  </si>
  <si>
    <t xml:space="preserve">
To what extent do you agree with the following statements: - Facility CN was proactive in the implementation of their environmental monitoring program for Listeria control.</t>
  </si>
  <si>
    <t xml:space="preserve">
To what extent do you agree with the following statements: - Facility CN reached out independently for guidance or help with their environmental monitoring program.</t>
  </si>
  <si>
    <t xml:space="preserve">
To what extent do you agree with the following statements: - Facility CN selected sites to swab with the intention of seeking out locations that could harbor Listeria.</t>
  </si>
  <si>
    <t xml:space="preserve">
To what extent do you agree with the following statements: - The attitude of management and employees at facility CN had a positive impact on the employees‚Äô ability to implement a strong environmental monitoring program.</t>
  </si>
  <si>
    <t xml:space="preserve">
To what extent do you agree with the following statements: - Facility CN showed commitment to following up on positives and took action to identify root causes of positives detected in their facility.</t>
  </si>
  <si>
    <t xml:space="preserve">
To what extent do you agree with the following statements: - Facility CN carried out corrective actions that were well thought out and were effective at controlling Listeria detected in their facility.</t>
  </si>
  <si>
    <t xml:space="preserve">
To what extent do you agree with the following statements: - Facility CN has demonstrated that their environmental monitoring program is robust and capable of seeking out and destroying persistent Listeria in their facility.</t>
  </si>
  <si>
    <t xml:space="preserve">
To what extent do you agree with the following statements: - Facility CN is in a position where they can have a sustainable environmental monitoring program in the future.</t>
  </si>
  <si>
    <t xml:space="preserve">
To what extent do you agree with the following statements: - Facility CN has a strong food safety attitude.</t>
  </si>
  <si>
    <t xml:space="preserve">
To what extent to do you agree with the following statements: - Facility CO was proactive in the implementation of their environmental monitoring program for Listeria control.</t>
  </si>
  <si>
    <t xml:space="preserve">
To what extent to do you agree with the following statements: - Facility CO reached out independently for guidance or help with their environmental monitoring program.</t>
  </si>
  <si>
    <t xml:space="preserve">
To what extent to do you agree with the following statements: - Facility CO selected sites to swab with the intention of seeking out locations that could harbor Listeria.</t>
  </si>
  <si>
    <t xml:space="preserve">
To what extent to do you agree with the following statements: - The attitude of management and employees at facility CO had a positive impact on the employees‚Äô ability to implement a strong environmental monitoring program.</t>
  </si>
  <si>
    <t xml:space="preserve">
To what extent to do you agree with the following statements: - Facility CO showed commitment to following up on positives and took action to identify root causes of positives detected in their facility.</t>
  </si>
  <si>
    <t xml:space="preserve">
To what extent to do you agree with the following statements: - Facility CO carried out corrective actions that were well thought out and were effective at controlling Listeria detected in their facility.</t>
  </si>
  <si>
    <t xml:space="preserve">
To what extent to do you agree with the following statements: - Facility CO has demonstrated that their environmental monitoring program is robust and capable of seeking out and destroying persistent Listeria in their facility.</t>
  </si>
  <si>
    <t xml:space="preserve">
To what extent to do you agree with the following statements: - Facility CO is in a position where they can have a sustainable environmental monitoring program in the future.</t>
  </si>
  <si>
    <t xml:space="preserve">
To what extent to do you agree with the following statements: - Facility CO has a strong food safety attitude.</t>
  </si>
  <si>
    <t xml:space="preserve">
To what extent do you agree with the following statements: - Facility CP was proactive in the implementation of their environmental monitoring program for Listeria control.</t>
  </si>
  <si>
    <t xml:space="preserve">
To what extent do you agree with the following statements: - Facility CP reached out independently for guidance or help with their environmental monitoring program.</t>
  </si>
  <si>
    <t xml:space="preserve">
To what extent do you agree with the following statements: - Facility CP selected sites to swab with the intention of seeking out locations that could harbor Listeria.</t>
  </si>
  <si>
    <t xml:space="preserve">
To what extent do you agree with the following statements: - The attitude of management and employees at facility CP had a positive impact on the employees‚Äô ability to implement a strong environmental monitoring program.</t>
  </si>
  <si>
    <t xml:space="preserve">
To what extent do you agree with the following statements: - Facility CP showed commitment to following up on positives and took action to identify root causes of positives detected in their facility.</t>
  </si>
  <si>
    <t xml:space="preserve">
To what extent do you agree with the following statements: - Facility CP carried out corrective actions that were well thought out and were effective at controlling Listeria detected in their facility.</t>
  </si>
  <si>
    <t xml:space="preserve">
To what extent do you agree with the following statements: - Facility CP has demonstrated that their environmental monitoring program is robust and capable of seeking out and destroying persistent Listeria in their facility.</t>
  </si>
  <si>
    <t xml:space="preserve">
To what extent do you agree with the following statements: - Facility CP is in a position where they can have a sustainable environmental monitoring program in the future.</t>
  </si>
  <si>
    <t xml:space="preserve">
To what extent do you agree with the following statements: - Facility CP has a strong food safety attitude.</t>
  </si>
  <si>
    <t xml:space="preserve">
To what extent do you agree with the following statements: - Facility N was proactive in the implementation of their environmental monitoring program for Listeria control.</t>
  </si>
  <si>
    <t xml:space="preserve">
To what extent do you agree with the following statements: - Facility N reached out independently for guidance or help with their environmental monitoring program.</t>
  </si>
  <si>
    <t xml:space="preserve">
To what extent do you agree with the following statements: - Facility N selected sites to swab with the intention of seeking out locations that could harbor Listeria.</t>
  </si>
  <si>
    <t xml:space="preserve">
To what extent do you agree with the following statements: - The attitude of management and employees at facility N had a positive impact on the employees‚Äô ability to implement a strong environmental monitoring program.</t>
  </si>
  <si>
    <t xml:space="preserve">
To what extent do you agree with the following statements: - Facility N showed commitment to following up on positives and took action to identify root causes of positives detected in their facility.</t>
  </si>
  <si>
    <t xml:space="preserve">
To what extent do you agree with the following statements: - Facility N carried out corrective actions that were well thought out and were effective at controlling Listeria detected in their facility.</t>
  </si>
  <si>
    <t xml:space="preserve">
To what extent do you agree with the following statements: - Facility N has demonstrated that their environmental monitoring program is robust and capable of seeking out and destroying persistent Listeria in their facility.</t>
  </si>
  <si>
    <t xml:space="preserve">
To what extent do you agree with the following statements: - Facility N is in a position where they can have a sustainable environmental monitoring program in the future.</t>
  </si>
  <si>
    <t xml:space="preserve">
To what extent do you agree with the following statements: - Facility N has a strong food safety attitude.</t>
  </si>
  <si>
    <t xml:space="preserve">
To what extent do you agree with the following statements: - Facility W was proactive in the implementation of their environmental monitoring program for Listeria control.</t>
  </si>
  <si>
    <t xml:space="preserve">
To what extent do you agree with the following statements: - Facility W reached out independently for guidance or help with their environmental monitoring program.</t>
  </si>
  <si>
    <t xml:space="preserve">
To what extent do you agree with the following statements: - Facility W selected sites to swab with the intention of seeking out locations that could harbor Listeria.</t>
  </si>
  <si>
    <t xml:space="preserve">
To what extent do you agree with the following statements: - The attitude of management and employees at facility W had a positive impact on the employees‚Äô ability to implement a strong environmental monitoring program.</t>
  </si>
  <si>
    <t xml:space="preserve">
To what extent do you agree with the following statements: - Facility W showed commitment to following up on positives and took action to identify root causes of positives detected in their facility.</t>
  </si>
  <si>
    <t xml:space="preserve">
To what extent do you agree with the following statements: - Facility W carried out corrective actions that were well thought out and were effective at controlling Listeria detected in their facility.</t>
  </si>
  <si>
    <t xml:space="preserve">
To what extent do you agree with the following statements: - Facility W has demonstrated that their environmental monitoring program is robust and capable of seeking out and destroying persistent Listeria in their facility.</t>
  </si>
  <si>
    <t xml:space="preserve">
To what extent do you agree with the following statements: - Facility W is in a position where they can have a sustainable environmental monitoring program in the future.</t>
  </si>
  <si>
    <t xml:space="preserve">
To what extent do you agree with the following statements: - Facility W has a strong food safety attitude.</t>
  </si>
  <si>
    <t xml:space="preserve">
To what extent do you agree with the following statements: - Facility CQ was proactive in the implementation of their environmental monitoring program for Listeria control.</t>
  </si>
  <si>
    <t xml:space="preserve">
To what extent do you agree with the following statements: - Facility CQ reached out independently for guidance or help with their environmental monitoring program.</t>
  </si>
  <si>
    <t xml:space="preserve">
To what extent do you agree with the following statements: - Facility CQ selected sites to swab with the intention of seeking out locations that could harbor Listeria.</t>
  </si>
  <si>
    <t xml:space="preserve">
To what extent do you agree with the following statements: - The attitude of management and employees at facility CQ had a positive impact on the employees‚Äô ability to implement a strong environmental monitoring program.</t>
  </si>
  <si>
    <t xml:space="preserve">
To what extent do you agree with the following statements: - Facility CQ showed commitment to following up on positives and took action to identify root causes of positives detected in their facility.</t>
  </si>
  <si>
    <t xml:space="preserve">
To what extent do you agree with the following statements: - Facility CQ carried out corrective actions that were well thought out and were effective at controlling Listeria detected in their facility.</t>
  </si>
  <si>
    <t xml:space="preserve">
To what extent do you agree with the following statements: - Facility CQ has demonstrated that their environmental monitoring program is robust and capable of seeking out and destroying persistent Listeria in their facility.</t>
  </si>
  <si>
    <t xml:space="preserve">
To what extent do you agree with the following statements: - Facility CQ is in a position where they can have a sustainable environmental monitoring program in the future.</t>
  </si>
  <si>
    <t xml:space="preserve">
To what extent do you agree with the following statements: - Facility CQ has a strong food safety attitude.</t>
  </si>
  <si>
    <t>Plant ID</t>
  </si>
  <si>
    <t>Totaltotal score</t>
  </si>
  <si>
    <t>Percentage out of 100</t>
  </si>
  <si>
    <t>W</t>
  </si>
  <si>
    <t>N</t>
  </si>
  <si>
    <t>CP</t>
  </si>
  <si>
    <t>CO</t>
  </si>
  <si>
    <t>CN</t>
  </si>
  <si>
    <t>CL</t>
  </si>
  <si>
    <t>CM</t>
  </si>
  <si>
    <t>BY</t>
  </si>
  <si>
    <t>Research team member 1</t>
  </si>
  <si>
    <t>Research team member 2</t>
  </si>
  <si>
    <t>Research team member 3</t>
  </si>
  <si>
    <t>Research team member 4</t>
  </si>
  <si>
    <t>Research team member 5</t>
  </si>
  <si>
    <r>
      <t xml:space="preserve">Q1. Facility was proactive in the implementation of their environmental monitoring program for </t>
    </r>
    <r>
      <rPr>
        <i/>
        <sz val="9"/>
        <color theme="1"/>
        <rFont val="Times New Roman"/>
        <family val="1"/>
      </rPr>
      <t>Listeria</t>
    </r>
    <r>
      <rPr>
        <sz val="9"/>
        <color theme="1"/>
        <rFont val="Times New Roman"/>
        <family val="1"/>
      </rPr>
      <t xml:space="preserve"> control (out of 25)</t>
    </r>
  </si>
  <si>
    <t>Q2. Facility reached out independently for guidance or help with their environmental monitoring program (out of 25)</t>
  </si>
  <si>
    <r>
      <t xml:space="preserve">Q3. Facility selected sites to swab with the intention of seeking out locations that could harbor </t>
    </r>
    <r>
      <rPr>
        <i/>
        <sz val="9"/>
        <color theme="1"/>
        <rFont val="Times New Roman"/>
        <family val="1"/>
      </rPr>
      <t xml:space="preserve">Listeria </t>
    </r>
    <r>
      <rPr>
        <sz val="9"/>
        <color theme="1"/>
        <rFont val="Times New Roman"/>
        <family val="1"/>
      </rPr>
      <t>(out of 25)</t>
    </r>
  </si>
  <si>
    <t>Q4. The attitude of management and employees at facility had a positive impact on the employees’ ability to implement a strong environmental monitoring program (out of 25)</t>
  </si>
  <si>
    <t>Q5. Facility showed commitment to following up on positives and took action to identify root causes of positives detected in their facility (out of 25)</t>
  </si>
  <si>
    <r>
      <t xml:space="preserve">Q6. Facility carried out corrective actions that were well thought out and were effective at controlling </t>
    </r>
    <r>
      <rPr>
        <i/>
        <sz val="9"/>
        <color theme="1"/>
        <rFont val="Times New Roman"/>
        <family val="1"/>
      </rPr>
      <t>Listeria</t>
    </r>
    <r>
      <rPr>
        <sz val="9"/>
        <color theme="1"/>
        <rFont val="Times New Roman"/>
        <family val="1"/>
      </rPr>
      <t xml:space="preserve"> detected in their facility (out of 25)</t>
    </r>
  </si>
  <si>
    <r>
      <t xml:space="preserve">Q7. Facility has demonstrated that their environmental monitoring program is robust and capable of seeking out and destroying persistent </t>
    </r>
    <r>
      <rPr>
        <i/>
        <sz val="9"/>
        <color theme="1"/>
        <rFont val="Times New Roman"/>
        <family val="1"/>
      </rPr>
      <t>Listeria</t>
    </r>
    <r>
      <rPr>
        <sz val="9"/>
        <color theme="1"/>
        <rFont val="Times New Roman"/>
        <family val="1"/>
      </rPr>
      <t xml:space="preserve"> in their facility (out of 25)</t>
    </r>
  </si>
  <si>
    <t>Q8. Facility is in a position where they can have a sustainable environmental monitoring program in the future (out of 25)</t>
  </si>
  <si>
    <t>Q9. Facility has a strong food safety attitude (out of 25)</t>
  </si>
  <si>
    <t>Total score</t>
  </si>
  <si>
    <t>190/225</t>
  </si>
  <si>
    <t>79/225</t>
  </si>
  <si>
    <t>198/225</t>
  </si>
  <si>
    <t>100/225</t>
  </si>
  <si>
    <t>122/225</t>
  </si>
  <si>
    <t>56/225</t>
  </si>
  <si>
    <t>CQ</t>
  </si>
  <si>
    <t>166/225</t>
  </si>
  <si>
    <t>222/225</t>
  </si>
  <si>
    <t>129/225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</si>
</sst>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3953-C698-9249-B210-E0BCB8085009}">
  <dimension ref="A1:K10"/>
  <sheetViews>
    <sheetView tabSelected="1" zoomScale="170" workbookViewId="0">
      <selection activeCell="H13" sqref="H13"/>
    </sheetView>
  </sheetViews>
  <sheetFormatPr baseColWidth="10" defaultRowHeight="16" x14ac:dyDescent="0.2"/>
  <cols>
    <col min="8" max="8" width="14" customWidth="1"/>
  </cols>
  <sheetData>
    <row r="1" spans="1:11" ht="196" thickBot="1" x14ac:dyDescent="0.25">
      <c r="A1" s="2"/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</row>
    <row r="2" spans="1:11" ht="17" thickBot="1" x14ac:dyDescent="0.25">
      <c r="A2" s="4" t="s">
        <v>110</v>
      </c>
      <c r="B2" s="5">
        <v>21</v>
      </c>
      <c r="C2" s="5">
        <v>20</v>
      </c>
      <c r="D2" s="5">
        <v>22</v>
      </c>
      <c r="E2" s="5">
        <v>21</v>
      </c>
      <c r="F2" s="5">
        <v>23</v>
      </c>
      <c r="G2" s="5">
        <v>23</v>
      </c>
      <c r="H2" s="5">
        <v>21</v>
      </c>
      <c r="I2" s="5">
        <v>20</v>
      </c>
      <c r="J2" s="5">
        <v>19</v>
      </c>
      <c r="K2" s="5" t="s">
        <v>126</v>
      </c>
    </row>
    <row r="3" spans="1:11" ht="17" thickBot="1" x14ac:dyDescent="0.25">
      <c r="A3" s="4" t="s">
        <v>108</v>
      </c>
      <c r="B3" s="5">
        <v>9</v>
      </c>
      <c r="C3" s="5">
        <v>9</v>
      </c>
      <c r="D3" s="5">
        <v>15</v>
      </c>
      <c r="E3" s="5">
        <v>8</v>
      </c>
      <c r="F3" s="5">
        <v>6</v>
      </c>
      <c r="G3" s="5">
        <v>8</v>
      </c>
      <c r="H3" s="5">
        <v>10</v>
      </c>
      <c r="I3" s="5">
        <v>7</v>
      </c>
      <c r="J3" s="5">
        <v>7</v>
      </c>
      <c r="K3" s="5" t="s">
        <v>127</v>
      </c>
    </row>
    <row r="4" spans="1:11" ht="17" thickBot="1" x14ac:dyDescent="0.25">
      <c r="A4" s="4" t="s">
        <v>109</v>
      </c>
      <c r="B4" s="5">
        <v>22</v>
      </c>
      <c r="C4" s="5">
        <v>21</v>
      </c>
      <c r="D4" s="5">
        <v>21</v>
      </c>
      <c r="E4" s="5">
        <v>23</v>
      </c>
      <c r="F4" s="5">
        <v>22</v>
      </c>
      <c r="G4" s="5">
        <v>23</v>
      </c>
      <c r="H4" s="5">
        <v>21</v>
      </c>
      <c r="I4" s="5">
        <v>22</v>
      </c>
      <c r="J4" s="5">
        <v>23</v>
      </c>
      <c r="K4" s="5" t="s">
        <v>128</v>
      </c>
    </row>
    <row r="5" spans="1:11" ht="17" thickBot="1" x14ac:dyDescent="0.25">
      <c r="A5" s="4" t="s">
        <v>107</v>
      </c>
      <c r="B5" s="5">
        <v>11</v>
      </c>
      <c r="C5" s="5">
        <v>11</v>
      </c>
      <c r="D5" s="5">
        <v>14</v>
      </c>
      <c r="E5" s="5">
        <v>11</v>
      </c>
      <c r="F5" s="5">
        <v>12</v>
      </c>
      <c r="G5" s="5">
        <v>12</v>
      </c>
      <c r="H5" s="5">
        <v>10</v>
      </c>
      <c r="I5" s="5">
        <v>9</v>
      </c>
      <c r="J5" s="5">
        <v>10</v>
      </c>
      <c r="K5" s="5" t="s">
        <v>129</v>
      </c>
    </row>
    <row r="6" spans="1:11" ht="17" thickBot="1" x14ac:dyDescent="0.25">
      <c r="A6" s="4" t="s">
        <v>106</v>
      </c>
      <c r="B6" s="5">
        <v>15</v>
      </c>
      <c r="C6" s="5">
        <v>16</v>
      </c>
      <c r="D6" s="5">
        <v>16</v>
      </c>
      <c r="E6" s="5">
        <v>13</v>
      </c>
      <c r="F6" s="5">
        <v>15</v>
      </c>
      <c r="G6" s="5">
        <v>12</v>
      </c>
      <c r="H6" s="5">
        <v>11</v>
      </c>
      <c r="I6" s="5">
        <v>11</v>
      </c>
      <c r="J6" s="5">
        <v>13</v>
      </c>
      <c r="K6" s="5" t="s">
        <v>130</v>
      </c>
    </row>
    <row r="7" spans="1:11" ht="17" thickBot="1" x14ac:dyDescent="0.25">
      <c r="A7" s="4" t="s">
        <v>105</v>
      </c>
      <c r="B7" s="5">
        <v>8</v>
      </c>
      <c r="C7" s="5">
        <v>8</v>
      </c>
      <c r="D7" s="5">
        <v>7</v>
      </c>
      <c r="E7" s="5">
        <v>5</v>
      </c>
      <c r="F7" s="5">
        <v>5</v>
      </c>
      <c r="G7" s="5">
        <v>5</v>
      </c>
      <c r="H7" s="5">
        <v>6</v>
      </c>
      <c r="I7" s="5">
        <v>6</v>
      </c>
      <c r="J7" s="5">
        <v>6</v>
      </c>
      <c r="K7" s="5" t="s">
        <v>131</v>
      </c>
    </row>
    <row r="8" spans="1:11" ht="17" thickBot="1" x14ac:dyDescent="0.25">
      <c r="A8" s="4" t="s">
        <v>132</v>
      </c>
      <c r="B8" s="5">
        <v>23</v>
      </c>
      <c r="C8" s="5">
        <v>20</v>
      </c>
      <c r="D8" s="5">
        <v>16</v>
      </c>
      <c r="E8" s="5">
        <v>20</v>
      </c>
      <c r="F8" s="5">
        <v>20</v>
      </c>
      <c r="G8" s="5">
        <v>15</v>
      </c>
      <c r="H8" s="5">
        <v>14</v>
      </c>
      <c r="I8" s="5">
        <v>19</v>
      </c>
      <c r="J8" s="5">
        <v>19</v>
      </c>
      <c r="K8" s="5" t="s">
        <v>133</v>
      </c>
    </row>
    <row r="9" spans="1:11" ht="17" thickBot="1" x14ac:dyDescent="0.25">
      <c r="A9" s="4" t="s">
        <v>104</v>
      </c>
      <c r="B9" s="5">
        <v>24</v>
      </c>
      <c r="C9" s="5">
        <v>25</v>
      </c>
      <c r="D9" s="5">
        <v>25</v>
      </c>
      <c r="E9" s="5">
        <v>25</v>
      </c>
      <c r="F9" s="5">
        <v>25</v>
      </c>
      <c r="G9" s="5">
        <v>24</v>
      </c>
      <c r="H9" s="5">
        <v>24</v>
      </c>
      <c r="I9" s="5">
        <v>25</v>
      </c>
      <c r="J9" s="5">
        <v>25</v>
      </c>
      <c r="K9" s="5" t="s">
        <v>134</v>
      </c>
    </row>
    <row r="10" spans="1:11" ht="17" thickBot="1" x14ac:dyDescent="0.25">
      <c r="A10" s="4" t="s">
        <v>103</v>
      </c>
      <c r="B10" s="5">
        <v>18</v>
      </c>
      <c r="C10" s="5">
        <v>18</v>
      </c>
      <c r="D10" s="5">
        <v>18</v>
      </c>
      <c r="E10" s="5">
        <v>14</v>
      </c>
      <c r="F10" s="5">
        <v>16</v>
      </c>
      <c r="G10" s="5">
        <v>9</v>
      </c>
      <c r="H10" s="5">
        <v>12</v>
      </c>
      <c r="I10" s="5">
        <v>11</v>
      </c>
      <c r="J10" s="5">
        <v>13</v>
      </c>
      <c r="K10" s="5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A047-D071-3D44-AB39-A0A6B6CAEF8F}">
  <dimension ref="A1:L9"/>
  <sheetViews>
    <sheetView workbookViewId="0">
      <selection activeCell="B19" sqref="B19"/>
    </sheetView>
  </sheetViews>
  <sheetFormatPr baseColWidth="10" defaultColWidth="11" defaultRowHeight="16" x14ac:dyDescent="0.2"/>
  <cols>
    <col min="1" max="1" width="31" customWidth="1"/>
    <col min="2" max="2" width="22.33203125" customWidth="1"/>
    <col min="3" max="3" width="26.1640625" customWidth="1"/>
    <col min="4" max="4" width="24" customWidth="1"/>
    <col min="5" max="5" width="26.1640625" customWidth="1"/>
    <col min="6" max="6" width="21.33203125" customWidth="1"/>
    <col min="7" max="7" width="35.1640625" customWidth="1"/>
    <col min="8" max="8" width="22" customWidth="1"/>
    <col min="9" max="9" width="21" customWidth="1"/>
    <col min="10" max="10" width="27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t="204" x14ac:dyDescent="0.2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4" spans="1:12" x14ac:dyDescent="0.2">
      <c r="A4" t="s">
        <v>111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20</v>
      </c>
      <c r="I4" t="s">
        <v>20</v>
      </c>
      <c r="J4" t="s">
        <v>22</v>
      </c>
    </row>
    <row r="5" spans="1:12" x14ac:dyDescent="0.2">
      <c r="A5" t="s">
        <v>112</v>
      </c>
      <c r="B5" t="s">
        <v>20</v>
      </c>
      <c r="C5" t="s">
        <v>20</v>
      </c>
      <c r="D5" t="s">
        <v>21</v>
      </c>
      <c r="E5" t="s">
        <v>20</v>
      </c>
      <c r="F5" t="s">
        <v>21</v>
      </c>
      <c r="G5" t="s">
        <v>21</v>
      </c>
      <c r="H5" t="s">
        <v>20</v>
      </c>
      <c r="I5" t="s">
        <v>20</v>
      </c>
      <c r="J5" t="s">
        <v>20</v>
      </c>
    </row>
    <row r="6" spans="1:12" x14ac:dyDescent="0.2">
      <c r="A6" t="s">
        <v>113</v>
      </c>
      <c r="B6" t="s">
        <v>20</v>
      </c>
      <c r="C6" t="s">
        <v>22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2" x14ac:dyDescent="0.2">
      <c r="A7" t="s">
        <v>114</v>
      </c>
      <c r="B7" t="s">
        <v>21</v>
      </c>
      <c r="C7" t="s">
        <v>20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20</v>
      </c>
      <c r="J7" t="s">
        <v>20</v>
      </c>
    </row>
    <row r="8" spans="1:12" x14ac:dyDescent="0.2">
      <c r="A8" t="s">
        <v>115</v>
      </c>
      <c r="B8" t="s">
        <v>20</v>
      </c>
      <c r="C8" t="s">
        <v>21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</row>
    <row r="9" spans="1:12" x14ac:dyDescent="0.2">
      <c r="B9">
        <v>21</v>
      </c>
      <c r="C9">
        <v>20</v>
      </c>
      <c r="D9">
        <v>22</v>
      </c>
      <c r="E9">
        <v>21</v>
      </c>
      <c r="F9">
        <v>23</v>
      </c>
      <c r="G9">
        <v>23</v>
      </c>
      <c r="H9">
        <v>21</v>
      </c>
      <c r="I9">
        <v>20</v>
      </c>
      <c r="J9">
        <v>19</v>
      </c>
      <c r="K9">
        <f>SUM(J9,I9,H9,G9,F9,E9,D9,C9,B9)</f>
        <v>190</v>
      </c>
      <c r="L9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70DD-C9F6-2546-BE2E-8A22EFB4E51B}">
  <dimension ref="A1:L8"/>
  <sheetViews>
    <sheetView workbookViewId="0">
      <selection activeCell="A8" sqref="A8"/>
    </sheetView>
  </sheetViews>
  <sheetFormatPr baseColWidth="10" defaultColWidth="11" defaultRowHeight="16" x14ac:dyDescent="0.2"/>
  <cols>
    <col min="1" max="1" width="24.6640625" customWidth="1"/>
    <col min="2" max="2" width="23" customWidth="1"/>
    <col min="3" max="3" width="26" customWidth="1"/>
    <col min="4" max="4" width="27.6640625" customWidth="1"/>
    <col min="5" max="5" width="33.1640625" customWidth="1"/>
    <col min="6" max="6" width="26.6640625" customWidth="1"/>
    <col min="7" max="7" width="31.1640625" customWidth="1"/>
    <col min="8" max="8" width="31.6640625" customWidth="1"/>
    <col min="9" max="9" width="40.33203125" customWidth="1"/>
    <col min="10" max="10" width="30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s="1" customFormat="1" ht="170" x14ac:dyDescent="0.2">
      <c r="A2" s="1" t="s">
        <v>10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spans="1:12" x14ac:dyDescent="0.2">
      <c r="A3" t="s">
        <v>111</v>
      </c>
      <c r="B3" t="s">
        <v>21</v>
      </c>
      <c r="C3" t="s">
        <v>20</v>
      </c>
      <c r="D3" t="s">
        <v>21</v>
      </c>
      <c r="E3" t="s">
        <v>21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</row>
    <row r="4" spans="1:12" x14ac:dyDescent="0.2">
      <c r="A4" t="s">
        <v>112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12" x14ac:dyDescent="0.2">
      <c r="A5" t="s">
        <v>113</v>
      </c>
      <c r="B5" t="s">
        <v>21</v>
      </c>
      <c r="C5" t="s">
        <v>20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2" x14ac:dyDescent="0.2">
      <c r="A6" t="s">
        <v>114</v>
      </c>
      <c r="B6" t="s">
        <v>22</v>
      </c>
      <c r="C6" t="s">
        <v>22</v>
      </c>
      <c r="D6" t="s">
        <v>35</v>
      </c>
      <c r="E6" t="s">
        <v>22</v>
      </c>
      <c r="F6" t="s">
        <v>22</v>
      </c>
      <c r="G6" t="s">
        <v>22</v>
      </c>
      <c r="H6" t="s">
        <v>35</v>
      </c>
      <c r="I6" t="s">
        <v>35</v>
      </c>
      <c r="J6" t="s">
        <v>22</v>
      </c>
    </row>
    <row r="7" spans="1:12" x14ac:dyDescent="0.2">
      <c r="A7" t="s">
        <v>115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20</v>
      </c>
      <c r="I7" t="s">
        <v>21</v>
      </c>
      <c r="J7" t="s">
        <v>21</v>
      </c>
    </row>
    <row r="8" spans="1:12" x14ac:dyDescent="0.2">
      <c r="B8">
        <v>22</v>
      </c>
      <c r="C8">
        <v>21</v>
      </c>
      <c r="D8">
        <v>21</v>
      </c>
      <c r="E8">
        <v>23</v>
      </c>
      <c r="F8">
        <v>22</v>
      </c>
      <c r="G8">
        <v>23</v>
      </c>
      <c r="H8">
        <v>21</v>
      </c>
      <c r="I8">
        <v>22</v>
      </c>
      <c r="J8">
        <v>23</v>
      </c>
      <c r="K8">
        <f>SUM(J8,I8,H8,G8,F8,E8,D8,C8,B8)</f>
        <v>198</v>
      </c>
      <c r="L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932C-6ABA-7441-8BF9-F608B7283D67}">
  <dimension ref="A1:L8"/>
  <sheetViews>
    <sheetView topLeftCell="A2" workbookViewId="0">
      <selection activeCell="A8" sqref="A8"/>
    </sheetView>
  </sheetViews>
  <sheetFormatPr baseColWidth="10" defaultColWidth="11" defaultRowHeight="16" x14ac:dyDescent="0.2"/>
  <cols>
    <col min="1" max="1" width="19" customWidth="1"/>
    <col min="2" max="2" width="27.83203125" customWidth="1"/>
    <col min="3" max="3" width="26.83203125" customWidth="1"/>
    <col min="4" max="4" width="29" customWidth="1"/>
    <col min="5" max="5" width="30.5" customWidth="1"/>
    <col min="6" max="6" width="30.1640625" customWidth="1"/>
    <col min="7" max="7" width="30.6640625" customWidth="1"/>
    <col min="8" max="8" width="27.5" customWidth="1"/>
    <col min="9" max="9" width="27.33203125" customWidth="1"/>
    <col min="10" max="10" width="27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t="170" x14ac:dyDescent="0.2">
      <c r="A2" s="1" t="s">
        <v>10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</row>
    <row r="3" spans="1:12" x14ac:dyDescent="0.2">
      <c r="A3" t="s">
        <v>111</v>
      </c>
      <c r="B3" t="s">
        <v>35</v>
      </c>
      <c r="C3" t="s">
        <v>35</v>
      </c>
      <c r="D3" t="s">
        <v>35</v>
      </c>
      <c r="E3" t="s">
        <v>45</v>
      </c>
      <c r="F3" t="s">
        <v>45</v>
      </c>
      <c r="G3" t="s">
        <v>35</v>
      </c>
      <c r="H3" t="s">
        <v>35</v>
      </c>
      <c r="I3" t="s">
        <v>45</v>
      </c>
      <c r="J3" t="s">
        <v>45</v>
      </c>
    </row>
    <row r="4" spans="1:12" x14ac:dyDescent="0.2">
      <c r="A4" t="s">
        <v>112</v>
      </c>
      <c r="B4" t="s">
        <v>35</v>
      </c>
      <c r="C4" t="s">
        <v>35</v>
      </c>
      <c r="D4" t="s">
        <v>22</v>
      </c>
      <c r="E4" t="s">
        <v>35</v>
      </c>
      <c r="F4" t="s">
        <v>35</v>
      </c>
      <c r="G4" t="s">
        <v>35</v>
      </c>
      <c r="H4" t="s">
        <v>22</v>
      </c>
      <c r="I4" t="s">
        <v>35</v>
      </c>
      <c r="J4" t="s">
        <v>45</v>
      </c>
    </row>
    <row r="5" spans="1:12" x14ac:dyDescent="0.2">
      <c r="A5" t="s">
        <v>113</v>
      </c>
      <c r="B5" t="s">
        <v>35</v>
      </c>
      <c r="C5" t="s">
        <v>35</v>
      </c>
      <c r="D5" t="s">
        <v>22</v>
      </c>
      <c r="E5" t="s">
        <v>35</v>
      </c>
      <c r="G5" t="s">
        <v>35</v>
      </c>
      <c r="H5" t="s">
        <v>35</v>
      </c>
      <c r="I5" t="s">
        <v>45</v>
      </c>
      <c r="J5" t="s">
        <v>35</v>
      </c>
    </row>
    <row r="6" spans="1:12" x14ac:dyDescent="0.2">
      <c r="A6" t="s">
        <v>114</v>
      </c>
      <c r="B6" t="s">
        <v>45</v>
      </c>
      <c r="C6" t="s">
        <v>45</v>
      </c>
      <c r="D6" t="s">
        <v>20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</row>
    <row r="7" spans="1:12" x14ac:dyDescent="0.2">
      <c r="A7" t="s">
        <v>115</v>
      </c>
      <c r="B7" t="s">
        <v>35</v>
      </c>
      <c r="C7" t="s">
        <v>35</v>
      </c>
      <c r="D7" t="s">
        <v>22</v>
      </c>
      <c r="E7" t="s">
        <v>35</v>
      </c>
      <c r="F7" t="s">
        <v>35</v>
      </c>
      <c r="G7" t="s">
        <v>45</v>
      </c>
      <c r="H7" t="s">
        <v>35</v>
      </c>
      <c r="I7" t="s">
        <v>35</v>
      </c>
      <c r="J7" t="s">
        <v>35</v>
      </c>
    </row>
    <row r="8" spans="1:12" x14ac:dyDescent="0.2">
      <c r="B8">
        <v>9</v>
      </c>
      <c r="C8">
        <v>9</v>
      </c>
      <c r="D8">
        <v>15</v>
      </c>
      <c r="E8">
        <v>8</v>
      </c>
      <c r="F8">
        <v>6</v>
      </c>
      <c r="G8">
        <v>8</v>
      </c>
      <c r="H8">
        <v>10</v>
      </c>
      <c r="I8">
        <v>7</v>
      </c>
      <c r="J8">
        <v>7</v>
      </c>
      <c r="K8">
        <f>SUM(J8,I8,H8,G8,F8,E8,D8,C8,B8)</f>
        <v>79</v>
      </c>
      <c r="L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D43E-5DF1-2E42-80DF-42289FF98330}">
  <dimension ref="A1:L8"/>
  <sheetViews>
    <sheetView workbookViewId="0">
      <selection activeCell="A9" sqref="A9"/>
    </sheetView>
  </sheetViews>
  <sheetFormatPr baseColWidth="10" defaultColWidth="11" defaultRowHeight="16" x14ac:dyDescent="0.2"/>
  <cols>
    <col min="1" max="1" width="26.83203125" customWidth="1"/>
    <col min="2" max="9" width="28.1640625" customWidth="1"/>
    <col min="10" max="10" width="23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t="187" x14ac:dyDescent="0.2">
      <c r="A2" t="s">
        <v>10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</row>
    <row r="3" spans="1:12" x14ac:dyDescent="0.2">
      <c r="A3" t="s">
        <v>111</v>
      </c>
      <c r="B3" t="s">
        <v>22</v>
      </c>
      <c r="C3" t="s">
        <v>22</v>
      </c>
      <c r="D3" t="s">
        <v>22</v>
      </c>
      <c r="E3" t="s">
        <v>35</v>
      </c>
      <c r="F3" t="s">
        <v>35</v>
      </c>
      <c r="G3" t="s">
        <v>22</v>
      </c>
      <c r="H3" t="s">
        <v>35</v>
      </c>
      <c r="I3" t="s">
        <v>35</v>
      </c>
      <c r="J3" t="s">
        <v>35</v>
      </c>
    </row>
    <row r="4" spans="1:12" x14ac:dyDescent="0.2">
      <c r="A4" t="s">
        <v>112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22</v>
      </c>
      <c r="H4" t="s">
        <v>22</v>
      </c>
      <c r="I4" t="s">
        <v>35</v>
      </c>
      <c r="J4" t="s">
        <v>35</v>
      </c>
    </row>
    <row r="5" spans="1:12" x14ac:dyDescent="0.2">
      <c r="A5" t="s">
        <v>113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35</v>
      </c>
      <c r="I5" t="s">
        <v>35</v>
      </c>
      <c r="J5" t="s">
        <v>22</v>
      </c>
    </row>
    <row r="6" spans="1:12" x14ac:dyDescent="0.2">
      <c r="A6" t="s">
        <v>114</v>
      </c>
      <c r="B6" t="s">
        <v>35</v>
      </c>
      <c r="C6" t="s">
        <v>35</v>
      </c>
      <c r="D6" t="s">
        <v>20</v>
      </c>
      <c r="E6" t="s">
        <v>35</v>
      </c>
      <c r="F6" t="s">
        <v>20</v>
      </c>
      <c r="G6" t="s">
        <v>35</v>
      </c>
      <c r="H6" t="s">
        <v>35</v>
      </c>
      <c r="I6" t="s">
        <v>35</v>
      </c>
      <c r="J6" t="s">
        <v>35</v>
      </c>
    </row>
    <row r="7" spans="1:12" x14ac:dyDescent="0.2">
      <c r="A7" t="s">
        <v>115</v>
      </c>
      <c r="B7" t="s">
        <v>45</v>
      </c>
      <c r="C7" t="s">
        <v>45</v>
      </c>
      <c r="D7" t="s">
        <v>35</v>
      </c>
      <c r="E7" t="s">
        <v>35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</row>
    <row r="8" spans="1:12" x14ac:dyDescent="0.2">
      <c r="A8" t="s">
        <v>23</v>
      </c>
      <c r="B8">
        <v>11</v>
      </c>
      <c r="C8">
        <v>11</v>
      </c>
      <c r="D8">
        <v>14</v>
      </c>
      <c r="E8">
        <v>11</v>
      </c>
      <c r="F8">
        <v>12</v>
      </c>
      <c r="G8">
        <v>12</v>
      </c>
      <c r="H8">
        <v>10</v>
      </c>
      <c r="I8">
        <v>9</v>
      </c>
      <c r="J8">
        <v>10</v>
      </c>
      <c r="K8">
        <f>SUM(J8,I8,H8,G8,F8,E8,D8,C8,B8)</f>
        <v>100</v>
      </c>
      <c r="L8" t="s">
        <v>24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712-9426-E341-A060-C9B70CC21E5E}">
  <dimension ref="A1:L8"/>
  <sheetViews>
    <sheetView workbookViewId="0">
      <selection activeCell="A9" sqref="A9"/>
    </sheetView>
  </sheetViews>
  <sheetFormatPr baseColWidth="10" defaultColWidth="11" defaultRowHeight="16" x14ac:dyDescent="0.2"/>
  <cols>
    <col min="1" max="1" width="28.6640625" customWidth="1"/>
    <col min="2" max="10" width="35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s="1" customFormat="1" ht="153" x14ac:dyDescent="0.2">
      <c r="A2" s="1" t="s">
        <v>10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</row>
    <row r="3" spans="1:12" x14ac:dyDescent="0.2">
      <c r="A3" t="s">
        <v>111</v>
      </c>
      <c r="B3" t="s">
        <v>20</v>
      </c>
      <c r="C3" t="s">
        <v>20</v>
      </c>
      <c r="D3" t="s">
        <v>22</v>
      </c>
      <c r="E3" t="s">
        <v>22</v>
      </c>
      <c r="F3" t="s">
        <v>20</v>
      </c>
      <c r="G3" t="s">
        <v>20</v>
      </c>
      <c r="H3" t="s">
        <v>20</v>
      </c>
      <c r="I3" t="s">
        <v>20</v>
      </c>
      <c r="J3" t="s">
        <v>22</v>
      </c>
    </row>
    <row r="4" spans="1:12" x14ac:dyDescent="0.2">
      <c r="A4" t="s">
        <v>112</v>
      </c>
      <c r="B4" t="s">
        <v>20</v>
      </c>
      <c r="C4" t="s">
        <v>20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  <c r="J4" t="s">
        <v>20</v>
      </c>
    </row>
    <row r="5" spans="1:12" x14ac:dyDescent="0.2">
      <c r="A5" t="s">
        <v>113</v>
      </c>
      <c r="B5" t="s">
        <v>22</v>
      </c>
      <c r="C5" t="s">
        <v>35</v>
      </c>
      <c r="D5" t="s">
        <v>35</v>
      </c>
      <c r="E5" t="s">
        <v>22</v>
      </c>
      <c r="F5" t="s">
        <v>22</v>
      </c>
      <c r="G5" t="s">
        <v>35</v>
      </c>
      <c r="H5" t="s">
        <v>35</v>
      </c>
      <c r="I5" t="s">
        <v>35</v>
      </c>
      <c r="J5" t="s">
        <v>22</v>
      </c>
    </row>
    <row r="6" spans="1:12" x14ac:dyDescent="0.2">
      <c r="A6" t="s">
        <v>114</v>
      </c>
      <c r="B6" t="s">
        <v>22</v>
      </c>
      <c r="C6" t="s">
        <v>21</v>
      </c>
      <c r="D6" t="s">
        <v>21</v>
      </c>
      <c r="E6" t="s">
        <v>22</v>
      </c>
      <c r="F6" t="s">
        <v>20</v>
      </c>
      <c r="G6" t="s">
        <v>35</v>
      </c>
      <c r="H6" t="s">
        <v>45</v>
      </c>
      <c r="I6" t="s">
        <v>35</v>
      </c>
      <c r="J6" t="s">
        <v>35</v>
      </c>
    </row>
    <row r="7" spans="1:12" x14ac:dyDescent="0.2">
      <c r="A7" t="s">
        <v>115</v>
      </c>
      <c r="B7" t="s">
        <v>45</v>
      </c>
      <c r="C7" t="s">
        <v>45</v>
      </c>
      <c r="D7" t="s">
        <v>35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</row>
    <row r="8" spans="1:12" x14ac:dyDescent="0.2">
      <c r="A8" t="s">
        <v>23</v>
      </c>
      <c r="B8">
        <v>15</v>
      </c>
      <c r="C8">
        <v>16</v>
      </c>
      <c r="D8">
        <v>16</v>
      </c>
      <c r="E8">
        <v>13</v>
      </c>
      <c r="F8">
        <v>15</v>
      </c>
      <c r="G8">
        <v>12</v>
      </c>
      <c r="H8">
        <v>11</v>
      </c>
      <c r="I8">
        <v>11</v>
      </c>
      <c r="J8">
        <v>13</v>
      </c>
      <c r="K8">
        <f>SUM(J8,I8,H8,G8,F8,E8,D8,C8,B8)</f>
        <v>122</v>
      </c>
      <c r="L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E1D0-CD33-5240-9625-E611EB949E5A}">
  <dimension ref="A1:L8"/>
  <sheetViews>
    <sheetView workbookViewId="0">
      <selection activeCell="A9" sqref="A9"/>
    </sheetView>
  </sheetViews>
  <sheetFormatPr baseColWidth="10" defaultColWidth="11" defaultRowHeight="16" x14ac:dyDescent="0.2"/>
  <cols>
    <col min="1" max="10" width="28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t="187" x14ac:dyDescent="0.2">
      <c r="A2" t="s">
        <v>10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</row>
    <row r="3" spans="1:12" x14ac:dyDescent="0.2">
      <c r="A3" t="s">
        <v>111</v>
      </c>
      <c r="B3" t="s">
        <v>22</v>
      </c>
      <c r="C3" t="s">
        <v>35</v>
      </c>
      <c r="D3" t="s">
        <v>35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</row>
    <row r="4" spans="1:12" x14ac:dyDescent="0.2">
      <c r="A4" t="s">
        <v>112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</row>
    <row r="5" spans="1:12" x14ac:dyDescent="0.2">
      <c r="A5" t="s">
        <v>113</v>
      </c>
      <c r="B5" t="s">
        <v>45</v>
      </c>
      <c r="C5" t="s">
        <v>22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</row>
    <row r="6" spans="1:12" x14ac:dyDescent="0.2">
      <c r="A6" t="s">
        <v>114</v>
      </c>
      <c r="B6" t="s">
        <v>35</v>
      </c>
      <c r="C6" t="s">
        <v>45</v>
      </c>
      <c r="D6" t="s">
        <v>35</v>
      </c>
      <c r="E6" t="s">
        <v>45</v>
      </c>
      <c r="F6" t="s">
        <v>45</v>
      </c>
      <c r="G6" t="s">
        <v>45</v>
      </c>
      <c r="H6" t="s">
        <v>35</v>
      </c>
      <c r="I6" t="s">
        <v>35</v>
      </c>
      <c r="J6" t="s">
        <v>35</v>
      </c>
    </row>
    <row r="7" spans="1:12" x14ac:dyDescent="0.2">
      <c r="A7" t="s">
        <v>115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</row>
    <row r="8" spans="1:12" x14ac:dyDescent="0.2">
      <c r="A8" t="s">
        <v>23</v>
      </c>
      <c r="B8">
        <v>8</v>
      </c>
      <c r="C8">
        <v>8</v>
      </c>
      <c r="D8">
        <v>7</v>
      </c>
      <c r="E8">
        <v>5</v>
      </c>
      <c r="F8">
        <v>5</v>
      </c>
      <c r="G8">
        <v>5</v>
      </c>
      <c r="H8">
        <v>6</v>
      </c>
      <c r="I8">
        <v>6</v>
      </c>
      <c r="J8">
        <v>6</v>
      </c>
      <c r="K8">
        <f>SUM(J8,I8,H8,G8,F8,E8,D8,C8,B8)</f>
        <v>56</v>
      </c>
      <c r="L8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1928-CB52-C247-9606-2C1937231108}">
  <dimension ref="A1:L9"/>
  <sheetViews>
    <sheetView workbookViewId="0">
      <selection activeCell="A9" sqref="A9"/>
    </sheetView>
  </sheetViews>
  <sheetFormatPr baseColWidth="10" defaultColWidth="11" defaultRowHeight="16" x14ac:dyDescent="0.2"/>
  <cols>
    <col min="1" max="10" width="30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t="153" x14ac:dyDescent="0.2">
      <c r="A2" t="s">
        <v>10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</row>
    <row r="3" spans="1:12" x14ac:dyDescent="0.2">
      <c r="A3" t="s">
        <v>111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2" x14ac:dyDescent="0.2">
      <c r="A4" t="s">
        <v>112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12" x14ac:dyDescent="0.2">
      <c r="A5" t="s">
        <v>113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2" x14ac:dyDescent="0.2">
      <c r="A6" t="s">
        <v>114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20</v>
      </c>
      <c r="I6" t="s">
        <v>21</v>
      </c>
      <c r="J6" t="s">
        <v>21</v>
      </c>
    </row>
    <row r="7" spans="1:12" x14ac:dyDescent="0.2">
      <c r="A7" t="s">
        <v>115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21</v>
      </c>
      <c r="I7" t="s">
        <v>21</v>
      </c>
      <c r="J7" t="s">
        <v>21</v>
      </c>
    </row>
    <row r="8" spans="1:12" x14ac:dyDescent="0.2">
      <c r="A8" t="s">
        <v>23</v>
      </c>
      <c r="B8">
        <v>24</v>
      </c>
      <c r="C8">
        <v>25</v>
      </c>
      <c r="D8">
        <v>25</v>
      </c>
      <c r="E8">
        <v>25</v>
      </c>
      <c r="F8">
        <v>25</v>
      </c>
      <c r="G8">
        <v>24</v>
      </c>
      <c r="H8">
        <v>24</v>
      </c>
      <c r="I8">
        <v>25</v>
      </c>
      <c r="J8">
        <v>25</v>
      </c>
      <c r="K8">
        <f>SUM(J8,I8,H8,G8,F8,E8,D8,C8,B8)</f>
        <v>222</v>
      </c>
      <c r="L8" t="s">
        <v>24</v>
      </c>
    </row>
    <row r="9" spans="1:12" x14ac:dyDescent="0.2">
      <c r="A9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5FA7-EACE-5B45-A455-93F0809161AA}">
  <dimension ref="A1:L9"/>
  <sheetViews>
    <sheetView workbookViewId="0">
      <selection activeCell="A9" sqref="A9"/>
    </sheetView>
  </sheetViews>
  <sheetFormatPr baseColWidth="10" defaultColWidth="11" defaultRowHeight="16" x14ac:dyDescent="0.2"/>
  <cols>
    <col min="1" max="1" width="26.5" customWidth="1"/>
    <col min="2" max="10" width="34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t="153" x14ac:dyDescent="0.2">
      <c r="A2" t="s">
        <v>10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</row>
    <row r="3" spans="1:12" x14ac:dyDescent="0.2">
      <c r="A3" t="s">
        <v>111</v>
      </c>
      <c r="B3" t="s">
        <v>20</v>
      </c>
      <c r="C3" t="s">
        <v>20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 t="s">
        <v>22</v>
      </c>
      <c r="J3" t="s">
        <v>22</v>
      </c>
    </row>
    <row r="4" spans="1:12" x14ac:dyDescent="0.2">
      <c r="A4" t="s">
        <v>112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35</v>
      </c>
      <c r="H4" t="s">
        <v>22</v>
      </c>
      <c r="I4" t="s">
        <v>35</v>
      </c>
      <c r="J4" t="s">
        <v>35</v>
      </c>
    </row>
    <row r="5" spans="1:12" x14ac:dyDescent="0.2">
      <c r="A5" t="s">
        <v>113</v>
      </c>
      <c r="B5" t="s">
        <v>22</v>
      </c>
      <c r="C5" t="s">
        <v>22</v>
      </c>
      <c r="D5" t="s">
        <v>35</v>
      </c>
      <c r="E5" t="s">
        <v>22</v>
      </c>
      <c r="F5" t="s">
        <v>22</v>
      </c>
      <c r="G5" t="s">
        <v>22</v>
      </c>
      <c r="H5" t="s">
        <v>22</v>
      </c>
      <c r="I5" t="s">
        <v>35</v>
      </c>
      <c r="J5" t="s">
        <v>22</v>
      </c>
    </row>
    <row r="6" spans="1:12" x14ac:dyDescent="0.2">
      <c r="A6" t="s">
        <v>114</v>
      </c>
      <c r="B6" t="s">
        <v>22</v>
      </c>
      <c r="C6" t="s">
        <v>20</v>
      </c>
      <c r="D6" t="s">
        <v>21</v>
      </c>
      <c r="E6" t="s">
        <v>45</v>
      </c>
      <c r="F6" t="s">
        <v>35</v>
      </c>
      <c r="G6" t="s">
        <v>45</v>
      </c>
      <c r="H6" t="s">
        <v>45</v>
      </c>
      <c r="I6" t="s">
        <v>45</v>
      </c>
      <c r="J6" t="s">
        <v>45</v>
      </c>
    </row>
    <row r="7" spans="1:12" x14ac:dyDescent="0.2">
      <c r="A7" t="s">
        <v>115</v>
      </c>
      <c r="B7" t="s">
        <v>21</v>
      </c>
      <c r="C7" t="s">
        <v>20</v>
      </c>
      <c r="D7" t="s">
        <v>20</v>
      </c>
      <c r="E7" t="s">
        <v>20</v>
      </c>
      <c r="F7" t="s">
        <v>21</v>
      </c>
      <c r="G7" t="s">
        <v>22</v>
      </c>
      <c r="H7" t="s">
        <v>35</v>
      </c>
      <c r="I7" t="s">
        <v>22</v>
      </c>
      <c r="J7" t="s">
        <v>20</v>
      </c>
    </row>
    <row r="8" spans="1:12" x14ac:dyDescent="0.2">
      <c r="A8" t="s">
        <v>23</v>
      </c>
      <c r="B8">
        <v>18</v>
      </c>
      <c r="C8">
        <v>18</v>
      </c>
      <c r="D8">
        <v>18</v>
      </c>
      <c r="E8">
        <v>14</v>
      </c>
      <c r="F8">
        <v>16</v>
      </c>
      <c r="G8">
        <v>9</v>
      </c>
      <c r="H8">
        <v>12</v>
      </c>
      <c r="I8">
        <v>11</v>
      </c>
      <c r="J8">
        <v>13</v>
      </c>
      <c r="K8">
        <f>SUM(B8:J8)</f>
        <v>129</v>
      </c>
      <c r="L8" t="s">
        <v>24</v>
      </c>
    </row>
    <row r="9" spans="1:12" x14ac:dyDescent="0.2">
      <c r="A9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7AD8-1615-F641-8BE8-97721B339FC3}">
  <dimension ref="A1:K8"/>
  <sheetViews>
    <sheetView workbookViewId="0">
      <selection activeCell="A3" sqref="A3:A7"/>
    </sheetView>
  </sheetViews>
  <sheetFormatPr baseColWidth="10" defaultColWidth="11" defaultRowHeight="16" x14ac:dyDescent="0.2"/>
  <cols>
    <col min="1" max="1" width="34.83203125" customWidth="1"/>
    <col min="2" max="2" width="34.33203125" customWidth="1"/>
    <col min="3" max="3" width="32.5" customWidth="1"/>
    <col min="4" max="4" width="27.5" customWidth="1"/>
    <col min="5" max="5" width="34.33203125" customWidth="1"/>
    <col min="6" max="7" width="30.33203125" customWidth="1"/>
    <col min="8" max="8" width="41.83203125" customWidth="1"/>
    <col min="9" max="9" width="31" customWidth="1"/>
    <col min="10" max="10" width="31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53" x14ac:dyDescent="0.2">
      <c r="A2" t="s">
        <v>10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</row>
    <row r="3" spans="1:11" x14ac:dyDescent="0.2">
      <c r="A3" t="s">
        <v>111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22</v>
      </c>
      <c r="I3" t="s">
        <v>20</v>
      </c>
      <c r="J3" t="s">
        <v>20</v>
      </c>
    </row>
    <row r="4" spans="1:11" x14ac:dyDescent="0.2">
      <c r="A4" t="s">
        <v>112</v>
      </c>
      <c r="B4" t="s">
        <v>21</v>
      </c>
      <c r="C4" t="s">
        <v>20</v>
      </c>
      <c r="D4" t="s">
        <v>22</v>
      </c>
      <c r="E4" t="s">
        <v>21</v>
      </c>
      <c r="F4" t="s">
        <v>22</v>
      </c>
      <c r="G4" t="s">
        <v>35</v>
      </c>
      <c r="H4" t="s">
        <v>35</v>
      </c>
      <c r="I4" t="s">
        <v>20</v>
      </c>
      <c r="J4" t="s">
        <v>22</v>
      </c>
    </row>
    <row r="5" spans="1:11" x14ac:dyDescent="0.2">
      <c r="A5" t="s">
        <v>113</v>
      </c>
      <c r="B5" t="s">
        <v>21</v>
      </c>
      <c r="C5" t="s">
        <v>21</v>
      </c>
      <c r="D5" t="s">
        <v>35</v>
      </c>
      <c r="E5" t="s">
        <v>20</v>
      </c>
      <c r="F5" t="s">
        <v>21</v>
      </c>
      <c r="G5" t="s">
        <v>35</v>
      </c>
      <c r="H5" t="s">
        <v>35</v>
      </c>
      <c r="I5" t="s">
        <v>22</v>
      </c>
      <c r="J5" t="s">
        <v>20</v>
      </c>
    </row>
    <row r="6" spans="1:11" x14ac:dyDescent="0.2">
      <c r="A6" t="s">
        <v>114</v>
      </c>
      <c r="B6" t="s">
        <v>21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21</v>
      </c>
    </row>
    <row r="7" spans="1:11" x14ac:dyDescent="0.2">
      <c r="A7" t="s">
        <v>115</v>
      </c>
      <c r="B7" t="s">
        <v>20</v>
      </c>
      <c r="C7" t="s">
        <v>22</v>
      </c>
      <c r="D7" t="s">
        <v>22</v>
      </c>
      <c r="E7" t="s">
        <v>22</v>
      </c>
      <c r="F7" t="s">
        <v>20</v>
      </c>
      <c r="G7" t="s">
        <v>22</v>
      </c>
      <c r="H7" t="s">
        <v>22</v>
      </c>
      <c r="I7" t="s">
        <v>22</v>
      </c>
      <c r="J7" t="s">
        <v>22</v>
      </c>
    </row>
    <row r="8" spans="1:11" x14ac:dyDescent="0.2">
      <c r="A8" t="s">
        <v>23</v>
      </c>
      <c r="B8">
        <v>23</v>
      </c>
      <c r="C8">
        <v>20</v>
      </c>
      <c r="D8">
        <v>16</v>
      </c>
      <c r="E8">
        <v>20</v>
      </c>
      <c r="F8">
        <v>20</v>
      </c>
      <c r="G8">
        <v>15</v>
      </c>
      <c r="H8">
        <v>14</v>
      </c>
      <c r="I8">
        <v>19</v>
      </c>
      <c r="J8">
        <v>19</v>
      </c>
      <c r="K8">
        <f>SUM(B8:J8)</f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94B6-AB98-6C4D-93FE-0ECE57DB3975}">
  <dimension ref="A1:C9"/>
  <sheetViews>
    <sheetView workbookViewId="0">
      <selection activeCell="C30" sqref="C30"/>
    </sheetView>
  </sheetViews>
  <sheetFormatPr baseColWidth="10" defaultColWidth="11" defaultRowHeight="16" x14ac:dyDescent="0.2"/>
  <cols>
    <col min="2" max="2" width="14.1640625" customWidth="1"/>
    <col min="3" max="3" width="20" customWidth="1"/>
  </cols>
  <sheetData>
    <row r="1" spans="1:3" x14ac:dyDescent="0.2">
      <c r="A1" t="s">
        <v>100</v>
      </c>
      <c r="B1" t="s">
        <v>101</v>
      </c>
      <c r="C1" t="s">
        <v>102</v>
      </c>
    </row>
    <row r="2" spans="1:3" x14ac:dyDescent="0.2">
      <c r="A2" t="s">
        <v>103</v>
      </c>
      <c r="B2">
        <v>129</v>
      </c>
      <c r="C2">
        <f>(B2/225)*100</f>
        <v>57.333333333333336</v>
      </c>
    </row>
    <row r="3" spans="1:3" x14ac:dyDescent="0.2">
      <c r="A3" t="s">
        <v>104</v>
      </c>
      <c r="B3">
        <v>222</v>
      </c>
      <c r="C3">
        <f t="shared" ref="C3:C9" si="0">(B3/225)*100</f>
        <v>98.666666666666671</v>
      </c>
    </row>
    <row r="4" spans="1:3" x14ac:dyDescent="0.2">
      <c r="A4" t="s">
        <v>105</v>
      </c>
      <c r="B4">
        <v>56</v>
      </c>
      <c r="C4">
        <f t="shared" si="0"/>
        <v>24.888888888888889</v>
      </c>
    </row>
    <row r="5" spans="1:3" x14ac:dyDescent="0.2">
      <c r="A5" t="s">
        <v>106</v>
      </c>
      <c r="B5">
        <v>122</v>
      </c>
      <c r="C5">
        <f t="shared" si="0"/>
        <v>54.222222222222229</v>
      </c>
    </row>
    <row r="6" spans="1:3" x14ac:dyDescent="0.2">
      <c r="A6" t="s">
        <v>107</v>
      </c>
      <c r="B6">
        <v>100</v>
      </c>
      <c r="C6">
        <f t="shared" si="0"/>
        <v>44.444444444444443</v>
      </c>
    </row>
    <row r="7" spans="1:3" x14ac:dyDescent="0.2">
      <c r="A7" t="s">
        <v>108</v>
      </c>
      <c r="B7">
        <v>79</v>
      </c>
      <c r="C7">
        <f t="shared" si="0"/>
        <v>35.111111111111107</v>
      </c>
    </row>
    <row r="8" spans="1:3" x14ac:dyDescent="0.2">
      <c r="A8" t="s">
        <v>109</v>
      </c>
      <c r="B8">
        <v>198</v>
      </c>
      <c r="C8">
        <f t="shared" si="0"/>
        <v>88</v>
      </c>
    </row>
    <row r="9" spans="1:3" x14ac:dyDescent="0.2">
      <c r="A9" t="s">
        <v>110</v>
      </c>
      <c r="B9">
        <v>190</v>
      </c>
      <c r="C9">
        <f t="shared" si="0"/>
        <v>84.444444444444443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F1A2-445B-4E47-9F35-86783DA28BC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Compiled</vt:lpstr>
      <vt:lpstr>Plant BY</vt:lpstr>
      <vt:lpstr>Plant CM</vt:lpstr>
      <vt:lpstr>Plant CL</vt:lpstr>
      <vt:lpstr>Plant CN</vt:lpstr>
      <vt:lpstr>Plant CO</vt:lpstr>
      <vt:lpstr>Plant CP</vt:lpstr>
      <vt:lpstr>Plant N</vt:lpstr>
      <vt:lpstr>Plant W</vt:lpstr>
      <vt:lpstr>Plant CQ</vt:lpstr>
      <vt:lpstr>Scores compared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 Jane Bolten</dc:creator>
  <cp:keywords/>
  <dc:description/>
  <cp:lastModifiedBy>Caroline Motzer</cp:lastModifiedBy>
  <cp:revision/>
  <dcterms:created xsi:type="dcterms:W3CDTF">2022-06-10T18:56:13Z</dcterms:created>
  <dcterms:modified xsi:type="dcterms:W3CDTF">2024-08-07T20:08:50Z</dcterms:modified>
  <cp:category/>
  <cp:contentStatus/>
</cp:coreProperties>
</file>