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chster\OneDrive\Documents\2018 UBC\MECH 431\MECH431\data\"/>
    </mc:Choice>
  </mc:AlternateContent>
  <xr:revisionPtr revIDLastSave="5" documentId="13_ncr:40009_{136F2FC7-2F9E-4E42-B3AC-9D19CC69E0BF}" xr6:coauthVersionLast="34" xr6:coauthVersionMax="34" xr10:uidLastSave="{D13D0E0C-23DD-4601-BEE3-67190D993617}"/>
  <bookViews>
    <workbookView xWindow="0" yWindow="900" windowWidth="18225" windowHeight="8595" xr2:uid="{00000000-000D-0000-FFFF-FFFF00000000}"/>
  </bookViews>
  <sheets>
    <sheet name="AESO Hourly Power Load Averaged" sheetId="1" r:id="rId1"/>
  </sheets>
  <calcPr calcId="179021"/>
</workbook>
</file>

<file path=xl/calcChain.xml><?xml version="1.0" encoding="utf-8"?>
<calcChain xmlns="http://schemas.openxmlformats.org/spreadsheetml/2006/main">
  <c r="G2" i="1" l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" i="1"/>
  <c r="C29" i="1"/>
  <c r="D29" i="1"/>
  <c r="C28" i="1"/>
  <c r="C30" i="1" s="1"/>
  <c r="C32" i="1" s="1"/>
  <c r="D28" i="1"/>
  <c r="D30" i="1" s="1"/>
  <c r="B29" i="1"/>
  <c r="B28" i="1"/>
  <c r="B30" i="1" s="1"/>
  <c r="B32" i="1" s="1"/>
  <c r="C27" i="1"/>
  <c r="C31" i="1" s="1"/>
  <c r="D27" i="1"/>
  <c r="D31" i="1" s="1"/>
  <c r="B27" i="1"/>
  <c r="B31" i="1" s="1"/>
  <c r="D32" i="1" l="1"/>
  <c r="J2" i="1"/>
  <c r="C36" i="1"/>
  <c r="I4" i="1"/>
  <c r="I8" i="1"/>
  <c r="I12" i="1"/>
  <c r="I16" i="1"/>
  <c r="I20" i="1"/>
  <c r="I24" i="1"/>
  <c r="I2" i="1"/>
  <c r="I6" i="1"/>
  <c r="I10" i="1"/>
  <c r="I14" i="1"/>
  <c r="I18" i="1"/>
  <c r="I22" i="1"/>
  <c r="I25" i="1"/>
  <c r="I21" i="1"/>
  <c r="I17" i="1"/>
  <c r="I13" i="1"/>
  <c r="I9" i="1"/>
  <c r="I5" i="1"/>
  <c r="H6" i="1"/>
  <c r="H10" i="1"/>
  <c r="H14" i="1"/>
  <c r="H18" i="1"/>
  <c r="H22" i="1"/>
  <c r="H2" i="1"/>
  <c r="B36" i="1"/>
  <c r="H5" i="1"/>
  <c r="H9" i="1"/>
  <c r="H13" i="1"/>
  <c r="H17" i="1"/>
  <c r="H21" i="1"/>
  <c r="H25" i="1"/>
  <c r="H3" i="1"/>
  <c r="H7" i="1"/>
  <c r="H11" i="1"/>
  <c r="H15" i="1"/>
  <c r="H19" i="1"/>
  <c r="H23" i="1"/>
  <c r="H24" i="1"/>
  <c r="H20" i="1"/>
  <c r="H16" i="1"/>
  <c r="H12" i="1"/>
  <c r="H8" i="1"/>
  <c r="H4" i="1"/>
  <c r="J23" i="1"/>
  <c r="J15" i="1"/>
  <c r="J11" i="1"/>
  <c r="J7" i="1"/>
  <c r="I23" i="1"/>
  <c r="I15" i="1"/>
  <c r="I7" i="1"/>
  <c r="I19" i="1"/>
  <c r="I11" i="1"/>
  <c r="I3" i="1"/>
  <c r="D36" i="1" l="1"/>
  <c r="J4" i="1"/>
  <c r="J8" i="1"/>
  <c r="J12" i="1"/>
  <c r="J16" i="1"/>
  <c r="J20" i="1"/>
  <c r="J24" i="1"/>
  <c r="J6" i="1"/>
  <c r="J10" i="1"/>
  <c r="J14" i="1"/>
  <c r="J18" i="1"/>
  <c r="J22" i="1"/>
  <c r="J5" i="1"/>
  <c r="J9" i="1"/>
  <c r="J13" i="1"/>
  <c r="J17" i="1"/>
  <c r="J21" i="1"/>
  <c r="J25" i="1"/>
  <c r="J3" i="1"/>
  <c r="J19" i="1"/>
</calcChain>
</file>

<file path=xl/sharedStrings.xml><?xml version="1.0" encoding="utf-8"?>
<sst xmlns="http://schemas.openxmlformats.org/spreadsheetml/2006/main" count="15" uniqueCount="15">
  <si>
    <t>hour, internal load</t>
  </si>
  <si>
    <t>system implied load</t>
  </si>
  <si>
    <t>metered load</t>
  </si>
  <si>
    <t>Avg</t>
  </si>
  <si>
    <t>High</t>
  </si>
  <si>
    <t>Low</t>
  </si>
  <si>
    <t>Amplitude</t>
  </si>
  <si>
    <t>Hour</t>
  </si>
  <si>
    <t>Cos</t>
  </si>
  <si>
    <t>Internal</t>
  </si>
  <si>
    <t>Sys</t>
  </si>
  <si>
    <t>Meter</t>
  </si>
  <si>
    <t>Phase shift</t>
  </si>
  <si>
    <t>hours</t>
  </si>
  <si>
    <t>% fluctuation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</si>
</sst>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8" fillId="0" borderId="0" xfId="0" applyFont="1"/>
    <xf numFmtId="2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'AESO Hourly Power Load Averaged'!$A$2:$A$25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'AESO Hourly Power Load Averaged'!$B$2:$B$25</c:f>
              <c:numCache>
                <c:formatCode>General</c:formatCode>
                <c:ptCount val="24"/>
                <c:pt idx="0">
                  <c:v>9559.32</c:v>
                </c:pt>
                <c:pt idx="1">
                  <c:v>9513.92</c:v>
                </c:pt>
                <c:pt idx="2">
                  <c:v>9472.58</c:v>
                </c:pt>
                <c:pt idx="3">
                  <c:v>9372.39</c:v>
                </c:pt>
                <c:pt idx="4">
                  <c:v>9142.99</c:v>
                </c:pt>
                <c:pt idx="5">
                  <c:v>8809.39</c:v>
                </c:pt>
                <c:pt idx="6">
                  <c:v>8526.2000000000007</c:v>
                </c:pt>
                <c:pt idx="7">
                  <c:v>8350.0400000000009</c:v>
                </c:pt>
                <c:pt idx="8">
                  <c:v>8250.2199999999993</c:v>
                </c:pt>
                <c:pt idx="9">
                  <c:v>8201.33</c:v>
                </c:pt>
                <c:pt idx="10">
                  <c:v>8208.4</c:v>
                </c:pt>
                <c:pt idx="11">
                  <c:v>8286.4500000000007</c:v>
                </c:pt>
                <c:pt idx="12">
                  <c:v>8506.92</c:v>
                </c:pt>
                <c:pt idx="13">
                  <c:v>8851.4500000000007</c:v>
                </c:pt>
                <c:pt idx="14">
                  <c:v>9144.85</c:v>
                </c:pt>
                <c:pt idx="15">
                  <c:v>9313.07</c:v>
                </c:pt>
                <c:pt idx="16">
                  <c:v>9408.9599999999991</c:v>
                </c:pt>
                <c:pt idx="17">
                  <c:v>9473.19</c:v>
                </c:pt>
                <c:pt idx="18">
                  <c:v>9493.1299999999992</c:v>
                </c:pt>
                <c:pt idx="19">
                  <c:v>9490.58</c:v>
                </c:pt>
                <c:pt idx="20">
                  <c:v>9477.4500000000007</c:v>
                </c:pt>
                <c:pt idx="21">
                  <c:v>9469.98</c:v>
                </c:pt>
                <c:pt idx="22">
                  <c:v>9498.3700000000008</c:v>
                </c:pt>
                <c:pt idx="23">
                  <c:v>9556.1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4-44D8-B03E-2D45D6C52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'AESO Hourly Power Load Averaged'!$A$2:$A$25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'AESO Hourly Power Load Averaged'!$C$2:$C$25</c:f>
              <c:numCache>
                <c:formatCode>General</c:formatCode>
                <c:ptCount val="24"/>
                <c:pt idx="0">
                  <c:v>7567.16</c:v>
                </c:pt>
                <c:pt idx="1">
                  <c:v>7506.9</c:v>
                </c:pt>
                <c:pt idx="2">
                  <c:v>7465.1</c:v>
                </c:pt>
                <c:pt idx="3">
                  <c:v>7367.26</c:v>
                </c:pt>
                <c:pt idx="4">
                  <c:v>7141.51</c:v>
                </c:pt>
                <c:pt idx="5">
                  <c:v>6825.59</c:v>
                </c:pt>
                <c:pt idx="6">
                  <c:v>6549.01</c:v>
                </c:pt>
                <c:pt idx="7">
                  <c:v>6376.58</c:v>
                </c:pt>
                <c:pt idx="8">
                  <c:v>6285.86</c:v>
                </c:pt>
                <c:pt idx="9">
                  <c:v>6240.6</c:v>
                </c:pt>
                <c:pt idx="10">
                  <c:v>6250.34</c:v>
                </c:pt>
                <c:pt idx="11">
                  <c:v>6339.93</c:v>
                </c:pt>
                <c:pt idx="12">
                  <c:v>6563.94</c:v>
                </c:pt>
                <c:pt idx="13">
                  <c:v>6887.21</c:v>
                </c:pt>
                <c:pt idx="14">
                  <c:v>7164.79</c:v>
                </c:pt>
                <c:pt idx="15">
                  <c:v>7320.57</c:v>
                </c:pt>
                <c:pt idx="16">
                  <c:v>7414.06</c:v>
                </c:pt>
                <c:pt idx="17">
                  <c:v>7477.57</c:v>
                </c:pt>
                <c:pt idx="18">
                  <c:v>7501.36</c:v>
                </c:pt>
                <c:pt idx="19">
                  <c:v>7499.99</c:v>
                </c:pt>
                <c:pt idx="20">
                  <c:v>7489.9</c:v>
                </c:pt>
                <c:pt idx="21">
                  <c:v>7481.28</c:v>
                </c:pt>
                <c:pt idx="22">
                  <c:v>7506.79</c:v>
                </c:pt>
                <c:pt idx="23">
                  <c:v>7563.06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4-44D8-B03E-2D45D6C527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'AESO Hourly Power Load Averaged'!$A$2:$A$25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'AESO Hourly Power Load Averaged'!$D$2:$D$25</c:f>
              <c:numCache>
                <c:formatCode>General</c:formatCode>
                <c:ptCount val="24"/>
                <c:pt idx="0">
                  <c:v>7300.05</c:v>
                </c:pt>
                <c:pt idx="1">
                  <c:v>7255.35</c:v>
                </c:pt>
                <c:pt idx="2">
                  <c:v>7217.5</c:v>
                </c:pt>
                <c:pt idx="3">
                  <c:v>7125.56</c:v>
                </c:pt>
                <c:pt idx="4">
                  <c:v>6914.15</c:v>
                </c:pt>
                <c:pt idx="5">
                  <c:v>6601.88</c:v>
                </c:pt>
                <c:pt idx="6">
                  <c:v>6333.7</c:v>
                </c:pt>
                <c:pt idx="7">
                  <c:v>6163.63</c:v>
                </c:pt>
                <c:pt idx="8">
                  <c:v>6070.09</c:v>
                </c:pt>
                <c:pt idx="9">
                  <c:v>6022.58</c:v>
                </c:pt>
                <c:pt idx="10">
                  <c:v>6025.7</c:v>
                </c:pt>
                <c:pt idx="11">
                  <c:v>6104.73</c:v>
                </c:pt>
                <c:pt idx="12">
                  <c:v>6316.83</c:v>
                </c:pt>
                <c:pt idx="13">
                  <c:v>6638.44</c:v>
                </c:pt>
                <c:pt idx="14">
                  <c:v>6910.8</c:v>
                </c:pt>
                <c:pt idx="15">
                  <c:v>7065.76</c:v>
                </c:pt>
                <c:pt idx="16">
                  <c:v>7152.04</c:v>
                </c:pt>
                <c:pt idx="17">
                  <c:v>7214.25</c:v>
                </c:pt>
                <c:pt idx="18">
                  <c:v>7234.76</c:v>
                </c:pt>
                <c:pt idx="19">
                  <c:v>7234.98</c:v>
                </c:pt>
                <c:pt idx="20">
                  <c:v>7226.27</c:v>
                </c:pt>
                <c:pt idx="21">
                  <c:v>7220.12</c:v>
                </c:pt>
                <c:pt idx="22">
                  <c:v>7245.29</c:v>
                </c:pt>
                <c:pt idx="23">
                  <c:v>7294.6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4-44D8-B03E-2D45D6C52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765848"/>
        <c:axId val="474762896"/>
      </c:lineChart>
      <c:catAx>
        <c:axId val="4747658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2896"/>
        <c:crosses val="autoZero"/>
        <c:auto val="1"/>
        <c:lblAlgn val="ctr"/>
        <c:lblOffset val="100"/>
        <c:noMultiLvlLbl val="0"/>
      </c:catAx>
      <c:valAx>
        <c:axId val="474762896"/>
        <c:scaling>
          <c:orientation val="minMax"/>
          <c:max val="10000"/>
          <c:min val="5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'AESO Hourly Power Load Averaged'!$H$2:$H$25</c:f>
              <c:numCache>
                <c:formatCode>General</c:formatCode>
                <c:ptCount val="24"/>
                <c:pt idx="0">
                  <c:v>9512.8686346248687</c:v>
                </c:pt>
                <c:pt idx="1">
                  <c:v>9367.5805542381659</c:v>
                </c:pt>
                <c:pt idx="2">
                  <c:v>9201.1532730331</c:v>
                </c:pt>
                <c:pt idx="3">
                  <c:v>9024.9285351897142</c:v>
                </c:pt>
                <c:pt idx="4">
                  <c:v>8850.9157653668826</c:v>
                </c:pt>
                <c:pt idx="5">
                  <c:v>8690.9736462583351</c:v>
                </c:pt>
                <c:pt idx="6">
                  <c:v>8556.0019689644687</c:v>
                </c:pt>
                <c:pt idx="7">
                  <c:v>8455.1988302416194</c:v>
                </c:pt>
                <c:pt idx="8">
                  <c:v>8395.4337974086811</c:v>
                </c:pt>
                <c:pt idx="9">
                  <c:v>8380.7797586868382</c:v>
                </c:pt>
                <c:pt idx="10">
                  <c:v>8412.2353625980359</c:v>
                </c:pt>
                <c:pt idx="11">
                  <c:v>8487.6569617185705</c:v>
                </c:pt>
                <c:pt idx="12">
                  <c:v>8601.9046987084657</c:v>
                </c:pt>
                <c:pt idx="13">
                  <c:v>8747.1927790951686</c:v>
                </c:pt>
                <c:pt idx="14">
                  <c:v>8913.6200603002344</c:v>
                </c:pt>
                <c:pt idx="15">
                  <c:v>9089.8447981436202</c:v>
                </c:pt>
                <c:pt idx="16">
                  <c:v>9263.8575679664518</c:v>
                </c:pt>
                <c:pt idx="17">
                  <c:v>9423.7996870749994</c:v>
                </c:pt>
                <c:pt idx="18">
                  <c:v>9558.7713643688658</c:v>
                </c:pt>
                <c:pt idx="19">
                  <c:v>9659.5745030917151</c:v>
                </c:pt>
                <c:pt idx="20">
                  <c:v>9719.3395359246533</c:v>
                </c:pt>
                <c:pt idx="21">
                  <c:v>9733.9935746464962</c:v>
                </c:pt>
                <c:pt idx="22">
                  <c:v>9702.5379707352986</c:v>
                </c:pt>
                <c:pt idx="23">
                  <c:v>9627.1163716147621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3-4495-827D-F3E267187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'AESO Hourly Power Load Averaged'!$I$2:$I$25</c:f>
              <c:numCache>
                <c:formatCode>General</c:formatCode>
                <c:ptCount val="24"/>
                <c:pt idx="0">
                  <c:v>7519.0508148217059</c:v>
                </c:pt>
                <c:pt idx="1">
                  <c:v>7377.2277195448696</c:v>
                </c:pt>
                <c:pt idx="2">
                  <c:v>7214.7695736585201</c:v>
                </c:pt>
                <c:pt idx="3">
                  <c:v>7042.7476313300322</c:v>
                </c:pt>
                <c:pt idx="4">
                  <c:v>6872.884903649393</c:v>
                </c:pt>
                <c:pt idx="5">
                  <c:v>6716.7572547966056</c:v>
                </c:pt>
                <c:pt idx="6">
                  <c:v>6585.0045260278512</c:v>
                </c:pt>
                <c:pt idx="7">
                  <c:v>6486.605448077039</c:v>
                </c:pt>
                <c:pt idx="8">
                  <c:v>6428.2657554943535</c:v>
                </c:pt>
                <c:pt idx="9">
                  <c:v>6413.9612019184033</c:v>
                </c:pt>
                <c:pt idx="10">
                  <c:v>6444.6666190359974</c:v>
                </c:pt>
                <c:pt idx="11">
                  <c:v>6518.2894834136723</c:v>
                </c:pt>
                <c:pt idx="12">
                  <c:v>6629.8125185116269</c:v>
                </c:pt>
                <c:pt idx="13">
                  <c:v>6771.6356137884632</c:v>
                </c:pt>
                <c:pt idx="14">
                  <c:v>6934.0937596748126</c:v>
                </c:pt>
                <c:pt idx="15">
                  <c:v>7106.1157020032997</c:v>
                </c:pt>
                <c:pt idx="16">
                  <c:v>7275.9784296839398</c:v>
                </c:pt>
                <c:pt idx="17">
                  <c:v>7432.1060785367263</c:v>
                </c:pt>
                <c:pt idx="18">
                  <c:v>7563.8588073054825</c:v>
                </c:pt>
                <c:pt idx="19">
                  <c:v>7662.2578852562938</c:v>
                </c:pt>
                <c:pt idx="20">
                  <c:v>7720.5975778389793</c:v>
                </c:pt>
                <c:pt idx="21">
                  <c:v>7734.9021314149295</c:v>
                </c:pt>
                <c:pt idx="22">
                  <c:v>7704.1967142973353</c:v>
                </c:pt>
                <c:pt idx="23">
                  <c:v>7630.5738499196605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3-4495-827D-F3E267187E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'AESO Hourly Power Load Averaged'!$J$2:$J$25</c:f>
              <c:numCache>
                <c:formatCode>General</c:formatCode>
                <c:ptCount val="24"/>
                <c:pt idx="0">
                  <c:v>7256.3717446925966</c:v>
                </c:pt>
                <c:pt idx="1">
                  <c:v>7119.957929791547</c:v>
                </c:pt>
                <c:pt idx="2">
                  <c:v>6963.696106575454</c:v>
                </c:pt>
                <c:pt idx="3">
                  <c:v>6798.2352600616223</c:v>
                </c:pt>
                <c:pt idx="4">
                  <c:v>6634.8512735029908</c:v>
                </c:pt>
                <c:pt idx="5">
                  <c:v>6484.6784955787271</c:v>
                </c:pt>
                <c:pt idx="6">
                  <c:v>6357.9509529321203</c:v>
                </c:pt>
                <c:pt idx="7">
                  <c:v>6263.3049181673696</c:v>
                </c:pt>
                <c:pt idx="8">
                  <c:v>6207.1903621437259</c:v>
                </c:pt>
                <c:pt idx="9">
                  <c:v>6193.4313991205117</c:v>
                </c:pt>
                <c:pt idx="10">
                  <c:v>6222.9656796899972</c:v>
                </c:pt>
                <c:pt idx="11">
                  <c:v>6293.780491439079</c:v>
                </c:pt>
                <c:pt idx="12">
                  <c:v>6401.0499219740668</c:v>
                </c:pt>
                <c:pt idx="13">
                  <c:v>6537.4637368751164</c:v>
                </c:pt>
                <c:pt idx="14">
                  <c:v>6693.7255600912085</c:v>
                </c:pt>
                <c:pt idx="15">
                  <c:v>6859.1864066050412</c:v>
                </c:pt>
                <c:pt idx="16">
                  <c:v>7022.5703931636726</c:v>
                </c:pt>
                <c:pt idx="17">
                  <c:v>7172.7431710879364</c:v>
                </c:pt>
                <c:pt idx="18">
                  <c:v>7299.4707137345431</c:v>
                </c:pt>
                <c:pt idx="19">
                  <c:v>7394.1167484992939</c:v>
                </c:pt>
                <c:pt idx="20">
                  <c:v>7450.2313045229375</c:v>
                </c:pt>
                <c:pt idx="21">
                  <c:v>7463.9902675461517</c:v>
                </c:pt>
                <c:pt idx="22">
                  <c:v>7434.4559869766663</c:v>
                </c:pt>
                <c:pt idx="23">
                  <c:v>7363.6411752275844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3-4495-827D-F3E26718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27520"/>
        <c:axId val="730621616"/>
      </c:lineChart>
      <c:catAx>
        <c:axId val="73062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21616"/>
        <c:crosses val="autoZero"/>
        <c:auto val="1"/>
        <c:lblAlgn val="ctr"/>
        <c:lblOffset val="100"/>
        <c:noMultiLvlLbl val="0"/>
      </c:catAx>
      <c:valAx>
        <c:axId val="730621616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71437</xdr:colOff>
      <xdr:row>1</xdr:row>
      <xdr:rowOff>14287</xdr:rowOff>
    </xdr:from>
    <xdr:to>
      <xdr:col>18</xdr:col>
      <xdr:colOff>376237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26ADB-1744-4108-9BA5-42E1902B8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16</xdr:row>
      <xdr:rowOff>9525</xdr:rowOff>
    </xdr:from>
    <xdr:to>
      <xdr:col>18</xdr:col>
      <xdr:colOff>361950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B5BBE-E43C-4679-A80A-79B96301C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29" workbookViewId="0">
      <selection activeCell="E40" sqref="E40"/>
    </sheetView>
  </sheetViews>
  <sheetFormatPr defaultRowHeight="15" x14ac:dyDescent="0.25"/>
  <cols>
    <col min="1" max="1" width="17.7109375" bestFit="1" customWidth="1"/>
    <col min="7" max="7" width="8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s="1">
        <v>0</v>
      </c>
      <c r="B2">
        <v>9559.32</v>
      </c>
      <c r="C2">
        <v>7567.16</v>
      </c>
      <c r="D2">
        <v>7300.05</v>
      </c>
      <c r="F2" s="3">
        <f>HOUR(A2)</f>
        <v>0</v>
      </c>
      <c r="G2">
        <f>COS((F2*PI()+2*$B$34)/12)</f>
        <v>0.67241224408305666</v>
      </c>
      <c r="H2">
        <f>$B$32*G2+$B$27</f>
        <v>9512.8686346248687</v>
      </c>
      <c r="I2">
        <f>$C$32*G2+$C$27</f>
        <v>7519.0508148217059</v>
      </c>
      <c r="J2">
        <f>$D$32*G2+$D$27</f>
        <v>7256.3717446925966</v>
      </c>
    </row>
    <row r="3" spans="1:10" x14ac:dyDescent="0.25">
      <c r="A3" s="1">
        <v>4.1666666666666664E-2</v>
      </c>
      <c r="B3">
        <v>9513.92</v>
      </c>
      <c r="C3">
        <v>7506.9</v>
      </c>
      <c r="D3">
        <v>7255.35</v>
      </c>
      <c r="F3" s="3">
        <f t="shared" ref="F3:F25" si="0">HOUR(A3)</f>
        <v>1</v>
      </c>
      <c r="G3">
        <f t="shared" ref="G3:G25" si="1">COS((F3*PI()+2*$B$34)/12)</f>
        <v>0.45792848612162612</v>
      </c>
      <c r="H3">
        <f t="shared" ref="H3:H25" si="2">$B$32*G3+$B$27</f>
        <v>9367.5805542381659</v>
      </c>
      <c r="I3">
        <f t="shared" ref="I3:I25" si="3">$C$32*G3+$C$27</f>
        <v>7377.2277195448696</v>
      </c>
      <c r="J3">
        <f t="shared" ref="J3:J25" si="4">$D$32*G3+$D$27</f>
        <v>7119.957929791547</v>
      </c>
    </row>
    <row r="4" spans="1:10" x14ac:dyDescent="0.25">
      <c r="A4" s="1">
        <v>8.3333333333333329E-2</v>
      </c>
      <c r="B4">
        <v>9472.58</v>
      </c>
      <c r="C4">
        <v>7465.1</v>
      </c>
      <c r="D4">
        <v>7217.5</v>
      </c>
      <c r="F4" s="3">
        <f t="shared" si="0"/>
        <v>2</v>
      </c>
      <c r="G4">
        <f t="shared" si="1"/>
        <v>0.21223765859361118</v>
      </c>
      <c r="H4">
        <f t="shared" si="2"/>
        <v>9201.1532730331</v>
      </c>
      <c r="I4">
        <f t="shared" si="3"/>
        <v>7214.7695736585201</v>
      </c>
      <c r="J4">
        <f t="shared" si="4"/>
        <v>6963.696106575454</v>
      </c>
    </row>
    <row r="5" spans="1:10" x14ac:dyDescent="0.25">
      <c r="A5" s="1">
        <v>0.125</v>
      </c>
      <c r="B5">
        <v>9372.39</v>
      </c>
      <c r="C5">
        <v>7367.26</v>
      </c>
      <c r="D5">
        <v>7125.56</v>
      </c>
      <c r="F5" s="3">
        <f t="shared" si="0"/>
        <v>3</v>
      </c>
      <c r="G5">
        <f t="shared" si="1"/>
        <v>-4.7916814628244028E-2</v>
      </c>
      <c r="H5">
        <f t="shared" si="2"/>
        <v>9024.9285351897142</v>
      </c>
      <c r="I5">
        <f t="shared" si="3"/>
        <v>7042.7476313300322</v>
      </c>
      <c r="J5">
        <f t="shared" si="4"/>
        <v>6798.2352600616223</v>
      </c>
    </row>
    <row r="6" spans="1:10" x14ac:dyDescent="0.25">
      <c r="A6" s="1">
        <v>0.16666666666666666</v>
      </c>
      <c r="B6">
        <v>9142.99</v>
      </c>
      <c r="C6">
        <v>7141.51</v>
      </c>
      <c r="D6">
        <v>6914.15</v>
      </c>
      <c r="F6" s="3">
        <f t="shared" si="0"/>
        <v>4</v>
      </c>
      <c r="G6">
        <f t="shared" si="1"/>
        <v>-0.30480583611946482</v>
      </c>
      <c r="H6">
        <f t="shared" si="2"/>
        <v>8850.9157653668826</v>
      </c>
      <c r="I6">
        <f t="shared" si="3"/>
        <v>6872.884903649393</v>
      </c>
      <c r="J6">
        <f t="shared" si="4"/>
        <v>6634.8512735029908</v>
      </c>
    </row>
    <row r="7" spans="1:10" x14ac:dyDescent="0.25">
      <c r="A7" s="1">
        <v>0.20833333333333334</v>
      </c>
      <c r="B7">
        <v>8809.39</v>
      </c>
      <c r="C7">
        <v>6825.59</v>
      </c>
      <c r="D7">
        <v>6601.88</v>
      </c>
      <c r="F7" s="3">
        <f t="shared" si="0"/>
        <v>5</v>
      </c>
      <c r="G7">
        <f t="shared" si="1"/>
        <v>-0.54092284359460463</v>
      </c>
      <c r="H7">
        <f t="shared" si="2"/>
        <v>8690.9736462583351</v>
      </c>
      <c r="I7">
        <f t="shared" si="3"/>
        <v>6716.7572547966056</v>
      </c>
      <c r="J7">
        <f t="shared" si="4"/>
        <v>6484.6784955787271</v>
      </c>
    </row>
    <row r="8" spans="1:10" x14ac:dyDescent="0.25">
      <c r="A8" s="1">
        <v>0.25</v>
      </c>
      <c r="B8">
        <v>8526.2000000000007</v>
      </c>
      <c r="C8">
        <v>6549.01</v>
      </c>
      <c r="D8">
        <v>6333.7</v>
      </c>
      <c r="F8" s="3">
        <f t="shared" si="0"/>
        <v>6</v>
      </c>
      <c r="G8">
        <f t="shared" si="1"/>
        <v>-0.7401768531960371</v>
      </c>
      <c r="H8">
        <f t="shared" si="2"/>
        <v>8556.0019689644687</v>
      </c>
      <c r="I8">
        <f t="shared" si="3"/>
        <v>6585.0045260278512</v>
      </c>
      <c r="J8">
        <f t="shared" si="4"/>
        <v>6357.9509529321203</v>
      </c>
    </row>
    <row r="9" spans="1:10" x14ac:dyDescent="0.25">
      <c r="A9" s="1">
        <v>0.29166666666666669</v>
      </c>
      <c r="B9">
        <v>8350.0400000000009</v>
      </c>
      <c r="C9">
        <v>6376.58</v>
      </c>
      <c r="D9">
        <v>6163.63</v>
      </c>
      <c r="F9" s="3">
        <f t="shared" si="0"/>
        <v>7</v>
      </c>
      <c r="G9">
        <f t="shared" si="1"/>
        <v>-0.88898903345224423</v>
      </c>
      <c r="H9">
        <f t="shared" si="2"/>
        <v>8455.1988302416194</v>
      </c>
      <c r="I9">
        <f t="shared" si="3"/>
        <v>6486.605448077039</v>
      </c>
      <c r="J9">
        <f t="shared" si="4"/>
        <v>6263.3049181673696</v>
      </c>
    </row>
    <row r="10" spans="1:10" x14ac:dyDescent="0.25">
      <c r="A10" s="1">
        <v>0.33333333333333331</v>
      </c>
      <c r="B10">
        <v>8250.2199999999993</v>
      </c>
      <c r="C10">
        <v>6285.86</v>
      </c>
      <c r="D10">
        <v>6070.09</v>
      </c>
      <c r="F10" s="3">
        <f t="shared" si="0"/>
        <v>8</v>
      </c>
      <c r="G10">
        <f t="shared" si="1"/>
        <v>-0.97721808020252143</v>
      </c>
      <c r="H10">
        <f t="shared" si="2"/>
        <v>8395.4337974086811</v>
      </c>
      <c r="I10">
        <f t="shared" si="3"/>
        <v>6428.2657554943535</v>
      </c>
      <c r="J10">
        <f t="shared" si="4"/>
        <v>6207.1903621437259</v>
      </c>
    </row>
    <row r="11" spans="1:10" x14ac:dyDescent="0.25">
      <c r="A11" s="1">
        <v>0.375</v>
      </c>
      <c r="B11">
        <v>8201.33</v>
      </c>
      <c r="C11">
        <v>6240.6</v>
      </c>
      <c r="D11">
        <v>6022.58</v>
      </c>
      <c r="F11" s="3">
        <f t="shared" si="0"/>
        <v>9</v>
      </c>
      <c r="G11">
        <f t="shared" si="1"/>
        <v>-0.99885132971623081</v>
      </c>
      <c r="H11">
        <f t="shared" si="2"/>
        <v>8380.7797586868382</v>
      </c>
      <c r="I11">
        <f t="shared" si="3"/>
        <v>6413.9612019184033</v>
      </c>
      <c r="J11">
        <f t="shared" si="4"/>
        <v>6193.4313991205117</v>
      </c>
    </row>
    <row r="12" spans="1:10" x14ac:dyDescent="0.25">
      <c r="A12" s="1">
        <v>0.41666666666666669</v>
      </c>
      <c r="B12">
        <v>8208.4</v>
      </c>
      <c r="C12">
        <v>6250.34</v>
      </c>
      <c r="D12">
        <v>6025.7</v>
      </c>
      <c r="F12" s="3">
        <f t="shared" si="0"/>
        <v>10</v>
      </c>
      <c r="G12">
        <f t="shared" si="1"/>
        <v>-0.95241451178964831</v>
      </c>
      <c r="H12">
        <f t="shared" si="2"/>
        <v>8412.2353625980359</v>
      </c>
      <c r="I12">
        <f t="shared" si="3"/>
        <v>6444.6666190359974</v>
      </c>
      <c r="J12">
        <f t="shared" si="4"/>
        <v>6222.9656796899972</v>
      </c>
    </row>
    <row r="13" spans="1:10" x14ac:dyDescent="0.25">
      <c r="A13" s="1">
        <v>0.45833333333333331</v>
      </c>
      <c r="B13">
        <v>8286.4500000000007</v>
      </c>
      <c r="C13">
        <v>6339.93</v>
      </c>
      <c r="D13">
        <v>6104.73</v>
      </c>
      <c r="F13" s="3">
        <f t="shared" si="0"/>
        <v>11</v>
      </c>
      <c r="G13">
        <f t="shared" si="1"/>
        <v>-0.84107221882400052</v>
      </c>
      <c r="H13">
        <f t="shared" si="2"/>
        <v>8487.6569617185705</v>
      </c>
      <c r="I13">
        <f t="shared" si="3"/>
        <v>6518.2894834136723</v>
      </c>
      <c r="J13">
        <f t="shared" si="4"/>
        <v>6293.780491439079</v>
      </c>
    </row>
    <row r="14" spans="1:10" x14ac:dyDescent="0.25">
      <c r="A14" s="1">
        <v>0.5</v>
      </c>
      <c r="B14">
        <v>8506.92</v>
      </c>
      <c r="C14">
        <v>6563.94</v>
      </c>
      <c r="D14">
        <v>6316.83</v>
      </c>
      <c r="F14" s="3">
        <f t="shared" si="0"/>
        <v>12</v>
      </c>
      <c r="G14">
        <f t="shared" si="1"/>
        <v>-0.67241224408305666</v>
      </c>
      <c r="H14">
        <f t="shared" si="2"/>
        <v>8601.9046987084657</v>
      </c>
      <c r="I14">
        <f t="shared" si="3"/>
        <v>6629.8125185116269</v>
      </c>
      <c r="J14">
        <f t="shared" si="4"/>
        <v>6401.0499219740668</v>
      </c>
    </row>
    <row r="15" spans="1:10" x14ac:dyDescent="0.25">
      <c r="A15" s="1">
        <v>0.54166666666666663</v>
      </c>
      <c r="B15">
        <v>8851.4500000000007</v>
      </c>
      <c r="C15">
        <v>6887.21</v>
      </c>
      <c r="D15">
        <v>6638.44</v>
      </c>
      <c r="F15" s="3">
        <f t="shared" si="0"/>
        <v>13</v>
      </c>
      <c r="G15">
        <f t="shared" si="1"/>
        <v>-0.45792848612162607</v>
      </c>
      <c r="H15">
        <f t="shared" si="2"/>
        <v>8747.1927790951686</v>
      </c>
      <c r="I15">
        <f t="shared" si="3"/>
        <v>6771.6356137884632</v>
      </c>
      <c r="J15">
        <f t="shared" si="4"/>
        <v>6537.4637368751164</v>
      </c>
    </row>
    <row r="16" spans="1:10" x14ac:dyDescent="0.25">
      <c r="A16" s="1">
        <v>0.58333333333333337</v>
      </c>
      <c r="B16">
        <v>9144.85</v>
      </c>
      <c r="C16">
        <v>7164.79</v>
      </c>
      <c r="D16">
        <v>6910.8</v>
      </c>
      <c r="F16" s="3">
        <f t="shared" si="0"/>
        <v>14</v>
      </c>
      <c r="G16">
        <f t="shared" si="1"/>
        <v>-0.21223765859361129</v>
      </c>
      <c r="H16">
        <f t="shared" si="2"/>
        <v>8913.6200603002344</v>
      </c>
      <c r="I16">
        <f t="shared" si="3"/>
        <v>6934.0937596748126</v>
      </c>
      <c r="J16">
        <f t="shared" si="4"/>
        <v>6693.7255600912085</v>
      </c>
    </row>
    <row r="17" spans="1:10" x14ac:dyDescent="0.25">
      <c r="A17" s="1">
        <v>0.625</v>
      </c>
      <c r="B17">
        <v>9313.07</v>
      </c>
      <c r="C17">
        <v>7320.57</v>
      </c>
      <c r="D17">
        <v>7065.76</v>
      </c>
      <c r="F17" s="3">
        <f t="shared" si="0"/>
        <v>15</v>
      </c>
      <c r="G17">
        <f t="shared" si="1"/>
        <v>4.7916814628243681E-2</v>
      </c>
      <c r="H17">
        <f t="shared" si="2"/>
        <v>9089.8447981436202</v>
      </c>
      <c r="I17">
        <f t="shared" si="3"/>
        <v>7106.1157020032997</v>
      </c>
      <c r="J17">
        <f t="shared" si="4"/>
        <v>6859.1864066050412</v>
      </c>
    </row>
    <row r="18" spans="1:10" x14ac:dyDescent="0.25">
      <c r="A18" s="1">
        <v>0.66666666666666663</v>
      </c>
      <c r="B18">
        <v>9408.9599999999991</v>
      </c>
      <c r="C18">
        <v>7414.06</v>
      </c>
      <c r="D18">
        <v>7152.04</v>
      </c>
      <c r="F18" s="3">
        <f t="shared" si="0"/>
        <v>16</v>
      </c>
      <c r="G18">
        <f t="shared" si="1"/>
        <v>0.30480583611946493</v>
      </c>
      <c r="H18">
        <f t="shared" si="2"/>
        <v>9263.8575679664518</v>
      </c>
      <c r="I18">
        <f t="shared" si="3"/>
        <v>7275.9784296839398</v>
      </c>
      <c r="J18">
        <f t="shared" si="4"/>
        <v>7022.5703931636726</v>
      </c>
    </row>
    <row r="19" spans="1:10" x14ac:dyDescent="0.25">
      <c r="A19" s="1">
        <v>0.70833333333333337</v>
      </c>
      <c r="B19">
        <v>9473.19</v>
      </c>
      <c r="C19">
        <v>7477.57</v>
      </c>
      <c r="D19">
        <v>7214.25</v>
      </c>
      <c r="F19" s="3">
        <f t="shared" si="0"/>
        <v>17</v>
      </c>
      <c r="G19">
        <f t="shared" si="1"/>
        <v>0.54092284359460452</v>
      </c>
      <c r="H19">
        <f t="shared" si="2"/>
        <v>9423.7996870749994</v>
      </c>
      <c r="I19">
        <f t="shared" si="3"/>
        <v>7432.1060785367263</v>
      </c>
      <c r="J19">
        <f t="shared" si="4"/>
        <v>7172.7431710879364</v>
      </c>
    </row>
    <row r="20" spans="1:10" x14ac:dyDescent="0.25">
      <c r="A20" s="1">
        <v>0.75</v>
      </c>
      <c r="B20">
        <v>9493.1299999999992</v>
      </c>
      <c r="C20">
        <v>7501.36</v>
      </c>
      <c r="D20">
        <v>7234.76</v>
      </c>
      <c r="F20" s="3">
        <f t="shared" si="0"/>
        <v>18</v>
      </c>
      <c r="G20">
        <f t="shared" si="1"/>
        <v>0.74017685319603732</v>
      </c>
      <c r="H20">
        <f t="shared" si="2"/>
        <v>9558.7713643688658</v>
      </c>
      <c r="I20">
        <f t="shared" si="3"/>
        <v>7563.8588073054825</v>
      </c>
      <c r="J20">
        <f t="shared" si="4"/>
        <v>7299.4707137345431</v>
      </c>
    </row>
    <row r="21" spans="1:10" x14ac:dyDescent="0.25">
      <c r="A21" s="1">
        <v>0.79166666666666663</v>
      </c>
      <c r="B21">
        <v>9490.58</v>
      </c>
      <c r="C21">
        <v>7499.99</v>
      </c>
      <c r="D21">
        <v>7234.98</v>
      </c>
      <c r="F21" s="3">
        <f t="shared" si="0"/>
        <v>19</v>
      </c>
      <c r="G21">
        <f t="shared" si="1"/>
        <v>0.888989033452244</v>
      </c>
      <c r="H21">
        <f t="shared" si="2"/>
        <v>9659.5745030917151</v>
      </c>
      <c r="I21">
        <f t="shared" si="3"/>
        <v>7662.2578852562938</v>
      </c>
      <c r="J21">
        <f t="shared" si="4"/>
        <v>7394.1167484992939</v>
      </c>
    </row>
    <row r="22" spans="1:10" x14ac:dyDescent="0.25">
      <c r="A22" s="1">
        <v>0.83333333333333337</v>
      </c>
      <c r="B22">
        <v>9477.4500000000007</v>
      </c>
      <c r="C22">
        <v>7489.9</v>
      </c>
      <c r="D22">
        <v>7226.27</v>
      </c>
      <c r="F22" s="3">
        <f t="shared" si="0"/>
        <v>20</v>
      </c>
      <c r="G22">
        <f t="shared" si="1"/>
        <v>0.97721808020252143</v>
      </c>
      <c r="H22">
        <f t="shared" si="2"/>
        <v>9719.3395359246533</v>
      </c>
      <c r="I22">
        <f t="shared" si="3"/>
        <v>7720.5975778389793</v>
      </c>
      <c r="J22">
        <f t="shared" si="4"/>
        <v>7450.2313045229375</v>
      </c>
    </row>
    <row r="23" spans="1:10" x14ac:dyDescent="0.25">
      <c r="A23" s="1">
        <v>0.875</v>
      </c>
      <c r="B23">
        <v>9469.98</v>
      </c>
      <c r="C23">
        <v>7481.28</v>
      </c>
      <c r="D23">
        <v>7220.12</v>
      </c>
      <c r="F23" s="3">
        <f t="shared" si="0"/>
        <v>21</v>
      </c>
      <c r="G23">
        <f t="shared" si="1"/>
        <v>0.99885132971623081</v>
      </c>
      <c r="H23">
        <f t="shared" si="2"/>
        <v>9733.9935746464962</v>
      </c>
      <c r="I23">
        <f t="shared" si="3"/>
        <v>7734.9021314149295</v>
      </c>
      <c r="J23">
        <f t="shared" si="4"/>
        <v>7463.9902675461517</v>
      </c>
    </row>
    <row r="24" spans="1:10" x14ac:dyDescent="0.25">
      <c r="A24" s="1">
        <v>0.91666666666666663</v>
      </c>
      <c r="B24">
        <v>9498.3700000000008</v>
      </c>
      <c r="C24">
        <v>7506.79</v>
      </c>
      <c r="D24">
        <v>7245.29</v>
      </c>
      <c r="F24" s="3">
        <f t="shared" si="0"/>
        <v>22</v>
      </c>
      <c r="G24">
        <f t="shared" si="1"/>
        <v>0.95241451178964842</v>
      </c>
      <c r="H24">
        <f t="shared" si="2"/>
        <v>9702.5379707352986</v>
      </c>
      <c r="I24">
        <f t="shared" si="3"/>
        <v>7704.1967142973353</v>
      </c>
      <c r="J24">
        <f t="shared" si="4"/>
        <v>7434.4559869766663</v>
      </c>
    </row>
    <row r="25" spans="1:10" x14ac:dyDescent="0.25">
      <c r="A25" s="1">
        <v>0.95833333333333337</v>
      </c>
      <c r="B25">
        <v>9556.1</v>
      </c>
      <c r="C25">
        <v>7563.06</v>
      </c>
      <c r="D25">
        <v>7294.6</v>
      </c>
      <c r="F25" s="3">
        <f t="shared" si="0"/>
        <v>23</v>
      </c>
      <c r="G25">
        <f t="shared" si="1"/>
        <v>0.8410722188240003</v>
      </c>
      <c r="H25">
        <f t="shared" si="2"/>
        <v>9627.1163716147621</v>
      </c>
      <c r="I25">
        <f t="shared" si="3"/>
        <v>7630.5738499196605</v>
      </c>
      <c r="J25">
        <f t="shared" si="4"/>
        <v>7363.6411752275844</v>
      </c>
    </row>
    <row r="27" spans="1:10" x14ac:dyDescent="0.25">
      <c r="A27" t="s">
        <v>3</v>
      </c>
      <c r="B27">
        <f>AVERAGE(B2:B25)</f>
        <v>9057.3866666666672</v>
      </c>
      <c r="C27">
        <f t="shared" ref="C27:D27" si="5">AVERAGE(C2:C25)</f>
        <v>7074.4316666666664</v>
      </c>
      <c r="D27">
        <f t="shared" si="5"/>
        <v>6828.7108333333317</v>
      </c>
    </row>
    <row r="28" spans="1:10" x14ac:dyDescent="0.25">
      <c r="A28" t="s">
        <v>4</v>
      </c>
      <c r="B28">
        <f>MAX(B3:B25)</f>
        <v>9556.1</v>
      </c>
      <c r="C28">
        <f t="shared" ref="C28:D28" si="6">MAX(C3:C25)</f>
        <v>7563.06</v>
      </c>
      <c r="D28">
        <f t="shared" si="6"/>
        <v>7294.6</v>
      </c>
    </row>
    <row r="29" spans="1:10" x14ac:dyDescent="0.25">
      <c r="A29" t="s">
        <v>5</v>
      </c>
      <c r="B29">
        <f>MIN(B2:B25)</f>
        <v>8201.33</v>
      </c>
      <c r="C29">
        <f t="shared" ref="C29:D29" si="7">MIN(C2:C25)</f>
        <v>6240.6</v>
      </c>
      <c r="D29">
        <f t="shared" si="7"/>
        <v>6022.58</v>
      </c>
    </row>
    <row r="30" spans="1:10" x14ac:dyDescent="0.25">
      <c r="A30" t="s">
        <v>6</v>
      </c>
      <c r="B30" s="2">
        <f>B28-B27</f>
        <v>498.71333333333314</v>
      </c>
      <c r="C30" s="2">
        <f t="shared" ref="C30:D30" si="8">C28-C27</f>
        <v>488.62833333333401</v>
      </c>
      <c r="D30" s="2">
        <f t="shared" si="8"/>
        <v>465.88916666666864</v>
      </c>
    </row>
    <row r="31" spans="1:10" x14ac:dyDescent="0.25">
      <c r="B31" s="2">
        <f>B27-B29</f>
        <v>856.0566666666673</v>
      </c>
      <c r="C31" s="2">
        <f t="shared" ref="C31:D31" si="9">C27-C29</f>
        <v>833.83166666666602</v>
      </c>
      <c r="D31" s="2">
        <f t="shared" si="9"/>
        <v>806.13083333333179</v>
      </c>
    </row>
    <row r="32" spans="1:10" x14ac:dyDescent="0.25">
      <c r="B32">
        <f>AVERAGE(B30:B31)</f>
        <v>677.38500000000022</v>
      </c>
      <c r="C32">
        <f t="shared" ref="C32:D32" si="10">AVERAGE(C30:C31)</f>
        <v>661.23</v>
      </c>
      <c r="D32">
        <f t="shared" si="10"/>
        <v>636.01000000000022</v>
      </c>
    </row>
    <row r="34" spans="1:4" x14ac:dyDescent="0.25">
      <c r="A34" t="s">
        <v>12</v>
      </c>
      <c r="B34">
        <v>5</v>
      </c>
      <c r="C34" t="s">
        <v>13</v>
      </c>
    </row>
    <row r="36" spans="1:4" x14ac:dyDescent="0.25">
      <c r="A36" t="s">
        <v>14</v>
      </c>
      <c r="B36" s="4">
        <f>B32/B27</f>
        <v>7.4788128731760758E-2</v>
      </c>
      <c r="C36" s="4">
        <f t="shared" ref="C36:D36" si="11">C32/C27</f>
        <v>9.3467578903275866E-2</v>
      </c>
      <c r="D36" s="4">
        <f t="shared" si="11"/>
        <v>9.3137638351211541E-2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AESO Hourly Power Load Averaged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Mansur He</cp:lastModifiedBy>
  <dcterms:created xsi:type="dcterms:W3CDTF">2018-08-12T23:07:28Z</dcterms:created>
  <dcterms:modified xsi:type="dcterms:W3CDTF">2018-08-14T01:03:19Z</dcterms:modified>
</cp:coreProperties>
</file>