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ni\Desktop\"/>
    </mc:Choice>
  </mc:AlternateContent>
  <bookViews>
    <workbookView xWindow="0" yWindow="0" windowWidth="28800" windowHeight="12300" firstSheet="1" activeTab="2"/>
  </bookViews>
  <sheets>
    <sheet name="Categories" sheetId="2" r:id="rId1"/>
    <sheet name="Employees" sheetId="3" r:id="rId2"/>
    <sheet name="Customers" sheetId="1" r:id="rId3"/>
    <sheet name="OrderDetails" sheetId="4" r:id="rId4"/>
    <sheet name="Orders" sheetId="5" r:id="rId5"/>
    <sheet name="Products" sheetId="6" r:id="rId6"/>
    <sheet name="Sheet1" sheetId="9" r:id="rId7"/>
    <sheet name="Shippers" sheetId="7" r:id="rId8"/>
    <sheet name="Suppliers" sheetId="8" r:id="rId9"/>
  </sheets>
  <definedNames>
    <definedName name="_xlnm._FilterDatabase" localSheetId="3" hidden="1">OrderDetails!$A$1:$E$1001</definedName>
    <definedName name="_xlnm._FilterDatabase" localSheetId="4" hidden="1">Orders!$C$1:$C$831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2" i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L2" i="4"/>
  <c r="K2" i="4"/>
  <c r="J997" i="4"/>
  <c r="J998" i="4"/>
  <c r="J999" i="4"/>
  <c r="J1000" i="4"/>
  <c r="J1001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8" i="4"/>
  <c r="J9" i="4"/>
  <c r="J10" i="4"/>
  <c r="J11" i="4"/>
  <c r="J12" i="4"/>
  <c r="J13" i="4"/>
  <c r="J14" i="4"/>
  <c r="J15" i="4"/>
  <c r="J16" i="4"/>
  <c r="J17" i="4"/>
  <c r="J3" i="4"/>
  <c r="J4" i="4"/>
  <c r="J5" i="4"/>
  <c r="J6" i="4"/>
  <c r="J7" i="4"/>
  <c r="J2" i="4"/>
  <c r="F3" i="3" l="1"/>
  <c r="F4" i="3"/>
  <c r="F5" i="3"/>
  <c r="F6" i="3"/>
  <c r="F7" i="3"/>
  <c r="F8" i="3"/>
  <c r="F9" i="3"/>
  <c r="F10" i="3"/>
  <c r="F2" i="3"/>
  <c r="D3" i="7"/>
  <c r="D4" i="7"/>
  <c r="D2" i="7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2" i="4"/>
  <c r="F50" i="4" l="1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2" i="4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  <c r="Q13" i="9" l="1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B13" i="9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</calcChain>
</file>

<file path=xl/sharedStrings.xml><?xml version="1.0" encoding="utf-8"?>
<sst xmlns="http://schemas.openxmlformats.org/spreadsheetml/2006/main" count="7010" uniqueCount="1152">
  <si>
    <t>CategoryID</t>
  </si>
  <si>
    <t>CategoryName</t>
  </si>
  <si>
    <t>Description</t>
  </si>
  <si>
    <t>HEX(Picture)</t>
  </si>
  <si>
    <t>Beverages</t>
  </si>
  <si>
    <t>Soft drinks, coffees, teas, beers, and ales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</si>
  <si>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000010000000001000000001001000000000000001010100010000100100000001010001000000100100000100000010101000100000100010000000000000000000001000000001000000000000001000000000000000000000001001001000000000000000000001001001000012507070100000001000000001000100100000010000001000000000100100100000001001010101010000000000000000000001001000100000101010101000000000000000000000000000000000000101020525363777777777777753530100101000100000000001010001001000100100100000000000100000000000000000100010001001010001000000010010000000000000100000000000000000000000000000001014343577777777777777777777777777770100120001010100102000000000000000000000000100100010010000000000100010000000000000000010010000001001001010100000000000000000000000000000001021617777777775757535353525777777777777770150120000100010101000000000000000001000000000000001001001000000000010010000010010010000101001001000000100000001000000000000000000000001417777737617376377775767771707752777777776340161210300000000010000000000010000000000000000000000000000000000000000100000000000100000000000010000100000000000000000000000000100503677577571705014000000101070717775777777775334101400010101010001010010101000000000000000000000000000001000000000000000000000000000000001010001000001000000000000000000000000010357353000000000000000000000000000171777777777470612101000000001000001000000010000000000000000000000000000000100010703010101210000000000000000000000000000000000000000000000101034350000000010653435777570477474700000107757777171000000101001000101000101010000100000000000000000001041477110131035750020040477301000100000000000000000000000000000000000000000010004014176577707000067777777776560404007371734361701400001241000001000000001000020400000200000101747767777000101073777577777775372100000000100000000000000100100000000010000010000037676476700004000577470416717477421405000434140343000565120510100301014002107171370701437777777775777777112103177777777777705757771010000000100000000000000010000100000101000470440440671007477776777777614060600742524001777777747646776752060250003021716737777777777777774747727574777001016777777777767173317703000101010000000010000000001000000000000420460200077427477767777777775677777746474656606767777665746776757151253507166737777733746777577777777572776771100517777777767776015713141030020001000000001001000000000010100067440044047761477767776706767777674765673470657505767375664746757777271252167717733771737776777677567476577577121103775777777776717027753121010101000010000000000100001010000010767060004776747776776777756776777777777042477676067777467474747676777565256531311771177376477777576757777747710110701777777767777401717340000000000100001000000000001000000101004776540666050777677657777677470774777776747664607777376747476777777677717173735377717737747777777777774774770011271077777767777763171735210121010100000000000000000000010000000300406767757676775077006767477774774777774747770476777656706746777657777777777777777777737667777476574774777771001031777777776767741371771000000000010000000000000000000000101005707442567656176006767004770476707700767770000477747734656446745677676777777777777777777375667777777777777777773100010777777777777771753521010101010000000000100010000000010007777712152503004670077774767427047247776577564700076737747670474277777777777777777367777777765777777777777434777750757775377767676770172773100000000001000000000000001000101007170701614204046007746040676167470774167743656777740077776067407465677677777777777757717777737476775716161243410303077777777577775210000011350001001001000000101000100000100002100171525675070074340670005004076700706570757777767770077744746466567777677777777777777777773776777610000000137775350317777773777737750701000101021001000100000000000010100010010300067777761650604065047604760746404776406705656776770077764750474747677777777777777777773733747777773011735777777777777777757777777777767412041001001000001000001000000010001000577744140000607406706767676776777776477756767777447700774076646764777567777777777777737373737764677747753527777776777777777776365735353513010300120301010000000000000000001000107000210006147767674646040404040066667767677775476777046644644044456776767777777777733737373776777776774244777377717712777165357577534242040010010010000010001000000100010000100300050000146664000000101030734352101100065677767077770047604774377676777767777777777373737333756477657075377100770770177776525271673001012101210301001030000000100100000001000005000060046160004000125343510110101000000000007740000047744733737377757677777777777373737377737656757777777373101676770777717775671773001010300000021021010000000000000100000000100077400000414021414000000000000000000000000000300000777777773737377677677777777777373737333735677677777377710177777717774705271767340300000010101000100000100000100100000001014005660000000737560600000000000000000000000000004730777773733373737777747677777777737337353761666777777737737017771677077353777574735310012101000000010010100000100000000010004300065400000000400141254140404000000000000000000037737776773777373733777677777777777677646746565756747777773773017017710765654352735770017010303031010010000000100001001010030704000660000000000000040000000000000000000000000007777514673373373737777777476777777777474644764666776777777772711031076117307374357477373010341050043030012100100010100100012500000047000000000046742000000000000000000000000077776677777377377373733737767777777777767645676507574777657610057121101731611574777637735105270125213010050210100001070210301650000000640000000006776406776464000040641434177777767667614737337337373777777767677777776564767474664667477761775271112116101002331211101052721016120140161034106010173075617770000570047400047400446000000467770504777767173573756767776767737737773737377776777777777776564746765477576777176700774656474731010011000001250165214716170121012011070777173777400063770040000760467600000000740760600777067777777676767676767337333373737377747677777777776767747424676747677157701677677676131331213131301371317310312161525053073077777777700047577700000006006760000640400006474046740777777777676767676737737777373777777767777777777674746767467477777743670175305325352527135335353170143414371617130131211777177777777001737770006760476677047064466400047640077747777777767676767673773373333737373776746777777765467674704747674765375610731773573752534737417017035303130101010030001427777777737770047777770047460704644064400004640067004767077777777767676767673377377773737777776777777777766565665670767767775077007563153347370731013213617034343434307031417121177773777777740257737700027447000064000000000640064006760777777776767767767773373333373737777476777777777746765674464747767763477027172753717175777757757357171717171717433616163777777735737400737773400460660046000000000004000600676747777777776766766767377377777373737777747677777776756567467746765777117100537153353773777777777777777777777777737757737573777773773772047777350000474044600440000000000040047774007777700667677677633333333333737777766767777777777667476564657476760600007353375373177777777777777777777777777777737777377733753777740007177770000664024640640000000000004646700477777007767667666777777777773737777777777777776777446467565676777535373525317137177177777777777777777777777777777775377773753771737700076737350000000474664665646644400400464000077700067677677773333333333373737776676777777777767777766767765677771713175217037173777777777777777777777777775375377173753777377773700057777004007477667764766767667467600000004770000767667666677777777777337777775677777771777772604000404067761171613131535353717777777777777777777737753777777777753773717735374700000500670446677777776777776777776561004661000006767767777333131101100777777666567777567704040505140777716536353147173135371777777777777777777577577777777777777777353753777371700000001776040404040404606076767776170000470000071101100100000000000110157177776777776470124100002530004777111301313017535371777777777771771737377773777377753773717353252165376164464265700400000000000004040040076774000440000777500750000000000000000017347766777746564100000000400300652513530753303170737777775777777777777737777777773777753757035353134317137313533000046440000004400000000053770000000000077343100000000000000000004135777775676176000700000004044213052153115353371357777377737737775777777573757777777353213503161617163521657257000006700060042400000005273710000000000007577000000000000000000531117777665447405244000000040031501313030721353537737775777577753737717737777777777777035343343131303103171317337130100000567000200000031756000000000000000077771012100101101131117133375466747465707047000071502161011531534353517753773737353777737777777777737537713503353170717173561343105307030525370047014161717433700000000000000000000101011770000006402737373767456467777777773065773510137343531317073737773775777773777577375735737577777343375377373673071316352731717173137000007737352713574000000000000000000000000464000000046733737373446647777777777740007373737110310343537171773565373537577177375737777777777773353737717175357727753717163737357770000071735371677700000000000000000000000000460004004676173737374745777777777777004631713112031213131317337177737777777377777777777777777777775377737777377371717353773571747737377617771677773570000000000000000000000000400400000000406337333464673777777777774007733373311001013135317177737775377377777777777777777777777737777573777377777736771773773716717535343373525773700000000000000000000000000000000000000037337374433373777777777700007740010313133173137337357753777777777777777777777777777777737737775375737373717367171653735727367374753737174000000000000000000004600000000000000000373733643773373777777777404073000000000012137331737377777777777777777777777777777777777577773737773757575735317273353531757535737377576300000000000000000000424400000004000040007373375733337333377777770000700000000000000000070477777777777777777777777777777777777737773757753757373737777775357273673373773535737357000000000000000000004406000000000404004037337333773737737377777700400000000000004006404043777777773757777777777777777777777777773773737773777777717371737357171752573473721777340000000000000000000006446400000000004004337337333373337337337777100004705340100016503777747717717757777777777777777777777777773757757773577173577775777577377773777373757777177700000000000660000640047674000000004000003737337373377337373737774040077760004000000044004737777777777777777777777777777777777773773773577377777377377377377537177535757373537710000000000004040004640604600000000000400073733737337333737373777700000047477420000000000435777777777777777777777777777777777777757777777777777777777777777777777737737377577777000000000004600000460064600000004000000000373373337337373737373777600000000000550043617777777777777777777777777777777777777777773777777773777777777777777777777777777777737737777000000000000000000000406400000004040000003373373737337373737373770040000000002777357777777777777777777777777777777777777775777777777773777573717775777777577377777777777777757340400000000000000040004064000000000000000073373373337333373737377750000000000057777777777777777777777777777777177775737577737777777735777773777773773775377377735735735375737737000000000000000044600406060000000000000046337337337373777373733777007460000000377777777777777777777777777777777737737777377777377777737371775353753753777777777777777777737717750000000000000000000000444404400400000000063733737337333337373377774067400000000777777777777777777777777375773777757777177177377735777777777377777777777777777777777777777777777704000000000000000000006000666066000000004433733337337377333377777700676004004407777777777777777777777777777757357375377777775777737777777777777777777777777777777777777777777772010000000000000000000040004404440000000000373737337337337377777777704600674660077777777777777777777777777737777777777773773773777777777777777377377777737777753777777777777777750040000000000000000000000460460000000000463733733733733737777777770047464067000777777777777777777777777777777777777777777777777777771737177777757377377753777777777737757773737000000000000000000000644640000460000000000073373733733733777777773750660760400017777777777777777777777777777777777777777777777777777777777373773777357173775377735737777377757777240000000000000000000606400000000000000000373373773733777777777737604746400406057777777777777777777777777777777777777777775775771733735377757177175737753737537777757777777777750100000000000000000046540000000000000000007337333333777777777771771066067674767677777777777777777777777777777777377777777377737777775737573737736373717375773777373737377777371200400000000000000000046000000000000000000073737373777777777777737700656476464617777777777777777777777777775757777777575757735773735371737357737575357635733577377577777773777775000040000000000000440646000040000000000000733733377777777777777137106606476400077777777777777775777757357777777757577377375777775737777577735737377371735773757073737175777777370000000000000000046764656546400000000000007733737777537777777777774474407467005077777777777775777757377735737717737377777737777371773737373773577535373437073737757577737353777700500000000000004676474266640000000000000047333777074747777777777776567642766027777757537775777371735777777577777777577777775377777777577577777737777577737757757373737777775777000000400000000067407604040000000000000000077777103716173777777737676665646470577757377775777375777777177377777777777357357777773737777777371735737773735753737377777773577377370004000000000000666424604040000000000000000777777007677477777777767676767474003577777777773777777777777777773773573777377773777777577773777777777771775773777757353753577357777770010000000000040406404000244000000000000000777370141477567777777762476767660067777777773777777737773777753777777777777777777777777773777777777375367377375357367767767737673477140240000000000000446400004660000040000000007737520077772757777770040047667767177777757777777777777577737777757777717753717717777777757753535357777775775777777535753735757177357005004000000000000000040400476440464000000007773401616575777777006440004764256777377375775375735737777777737737737773777777777773777777777777771771777777777777773775777377577773000000040000000000400000000000067400000000077771425777367777700400060006765377777377777377737777777735735777777777777777777777757777777777777777777777777777777777777377377353770070040000000000000400000404000040000000000077770525765777777004004040440065773775717377777777377777777777777777777777777777777777777777777777777773737371775377773775657527777500004000000000000000000442424400064000000000777724077576777700400600007000373757373775775375375737777777777777777777777777777777777777737777377373577575777777573575373733771737300700004000000000000004646440000672440000000777507567657775000444040644047777377777773777777777757777777777777777777777777777777757377771777375773737373737373773377753575377577400004000000000000000000400000040440640000004777407757777700404246044604375777757737777777777777777777773777777777777777777777777377775773575737175717175717571757253372734372773007000040000000000000000000004600464000000007772525677777004704064240124373777377577777777777777773773777777573577777777777757377737373777373777737367363727373735356171737177175000400000400000000000000004600000400000000047710477777700676006564640577777777777777777777737773777777577177777777777777777377735775775377757173717535357174352537737373717717730070040000000000000000000040046000000000000077777711357047600446500072777777777737777777377777777573573777777777777777777777737777377377177377757773777377737777343574356773737710060040400400000000000000000400000000000000771571715356770446002470757775773777777377757735735773777777777777777777777777735777377777777777777737573577177535357773777371747527710160000000040000000000000006000000000000007771353777767600056440042735373775377375773777777777777777777777777777777777777777777777777777757377773777377737777735777537577373717700104004000000000000000000440000000000000077171357777674006064214357577775737757777777777777777777777777777777777777777777377777777777777777777777777777777737777373777737577777300424000400000000000000000000000000000000777174777756765404051425373735737777777777777777777777777777777777777777777777777777777777777377777577777777777777777375777737777353777100100400040400000000000000000000000000007717137577764767404061777777777777737737777777777777777377777777737537777777777777777577777777773773777737775377177577737353753737770737100400400000000000000000000000000000000077717177777467760030065377577777777777777777777777377777777777777777777777777777777373735371777775777177753777777737717757775375753573536100050040404040000000000000000000000000771717177720767000043737737737737757737773773777777777777777777777777777777777777577777777777737773777777777777777777773773737737377357753000004200000004040000000000000000000047773537777504004104375777573757777371777777777773777777777777777777777777777777373777777777777777777777777777777777777777757777777377373777200504040404000000400000000000000000077153577770000016075375373777737177777717717777777777777777777777777777777777777777777777777777777777777777777777777777777375373577177573535300100040104004000040400040040004000177353577770070007277377777537777753757777777777777777777777777777777777777777777777777777777757777777773777577777775377537727576377717252734120050040400404040000040000000400007735353777005006535357777737771773777377777777777777777777777777777777777777777777775737777377777717377777777773777777777753753735752771775173500007000040000004004000400400000477717177775004353777737377773777777777777777777777777777777777777777777777777777773737757377173717777773577737777773777773773777773771773136343700000561040405004000400400040400775317777700367771737577537757777777777777777777777777377777777777777777777777775757717777777777737177577377777775777773777353717773771776535353716000047000404004000500050010001735717777761717777573777777777777777777777777777757375777777777777777777777773737737773753777177577737777537537737777757777777771757372537737271717100005252004004040604004040077531717777177777777777777737777777775777777777777777777777777777777777777777757717753757775377737737773777777777777777777177173777737753770775363774320000416524100000400400004773717777777777737777777777777777377377777777777777777777777777777777777777777737773777773777777777577757377377777777377377777753737753771775375757377577600000106141410143405007757537777777777777377737777773777777777777777777777777777777777777777777777777753777737777777777777737777777777777777777777377777573777777377373775373735373000000000400010000077377717777737777757757571777777777777777777777777777777777777777777777777737773777777777777777777777777777777777777777777777777777777737775777777377775777777777161612161637777777101777777771771773777777777777777777777777777777777777777777177577377577757777777777777777777777777777777777737777777777777737737775773737717717771737737537777777777777777775717177777771777777777377773777777777777777777777777777777777777777777777777777777777777777777377377777377777777777377577177537777777373757737737735377735737737377737775773777377717177777777737777777777777777777377777777777777777777777777777777777777777777777357537537777577773775753573577577537377737753757357757357571753777171735735775357537737571777771717577777777777375777375735377377775377777777777777777777777777777777777777777777737777771773753757377377777737777777777773777377737737737377375377777737573537737753773777777777177777777775775737757737777777757377777777777777777777777777777777777777777357777777777777777777777777777777773777777777777777777777777777777777537717773777777777777577777717711737777173737377777377777777177377777777777777777777777777777777777777777777737377777777777777777777777773777777777737775777777777757777775373737777773777377377537737777777710101417777757757377777771735377777777777777777777777777777777777777777777777777777777377777777377377777777777775775775775737777717717371735377575735373757175365737777773737777777773617377373775737773777777777777777777777777777777777777777777777777777777377757177573737777577773575373573737737777773773737777777777777737373777175337637173573537777577717777753775777775377777777777777777777777777777777777777777777777777777777777777773737773777573573753777737777777777773773777577577737353717353577175217437753577377377771737373773777375377375377777777777777777777777777777777777777777777777777777777777777757153471773737373773771737771737377777777777773777737577777777777377737733717373717177737777777577777375377777777777777777777777777777777777777777777777777777777777777777777773737773771757577573577377717777575717377777777777377773717353717357175717577717753777175773773537777777777777777777777777777777777777777777777777777777777777777777777777777777753473535377373717353717171735373737777777777777777737777777777777737737737353735371737737777377777777777777777777777777777777777777777777777777777777777777777777777777777777777773777777777777777777777777777777777777777777777777777777777777777777777777777777777777777777777777777777777777777777777777777777777777777777777777777777777777777777777777777773535000000000000000000000105000000000000C7AD05FE</t>
  </si>
  <si>
    <t>Condiments</t>
  </si>
  <si>
    <t>Sweet and savory sauces, relishes, spreads, and seasonings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</si>
  <si>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37125353313731773543110105302502105313321714317343717135371373147317317171717121135301610131217777777770146765074747776567616774776565774040371737031611737710110100007777777777717435357353531713343030301103112161705353317353343717135371370317717737371734125031131352171777777714066544724767776774747657700577764774340735757100371507530210777777777777777731737317353731704311151303112110431731305317314171731717171354731713535373107131703011317177777770664576076567476404776147676777674174074740573312411002173611137777777777777353167171735337173531163125351615307173171737171707373173733537023177373737351611010113521737777775245006047474747407777777767657775747477416560075141200115351103077777777777777377143161735717353463107113131303343353171317373107177317173171477135353717370737312503173577777344760547061604760777777777777764677776007470774033001010035212100777777777777777173563535335371731053130707071351165343171701773417357717177130177173717717134101713353173777747640076047447000777777777777777775667570467760774040301010101053107777777777777773712531335337171735301531313134334135353361371350735331737137707137353731737433731717377777776040000407647604777777777777777777460547743565054776011001031213010077777777777777353561737534717337161352171712717103737335137137061373573171711073531737171710351171735373777704740460464746777777777777777777777040667746776007751300530101301300777777777777777373071713713717135241311030711317605117533517171075353357373734173173537373735373773777777770460464740406757777777777777777771777640577740457777000131035310701007777173777777775353431613717357131630731713735311637317173737171235353353535725377777777777777777773737777567404706425046777777777777777757777775246577777767711350131030311300177777357777777737350771731171337510531071351613735534317131717305737357377373077777777777777777777777777776540060405646777777777777374777377777774767777747771076035031110121000173735777777773535307131717373513243357317073171163353712571735073171733535735777777777777777777777777777704600564064077577777777777737777777777424577756771147741121161037100017357733577777773731603521725153251071335213317077071335373371732177373573737777777777777777737737777777776460464604046473777777777777777777737777567776657167647421121121103001035775737377777571711613531337353371435135351713131471731171735716171773753777777777737777777773777777777774740405674747777777777777777777377737176567757370470067070121121100010733531717577777371734173535353353107127713631735370371737173537107377373777777777773777377377171377777777444006640464677777777777777777777777777756777774747047741137112116100305737161373777737173107313531735352471713171173537017173717353731637535777777777777777737737737337177777770760650406047777777777777777077777373437777770567674776012101611210010131717135357777713253425343525353131031717373537171617171371717750537737777777777773737737733713537777777744404656440467777777777777777777377771577774764044774470717131071301210161335253077777757131035313137377534721717173537371637171733737343537777777777777777737737753713137377777764604646560457777777777777773777373001777574777764477611301121010001017135131314377773131716317353135313001717353353717165317371713573173777777777777777737573533373353717777777465404006400767777777777777377735000137776067664707640341216131300300035253521707577135271653531161773716173371375335373531717173757316773777777777777773773737377171313773777770460000440066757777777777777773700010577756764100674031311310100010103131313521073777731131052773171371310715377135737171773353353337717777777777777777773773737333131353353777776764007640456006777777777737371000013576644566565671341210131300010103521703170073735371730311173171371352735377335373725357353757177177777777777777777773737377173317173773777344564046466404444056477777537301000373405606746764011331352171001201013523152107177735303504373171357017005335217135307107317371337377777777777777777773377373137317133353353777706400004400676000640677471001000171464767444564031301052117100301001703117211617173531713035316127331710737171717731734071737171777737777777777777777777737377735333531737777717746654047046440044700465700016113000564440676653130171311303001010303152311340217173613530435313513531210717313613535312131713771777577777777777777777373735333337113713131377777344660240404740064000007003012446064000065641301430121217100303010117214341305030713521770035312153431340315251703537140713531737773573777777777777737373737171337311317171771777714540440064600464074764547407644764474661061711131171213001100121311331330433171353713107121713013170071631331353113013073173537752777777777777777773737337373131371731317707377776646600000000400464006460040000476461100121212163011710430103104341170510350307131714035353017317034353153417125240735317537717377373777777777737173537713137113133135371377737771404047400000000440040000046564612110016111211111303013012110331333130343135134352334031251210717107353213717131300131733737777577777777777777737173713737133713717131774353737777776646444600006000046442564670513430031611030301700012112131170552530043032531351307171335313137007153513035211071631535737716173777777777777737373733733531313133713707375737737757474604640746406546442411030301104111210110303104012112533130313134315113171371407135031707110712313253121520031173733537777777777777777737737373717373313533531177165373577777737777574746445652413513125110130012121121210110013152113152531725005303616343160335303521310243535161134112143537371777777173777777777777731737737313171731353137350737173717352573717737353737171343070110212100210130101013020210311612313171134121711311353134135311353531061303116113010013535373537370777777777777773777371737373331371335117340537153717352573737517340707317351130211011201712103103011001312531711725371124301253717135035215271212170171703130313030703535373777757377777777777773735733717171311371333173163537353707142570532717161352513307111211211401113502101211041713030371135363105331301212530431731135353107031100110411000713737177377377777777777773773733771733317131335353170143417217317073173535317071353250303071021120120301311303124330171711371133150435053537171703713107031316053160317031301071371717717734777777777777777377377337371331351733137124331335351700717053530700714351131501103112107111131030105001153012125363757312131303113121051707131716110210110101100300317137373737713777777777777777777777777377373331537174101170535321705713725353507331216121312110710003070125103130061213110133151317052521716161370213134310313514310303121310140307171717735653777777777777777777775341307071331313130060130305313003411310303014105310101012101214311130121103130131412130757377735213171213135105350311251212021030110101030035317337735731777777777777777777757171310101373535317100112535321610613161035110031310130103010131003030013112105007031301011317731730717031711612012135035335310503110212130104713535713737167377777777777777777737310010135153313530003011010511001212117121243001030012101103010051013100301130011030130077737771750731731631350717133031035302110211010121303533733753773177777777777777777777510100000017335331711043030312121041153010101001121031010102103010303100311012100121010010731737773731731711531300316153171307116111035031101433537533771774377777777777777753012110111000015617137200103110311121203103031210021110010030101010000103110121013000130131017771777771471352373053525313317037130612102103121312573713753777377773777777777735035355371731510001717701100314311430100101311011021102031211011010130010100312112100030012003037777737377335375317330131351631713150110311301535017353777377377177777777777773513513130111053351101771130070131303131053170161307050311101030102121000121211010010101013101101777777777716537131731570716331531352352311210713013343773777375377577777777777713171310135371315373103520010113161311032072113131110311212121012110110031101121213030003100100307737777773717137171731310315331707353014301311253353573573717377737377377777773177125353131735335357103131202521135271510113412163105211111113110121210003100111011100101301010177777377775637717331737071735213317317431734121314317373777777777757777777777317313113107173777531737150101013173031133043713353110631777377777373111001310312121030012121000210777777773733171316171611073135351731703101013171733525777777652104277777377731713535341717353537357571310100010351353250310351317377577525010505357730301031010112100210100101037377777777757335735331734353717371371707131343121753177050001040014077777737713713011331357777775337175000100010370351314771377775713400100000000000417531013130313051130100010077777777777345331735353125353310375313430521353531377770000400140014057777777351717351071353771775357331001111111353353211377777434001000000000000000003531051014110030100100210777777737735335731735217103341737137353413110313535377104700106756207747773537371710325175375777317735110110001107317351677771611013400100000000000000000703121313003012100010017777777777773433173131710735333113710305303431073737770777406456065570014777753103535113137773711771101110010100171771737777171607000010001000000000000000130110300611101010011077737777773717717353731730537516371737125313173171777575646747676566756704773757110717757777773773130000111001110771377777516101105010000000000000000000000532131101721000012000777777773777717317353431343133317171717035307173773777775747400456556756701773737711010343571513571110010010001001777777777357343034341010000050000000000000150121001121100010107777777777771635371353735343535353371335431713535377777770006047606677674073777777771711113173753000001000010100177777777535305141000000401070000000000000000313500310100100010077777777777373537037331530173537317137523173773737777777747650460447465677777777777777777777777300001100000010110777777573530530374175353107057310000000000001710071030010101010777777777377753713713573716137131733533507171353777777777774640540761465477777777777777777777575000000000000000007777777753577575031035257053007700000000000003100121121000300007777375777737343711713131716137171753533437173773777777576700766704465625777777777777777777777737000000000000000077777777773537077577561763571001000000000000053010121001000110077777737777773531733536173253717373373711717353777777777755046564476767477777777777777777777777111300000110101000777777753577753712707100142070070000000010010300713110100010000375771777373534371353317315171731717171707353777377777774766474677644747777757777777777777777717370100013000000007777777777777350574100005251007100000000000000611210030001000017737371777773716135271711732533537373737307377177777777777752424464765677777777777777777777777777141010011100000077777777777770712170710301701617000000000130010531031010101001071771735717777136131173731716173531717135353737377777777747654476744644777777777777777777777777713001011010100100777777777777570570110414161600071000000004170003071011000100000371737137773733417373171371217137373737737771777777777777777467444604677777777777777777777777771700000001010010017777777577757353052431201001015340000000012100171121200100101011735717773375353735317137131613717171731717377377777777777600742076565677777777777777777777777737100010110100000077777777777305705251525034000702100000000005037103101100010000037133710775737352135237317350713737371773777377777777777765046546046467777777675777777777777773710113110110110001777777777775730701006125010100050000000010030013103000010001010717717373737735357135117717334353537373773577377777777777567746644650477577775777777777777777750131100000100100077777777771775711753010530400001010000000010010703113100010000003710735357353737037333713317137373757377173737377777773776564745204646757774777777777777777773313010010101110007777777777577771650341252051012104200000000007001352100101000101017373171737373531617171371713435317337537357777777377377756470064404657777777776567777777777751111101000110011377777777777577161035214105200040101000000000101031013010001010000735377335773773535373173173353737737737737373737377375377777447476704677777775777777777777771371301001001011017777777777537577134104034001001000000000000000700033101000100001003171357331771737160152173171351733717373717177775371737776767460446044777777467774777777777771311111001101017777777777777577756134311012161401000100000000010101012121010000000077337335737377373137335353737363573735373737735337173177756104700046567777777757477777777777117131000100113777777777777776717351410401450101000000000000000016017110100010000010357371773177735371613533371353537373737717353173713717775654065400004677777774707757777777735311010112113777777777777777535757161252161210000010001000000010010310210001001010007335377377353773530713535337337173537373735377311713737765670000004004777765656577777777777531311010111777777777777777777536352141010014340100000000000000010000311010100000001071775335377373737170733735717537373717373735317373717775725650000474046777577777677777777773711311313777777777777777777777575757161050000100000000000000000001001210000100000000377335737737777737313571733733717373735353737731353733770567000007400077777677777577777777735311177777777777777777777777573537010116310100000000000000000000000131010010000010105335173353777371353053331353171735373737373713177737777770016140740004777757777747777777777531377777777777777777777777757347753777717400000000000000000000000010103001000001000035736317357357377317271737373735337171737353777333737377716140141003473777776757465777777773537777777777777777777777777775771757761601000000000000000000000000003100000001001010173317717377377373711373535353734737371717371377777777777502112007047377777756777777777777777777777777777777777777777777771777771501000100000000000000000000000003103010001021016317431635377377173727173373371313531373737377737737777733714005001737377777777777777777777777777777777777777777777777775777776142140100000000000000000000000000110001000101012017713173537377737353117317137137343777373737737373773737373737137773777777777777777777777777777777777777777777777777777777775011210010000000000000000000000000001200100010301211431617353717737353353613733537335373337777733737373373737373737737373777777474240567777777777777737173302137777777777777753435341410001010000000000000000000000010010003010101003173617313737573753353435373135337773333777733737373373373373733737773777756101000507777777777777776140500001377777777777753525210250000000000000000000000000000210010010210303117351314771737373371321733173737733337377333373333373373373733773773777714000404070747777777777400000000000400257777777757170714141001000000000000000000000000001003001011010100617335733135377717137152357333773337333333373337373737377373777377377777435777707477175777777700000000000000005377577777716171430300100100000000000000000000000000010021201210311314121353737173737313253333733337333373373337333373377337373337737777710777775077574707777700000000000000011007377757753717071050140000000000000000000000000000001000101310310035737171253537177317353057733737333333333333337373373337373777737777777775475725777770477770000000000000000003005777677757717070102101000000000000000000000000000121010100310311121312135353343737733337373373333373333333737333337373737373373777777777773470052574177777700000000000000000010077575777771751016010000100000000000000000000000000100030310130307171353433035353773731717373333333337337333333373733373737377777777777777747125352757657770000000000000000001250577777753571252501410100000000000000000000000000110001011013010112130313117312777733323323332337333333333737373333737373737737777777777777140016050257407700050000000000000041003777777777357103000000000000000000000000000000002030003071301213353413437017717737373333333333333333333333333373733737373737737777777777777375017257400747100000000000000001000075777577575307505101010000000000000000000000000010101211035351010313703113733337337333333323333333733733733373333373737373737777777777777777477405670067777000000000000000000007743477777737530302500000100000000000000000000000130300313121213013431353673377373323333333333323333333333373333737373737377777777777777776747640424000474775200000000000000007575707705753553141410010100000000000010000000000013011035217131301703137331373333233333323333333333333333373373733737373737737777777777777756777004774770576705700000000000002177677057777777347130012000000000000003500000000000013125035217050131353137337333313333323333233333332337333333333733737373737737777777777464644640004047406700677505000107161756505777000575357316153050101000000000017100000000000707125131213130137333273313332333233333333332333733333373737373733733737737777777777656740000074067640000575767700416500416777777775777777717535214010000001000005370000000000424133530351302130137333323233333333333333333333233333333333333333773377373737777777757474000004656504704756524057470770071257777777777777571771341431001010000010117430000000007406753071034111013273331333323332333333233233333333733733733737373377337377777777774246740047000064704706760077077574774774577777777777777775347131020500010000035210100000000675740243103130303033323233331333333333233333333333333333333733337373337373737377776564404004064000474404004104747724740776776777777777777774735317435102100010015035700000000004642440043101010101331333323333323333233333333233332333333733373733373737373777777706400000670400000000070470477777577074757757777777777775675775701520510521001431500010000000700040056103121312103233333332333333213333323333323333333733337333737373737373777744470000004041640560046747477757556777417677707777777776567467171353413001006143043401000000074000004640210101001033323033333231333333233333333333333733373737373737337373773774676740460000640646406756777477776775774675447407776774052467747257253143525012107100000000000464270047040121303121333333323333323333333333332333333333373333333333337337373377640444004000004004000046777770707756767775677777657574256477567057357057177171410507110100000000054640676740101001003033333132333332332333033333323337333337373737373737373777774040000600004640000470047677434475034774434774750676705657740400645717377753430001214730000000000600004404042101301333323233333333333333333312333333333733733333733373373737376420000004006040420006406767767477042457707407047765774067764740064163717575251010000573500014425604450000046500210130333131323313233333333333333333373333733373733737337373777745400044004040000405447747747577774050604077447747465765044747604776445777775200010101350102467406470640000046041030113233733312333323323323323333233337333373333733737373373774664400000004000000460467767676776770675424770747725046565677654004476064065351777777777770005470474004000600470001012031323333333333333333333333333333333737337373373337377777000400000000000040000006767477676777765702576004765406770464004604700440000577777777777777750076000000000007407646001211733330332332313333333333323333333733333733377373737373744040000000000040647400477676765657656564047645076567656440756425674004704047777777777777777710400007647600540044650030123333333331333233233231233333337333373733737333373737777000040000000000040004000445740400676472470041674004740400042447560470424747677777777777777777760004047044064600000640171130337303233333333333333333333333733333733737373737737765400400000000400046004600064000400400540470047040076000470047646404004740004377777777777777777040077047707400740000740121333331373323333333333333233333333373733373337373733777046400040000000640040074006004367400407601647400764045607404650470576474040654777777777777777770404400746440044674046002117303137133133233231233233337373337333337337737373777704640000040004040000004400440674400046764064740040410065247000006746645647704427777777777777777700600047004704670400674013031377032323333333333333333233337333373733733373773737400000000000004040074567202400460000007400564706776656065646406004007247044046577777777777777777040460057706000400005674001137117313330333333333333333333333373333733737373377740400004400004000004464044047004747440046564006004454045640474654004744064760006777777777777777777400400674147700707604060307032313733333233233213233333373373337373373737377737740004000040000040400070004406640460707656475004006020064047441600474007476500077777777777777777740000000047464064074004400117313073333333333333333333373333337333337333737373770600460004604000007006464640045061046404650640560056440540064674070465647400406477777777777777774000420000760000434007060003313753533723331333333333323333337337373737373737777704700040640004000044050065000460460074004604006544640046700470640470744006647040047777777777777000400404007704000467444044013073312713330323323323323333373333333333337373737377466400404400654060006460460447474050060000460046064740004474400564464024045240640004777777656744000640074047777047446056700053531713733333333333333333333337373737373733737377774400000000047676404746540000746447465440047406704504004467404046746540470564004740046567765656424064040060777744040610674003312731353333333333333333333333333333333333737377777400004440000464640004044604464647676766746560404046000476776767677776004646400404656676646464644400400640404777600004400460011713000000000000000000000105000000000000E0AD05FE</t>
  </si>
  <si>
    <t>Confections</t>
  </si>
  <si>
    <t>Desserts, candies, and sweet breads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</si>
  <si>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113330735737777704000000000000006060000252000014131315311716037070021240161075371617637506357172512171357170173537160000025214002070000012436167777777173333737171773737377700001111131330131357737700000000000010000050040006331131313310705073430040000003070761617433514356537571773171771716167170604076776775677064253437177777737357531737373753537337113313111111113131235777000043712006767773677777711131531311777377077043125361707171177773563737373563777177371374735716771707717735637700016777476777737531333733537371373717531111313130131316131112163035371350007753477177311137133171331777777770734772516177777717777352575777357377717537533173777160277767777777043635673717737533337171353735737353773713111271131130317013111111131131670073677776771733113113135137777777771470777616777777777175377375377357177773573757073577775677777677770365635777677533753537337371737353377377313111123130131313103131313131711770477670777353533133531331177777777763777177717777777777735357377757777737777353353553737737777777777761771637535733533333135317373753371317371271131111313521313310112131171337003717377771313117113171131777777777177716777777777777777777735353773777777777775773365777777777777767160677747673173717117337335373777177775311123103121113130371131317113313143047765767171715331313133137777777777677777734377777777777437577777357777777777737357530735777777777776071777737317371733733531737177313733737131113313113303511130153311311317343077777773131331171353153137777777735377777777777777777777537737177777777777777777737777767777777777717061617717331337313173371737737373573773103111313103132130133071311311313000617277173171731331313111137777777777757175377777777777736527577173757775777775257537171777735361777253525616717373535333171371737717173753713313121011313113113153131131371310000604167113131171131713131177777775353737736535777173773753752767757377737737777736757777177777776165206353735331317337133335373753737373773111311131311301312130331303113131701070127013353133131713113113171773737773571753773527657765274371717737737777773773753637177777707177716535273533173731713717133717377317177373121131111121130313131031313313531600076507711317153131313113117777777717163763777767753717373136161634777577177757757777567075717776353613437473353131737313313353373731373735311131103111131111301731115313313131120012507317133317131713113137773577737753753435373777675756537535736173777737773773577377736777777677617437173337331737313353353753771335337131111110131303121731073131071313134107612771313535313531311313573757373535375377777567743527253473434357677537577375777735717771717171771707167317131733537317311331373337137131103331313113111113113312133131313503071650131313131531311313173757377757777737437773717377775367343717773537777375773737777777777777777167736535333373173731313133537311313313311111121353011303310335313111331312161677373135373133131135311777377777373717537717777777777725357343634777777777773757757777777777777777716573733171317171733313713317331331313331331130313311113311133173311531371753777717131171117173131311777777777757737717777777777777776347757737777777777777377377377777777777777773777173133333373531313313313331331311121773313311031341373053105313171773777771313537133713131311137777777777377777777777777777775357777775777777777777777777777777777777777777777773313713535373313313131331110103131137701710113113131317331333131337777177731731311311317171131177777777777777773717777777777377737373737777737777775777777777777777777777357777131331313331373131313113111010111773371600771213011305313171143171137777777131713131731313171131777777777777777777777777773577737777774770737777173737375777777777777777777775737331313313137353113103113331111117701677000071513131331353133131331177737753131313531371313131117777777773777777777353535777377771773773775737177777775377777777777777777777377735313313131313373113110111131113171607777000072111111134337113131133771777735317113371310117113177777777777777775377777773777535377357177377777777537777735777377777777777777777133313333131313131101011131113111677077700000000003373131013353533713777373131313135135313631317777777777777371737573773777373737717337317737537373773777773777753777777777777737331311113133133313111131353353137777343400000000000113113111312111717357713171313133131717531177777777777375377773771771717171713707531753573735371777373777173777773777777777713173133313113013313131113377377177701353700000000003113713121313131317371371311317173171317131377777737357377735371771373737371771333533723171735373777577777777773777777777777733133113111113101313131757173173343410111313410000041371353135313537375335131731713117135377177777377757377577173773777773535333171713531117373537173537373777737171737777777777313313113131111111311173337357131353131301111343035363131317133113317137133313113313313531631177377753777773313717353121013131717171312113331313312113777753737777777573777777771331333111000101111130311771733110111111110311317525753173113153035337713535317317315313171533157773773735375353717353113313131331310110110131311313101313773573737773771773777771133131311111131331131371373713131313013111311313737371173713131317137713131315317313531373513353577757771337317313133313121111313110110131111111111313033173753773777773577377733133133331331331331011171717311111111303111131353537737113312171313713713135333713713171173711313737331371731313313111111113030101210111110010101011111110313371353737753077777313113131333133131131313373775313011031113013131317777713371713131131311353733171371313107171131131135777137113111101011011011111311113100011110101000010111121131377777377307377131311331013113133713131117131111313503113317035303177353131713171131731311171137131353131213171153131137313313010101001011010101110101111000111010101010101101111317377357757077111131101013313713331133110171031131352115213131313131317131353031311353373371137171313131713133131131331310113111131130121111110313101211310011010101010101100011337177737737173131111101011173735333533331313501013111631131735353173533533313135313135317137313313171713111111111111101011010121012111110101011011131101011001101103710112110101117373773777653113101103137173133533353133131313171313113073130331213353135353131303531733711535353131311313131313170101101111113111101010101101101010311010110110351310153501011237175377771377111130111313313353335373311013113101213713103131131317335131352133533171711733313313131311111111211331130110101010110110101000101101101013030010131031131313531011137337135370527131111333331353335333171313177307335112153171725353711131713313513530337331717317171131313113311017521012110101110010101001101000101111211111101013170170103031210135337377737147131331311133317335373731113111711533113313331131310317131311713313171537171371713131311331311011313113111011101011110101100100110101011131301317010113131311111113331713317777323131131003131331333131337307131130310311213533173131131317173171253133353137131313131131110101353531010101110101101010100111010010101112101101313131310101010312111113351731777507111110313133133113373111711103131135371713413107112111313131311353571373537131311103101013531131211110101010110101010110001011010110111101310101130113111311113010311331733537707331111310113113313171131173171533131313133173133713121713535312133171173533531313111111031121111301011101101010101110111010011010131031310111110112101010121013110311331737737707713111113313013013131103113131013131313111353171353171353131113517137317173173773301013113130311111010101301030112110101011010110103101010101010111101211111312111031173131717127731303311210101313173171311131701616017337335331331313317130353373531733317717311113113011131030301010110131111011010111300101011311131110100110100101101010113101133317173777077775775311111130117113170706070700005200101731731535351731171353173171757733717310313011011011111311110111101031013110101300001011010121010110010110110101100101311111313353177577737737713131111371311777777777716705347253531731313313731135353171373317753311351011101011101010010110101311013101011011101011013131110100010100110101001110100230011311377137037777777777777377770707725777777610634305277353535353731737137137137177731310131331310111010111111310113111011101131011700101101010110110101001010010101000011031371011373131717777077737575775777777777773677761071777520735373713171773535353717313713131013011111011001010101101031101011010110101073113110111011010010100101010113010311301107333013313773770777747773773437577725777777777707767036571737753735371353137353731713731101311303013775311011101111101111011010111111710100010101101111010101001011011131121100331311011311171771777375777777537777776776776777707716537371713717135377377171713533111331113011111313377751001101011100101011010101013311111010101101010011001010101010121101100110101011033735377777777777577777777777777777777070773535373773737735317177373733113131101711300101101113733100101101110101001010111011010101010110101011001110311010111101100110012110103117377527777377777357776776777777777770525313371717353713171737335371713311133133110111110131310357710010101010101100110101701110101101001010101110001101010010100111011111010010335317777574777777775377771725707777772531715373737373717377535771737351311111011310100111010310313371011010100100110010103101010100100101010101011131111011010111211001011311111131237777375777757777777704725707436531713737177173753535377637371713331313111101111101301111131011133010101100100110110111010101101110101111101013013011011010011011111011101313011753777737777777771725073520717753431353537317351373777071757373311111111301110101110110310113101013110100110110011011031001010100110110301111301101101101011001010101101110101071371777777777771704720742577634367125313531717377575707737375311131313131101011101011011013010111010111011011011301101101101010010111011110310110110110110101131310100101011113117177717577753577073512753471777707531753773717737737735357777731113113133101010101011011011110011010101001010101110101100010101010101010110111010110011010101113130110101101013031777773437777770742616343061617707672717177777777777767377371713113111113110101101001011101111011010131011010101010101110110111010111010110101010111011011010111110103101101211771777777577777712755257777777770735357677777777777771735735737313111012111010101101111100110101001010111001011101101010010010101111010110110101010011011001031011010100112111177377777777777757616327777777777777567773577777777777777537773535313100111101101100110010111010111100111010111100110010110101010110101111011011103111101010371713101113111011107313537771717577775257507777777777737377777377777777777773777377331310113121130100110011010001010010110101011010111011010110010111010101013013121101610101217130110101010101103131717771777777171727777727777777777477777777777777777777771735375331010101121110110111010111010111010101010101010001010100101010011101101011011101311371311525110110101013101111310317775257377777507776577777777777777777777777777777777737737137131310171110010011011110101010001010101110101011301010110101011101101011011101131311111703130310110101010110101031753777775777777727353777777777773777777777777777777777353753713571013121011101101101010101001110110110001011110111010000101110110110101010313010112121353411011011011111211113153775375377535776574347777777777757777777777777777777773713331313353535131000110101313110101100010101011101100110101003110110110110110101111011352111531113701101101001011130113317775777777777353774377777777777737737377777777777777757717131777317331031110101101101110101111010111010101110113111577777370110110101100101013131613536111305301011101011010317017737777777774347034167361757772757777777777777777777737313133111371531113111101110110110101011310101011101010301077377377710110110101110113111531353113635130171010173101131713777577777777774373436756572773757737777777777777777773737131011311713101035010101011011013107101011101100101311117737775773130001011101013101213317134311113717217073110113131317777717777777034141617373777677737777777777777777777777777131310303103131131773730101011101313111010110110101010137737727170131101000101101311311037135031701315313152111013112757777775777773436216167567535777777777777777777777777717373531311153110110737777537131031311777713110110110111110737521717310101371310101110311017101131431315311713313011013113737777777777741615250716352773777777777777777777777777777313130107301031013513353173511111035331717017010101001011713537371011135377510101011101713110353171301301110111011101357775777777777216102527777777777777777777777777777777773735773513111111101101315335317301035130101311311110101117727773777710112112537371301010330110317131135311113071121013137775777777777775250753477777777777777777777777777777777775733133717730101121101031535121331134111301711212511121713513773531312113111305377771735110101213170101303011121171101013777735777777702527673477777777777777777377777777777777737717113317531121101311131121711521131215131251113031112513411777701111010311310135371121031117152131310111011103171331357735777777777753473743777773777737777777777777777777777371737353533101110101012107111031110111133111312111103013103121331310101011010533531121113101213111110110101101353131111377777773535777673757777777777777777777777777777777777777773131313305311011101311311213101211031251031011101351710101111010011011101311351317111301531113012111011010101311301257777775777773773747763477777777777777377777777777777777737777131315301011301311131211101311131111131011101370130351310101111071103110130310313161713121013110101011010131301111377777777577777757737573777737777777377777777777777777777177353101311313010110121051303101121012130111010777173111210731101011031101130111310113131211113101112101011031101121071777777777717577763572757777777737777777737777777777777777777777131317101111031111315310101111111011011377353117121177101100101170101111030131211111121301101011117017521113113137777777777777737577257277777777777777777777777777777777773773731121735310101013030130531130301211301777717171303110310110111131371100101111101113030110110301010731713112111735777777777777777572775357777377377777737377377777777777777737753531171717010111011110113130111311101137777131171110357713010101011130111101010111011110113011111310173717110131737777777777777777257276353777777737737777777777777777377377177373713537313510011010131010131010301101777371731121110373053510111010113121101110101010110111012101311173137313031777777777777757775355717777777377777777737777777777777777773777713137717131311011011003111011311110177735331071152117771313210101011010110101010101010310101011101437113717353137777777777777777276373777377377737377737777377777377777777735777313171312535301101101111301301101037771731153121211735311435112111301013131101101011111011131121313310301371311777777777777777775717777777777737777377777777777777737373737737777130317113031710110110101101100101771731521311111317731213112112101111101030110111010101010101105015315301377137777777777777777773777777777737737377377773777777777777777777337777531313111131312110010101101110117771731131303110173111010717117112101101111030103110111011101131211313171313777777777777777777777777777737773777377773777377373777373737371777773131350307105351011101101101010773121121010110017211011313130311251310101001111312113013101301011121371313777777777777777777777777777777777373735737777377777777377777777737777777112131113130107110110110101137112110111011013771101014352535211130713111131271011101110110121130113137357777777777737777777777777777773737771737737777717373777717373737717777773113573773531310351011011101713111011001101073570131313113131213113152121051111101111010111110135711153777777777777777737777777777777777737373437737737777777377637773737377777777313173573535310311211010173010111011100111773171035253143151707352111113121031101211130101735737373377777777773777777777777777777777737717353577777777735737737737377737177777311177777317353535311121110111010011001131077735303513101313131311113030101113103135121413131733757357777777777777737777777777777777773573737377777777777777777771737373773177777173733531735371307030111031001011101110503171521711213531703703130311111313105314103531316113715331737777777737777777777777777777777773772737370777777777717777733717377777177777311773771531735317110101101101010103013113773111211713121311110110121210101121131713535317313331737777737737777377777377377777777777770753573534357777377771717752737377777777777731531731735735317312101101101031111013410717031701107111303110111111311121125371773535371711777777777777735377773777777777777777777377373727373734377577777771737377777777777777773173531737173535351330100111103013101311211101130313030110110103010101113537137177377171377777773777377777777777777777777777777777707773534365737716375357163717377777777777777777313771737753535373513171010101110131071112113011101111011010111113103071717753717717335377777777777737373777777773777777777777773707167335327777714177371727377777777777777777777711335353737137153717177711110311011130113011303101011073711012103113131313353773771737777377777377777773777737777777777773777773737376335353517730115073537377777777777777777777731537353537537371737137370710131030130113101101101033717735317177571615353353573777173777737377737377777377777737777777777737773435317237277735341617317377777777777777777777777773535373537177171717537731313017113513050310110117575773535353713731331357373371317777777777777777737777777737777773777777777773363735353773777535371637777777777777777777777777713137717177713735373573534307121703035371031037773737173735373777171171331317527777773777773737737777777377777777777777377777777170736357353032525637377777777777777777777777777777513737737771773533573531717171753537173537537173537753577717137173131171637177737777373777777777773777777777777777377777377777372537236353533531377777777777777777777777777777737353537531771737537773571777731373537173537537153717373335377173537170675242477773777777377377377777777377377777777777377777773712717737252163777777777777777777777777777777777577737737773173513717353777371435753717173713173735375357533133317373001024107343777373777777777737773777777777377777377777777777371210101217377777777777777777777777777777777773677753537317131371735371777713773335373571717717171737733113100137100000100074347735777377377377773777777377777777777777773777777773737377777777777777777777777777777777777773471757373717707175371735373711757357537173737713737335353531216174213000000000160137737177377777377777777377777777377777777777777777777777737777777777777777777777777777777775773472777573717707025371735353733717337173537531717175737373171706353471000042107162473637376373777373737377773777777737777377777737773777777077777777777777777777777777777777737753577777777770735317171737371753735717353713773737333531370070714253600000010616150377177177377377777777737377377777773777737737777777777307777777777777777777777777777777777777767177777777775040603121317177377173311317777131311010343107347435341041061061777276536363717737173737371677377737777777777777777737773777017377777777777777377777777777777777777167777777777727371707576713177377311060131313371763434340347737767761207161007077573713173771776375675271735377777377777377377737773777707677737777777777777777777777777777777777177777777777525677020753673135311677166072147777140774340377677777741676167077773767776172723377373737377377777777737777777737573777370761737777777777777777777777777777777777777777777777777773577527777172531770167107757375676372537734777777777275347712777677777037017757137373735235237377537773777372777353537777173577737773777737777777777777777377377777777777777771776172577777777607077070777677777314775610477777777720536710657777777770503303323743707073773577733637777377773436777670007677377777777777777777777777777777177777777737777777774176142770776777307077070773776777430637270777777777512416370376775777727765301703353737371212537771703774371773535213170001077377737777777777777737777777777777777777577777777736012147777753574007052525777717763410505003437707176012140505717727035001000600343303030035353637163775377763477637767007000375273773773777377377777737377777777777777777777777610400030707276301000000072504761700020000077410776701600210063600534720000201006304343037020071707707127525353703170716100007737777777777777777777777777777777777777777777777101073001675250534060030104352430170507016125703676010000050002714177043401401400751437070500143163740707703727343767070700001437735373777777777777377377377171777777777777777777777777705207772521014060707617767070305204036571717771610012415636707371423000210727052572002007707307007707163701010070760002053677777737773737777777717777777077777777777777777777777775307077560210110717617167761615314172776707761670717271610707671507014252572572570500740700434300707161677677770107001671737373773777773773771677777717171771777777757775357777777525252105060601671616170105204216357071770101034725777777771060701610777777777252070307077700071616177777777770707707373777777777777777777373777777777777177777777777777070777777777770707171777777777777773573577777777777777773577777777777717770777777777775257770434000000000000000000000105000000000000E1AD05FE</t>
  </si>
  <si>
    <t>Dairy Products</t>
  </si>
  <si>
    <t>Cheeses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</si>
  <si>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77775773775737773773777777577777777777777777777777777777777777777777777777777777777777777777777777777777777777777777777777173434716174361735707353436571717377235700007777777737777737777737653777757377177737537537777777777777777777777777777777777777777777747657252103060206042434777777777777777777777777735777375374361705253432163617075727777777737777777737777777777777757775777773573777777777777777777777777777777777777777772524141210000040604004000000000004061677777777777777177763534736175370773527577757777737577777777773777773757717717717717373737771777777777777777777777777777777777777777777127052430200400604200000000000000000000000000077777777777771776773717237077052707271735735677377737357775773577737777777777777757753777777777777777777777777777777777777775251076502410040600600000000000000000000000000000000000007777777777171756757577307371717076734737177777777777773577777777377777777777777777777777777777777777777777777777777777777676107412042000000000004000000000000000000000000000000000077777777773773637075352525617357737576177357777357777737577777775371735737777777777777777777777777777777777777561600000016700604004004004000000000000000000000000000000000000000000777777777177777377677773765725772737777777777737777777357357377777777777777777777777777777777777777777776536177777777650060000000000000404000000000000000000000000000000000000000077777777757377671717075377777577573777377777777777777777777777777777777777777777777777777777777777777172577777777717777040040000200000202004004000000000000000000000000000000000000777777375775777777727171777373577777777777777777777777777777777777777777777777777777777777777777567537775767775600247142006040404040404000000000000000000000000000000000000000000077777777737370707567677774772777777777777777777777777777777777777777777777777777777777777757572536577727757700000164250400000000000000000000000000000000000000000000000000000000007777373775673773717353773577777777777777777777777777777777777777777777777777777777777756376357616767577777700000025020000000000000000000000000000000000000000000000000000000000007777777777174347777775352717777777777777777777777777777777777777777777777777777777777374357635737576167061652007560400000000000000000004020000000000000000000000000000000000000000777757377737716177767757777777777777777777777777777777777777777777777777777777777765374357434777077752161257003434246040000400400000000404004000400000000000000000000000000000000477377347563777071737377777777777777777777777777777777777777777777777777777777775161434243652527777756140007403400004204000000000000000000200200024040000000000000000000000000000377757737356177777756777777777777777777777777777777777777777777777777777777761636342707165256775777777777777000000000425200000040000000040040400402004000000000000000000000000000077373525617271617735377777777777777777777777777777777777777777777777777771775414340564167014707777777343576100000000004752440004000400000000000004204240000000000000000000000000077567773615777725777777777777777777777777777777777777777777777777777777770736340703167047025200777757202172507060000000652060004000400404004004000000040004000000000000000000000077352353634371737177777777777777777777777777777777777777777777777777777670504250746014304004043434275710050725100000000047004000000000000000000404000200000000000000000000000000077775743537477476777777777777777777777777777777777777777777777777777071072435274212420424200240041427060030052473400000000420000000000000000000000404040000400000000000000000000077172353653717353777777777777777777777777777777777777777777777777177477043425010410400004040043607404140061253043612000000040640000000000000000000000040400240400000000000000000176775253777777777777777777777777777777777777777777777777777777776537043471724202420424003043405607024240040243043416100000000060000000000000000000000000240000000000000000000000735077253434353577777777777777777777777777777777777777777777777773467743424014040040000604306521604000000000000100216034000000042500000000000000000000040004000000000000000000000527014343537072777777777777777777777777777777777777777777777770743535360500606034034070434702040000000040040042410501434020000000656504000004000000000004020400000000000000000003714363527707357777777777777777777777777777777777777777777777775347765160610014024072452400504042000400000000000200203030506000000000616160000000000000000400000000000000000000001634107107717777777777377737777777777777777777777777777777577767347724100424204070452521602002004000000000000040004000030314700000000042470040000000000000604000000000000000000061527077316703777777777777777777777777777777777777777777773752577716524612500563472524040040404000000000000000004000404004212520000000000047002400000000000421400004000000000000172016125613757777777777777777777777777777777777777777777765677741607521040256056152434306120102040000000000000000000000000040357340000000000650040000000000060000000000000000000705253573757277777777777777777777777777777777777777777775371777760524747025617256250004404464040000000000000000000000000000000000716707000000065242040000004074000040000000000000725363757257777777777777777777777777777777777777777777765671671702503244707657050656125212120350000000000000000000000000000000000001616520001060546006000002070400000000000000070707577277777777777777777777777777777777777777777777777371677564652645217771616070216525674774301000000000000000000000000000000000700712107700112034610000040470000000000000000170707257753777777777777777777777777777777777777777777776565352535214120747774343417470753537531000010000000000000000000000000000000070041650030677400046000253640000000000000007070737773777777777777777777777777777777777777777777777717374240607420547356534343743773676573000000000100000000000000000000000000000057252121013577777000040643740000000000000007071757777777777777777777777777777777777777777777777777656534343416520347736747343743571777741010000000001000000000000000000000000000217010000203177777742041677740000000000000725242737537777777777777777777777777777777777777777777753737470042430476770571734775376777177300000100000000000000000000000000000000034161001210102777777750000567704000000000003525375776777777777777777777777777777777777777777777777765743004341043177177365777167571677770000000010010000100100000000000000000000003002100010617777777600600000425600000000056102527377177777777777777777777777777777777777777777775363742524242147576525365777772773576710100100000001000000010000000000000000000000100210211037777777007000000000424000001200614357176177777777777777777777777777777777777777777775752542505252167537565372573577577357300000000000000000000000000000000000000000000010010201077777770077000000000000000025300020216177777777777777777777777777777777777777777777727772142525042536743534757777772777774100000001000001010000000100000000000000000000001210121777777700000000000700000000704034175777737777777777777777777777773777777777777777777577054252420356771776777273477777477710010010000000000001000000001000000000000000000000012107777777400000000000000000434303403434341577777777777777777777777777753777777777777777077025241504252563575257577775777177300000000000010000000010000000001000000000000000000001217777770000000000000000000000701612537363777777737773777777777777777777777777777777777167061626143473576377727573777777747100000010010000000000000000000000100000000000000000000357777770000000000000000000000761612535777777777777777777377777777777777777777777777776714161416007076175673572747377777730001000000000000100000000100001000001010000000000000000277777000000000000000000000000170777763777737357353757357777777777777777777777777777753422507241707716437757757775757777500000100000000000010000000000000000000001012400000000000021776000000000000000000000006707343575777777777777377777777777777777777777777777777767450615242506717653672771777377737010000000000010000000100000000000001000000001000000000000404070000000024000004000000016107777377357777777777777777777777777777777777777777777173070625042516705657757767167575770000000100010000000000000000000000000010000001010000000000000040100000176000377000770352525347777777777777777777777777777777777777777777777777656071425252435635270777777772777710010000000000000100000000011000000000000100000000000000000040252400007610004740007077602537737777777777777777777777777777777777777777307757775307406160043463527577757753577707000000000000000000000000000010000000000000010000001000000000025240000007000037000007761757777757777777777777777777777777777777777777774716773776502534165241756752707677767757770000000000000010000000000000010000000000000000010001001200061420000000000000000000003161207052777777777777777777777777777777777777377717617747777702436125260743657753777777257730102100001000000000000000000000000000000000000000001001000061400000000000000002506061657127052777777777777777777777777777777777775770777065707776561405601416165252765777577777100010000000000000000000000000000000000000000000010000102567060000000001773774352100001206107357777777777777777777777777777777177777073701752756177347360560605257653563477777070000100000000000000000000000001100000000000000001001010216100000000000606043437777777777535771677777777777777777777777777777777777775777720253617056704076161425241652577736577710100010000000000100000000000000000000000000000000000001636160000000000000000000424343437763071777777777777777777777777777177777777721747570257077717725036163425243652525777777700010001001000100000000000000000000000000000000000000101404000000000000000000000000000001757277777777577577577777777777777777735773577737051207430653524507041425241616525074743101000000000000000000000000000000000000000000000000010202020600000000000000000000000007477375777777773773737377777777777777775773576777752025070161347770240724340160652567371773300101001000000000000000000000000000000000000000010001040040000700000000000000000000077767777777577777777777377777777777737777777717161743507076146161657070524176050065256563673730000000010000100000000000000000000000000000000001002040075017700003740000020000077772507777773777773573757777777777735777737777007007342100170352573657070524016070024343571733733210100001000000000000000000000000000000000000001000077760077200007600000750000743756173777777773777357373777777735777777765307701635250610616070052725242525607043410706074773773610010000000000000000000000000000000000000100000777777700774000177000017600077774216775777777777737735357777777773777707534160060070521061001725250577752520140707060407434373333321000001001000000000000000000000000000000010137777770007700006770000777005777425621777773737777717373737777777743777777034177171030060125614165252552752576034043470702434277773732301000000000001000000000000000000000000000377777770017200017700003770027777001567377775773537351717537777777705053770436143434070104030612101612416070757434343434707056173773737321210000000000000000000000000000000101007777777430000000035700007761657777023057737736153434370703777777753027777072534341603436737410707061613611616252524340610707256173773737361000100100000000000000000001000000000177777777000000000000000075425367700456375773717273537073171777777361417777050616030141410041271527170040065255352534161460525024377377373337312000000000100000000000000010000103777776740000000002020340702576770612734736157777577577174341777770521257772171616577273430034020142534352101207614216167376167534217337377737631210001000000000000000000000100377777777700000000000140000252753470434717717235377363777373771777770525277576507177775001412535160342100052405205214704175070177777777773337333733733000001000000010010000100007777777576700720000002102141652752430525637777777535757375775277770702525777773777717120302050767050104777253721610610212527416777777773777737773772733312100100010000001000003777777777770057400000056000200256341402527535377353773735777377774030050177677177777772514101200103777777775705050161241470412707777573777373773337337373733250010000010000010177777777767700272000000374000175770002016752777557671775777375775377470276717177777773712037400142057740217737727060041020003040775773777357373377737737372373333431010001010037777777765776105750000007770006027740012452777353353771737177777377737775357777777777657571763002100212710612410535161061434343000737777577777777337333737377373733332303003037777777777777576002700000007740305057730003052557677771777477717377775777777777777777757373070104104000417651251243420107072534000437775737717377377737773737333373736373373377777777775777727770371000000777000026777400006357353777176717353775777777537777771737777377740170000630000377025724103416000057052573775737777777535733773337373776373733337377777777777777477577000000000003770002517772000534727771777717777777777773777777777775717777571270030010750304161407100617070012006100777737753535737773777377737373337333773737777777777777777777777000000000000300142437740002437577177777717357353717777777777777777777773751734000007614300037707010074010401000703717773777737435353717373737377337733777777777777777777777767765200000000300030303474340107437777777777775735777777777717777777777753567721737000000037430070707352037421000125075761777177717737271737373737337731437777577777777777777777757700000000000000404043076120001747777777777777777777777777777777777777777730507430001000753401000006004143100340003773777537712771717535277373717531343777777777777777777777777774100000000100003034307410002567377777777777777777777777777777777777777771752013410025037700000100104002016070000001771737753757172713617116352733077317777777777777777577774777772016000006000007000743600012074777777777777777777777777777777777777771612052412410735700772000000030100010170100070775717371736173753737353711653107057777777777777777775777777750275000016000007000347000074377777777777777777777777777777777777375377775210241277727777050000000000000000700000375363743563537152317071253731357317377777777777777777777777777061760000770000770024370000035677777777777777777777777777777777177777771421434120500143417007006005000000001600017527357377353716375613535352534331707777777777777737777777777776174300007700034740535770003473777777777777777777777777777777777773534163503430752142100025001010206000000000003073717717535341735133573617353531743177777577777776577777775777700374000077700077702476710043657777777777777777777777777777777777577672507701617742104371020060000100100000000000707352712737371736532535343172521343777777777777777777777777777740770000777000777012577600143777777777777777777777777777777771737761743700161614100630407050107050610020102500017716353753525361713533533172531717117777377777777777577777777774300000000700007770607775004256777777777777777777777777777737777770017171700000030601750300216100210061412517211473471735377173534352570347153170707677775767777777777777777657730000000000000017270537760021617777777777777777777777777777777771710024361614000001700250757576014070121612745763771372573433053713753177132352171311774377777577777777777577777430000000000000005027060000525677777377777777777777777777775771671600015300031200000010003002016030052410417320177774173437577070712352117153070352707777777177777577777777777777420000000000000205007030000435777777777777777777777777777737777161001020502404116100700700351701403001243524177777537073713137171751357216357171351377777757767577775277777777770105000000000000125614000161637377777777777777777777777775777712716000012100300600610601617206060340704100617777777253535256517343136131735121214325777357677776776777757757757616720000000500002070200000027477777777777777777777777777377717050705000400100101010071610404101100120120701777773771617037313725307717251123717335167777777775737771777737677777007700000027000014070000025017777777777777777777777777777737773010300001242520002000000030300607740165100777777777771617147707135301717367510714325377777737737757777677777777777475600000077000030770000024247777777777777777777777777757777340200030301010143414003416500010161034020773777777777771707331352717375215313671635101777717577777775777577577777703677000001770000047740000107377777777777777777777777777737534100100000020030201021343212177060002503177775777777535770731475251617031736161101016367777777657777277777777771777077340000077700000375200016074777777777777777777777777777777730000010001010001021000153534317173412147717777777777737771073031631617070517036373614177777777774775761777776775770054300000377600007777000250077777777777777777777777777775735701000001000001001003012153535637173577357777373777377777777071611613435272035014010337777717717777777777734777777770200000000777001007770001607077777777777777777777777777377773000100000010000000100017013531353572717737177775777771777717161631611201017037737775777777677777777537775773577777061000000000000020077700007007777777777777777777777777775773500000010010000010010001213343175727353773577757777377177777776173052163577777777777777777775347753777657777777776776100000000001070000024000700777777777777777777777777777773777000100000000010010001001715317031717757177173737375777777777712141253577373775737777277777777737675777776375777717716000000010020000030521430601477777777777777777777777777775373100000000010000000000121303535371713737177357575773735777777752173773777777737777775777777777577777577177776717777616000000200001210002402417423777777777777777777777777753777700000000100000000010000116152135073752577356737373775737777777777353777357377777573777777777776357276377777777777777017000010000024000052503402547777777777777777777777777777770100100100000000010001010311313437305317125373567175733477777777777771717735777777757777777777357777775777707757677706774000670001434005200342704377777577777777777777777777771734000000000000100000000035230533111735737737173537737577777777777777777737777777777777777777757707757777657777737577707770001775020777205274305216777737735377777777777777735777130000000000100000010000111531417251235017153537525737137777777777777777717777777777717777777777777771617777777577777052770027767403775600774704257577777777777777777777777773777000100001000000000000103030121301375137352370713737537577777777777777777777777777777777777777765727777777775367777770775216177703477761657770705237737777777777777777777777775301000010000000000000000013517171717013615357173757717343777777777777777777777777777777777773777537577777771777777777616563407777442577524377707027777771777777777777777777717373500000000000000100001001312303112317351361307153313717177777777777777777777777777777777777757777777777775777777717777012142147772106776106776524147777777777777777777777777774352101200000000000000000000111116116112351353533747717335377777777777777777777757777777717777777777777757777767777777756042142052142507706107770707071777777777777777777777777317016161100100000000000000016125213513515361353453313635707777777777777777777777777777777777777777777777777777777577777734304343252052052050617070607777777777777777777777777101521613016134301000000000001713531701212121116171335757171357777777777777777777777777777177777773577777777777775777777777400434344047025205261602434167777717637717777777777777702503507107010521210300000035371161735753534312134530317353777777777777777777777777777777675777777777777777777777777777770703434034307504361420410706177777777577771637777777777753503016107030505250103000071673535331361735717133517107103777777777777777777777777777777373757777777777777777777777777770600616034202704161430612506717677773777777577777777777777775210703503031216101717171163525677171723527507343712577777777777777777777777777773577777777757777777777777777777777401771616005614306025070416017777777777777777777777777777777777771410307041610777777777717171103525357353735371717777777777777777777737777753777757777777777777774777777777777776167760414777070615706003601677777777777777377777717777777777777777774101301777777777777777777771717015253437161777777777777777777775777777777577375773773777777777777777774777702570772430776061427741605261777735371777757777777777777777777777777777761777777777777777777777777777771717107127777777777777777771777777777777377737777777777777777777777777777742400412477775243477341615067777777537173777777777777777777777777777777777777777777777777777777777777777777717577777777777777777777717577777735677777577777777777777777777777777053761610077705243777600260135377703677777737777777777777777777777777777777777777777777777777777777777777777777753757777777777777777773777777773537777752577777777777777777777740276160607770425257740165016777577753177777577777777777777777777777777777777777777777777777777777777777777777777777777777777777777676777777777777757772777777777777777777777777705070501607721605277342032407703777777377773537777777777777777777777777777777777777777777777777777777777777777777777777777777777753535677277775773771753617777777777777777777777200020601400401240160104052777757777771437777777777777777777777777777777777777777777777777777777777777777777777777777777777777777777773535757377777777075777777777777777777777774343430703430705216070612410777777777773777777777777777777777777777777777777777777777777777777777777777777777777777777777777777777777777777377777777707377777777777777777777777700040040240060420400000007067777000000000000000000000105000000000000D6AD05FE</t>
  </si>
  <si>
    <t>Grains/Cereals</t>
  </si>
  <si>
    <t>Breads, crackers, pasta, and cereal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</si>
  <si>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40043734074373737370737777043707777777777777743777777777000534040673577777500740000400050040042500000777770004217073737373773777730040407073377307373725000043374053000003737373777377604074377777347737377047637777777777777547777777777400750250573177777505350700050000000040004000577770404033773737373773370400040407071214377373736100372000073777777777777377704404427437307377777734341777757777757477077577777771040075000777577777040614340000000040000000003777700007773737737737377040040000007061637373773536173040004003737737373737520404040453774777737373777777767777777777705777777777770004770477737777770051004100000000000000000047777700737373773773737200004004040407173737377373737340004000777777777777736440406404247073737777777737777577777777745761777777777750017770777537777750065000000014000000001040005777733737373773373771604004004000063773773737373730000004040737373737737700406040604007777773737737777777757777777770742777757757777777757777577777601734000000213000000040004167777763737373773773021400004004005373737373737373400404000007777777773753652444040404737373777777777767567777777753475757777377774077777077713777771561410504351750000000000000017771000437373772007003040000400737373737373377240040000040473737373776345340042440573777777377377777577777777777767527077357777717737775775777777770140040037077100000000000040477770703373772253733704304000071637737373737603104000404000777777773617370744044043777373777777777777775777777777577757477737777717777777737177777740000005753176001000000000000077710007373351273773334304037361603737773773506000400000407373373653773773734040772365777373777777777777777757777756770577577777705776177777577777005000127357710040000000000400077705011340361433071214015730001061733770003717000040000377777765343763770704077344032737777777777777777777777777775752777377771377704777737777773001057517375000000000000000007777001340004373737370033723710360273773173733733434004037373640436777377070773734537477777777777777777777777765777525257777777175754007775717777740070030777700000000000000050477775377310000073773207373376004005336036007256352000033507765060470737737707377772407073777777777777777777775775767775417577777737600017737117777101400573777000000005000000000007734170771371052371337373337010033404017373337253434372040430440475617707777737352507775277777777777777757777775775637777777777771404077777357777003537157700000000000000004340007734351005021050077373777373773700004007177373003737370060440440427603737373777777773465657777777777777777777777565547777777757770000077717777775007167375000000000000000000100577515335701507130036373333373340040400436334307773735300440040060471777777777377373746175767777777777777777777777716377357774277040417773777777710731717700000000000500000040000750072571173053711001067777324000000400435430773373723440444044040463737377377377743475677777777777777777777775375657757777714074000617753537777715731775000000000000000000140006734150163413041405031100337004040400400423077377737373040040044041777777377777737443475657757777777775777777567477777777777737434005747777777777777777701000000000000000000000017737350141741030017521110100000000400400437337373737374044444040773737377737377761674367767777777777777775656757777777777777400405521077371777777777771000000000500400000041043775775214170171413710052177111040400440053737737373737340040004376377777737777752574577575757777777777777777771777777777777753540436040777577777777777100502500000000000000104167527101507006121477105010713040000040007377373737373716444074407354241737737372777772567767777777777775777757565775777777777770714054050777357177777777010050050000001000004707573517040350514140717010711771310040040737337373737376300004016777365347737777573737777565777777777777777777767777777777777777777707016177377373535777770500160004014040000015707777071357300717152503537700103610000337024253737373014074407737374074327771636777777777777777777777777775777577777777777777775353757757657777753777777710143505000000000000420077505357314141361050341510153533000707700500273737043233016773777734004776167717777777777777777777777777777577757777777777777777777777735704777735777777052050000056100000000504573417215614170516135170077352700373373042125377352373577737773737737773534407777777777777777777777777777777777757777777777777777717777407707777737777701050000400014000000050030753751701016153050434037135310137377352104037304250732373777777737737772404406572777777777777777777777775777777777777577777777777777777045177777537777701000500050400073040070577053653507317053171714177534316373373734317304000303737773773737773772444061652775777777777777777777777777777777777777677777777777777775067577377777771070050014000077141017500773141250714705257371304712411017377733637724000404343717777777777377040407440657777777777777777777777777777757777777775777777777771777770572777777777771052500400007104040470077714105073531505346525035353104313523773370004040000340273733737377174042443470747777777777777777777777777777777757777777777777777777777770571771777777770014300007314000010140534107014143560734110505107173117703161137004000004040301777777777776377440641474377777777777777777777777777777777777775707777777777777777777765777777777710014005054000000404007717053430501141416350167125776143535377100000404000040773737737371616525341464077777777777777777777777777777777777777776577773777777777777704077735777777771401420000000000000771752140410716100715371711507010000705734340040000400033377777777563773736442537777777777777777777777777777777777775757717477777577777777777507105777777777700040500004004005271456105313410415351040507170100571050143410024000400017377737371736173777753544777577777777777777777777777777777577677657743477773777777777777057604353553777040170500000000005473116535441710430701313507173100071016110037100400403736337777760416773737763777777257777777777777777777777777777775777756543577777777777777777075070402741470004070400007504071457717731061770415061701161775014014017340336030000370034271730406635377761777377347777777777777777777777777777777777757777756777777777777777777743040057121741405000005500007700370571414141051734140534135301731421410037713005377003001760440440576527377777777777777777777777777777777777777777757777561635777775777777777704354100177717353400050520070577144007061735305301531073417770141040143000000347733330040020406044042437757777777777777777777777777777777777777777777777777775777777737777777777507377770377757771004377750525305335711507535377042561717101710350140053053100003777610040340444004040407377777777777777777777777777777777777777775777777575775657777777777777771777777777577737774005770061775254177721703405171010141712500404250143750414000100037361353044044424404777737777777777757777777777777777777777777777777777777777377777777777777777757171737353577700376107577771034351570514176053416077141301001104141000001004000737373204004400440563777773777777777777777777777777777777777777777777775657757777777177777777740257777577677377357414773777777514043052412511241710535035101070004100711250031003737204044420444243777377777777777777777777777777777777777777777777757777767757777777577777777055614016141014014707617571777777717107113414341530417101430417171300001071351410173714000400472405773767777777777777777777777777777777777777777777777777757577777777773577777770061616140164400071417773531743777777577414341041410716101410000471711400050031007373210400444041773743527377777777777777777777777777777777777777777777777777747577777777777777147141450706100165065675353435357077777701617134301570510700005710040043115004140002405200072407773774256577777777777777777777577777777777777777777777777577775777677777777777770434343070414147707173537753777717177777775353410467313050100053050010000401000015013303504041773777375616177777777777777777777777777777777777777777777777775777757777777777777750541404050404165047171653717777777753537777771711107507170521414070140100007100030077372007773777377737777774257777777777777777775737777777777777777777777777757757777777777777070043434252177165377531353717777777777571777777777173516530570101050101710417104103307353073777377737777776174767777777777577775777577777777777777777777777777777775753771771777057041405057416717171775353357777777777777174765777170253501071404340561013710000073733200777377737777372416477777777777773771777777777777777777777777777777777757777777775067774707143077257771777077137714777777777777777735173477535140407400101000104050000005343250177377737777377454657575777777777577773777177577777777777777777777777777775777475707575735707354145735371717357717371777777771734777777753507777311403140540505010000010002143027377737773777773652477676577777737777575777777777577777777777777777777777777577725707725675747777377775377717353715377737775775735775777777717174001571003100005610007710402007737737773777356165257747577777777757357773535777777777777777777777777777777777757577757575377571311177777761757357731177577173777771777777777777717161035040530001710510000053733737773777376737777756777777777757777777357777777177777777777777777777777777777777777777737753361037717171177335371107777737775357777777173777777717537571001041140040004000377373773777377717773777775777777777777577375371777777777773777777777777777777777777777777775771375113117717177175735737717777577777717777777571756571607573431405040000110000172137373777377436727777777777777777777737357775357357771777757777777777777777777777777777573737771133513137777177375734117371737717371717777777777717505170541401210171043500036373637377377700453577777777777777777777757777334357777777571771777757377775377777577377777357535177152103577777717537537701777571775777735777777777707352052070535050404173037100003737377430464367737777777777777777775737715153717717773777777777775777777577377777573571713117310311313735371773753771177777377537353077777777777775757715000143100130103724000073737700440404407777777777777777777737717734357777753571771753535371717777777537753777370171301711311017771717171717537357177537757775352577777771776717771571077300510733100700303720464040604745777777777777777777757771735353573753171773777735377777537177753751775373015311210313117777377777713517777177537371735352567777777717750773700571412513772300007340040404404524277777777777777777775377573537777357375357177771717535773757777353777531117131731533010717775717117752713777777757577137153177077777777104144353000751273373533700000040640460475777777777777777777777537357717535771521737573535353773775353577771753371713073503151137771731753771371477735375373717712714717577577777310000411410303737373360000004404140474377777777777777777777177757717537773173171717171716171757731073775377357130371753710370177775777375377173175777371757713717717052537177777771110061041737373360404000040466340477767777777777777777777717777737153577177175777713531071717771171775317357171171717711310777737175375317171371757573717717537777050547535777777710171103737375300004000140475253777577777777777777777771777753537777357717735371713171173753537771335757317173303711310117777777377175737177777737757770531773777770107677777525752570373737020000000406340527777777777777777777777777175777371753535371353537573017017315373753177573731713511535370311377777535717733531257353577773137373047377377771505043504005017737200105004000075257777777777777777777777777777173575716357771775353753153717171731353737173757171713033531110301777777777735753571377777753757535350004377377777777140105300373610373320000400527737737777777777477777777777757177773515353571371713773717113035775357173577353537171531437111177777777177737713175353537757337535314000377341273777361005343243043343734000037777777777777777577765777777777735717773617777375373757753535301537135317537317131717131353173031777777777717753716377777753735753530704044204377777377777735004004337333000373737737777777777476757577677777771773757771573717317571737373130121717531713753531053530107317513107777717771775353535377757373571373531000003537373737737773400000437432700137343777777777777777756767775777777775757377573577757137377575173511535313531253713413103113115313711377777771717737717375777375753775173530404043737373773773640040400003352177373377777737777777777757576777777777777357773537777357175173735013301317130313535713177117103710353217777777777717535717377777773775377171700017373737373373730040000404040012337373377777777777777777767757777777777775735353507517317777171373515311717115153530353533503111035211177777777773777731717777577777537534371007327373737377342504004040000037373736373737777777777777777757777777777775773577371731371775317177111321703130312135351313571313503531317777777777757377177777777371713717371521720500737373730301600400004003737373737377777777277777777777777777777777773577357535171701735777177771511353510116171310112131103111353135777777777377177717777777777757735173173700300373732161733400004007773737373373777773747477777777777777777777777773717353735301717317777177373771313135317171731717171313071301735377777777577377777777757777371735341373004003725240372733704002120063737373730777244345657777777777777777777777575775757134353715777777777177171617101137371121130131015353137777757777777775777777777777177535121737214001730000127337340003737003003737730003747434727777777777777777777777777737537371711135773777777717537171711312577133513713171331330757357377777777777777777777777753103571733733732040040613730034373500404373732013344346454750747777777777777777777777537575353716135356177753773535313035111352513711711350171117377377377377777777777777717153737171333773737040000000343430733736300003372000272434707256776777777777777777775777777537377717317125310177771535371715137305313153713712135330707537175775737373777777777737357577357773373700000000040000737773737030370040000336454745614757777777777777777767777777757535735711535317717073537011313411137171211351353531175353757737377757777777777777775737317333377370000404000000733733373733770004004037307257165677777777777777777777574777775373537571373130171711353751371371373571315353125313713537777373757737775753753777777773775773777307000400000400537377377377370004000000000745677725777775777777777777777777777777573537377177517170535353131071511053534331353535710172571357753717577373773777577577675033373337030710000000021237337337337000000404004007165747777777777777777777777777757777777777535777173135133531353571123713353135530353137313573767353777773777753577537437737070073777003733250040021373737737377316000000004000377727377777777777777777777777777777777775353537757171733513175271317151351357133535317111777171717775353777577777737773535753007340030733437300003724000323737300401600000000037747777777777777777757577777777777777777177777717737175351343531152531337135373171313535373707771771737777773717371717177737377733000030373730073771000007373702533121000040613737377777777777777777676777777777777777777737717517757125371353171353515113435353535353313571771770775653537577775777377171657173573400437233070373270000037342503363707000031343077777777777777776757575777777777777777775757737717777135357353171312312513133537173171703471771771637777777753737175377173377173773500005030373373303407340002527373000121720000777777777777777675676767577777777777777777777571717717107135352171715353710513113177161771347167171753537537375757377137757176170773700030737373737373300000043713250727372004007777777777777777567757576777777777777777771753773771731713535317073537131131251347537177175737717777377757777572735717771737717735357340373737373737304000040000605233737215000277777777777777777756776577777777777777777777777771717471753537531153513516113161337567177637571707175717736173757563707173535217537717170737373737376000400004000303773737321211777707777777777777756577777777777777777777537175775313531317777773533752137153175773574175737371717377777577577353575352527535737537763737373737373300000004000007733773737373607777777767777777777777777777777777777777777777777777531775777535313571317113317177577377537575670716177777352537777165753517172516153535717337377034014000400005733773373737300007777734347777777777777777777777777777777777577171753175713773771757173531735777777375734347371171617617575777757016133134361615217277173752737303703000400002733377337733734000777775674756777777777777777777777777777777777777773775303753757171377177171777717175775775174777071717763777534357715756717535125017137343737021633737300404310242337733470000007734241434757777777777777777777775777777777777777753777153757317775353353777777777777735734371771617717577773577357020115213434171257417353535001733730700037700004337733032420075676564743647777777777777777777477777777777777757775717717125777735353777757775752535767577576171771773717777147707152527571007055213735373730061673700373730000033610403713100241450470745357777777777777565747777777777777777775373771753537177173777753777773777776117717717707077175775707370535211357000505321756171617050033030377373600005340002372372006564773464767777777777777777767775675777777777777777753573717537177777575775777777534157434717757717167737737757173531525353410125570716135317304043437737373735320000405373310150473775341777777777777777775747675477777777777777777773573737577777577025677777577777353534357375777175775771616516503134353434121534357434315300073733737333734000400020342063773477434777777677777777777777757477777777777777777567777757777777777707571775777757525257357075776177737177141753713040535251000572515235315235173737773737770000000040004017333775773777777477777777777777770743777777777777777777756577775777577777753675777577737753525707777717753757734004005340017253505035251637512521163033733373733120004000004033337777437477773773717775777777777777777775777777777777777777657777577777757775777777357753747734100775701657370400005341153415343005071071410710507115063777373560000000040000377733773737777777777777670747777777777777727777777777777777757777777777777775771435777757775357534175377751774340000007342161617141000570161710712527031003373712134000000001373323737477773777777777741674777777777777777757777747777777777777777777577777777777777577377177735716107577377775100000014105141707107000000101071351117140377250073733000000360307373737777777777777761765453437577777777777777765777777777777777777777757777775777777775756717563475777657717534000004770506170716500100014303125306736037000007372730000173000003373773777777377777560563647467777377777777777536577777777777777777777777757777575777777735763753535717347777400100001536514175010140505211141507510517340040437373730033270000037207777737777773636561441641773777777777736464756577777777777777777777777777777777777775771757777770755353537500404167536170177710100005250003103712500040000043700037731300003000077777773777747573464344377777777777736753574356747777777777777777575677777777777775377077777577775277747743452525353516156150741410001000304341250040004040000737732736331200000737743777737737377504437563477777774757746065670777777777777775657677757775254777777717717357757535705371757341757765251617275100040000100517165000004000004373773373733120000007773743737707777703737776173437777777737357561477777777777777777775757675777734757777737757776376777775777357350717175071757524050100100052050100404000004006377377373372000000043770377604737377747737374467777370737777725477777777777777777775677675777757770757174757753575357717725257657756756177161613531214015000050040003304004003717337373377000000000743777704061677343737777737173706577777774773773775377777777777777565777777775777277731343777774735771757705770735717056140561405001700041000005373030403720727737377300200000000377700404043714377777373777744656277373737777774767777777777777777777777777777575757574315777173577775075773577571653535257170500534001100400337340003171000013773720031000000077707440442404277737377777340614045077747737777773577775777777777777777777777777777777535777777577765777373477537775256525507414341710406500016737370737234040273370177273040000700406160040405377777377377704607064343777777773777774725677777777777777777777777577536525735771077561775753567525775375707143705376501010400030400373737300007340060335370014137440604454040737737377737434740544144777377773777736161475757777777777777777773777777753416567167707176576757357577777525716141735710040400040403777373737737704004075737203633606160100600437673777773563434042424637377737777777456576706777777777777777777475777777777771714141414753571775737252777571657177525705040004000737337373773340000000020201737373604437340443700047373772537737404417477777773773617252414750777777777777767477767677777777777777777770777774165475757773477377470521400004000433737737737374004040404070737373730100737003737070027742563737717707737070737777477777756740777777777777777757475757077777777777777777574757777737773774161037373073773160000537527737373770034000040000073737373737347700737734043770406177734707373742563773743737371614377072777777777375253434257777777777777770707070737737773777352407740407073237000343600000377361073434004040717373737373737077737373737370000404361773777777356177044377777777777777757777777777777747475777777777777777474565654657777777737373700000007373703173373000037302527373300400030233737373737700000000000000000000000105000000000000E5AD05FE</t>
  </si>
  <si>
    <t>Meat/Poultry</t>
  </si>
  <si>
    <t>Prepared meats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</si>
  <si>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33431247777777777777777777777777777777777777777777777777777777777777777777777772577777777777777777777777775677750043507777777717677777776343737737172736373635337373373727300002407477737777377377777777777777777777777777777777777777777777777777777777777777777777777777777777776767777677777775247757777776775761707373737237372737173717377373777363737733477777777777777777777777773777777777777777777777777777777777777777777777777377777777774777777377777777776777767677760104357777775673372737373737737373737373737337373337173732407777377777777777777777777777777777777777777777777777777777777777777777773777524000000000000004165777777777777777527750435677777773734737371737373173737373727372736334737337377777777777777737777773777777777777777777777777777777777777777777777777736140000000000000000000000000040507777777777777770041757777777733737273637376373736373737373713733737637777377777777777777777777777777777777777777777777777777777777777777777734000000000001404160746740040000000040657777777777775241677777377737373737373373727377373737353773737237377777777777777777777777777777777777777777777777777777777777777777735210000000044767773777577353777777652040000043777777777774161577777737725373735367373737317371737233373737737377777777777773777777777777377777377777777777777777777777777774371600000006177737534247043414747416171777737000004077777777770043777777773737373737337371737736372737776373733737777777777777777777377773777777777777777777777777777777777756370700000004577616506461407404740043406060407437760000005777777775241777777373737363737737373633737373733335273573737777777777777777777777777777737777777777777777777777777312777700000407773052507005040400000040040414052525041775340000537777775340777777773727373731737373773737373757337373637777777777777777737777777777777777777777777777777777753434777000000077757047040404004000400040004000404040406524177704000477777774177077777377353772773637373373737373237737373733777777777777777777757777777777777777777777777777437243772500000477725242404000400000000040000000000000400050412407772000057777777407477777737373337337363736537343737773373737377777737773777777777377777777777777777777777775373607346750000047750404140004000004000400000400004000000004040443400577700007777777001477777737277737737353733637373733377363734377777777777777777777777777777777777777777176372577747770000077725257040404004004000600606070745424040040000000400561617700004777777403777737737337337173737737373727771325373737737777777777377777777777777777777777763617253476347370000067745040400000000406574757577577577777577777704000000040040407770001777777754777777737537727372733737373733367373657477777777777777757777777777777777777535375361767356776000047710343400040042456535377777773752713637777757774000000004043430770004777777037777773773633737373773737337177735657727377777777777777777577777777777773537270365763565252710040775644040040042457373765725730577757757577577777777640004000040450776000777777414777777373773737373172527536725727373577777777777777773777777777777373436071675364743363770000077205340040006577707161775735476177343777373776773777740000004000434170400777777434777777373373737363733736717737776563477777777777777777777777770325253437767164733256577400047705404000004753520712577073527717707775252572537575775774000000040042573001777777057777777777373525737747773770771737373777777777777777777777352137563767743706733565777700007714742000407573672171657617161753770773537357357757777777776000004004050774000777777077777373716373737743737167077273434777777777777777777737716376562570752743712567776776000477600144000256171353435753707167370753073435257743727737777577400000004250376007777777007777773737477773776577737717773737777777777777777750730707077576772703725777747776700007705640000057177071253437617343572534771717077717353531653737777700000040040577005777777757777777773716577373727537772377733777777777377301273472777616312171774777567677770000770561040004347712165617561340177353473563435752717073431307171777400000004340370007777777077777777777673635365373673757773777777737163434767747374161631676765677667747776000077524004000534712161731347317037725347172153772710725343574716167177500000404004770007777777517777777773777777737737377337377377777727073777706347436373477777767675767776570007700534000004716774352164357075053534363717257713770125352131616107037600000000700770057777777657777777777577737377737377737375337164177474617716303434767675675675767577437000077564040400034353316171356371237773057170717717703073527074777777777757700000050601740077777777727775757477777737377377737737377727077607273630716777777577567767676747237760007702014000004770774317070757071407307277353653631717143577777777577777774000004041403700577777737575777777737577777377163763576374177670734307076657677676777676775370737461000570655600000061177130707165217121770775317075377143434377757317177775777770000000040477100777777777777777773753777737737771777735777601271616777777767477476767757363437073770007341600400004576174353160177707525371737613777316317177777357736134361677770000004161077007777777777777737170300777735673773737777670761677776776567777677776567347163477477000477041400000037716334343170537103525356535616357316167770537305070537171777770000000040077007777777777773507140500777773777777472731271777567475656776767727037352736752707630043707560400004547357435252077416343036373721775325217577072534373172534361757740000004340770047777777773052500100005777775617617357761677676777767777656350343761674775274731400074040000004056371753121735701735171715717177733535773713535215257053437173773700000404107700777777775705210434770007777773773777777777577476767777257316377341765770725321633041734304000000775772765343521763532070737677375343436570761253725217343107252577400000042407100777775210705070057750007777777777777777676767777652707306716407665361635325333700077054704000007525351734303525172553035253534737353577731743071717053167153173777500000141077005777775615250575257770007777777777777777477773435270724735673725326121633736173000734214000004756572737571613472573257125777273171257713430353521613707316361616176000040060530027777771614377725437741017777777777777767774347361437573467342530713373361337300067425400000401653715257303425357705302537717577617776161735252535241736534171737750000004106700577777777435477752577704777777777777777773337325277462567134312733727353373733400171443404000741745635217753524735737171637773713777717161435353431360512712073577700000004217300777777771603577743077700777777777777774346164775637572126127373633733273370733006721040000000747375735250717134731707031527565703757725363434361655372510717073077400004054075007777777775743477747077750777777777777337357736473402163713731733573537316333700017547040000051617436525377616571743717563577377775737170153537171325052070707147375000000001720077777777777051777705777005777777777776164625653343337373373273273233633737373004770605000004060471753752171770367125752317777537167771617637053436503735371737335700004007427100777777777777476577500777007777777777757735733252373731327337335337373523731734007701424000007147430743717071755707737357707777777771721613537073513752525252525777000000401437007777777777777053577614774047777777777625620707373361727336137337335333731723300037525004000007057717147677072705353434375735775775375717617073527703717173533521774000000400730077777777777777456777403770077777777775733737337353733731737327336336373723737300772434000000447675637717177153652757737073577777777737731743577170750707052503577000000402407500777777777777777251777147770177777777720703333613273363363733732533735233371730005705405000005357177170743416365351271577356377777771653565317217371273735271777704000000050532007777777777777775467776017740777777777737336173377317317331271373373333537323700067007244000004776574173577355734777172357375357775773763737635634375353435370777000000404002710477777777777777777147775077700777777773333337373337237337373363373072732717733700177141000004034717372532516375734352541257377773777777177535735735271617070777740000000025057000777777777777777776147774077704777777736177336374337336327337373273373373323173000716064040000473617577053617527757773375375307177777177737773734377173753777175000000000404330077777777777777777777077770577437777777337333713333631731733633137337317373737270043705500000004775776175301712557765357432525777777777737657257537707161677577770000004040033400777777777777777777774177770777077777777336363377373723733371372735732733631733320047406040000005723573077770353253177273573737177717777753735363753777771777303400000000050471007777777777777777777774077770777577777733713372336173732730373373323733613732737300017014204000025707170014774353043417753575777776777777777777577777777777774353000000040403700477777777777777777777775077743777777777363373173733371373737327373731733733733517000770605400000477716527021775707353771763736573535357777777777777757317777530740000040020070007777777777777777777777770577747777777373372336333536336132733533163363373363172270004350500004000571205710170120775735077170717253777771775777773707374775743070000000004507100477777777777777777777777770777773752536773177337363733737371633727337337343136175370005704244000000775207770052501030437177777777777567777777777757756177777352500000040400071007777777777777777777777777777777763777757336337137333713337333733737137123347436327570007705340040004375301772102161430525071717775363717777777777777777777352017400000002401700077777777777777777777777777734373577777777337723635363727127373731323612547323575716300053404044000004770707170014121043035377773537577777777577777777777775251700000000450070007777777777777777777777777370777577767727337133373337333733737300272561252361756363637400077007000000005771616570612525352527753777777777777177777777777771725364000004040007100677777777777777777777777534777776777353756723673353633773733030735073076777776777735773700437405604000004771610771701020353717677577777777577775777777777773537100004000404370007777777777777777777753736777777737257777773373372333730312163434261677353535737775777773400437005040040000771630777775753757617537475777757145735777777777777774000000400017000777777777777777777773775777777161757777767773353373733437256143737163534372737573777777777000570524140000045775771614361674217343563777777534735777777777777714000004040407710077777777777777716353653677753437776777767777372334330343704307234256352737353773757377377777000770416004000007777577777577535747773757377516043577757777577753400004000005370007777777777777777777777777772777777777777777773373336161720736714737357737537373777277777777777000572407404040007777775777777773731777374777753557577777777757741040000650427100077777777777777777777777473757777767776777767734334072525734716300077371737737353773735777777777400353416050000407777777775777777473475377753502537577777577777361040400407710047777777771657777777777777777777777777777775337336137252721630616737717673633437361773773777777777040770407060400057777777777757777753777575752757757777537717775004161400771004777735256161352535777777777767776777777353637474072725256163073733752773317173737737177377777777777000777054142400077777777777775717777777777175535777536575757534704142573100776150505001050041430375777777777777777257677777737253525236177173477771353737317131737377777777777777400177206414240047777777777777777757405147537777716553577777405256053700007150000000040041001414125377777777737177777777777725207337177372373773777353014307471657075373777777777424057516414340000577777777777777000065217575777616757177707074017770006500000000000010000100210525275777777777777572534333525737373337337377371301201637737373737725477577777777500077701654045042525743452540500400534577777775751777750474057770005010000000000100001050215050105177777777777763773737707333707377273773737525034373731737777771513707757777777740007774006524004000000000000000007507357577771777754707017370000100000000010000010100001000030712107577777777537377373737373736335370343533125373501434143113170755757657777777774004377500416504040434000000000043565737777742570525405775000040000000000000100000010140121411053503177777373773237373707373737336172777043731003471077756740010217717777777777777004137770416165240404040400400043575757775756164007773000141000000000000100010110010100501421052507177777773775737373737371725616252127530047741647077657777435005775757777777777400407773404054165210207040404247177777534004537771000460000000000000000000000001000010121143017107137737777373727373730636163735717753057777064704775357477706135777777777777777740000577771600404444540525041404757752407573752000447140000000010000000000101010011410416105710713577773737373737371671437170763653007004374014707764652574404431577777777777777777400001777773500000004040600000001757777740000477740000000100010012011000001001000121103530171053117777773737330631637436370343743704074774060565735656571606470757777777777777777774000041777777776716350747777777725000004477777400000000101010510010350101041034143501537171070737737773737671477073616177770340416007706560077440617764040435377777777777777777777440000004161753757775352507000000407777777700000010110121013013525201705103501210712507071171773773772731637212525777777075000610477040056775775776504746475777777777777777777777777404000000000000000000000404777777777770400101001201010701210111171013041035070351717127147777377173777077777777777770524041470775076005761474756765777677777777777777777777777777777765616442406146567477777777777777410010101010101010105112530172053171417155071717503177377737373212577777777777735004200420764054065767470757776577771777777777777777777777777777777777777577773577777777777777734010000101010000000000010035153101731713071352513543777737737377777777777777774360404041457704204074543474765677656577777777777777777777777777777777777473043547777777777777777410001010000000000000000001403016171071653161717752177737773637377777777777777735040004160077004702524246056565765656777777777777777777777777777777565173516170034173777777777771000100000000000000000000000105010001711317170735017737773737373777777777777777470040400070774000404004147677775777775777777777777777777777777777777777052710734537575777777777771014100000000000010001010000001061520343435353537017773777373777777777777777777354002404040770400474256157577777757347577777777777777777777777777777777150705010527771775777777775210100000010100001000001010001000140151435357153073773773723777777777777777777004040016016040040005057677757675775734717777777777777777777777775374347070034273417347777777777777530000000000010100010100201601014134303534307705374373173577777777777777777752400040640404004140524775775775777535553575777777777777777777777707535712016531750774737377577777777740001000101020014010011101125030411753411711077737567777777777777777777777712404040160404424240534175376175357563743525777777777757777777777000473417013400301717574577777777777775000300001010010014004004101413061071701077377777777777777777777777777777752400040525024141700434165757075347577577577777777777774777777770071403016701250077073737707575777777777700170500410010010101030521615171307777177757737773737777777777777777777300040000406502524141435716175717537573743757777777777777577777025420350011077006516174771777777777777777750010011041043016161052141034377777777767727777377777777777777777777777174246740440750050343570717521617757575757777775757577777777777503505000000734717217717577717777777777777777161000100105010105214377777577773777773777777563777777777777777777777014777777700050304101034161755705277777757777777777716377777777740300000401413714770737057735777777777777777777770716125252525777777777775777773777717373777777777777777777777777125777777570340102407537161617775417577777777777777757077777777104034000720407217714717365771757777777777777777777777737777777777717637737737757357777777777777777777777777763536535074752050014251716757173565777743757577777777777777535777756010010037053505771771657717677377777777777777737377377777777772536777777777757377777770777777777777777673717176777034347205007061125071307545773777775737777777777777777773777703400007041272125367165341773575777777777777737777777777773773777777377777377377777370777777777777775253747776776777735075703414104025347753731757357776577777775777777777757777410000171005714734177177743577767737777777777777777777777777777777377537367777677347777777777777673677657776773717074777714710034375373312301610307707577575777377777777777773773474040061730037716170773776177177577777777777777777777777737773775737777777673577777777777777777577577777253475677777767771067377337107351171310110713577777775777777777777757752100000173407750777077357717777737757777777777777777777777773777377777771735777777777777353673676772763617767767776776573425736530712730303601013031165375777777777777777777777605200716152570177716534777775177577777777777777777777377377577177777773777777777777777737777577777773757657777777776777571773533377731713101173011103125375777777777735777777777005721712073706136173525347767707737777777777777777777777773777777772577777777777375737777776777437477777677767677777776077373563167723010767753031101134377777777777777777777777701703417161177417761777177177077577577777777777737773773777777253777777777777775377775677777777777777677767777767717617725363353713111771110101410310135357777777757777777775770340147350167701673577707737777757737757777777737777775777677377777777777777277377777477177437776777767777777371716761771737135361774765213031713371431016777777757777777777777774034217236530777143761772577177377577777777777777777777735377777777777772737167767167337677777777767777767757677777343737037635330135771011101215073537353777777777777777777377377041605753053770757177752577757707777777777777777777737777777777777377375777777577737477776777777777707777677767675775277717325136127773012115301102114353777777777777777777777777353731257770177307771777073777777777777777777777377777777777777376377777677673725777777777777437777777777753717327537177735373517157741311210125311613077771777377777777537777735671477730077716571277717757777537777777777777777777777777773717357747777171765777677777777777776777770737363737577373637103016330371770121313530567101777567575777777773777377777167301677716377347571773437777757777777777777777777777377257677777773737777777777767777477777777773373437372733735253127353710534371353101017713533125777777677777777777777777777716771771617771737077577707777777777777777777777777774377777777677365777677777657377777777777353743733737173727773353530343773135161253531277030103527777777777777771777777777777717670777741677525723757771777777777777777777757353777777777717347776777777437371777777737257273737773737373577716303771717170121311727031731135312577777777777771777777777777777771771717377177773577377577777777777777777773727777775763527777777777777373707677777773477737373737336373737377331734770307353177163513177503031253777777777777177777777777777777777072777716177177057777777777777777777757377777777277177777777777732537347777727737777373737737637773727373343523131371307773477353703437313431477777777777125777777777777777777777570707777167777376177777777777777737377577777477377777777677637773657777735773477377777737373737373737367373561343071703477375301713101713167777777770125777777777777777777777777773752537171777177777777777775737777576777773757776777777735737577777347637777377737373567353737371737337373316131371173773537730353330350717776101577777777777777777777777773737775377776772577777777777753777747776777352777677777773437737677737776371777377773777773737373537373537735335731352536313572163531234117077771717777777777677777777777777777777777777716173757777777777773777777777737737777777767777377752777377761735777777733753737373736372736372733363730525373535273173173435137253677777777777753777777777777777767357777777767777577777777777753777767777767735677777777735377172757757725377777777773773773737373737373737373763731731125737331343152173727101057357777777753777737777777774377377737777737177777777777775637777777777737177777777777737736167777777361777777777773753773773727373737373737373373727352112521637336377353116167777777773637777777777377773777757777767527777777777777773737777777775370777767777671771707777777572343777777777775373777373253735373537353713735373736377250575350531710705617377377376177577777377776573577773777767737777777777777772777777776777377777777777777376377777773772357777777777777737773777377373727363727327363736373737337333016177161071737777776356177773737377775373776777776777717777777777777373771777777775377767776777775277717677773752177777777777777253637373377377373737373737737373737373737317373737074377777737252177377737777756717377777777774734377777777777777275271777747743767777777777776375347773770743777777777777716357375777377737377373737373733737373737073034725616527377434361617377733737773737373777777777373737777777777777773707377767767373777777777777712717277736577373777777777777713737737737377373777373737373737373737373737377773773773737773737373737773777737377777777777777777777777777777777773777777777777737777777777777373777777777773737777777777777373777777777777737000000000000000000000105000000000000A2AD05FE</t>
  </si>
  <si>
    <t>Produce</t>
  </si>
  <si>
    <t>Dried fruit and bean curd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</si>
  <si>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33273373337373373373172177765677143477212657777776567776777777747077777777777777777777757777754757777777777777777777377777777777777777777777377777777777777777102136770007770000373373373233373373372173613777767773617717725777776777777677777777771777777777777757777777707746757777777777777777777777777777777777777777777777737777777777777752412576706033277337317373737237337373303763470777675672730737677777677767777777777777777777777777775777740447575677777777777777777777777377777777777777777777777777777777777777771252637616373333733733373333733737337373137377565777574777271756777767776777777777777777777777757777706070047565477777777777777777777777777777777777777777777777777777777777777777701043777337733732737317373373233737337375236377276777617677374347777777676777777777777777577777777405771065772577777777777777777777777737777777777777777777777777777777777777777777300333733732733737237373173733737363373535275752777775367377774777777777777777777777577777777404177774065746577777777777777777777777777777737777737777777777777777777777377777777770733773773373373733273373773733373373733123375656767574737377767777777777777777777775777406546746750074756577777777777777777777777777777777777777777777777777777777777777777777773732333337337333737337333233377377373737734373777776777477737357777777777777577577777560654257757750475656577777777777777777777777777777777777777777777777777377777777777777777773777373732733773337333773737337333372733737343707777777616577737777777777777777777760475604047770640465756567777777777777777777777777777777377777777777777777777737777777777777333337333733733373737633373737337376373773737373770776777777777777777777777777777770045253404047475240434756152767777777777777777777777777777777377777777777777777777777737777777373337273373372373333737337237327337373373737377377717777777777777777577757757774040404645256561764571656747671374767777777777777777777777777777777777777777777377777777777777737333737337137337237373733733737373733737373737737737777777777777777777757777771404250041435614044406774475475277635177777777777777777777777777777777777777777777777737777777377337273337337237337337337273773737337373737373733737737737777777777777777777777642404040040404044000447770477465635267252477777777777777777777777777777777777737777777777777777773737373737337337317337337333733737373736373737773737737777777777777777577777741450404241000000007440777770475747475257353701777777777777777777777777777777777777777777777777777773333373337337337336337337733773373373737373733377373773777777777777577777704067000014104000000740067775740474747765624721676577777777777777777777777777777777777737777777377777373737363733733633737373733373337367373737377377737777377737777775777777770474757645650000000444005776563704657452777752567312047777777777777777777777777777777777773777777777773373337373273733373337333727372737337373737737737737377777777777777777774052474775347050100557000477757447750076544347772524677300677777777777777777777777777777377777777777777737367737373333737377337373737373737373737733737737777377377777777777777006440424675747446577604077774607446774476564342477717077731257777777777777777777777777777777777777777777337333337373733733337237337373373737373733773773737377777777577577777404704250450476400247400407777405440045704056547707047677404673025677777777777777777777777777777777777377777737377737373273363737373733737373737337377377377777737377777777777400474040405246750045404040757040640045426504674763736342567773447312107677777777777777777777777777777777777733333333737373373373337337373373373736737737377373737777777777777740045404040464144244343440577644044040060456714074454775256347477256256313077777777777777777777777777777777777377725213737377377373737273727372737337733737377377773777575777770004061604040564044047440777740040000444040444654565275677365267347356346243066377777777777777777777777777777773333737721235337333373733333737373737733773737737737377377777774004240474104340404004750775674074004140000040407706565477767537124765674716527135677777777777777777777777777777725217470773733733777333777773737373733377377373773777777577774004414043414004770040047777465047504070400004074757744656565777652532126167653652463150767777777777777777777777777737773773470723730337773333373737373777737377773777377777773400004647751000004740000467774164074000500000007404777714742567677777656116347747677167273705777777777777777777777777470163573777561735323577773737373773373777373773777737777740434004041601000016400005777704157700414000000040477777604756565677777776617307247167734203630357777777777777777777773777743675273776727173333737373773777373737777377377777740000470004351140004440007760746576770400000000004077777775504654747676767477765325727756565743070727777777777777777777163572777437577717777637753637737373737777777377777777770004047416405040000400005774054056507440040000044424777657652447565257674767646777430347656376347632531677777777777777777743353437777252773537656371737777777773737377773777777000000507471401100000400776140424075600770040004000577575750657006565647765777776777777737274074771643673134777777777777772777737125277777476777377777737377373777777773777777777000404404743400004000477547465140005405640044000477764774250756506565677767776747677777701277160677743466330147777777777353473777737132537777177777777777737777377773777777777777000000040040004400057706704100000561404040000457760536047740640456474767764765677676767761216770043777114636334176777777737777373777777771777777777777777777777773777777777777771000040004050400047777444410400004044000000057671457654565340477047474356777767647677474777610036764647673652437213677773773337773777773777777777777777777752544644647777777777771000044004770004774340007410000400404250747775440675000044000477447437271667777765777676777773531212716471673707243177777377777773777777377777777776756040400000000000657677777776000004000400177454740001000001400404777777737400770000040404770567473475375677767777656777767470712616674747657343063337733773737377777737777775250000000000100500400040147777771000040000577407604044140000070000077777414440475010000000077774047747276167347767675675646767677251213434717274767377777777377777737777777765000040500725656572571414004004537770000044716565604500401000000404005777750640057105000000447775704776775616735636567767676777747677767343732667477356733776177777777777777775000400070775777777577677777525000405770000004774041406470700000070004064777740040247105000040777770400775677671663570747777676777747477774761617136346657777377373777777777775000002577775774757776575656757777741600570000004704040414040500000440005074477140044041100000077774400043737765675743632342771656766767665676767616137353676177777777777777771400007777656565777773577765475647577774140470000004042407404400000040004774405676564004100000007754000007377771777767765656353077674777767567777677776530343377377777777777777040007774747775777757056175357640757675777701040000004040447340050004004474040065750400471000004750400007777777777070756565361607603436747776677574767777677337777777777777777740000747774145770775311110535375744654567775765000000005040047740400404034074161440675040044040757440000577777777777776372765677761743613716777676776576767464777777777777777770000777744776452577525343010105071741650575777777450000040400440404000004465406560045640040000777400000067665677677777756753774360767253652716056776776756777776777777777777777000177543474453457757115115014100165665676565657777000000040040040000474047500040045000474004757400000054745064040604656777674377574707675247273734677777677777677777777777777100457756744045657775315773701211400157575757575777777500000044000007577404710400005240043777574340000747664646476474464042407777406373465436734342437147677656665677777777777774003776054656161657775771775351521014377777777777565777740000004405047473404400000044160447616504000044747475675656476566546404467770437327657474773432737167657767777777777777000577056404047577757735775571353510015777777777777775777710000000777407446100000000074400775404000056767656674664676474566474424064776035307276676567476163437277777777777777740017747475675774757777773430014116171077777777777777776757740000044750605014100000007040475040400047747474656477475656666747467464046475727307135256353617253617477777777777771004770747477577177777775351117113105105777775357757377575777700000004740560400000004754707504000005674767677777767767677574746746546400066435332523725665765670723030777777777700077775777177177177777775071010141107127777777717777777777757740000007704071000000414604740400004677777777776767777777767676774746656464047663733703071725661671747677777777774007774775777176175357777711075531305105577757175717577777777777700000045704461405040405714400000777776776776777776776777777776767656656474040561733373030721765467253677777777700177577777177535377777771035312150110127775737370753517775657577740000074400040060407740400000777777777777777777777777677676777777765665646044642737373372163127345765777777770047757771717717777577777701515715310300577777754153534775777777777000000470004004047754040000777777767777777777757777777777777767676776566564600470733337333312525272567777777500077675777735717573577771103031710514100775771731356571717775775777000000040040405777400000077777777777767676466656747477677777777777676566564640463737337173733321252777777777007775777535707773577177761511430713012102777775534317775635734775775400000470400777540000077777777777656404405416414707407460656777677776566565604460737033363737373303777577700077577753771717577356177530161151715351057535773515777711577475777770150000405777400000077777777776400441753777111373511701454206467776776506746400452337373333233337337777775004777777775075777375711573117111214311110777777150377717077775777577704770000044540000077777777764004167377777710535751305157335501044677776640656540663733337335373533777707770077757571735717575777771056111715315707017717157357753471757477167777700770000000000007777777764000535357737773131173315121717533757100406777746066400473372536333233633775077500777777775701772535777777157141215217500007777357777413575357477577577505770000000007777777774014171717375777771121753121525733513317711404776756164640407333337337333737770770007775777531771517573577777731315131530011075777777773777307777757757776007770000005777777760407773131617737737131113351151173153051713771004277674674404633737333733733377507700577777717057053756357777777141717077501000177577771715715757575677777750577770000777777764053577115171353777753010377101217351313131353177300467764067404373733163352337770077000775775771317161715777757757170717537011100177777775735777777777575777700777773477777777412537177312135357377331111311315353311511050117357710007777446044333277373337337700770047775777575017571777715353757175753501070100577775775725771777577777577705777747777777440513537371117131335377112117311130357131311317153737737004767065044373333373337377007700077477757353573577775121514377173750351010017777777777577475777777757775077777777777740713712575730311435137313111035301115331011011503717113535006776442407373737273733770077004777777775357757777531510135757775357507103777777777777353527577577777704777767777764171371535337111131303531713013131134337113135303171701711777000767640433372333332377700770007717575777777777773010034131777777773101157777777777757504153777775777705777577777517371113537737312531713433111015131111517111111153531131537377500774640673371737173377007710077777777777777777751711010415377757575177765743577777773534747777777775167777777744357371703111171711311111053131037121303131313012173111103577373700677440173373333373770077400777577775737777777131001011205777777777770171715347777741417175777757760577777774173735121153737331310121101316113753111151111011717310301773317577104767046373373637337710771004777777177575377750100100501577777777777417501534157775350747777777777157777777413535737113131101171113112111111353735103134353131311111173115353777106764413336333732777407770007757575377777777171010013101057777777701777701010015735250153757757774077777734171733713141053171035317313134135371773110113713535312103171301353777107762437337173733771077740017777775075357777171001075317137777577577775340311025775340757777777754777775431311753711313111131131357717131031737777131713773771111173111301353777006740437333333737770777300077577177177777711101005315014577777753777530111400537534110777775777417777743535371371731111210113101373311111173573731713743157131107111311535253777007643337373633377747775000777775715257777170101173503173777777377710153701300753515257775777711777770311317137373110301131315377315313035317353121071317337101311301113131757775076073732373373777377771000771537771177777170053510150157777775747105341141101773705357765777647777541735213530353311110110131117331111013737313513135311577717311312134173777770065233737373377775777770000777575756177777710153100050357357761710717101370065757165777777775177776171313533171353313131311073717121313103533512153535313777771211115135777777775265233333373377777777700004756377375757771753010010315375775110531717161517737357737775777507777705353531353131311317711171113731311111353713111213130777777771130537733535373700703507173373777777777700005304735171777147710105001435047137351741410117777575737575177752577770537313131211312135771103105371153112131331301137173535313131131013531151317577146742333216337777777777700004004577017743105310111011161077505301101014357777777577767777741777543717135171131311037771111301173313111101711112113173313110131117773171314317177106374247313277777777777500004000537417101005710001071540473525357100017761775777577577775177777013737133133111311717373011131153113131317313117373111111311010177113110715377537014377342061777777777777000004000753504110771011353561317751050012177757175777577657777507777701713533113110311173737111131013110771101777101735313130110131137713510351351737770673434356167777777777777000040004775311657170777410110477777535757775777107777755777764177777071713435311131013353537301011311053713377353537531110113013113571713135135277577700343473616377777777577777000005000617571777577751757751177777777777777057753576777775517777741313531316133171353133531311010101373735317337773111313153117077731105137135173777506363061617777777737277777400061000425655377777701777765777777777777757053577557775700777777525713153131531131352513531311010153735737317135371301113353317777735317175735777777417163563607777777777536773000057000441657577771777777104777777775774777770747777560577777770533171317133113113113170171031311253533135313135771135271315351753531737331737777770277352341677737757777771775000007500044753771417775750407777575777577553575777716153777777437117125313110312101353113017125135373717131351177313131101121131377373511153575777717737735373777733777777777737000000771004465753507770142407777371753573747177777450777777777477313111313531111171303111311130117371335311301257011131131111101577711312110313777003733333377757773437377777777140000577300042571153750054465775771770541177777040177777777750771713131713131301131153011311110335371313711311317131131011213533771301111311141777433777727333773373716777767777300000057535014304351005243543477474071777777404177777777777707113153101313101133413111301031017173134311311131313512131371353571311110130170113501373733737773477373737177775777740000007777535011000464444644450517577775040435777777777770771353317130113135311311301131101737317331130103535353335317135373331112533511113577127327373333373337273737253736777735000000477777735315141615353777777770404001777737777777770171315213135311135311211310101317317311113131317737335317135131775112113513737713174007134377377377737373737370735735773700000004057777737777777777777744040005777777777777777561335313517131313131311311131101775717371311111777717135313131577737113533511535777771216337257337233737373737333723527377770000000004056575757474440400000017377777777777777777057113153335353501773531031113177573313131310177731131131716173777713513101313073777007634605327737377373737373773773372537177700000000000000000000000000567777777777777777777770731705315113131357773113105311577371311210137773113103111177777531311311131115357770773561362533737337373737373373377373736371773521000000000000041074777777777737537777777777704711131336317111373535351331130375775311131737353713113121157777131131131112101777506167374356377337373733737373373373737373727777777770707134373777777777777777777773772577777707731141111113017777331011170117131177375777531313713113113017737171161135111101776072525276377337737373773732737373373737373733077777777737671777767777777777777777777777737775077713135313111357735171371131433531357777713105111135311301057713131113533530177717352527525237373373737337373637377737373737377307777777777776537373777777777777777777777773770477713111310131373713011013113353101771337711131213733131111377353537377751111771477777352161737337372733737333736333373373737337737077756777777777775375777777776777777777777730777353301531171171311317311317313111035110353111110177531301577737353531377777770777777777373373737373773737733737772773737377733737343773477377675777737777767777777777777777714757353131171121171711111301735353313131311353131131037371107777373313110177777477777777777737373737373372733733733373373737333773737370347374777776777773477777777677777777777433735317133131113131031311173573311111131111317131101353131377735311300115777750777777777777737373733737737373773377377337373773337737377333433073777777777737377777777776777677057131713511101017131110173373331731307113010731711311173537777131130111217775277777777777773737337373733733732337337337737373377733737337373737352352777777777777777767777777777037531310313110217131313177171731111137311111531311121177757733131537311777765777777777777773737337333773773773737377337337373337737377337373737377373437777777737777777777777775013535311110111371711177373371373107173531037171311110171317531031777711777077777777777777337336337773333373373737337736337376333737337373373373337373734356777777753777777677760713131131010351131373717171331113533713101177317131131311113113177531777707777777777777777337313723337777337373637733737737333773737727337337377737373773735775777777343777767710771717113135303513535313173533313177131137577717173531521301315737777771777777777777777736336363163712337737373733773733737373273733733637736333737373373737273677777773737777740773717353731713103131353113535371317713512577717173531111101337777777747777777777777777313777176163737337337373773373733737373737733773337337737373773737737353736777777771767760753507353531113107171117103531371317773713577313537135311105777777770777777777777777776363737777752527316737373373373763337373733773377337733737373373733373737171777767767173100753535373531711131313311113171131135353151253111107131131137777776577777777777777777777177476377377756733173737377373336737337377337333733377373727737277737373736161757777777400711535313121107135351130107313121777315305351030117353113577777717777777777777777777737737134347777373567133737337373733733737337737273377337373733737333737273737373637777677700773535353131317131253131117371111375311311371110017317101777774777777777777777777777476777773725277777376753437137373733772737733737373372737373737377737273737377373752735637740771311353111317131311101017331307737715341351310017131137777077777777777777777777737137373737737167737735273327237373733373733773737363373737373735333737337373337373373433477300777131313053535351353111735310117771701315331101617135777547777777777777777777777777770737373777373477777756537430373737373773377373737373737373733773373737377737377337373307500477711111301313131311333531311777173171537110101777777540357367777777777777777777373737677577777377347727737473774343537373377337373737373637373373357373737333737337733373733730077773535353711171310573711113777353112157110077777734376347377777777777777777770733437033237377373737527773767377727032353337737373737373737367373373737337733737333777373737370006773131111353011131713713011777353513773110177770457436343436177777777777777737677777747537377777773716161777773777757273733733737337373737337363373637323733737733317373737371214375313531311317565351311177177311357775377700063767757777716252773777777773437716577372761716373777737373436747737725252173373737737373737737373733373737363732373637327332737000435713111131537773121013777753535777777550475353617676777271634343434777777777737074771772737373737377773713707477777777072373533737373733737373737337733733377373337337373733730000757777577577575113577777777777776740247677761707375675674777616732617716577777370777777747743477373777773737343773777756172733737373773737373737333733773337373737337333737373700050577777777777577777777777777010747777677767765271671676347774770727737777777773434743737373725361737337773777074736377252521637373373737373737373733373733733733737373373373371240441675777777777777735614045676777676767776777763434354776076576577777777777777737377777777777373777773777737737777777777773733737373737373737373737373373373373337337337337337333161434565747475656561616377777677777767777677777677637257777677777700000000000000000000010500000000000092AD05FE</t>
  </si>
  <si>
    <t>Seafood</t>
  </si>
  <si>
    <t>Seaweed and fish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</si>
  <si>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21312121001212103012101120511213001003031000000000001001201000031434130127125003036131617112161707121633525212434101612140103000000001000010000001000000000000010000000000000000100102120005212143012525002070011030101770000000000001001200070431030521125306171134303436170643125351431717043523421052136001002010020100200001020100010000000000000100000021310316114104031050307010303401035203003073000000000001002101000031071430161771407072535353717341752534363761634352153525252411700000002100000100000100000000000000010010003000100114211021201343030103430100312121010301710000000001020010001007007021316161302717353434371734367377371717173525257616137171360000100104002100007000000000000000010000200000100316211203104250103016101125061614121201437600000000000103003004101313534313177500717373535773534717535377777174071301216516165170070600030100000000100000000000000000001000000014211251007100212107012306121001303410301371000000000000001001006124252134343137437775373737777707737775375377370477777532735327124010100000001000002001001000000000000000001000211230303112041352101214130106121071211037500000000100010020102043513353437177703753737753537773477777377737537563010103471634716412520210121020001001000000000000100000000000001251014304204120016125013016001413001243772000000000012001012054303614353717371747377777377777347777777777777756357777777177171610252141060000000000000000000000000000000010210130303030311006171212130305210121341301317710000000000000120010025351734353777770777777777777777577777777750602004000000016124371675252161010410002010000000000000000001000000000014316100253000125050030301204120300341377000000000300100121034070361373753777377777777777777767672525004241447420704046004100400435353070212000400000300100000100000000002100003030310351204352121217050341420150350337770000000100010210103007171375357377777477777777777752705464464604766640446464644606460704024347125001000010030000000000000001000010003016100021021001214130103030120013021037577000000012010010121610657375737377777777777777774040644466567600406400040006000000476746424400212534120430000000000000000000000000003000310313521705241212016310161003503143533770000014010030216101341735737777777777777774740404647460406040042040004620040000000440240467504040025000000000001000000000000000030000000021001001200214316110701030402143031777700000212010010107161347737737777777777727000606676764000000047047640000444644640002040000466464040020041200012000000000000000000001010013523121311041310112530303042112035373770000001010201034312170773777777777777600444664404040070416000000750000000000000000046400560000046744004200001001000000000000100000002000001000525060120430612011610015217135377700000520001121011071737777777777774040476767400000206400640425675200000000000000064000046440000046767400101000000000000000000001201010043121312121124131031215201216025125371770000024012120161637353477777777770464676440000700004740400777777700000000000000000007747600674640000446740002000000000000000000001002000000520012121006030011211201007021317377700003070010121311717353777777524476777600067046404006730331777716101031000000000000047777704040000000044664014121000000001001000000100421312113041706011413705205312101350717373000104030120534371717347777444676460420000464006421171531537133131313133130100000000077700000006740000067400002000000000000000000030041000012241130001321300121130404034333717100000603016113137173775775647767400047400470000703417133113313713131135313133100000000160000000000000650467460010000400000000000010000020013041302112430520712161033007135353637000131430314343537371737674766765000420476000065713337113301311317337333737313110010000100000000000000640046540000002000100000020010001010241101306110431110353125013002537351710000161410331353535377747664004067607400404777521111113101353313337737373337333301011300110100000000000000006620100000000001000100200020001302305112003161212102533404353353737000137061371535373777764677000702444660000077760103131212133337311773737377717310313130130213011000000000000476400060100000000010010040010001300121216142125350713001025335371700003703173173737777767777640046740000470527777012112101317352710033773331773001331371011011101301113000000006774000000010000000201200121020305116125000351210330107124137173527000713547357377777777746464000006460000677777730113111203131311300013777373172101073131030121301313011200000004674004000000000001000000000100121301031250215214136103106117173531001733717377777777676400000075000000057777776101313311133737337310003777377317271373130113101310312111100000004460000002001000003004210000016121031304071211213012507017373617000371753777777777767670006746460000773737377300131373733773001717000003377733721037310131213131213013031300000006740000010000001200010003030301007061002121025341703300737171700017537277777777777767400074006777377170737735013137773373100000330000017177773103373013101303031311301110000060474000300000000301000200100001031131121417017110303114343537373016333771777777777664000066470171331333331737720013177773770000000730000002003773737330003121131313331303310000006764000000001000000041002010007060021520013012730707210073777771017533777777777675000000002533131737173737337100113377773773310100110000010001043735300101133133735371101210040047764000100000030001200100210131135132106107251013101777777777073713777177777747760066000173307371313331337373000311377773777770017200000001000331031000031313737731000131012774066400012000001000020120030000021012010612310123716173716577717171777717777777776006500077317133333373733737710013133777777777310031000000000131303130001313373750000000101304600474000000000000007010101001035131215300114313501210370712530777373737777777666440764617337333017371313730333700013113370737777301170100000013131373010001337377300000000310000000460100001001200000020021020012021210706030612353017710712531377777777777777400064001737131373213337331371733000013013510437377773332101007770131343000001777371710170000030040476520012000200041210010000101215141210013011215213710131253075777373717777760000000073733737371217133521333770000100313000347777307310207777100600010000131777373737310013104607764000000001000100061201200021213030300705321521435207701347777777777777766704760007333533733335313313337173300010010312000103773731031177310211111700000127773777777001210070067600010010000420210101000100141203150430120512121370070077131677377777774776007461033733733717333335317133337000000013113000053717731003375311303373700003113777377737101004670447400200000000101020000300303030142130433130717037001701700771177737777766000006043173733733737371303033525373000000013113131313331031177731311153777710003031000077733714000400642000000000012041012100000003152112103050031211770070070077007377777776400474404333733731733331331313132133331000000013131130311213037773131333377777771311021001373773000000076410100000005001020000210100142111250241307125377103107701700377737777740000060031753353373735337130303013353530000000011313311131131377313537377777101107003112121777300600027640000010000020303012100020002112341304170314313770077073037007737777766700067427533373377333337137131313352333531000000131311333123537373313137377777373713103011100070067600474600200000010100400000010100011250301202170307317300701700700137777777777400040442153773337371333131303052317121212100000001311131133137773313777373737737717133313100040047000674101000000202121030120020000341330701407035317770073070077007737377776400200000053333373737337173130313313312131030231201301213523173377111217377773737737733111210000645644046600200001004110102040010100400301010300313521737205701701701773777777460047400601317177373313713313371361371213002113173130331303353337733333137373337373723734331001000066427641001001200210602010121000020330703431140703171771031063077003757777767400246407643737337353733371711131331335213112030217313071301337777310103123777737337370330101001000400465603000000001201050020000200410010303072121717373702560500700173737777767004006046013537333313531333330731731213030317131212353303737337717313131113230717735350733100101000000764000300000001021210101210401213431103100431217177053017037007173777774676470000700533737373733373171731333131303530303031313210313333713731210130311010313133333130100310000064003010000000702500002000000034003070710613353737301300700700173777777767406464046653353735331317137333132712521313211313035311337373731217371000000000000000000103010005600054404300205210210010012000100243413103111210417353535007012071037373737777640006700004217313333737333537317313131303011730301231230133133131213773000100000000000000000420064046676030535301001021212010142041012200710217302412173730300710300435377777765600056400744737371713137313317335313031713231313331331337137131311337777003500000000000000007406400076434777777777773500016030100006015011211210143371217007013007053173737777767000600064072531333373713737337333733121311030310331217133313131337710001003000000000000560040670004677777737337373777353001002000413421217307034215071710700700700317353777774764000052006653535353373373333733531353312133135337131333313131353770000130101000000000466460000600247773733373737337336165102500601200121210117104333173001030042143717377777767000006650040033333371337373533733733313713103033112173131313121333000177773301100000016400077404444777373373333333333337326100010301430007032121214127171070030140313035377377764000000600005735373371737373733731717331373131123312133131313133771137777777721300024600004660067673737373373737373373333107202410421070117110710433512103035000007161737377777400000046460463533135333733733533733331731333733131313073121131373377777777733131110400004640004767777373373333333337337312301401203007012121071243341253070100702317173537777747600250000000771353733373373373373737173121731353533131310076037177777773421713131201240007000067777773737337373737333312330020160500707010713031041371343134310505303173537737766704640400066121273735337373317137333313131373333353031771771002777773770001313101000000046146777777373337333333333327206676160120121021071217070250361343130700305352173717777576000006700041111353337333735337317373735303353131331377777770017777070110313131311101000476777777737377337373733367764747476764106161403031013004335170307071021734317353773776640047606000131271237337373131733737313131313337121035777737701677700016131313131000300006777777773737333733333376767656476747416010030317073701631433031713125052131635373777774000064000003011313533737333731373137337333537313131777733777740100000013131313000310000677777777773737373737276767767767676765601243400013010301433143431617006316171735377357776604000067053073133353337353737373737313533313313137777771777700000000001313111310160647777777777777737333337770746776777777760341212103701711600523131613037105317034377177377756700000006000161053371733333337331337313133353130013733137770600000000000012301316777777777777777777777777575652105274777677740250400010301271073516161343500612527173537357477764600076400007117373333717373537377337335353130017373707310040000000000000311130676777777777777777777775252000040705010677764705203000711635004301235317171253171717353717737373560000640404771331371713335333335333533533313121231131313000470000000060004003447777777777777777777772524040406170707061057776124100041271037125371521612534247373717377737477777744000007600135371333737331737333733313113131001137171057200674056000400067746777777777777777777777440442400004070707165207474030000035005030425231713713716171753777777777777777747640040007131311713537333317331717333717121021121200064004604600000005666777777777777777777775652560404004124143507175707074000430037133516135353071253714373777777777777777777746700000717135331313137171735373331513331101000040006500670067404204467777777777777777777777765646046527424470743707070706021402005030150243534373535734637777777777777777777777746000024373313513173537333333135133371012121000675004646560042777466777777777777777777777764564654746440407065254525257750000010133512335061350353731735777777777777777777777777774404400071313313113313171717133171707000464064460067006000047667777777777777777777777774776565646142400041525273535253774020000150215307073371717777777777777777777777777777777776767600000113537353353313131171060000007604700000040047444677777777777777777777777777777777777746440604061615067617057734161202335721607171737373777777777767677776767676677767774465600007117353371313313132006504640000006000000007766767777777777777777777777777777777777777774740402525637141747257700014115303171617177177777777777647777767677774747766776777464047776025335313171317750076467000000000666040666477777777777777777777777777777777777777777777404041653450772535777701202721617125373737377777777677777777777767676767777677677777464674001731313137004600000046004000007777647777777777773777777777777777777777766676567777777774065257274357707770205013171735205371777777777777777767465445465446506447677676777774646476775210476400004762000676744664677777777777737373733737377777777777720456446474676777777075257174717157750020017121735373737377777477777746476766767466746652704667677677777747647465467674206476740447464767777777777777777737373773737777777777720456444747665474777746165705253676777701012735273707777777777777777476777775777676774765644470047767767777774776766746465447464764765777717777777777777373773737337377777777774046646676765646464777707560725771517770207001735353567373777777777476777777664765656465644767474000767767777774777777777767672574567773777777777777777777373373737737377777777004654656767665646444677563570573472777750106173703733537777777777767777747654765647656065644646476444247677777777777777777177576727137777737777777777777773773773730707777777740076647676767664746404477562537473557777030300353571743773777777767777774764264424244406424740656446765647767777777777777167707717536537773777777777777737377274340577777777774006656767676764746442460656156743143777752505213733373353777777777777746466404402465427650424074240474765007767777777777016750770773753567777777777777777777414121437777777777000765676776767674644644040771635356777772010321471747374777777777777764670404720744067406470004656560464767407767777777756777360777753763577777777777777777616034103077777777740056767776676746465464464640775774357777417070521373317377377777777767464400004446700467400656706606474240767647777777777007757177777761742577777777777777765010121410777777777024667766777676776666464440460734357777770203030527374737177777777774760000464420044474646744642474577065064777427677777770757767774752577173737777777777776121216030301777777747567776776766766674400000000047577777774010141430117373777777777777464404600002466067067476464747466646566540677647777777652775775737377617756777377777773010104101050167777771676776767676677675000000000000077777772000252020343737173717777777746400474606444044040046440046046147416740670477527777770077737737057017727737777777777750306030252120177777647656777777777767664000000000000777777410010000140143777173737777776564020640407600000000006056424066706465724470677477777752477747573077077177017773777776100101011010520777771657677777742460000000000000000007775610000010100212073717735777777746406440060440474241200046460404744470724477465676477777007077773777107716776777777777710342125203021013777567767775402050004014000000000000061430020100202001000173733777777776400044246404604665424000004656476467656452742564777777774747777771710637777517737377773020105010141101257760776776020605224707421604200000000042014100214010000057735753777777747400240040604707466456000004656647647677656740770774777737777777737731777136743777737341052120302124210777756777040414524570617461670700040000010020310010010000233773771777776046074740044424464467601000004656465640477600700646777777477777777777703776537771717776121010150510110703770777740016724724256425641474700007001250100612030030041753773777777754604464600606406470440464000000647467042763476525756777770777777773373377733743173733753403430212030201057547760017605434165070520742434760400000030701014007000303771373777377660472000614040646464706072000000046746174147616476677777777777777777777777775737353175200300101001410102736370056760562506506076474257425700470010000125210300070473775375777775474444044644004044046440640000000037777776747477077477777777777777777773777372517377737500010217030216105756561614163416470616052435607424760670030107100210061031373737377777764600064000607400060076745676100000337777777777477477777777777737777337777777773617137737214210001010012121770047607407430434075250461643560704740042007000430061605375371777377740046706064464006746406046004200004777777765406747767777777777777777773721377353737753744001070120010000167043650743470463434424427074346165647301010301012040301337377177777777460044446446060474404006774761000710677777767677767757777777777777777775014777737527377700000012503021014352525270343434341643430745616434706574000250002010071434371737357377774470604650654042464240046464047100671077777747567476777777777777777777733133573573577773700000000104102034607470564742434060743465261653461656771210303010061021037177173657377376465624644644644004600424065246301277077777676565777777777777777777777737773173773771777560000002112150135616526160743434343461605652470743477701000000010071034037353717377777746564406760674240647407000464777040577777777476167777777777777777777777377777657375377737140000000000212461616507074340656146165770470475256775242101012061025031173673477737377706400676404604404060244052677765330777777776774776777777777777777777737777771335737736770606100000301005356461647006165216705256043063424077721014200004016112143717173437777777446004440604006000444424645667777731777777774076577777777777777777777733777776521617716165752561614161764253461605745275641674252565147077777521210121007212052373477357735377737164002404656444646460464644567777731377777774676777777777777777777777777777737537703353063773777777777756470343420204025250614052066340477743050240103001413050173435253537737777470404740640065646444040606476777713737777677477777777777777777777777377773712501705252573771617617435607444652547525000605256056140077777161211303040703043037357525277773777777646466440006646000600464650477777347776774747777777777777777777777777777773070372525247075271771342570442700056200605670524203616047777706134124050030301303435253347137171737375744000024454040040400044666077777777746776777777777777777777777777717777773070503121437735370377070374240642005470725052535654007777770135216113200414160521525257077173777757367764560406600740766400004506460677777676747777777777777777777777777377777771032506161435370357071470314040404200404024242400025747776120417136141212030130523347307077353737375737576600040464644442464076406574477777654777737777777777777777777777777777325052317063536177217302171634000404002104000500776567774116153212512300417012012157071707134735735727573744406400042000047402440656647777777727777771734777777777777777777777737012341420707253521771657061010400004040612570674657656161601205071614043121705214307030613531731733563773777747604740000046440604644746777777457371777735777777777777777777777015250123505371361171210303112521000000040442467477525252121125303003300352501211211707616563434735734143353775347564600240400604004246746777776377771735737777777777777777777777210270503607071725275346160703071300100000640507472420105025001617141000212161205230611003113531612527375371737736165644740664074644756357737616717373530777777777777777777771705251030340713521735324215130141024070210420170703010052021103161212300615214305301616534707343071371617136173617056577734765416567173635371771653734717371747777777777777771021030343435025252170530501632070212140305021017021050041201104216113434071120121030431003001310317070140617535353737037353435373777073717135275347377137343527077777777777777761525350343025435316172573061053071250210121003021103030210142131030603100016170143413034703424250313136341230370317124437253734353771473716735337047357135307134217537777774777302120352171302525312533070163010010304250121001421701000710300070113143043012170303430001300711214242510061535035617102517352535271243170711635720735234363537004730737737137750714170353070434316173525306107071241000121412121121030400030171034207104216121034130143424070125031311206112303703124253734353073525216171277170142537537153616173071777343046321033034307170713735252534010303000134252102001016107002103143003031530201012507103052000714036130070525053614341716105252531617343704352125217356072530703617100717173773352010507143530703024343431712125630503030000212110307212100012502125341403014303611212143043070124112532132120003310321213407171613071717061353535343314173531713037060703273070316030302100713571435353431617001430341071050500610010510300410341301231343000501201252103004036434350152516142505251525070243061707034370070343070347025252160707502431705347171404341716170343242703421743524343070303024212121210712030012030305251425316070341705214340724110121030301210003121212103005317130713537007135307135310437135313531241352130312120030121213071735071353170312100301010101001210101030301000001010121303130000121030121030030434300000000000000000000010500000000000094AD05FE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</si>
  <si>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</si>
  <si>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</si>
  <si>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</si>
  <si>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</si>
  <si>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</si>
  <si>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</si>
  <si>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</si>
  <si>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Address</t>
  </si>
  <si>
    <t>City</t>
  </si>
  <si>
    <t>Region</t>
  </si>
  <si>
    <t>PostalCode</t>
  </si>
  <si>
    <t>Country</t>
  </si>
  <si>
    <t>HomePhone</t>
  </si>
  <si>
    <t>Extension</t>
  </si>
  <si>
    <t>HEX(Photo)</t>
  </si>
  <si>
    <t>Notes</t>
  </si>
  <si>
    <t>ReportsTo</t>
  </si>
  <si>
    <t>Davolio</t>
  </si>
  <si>
    <t>Nancy</t>
  </si>
  <si>
    <t>Sales Representative</t>
  </si>
  <si>
    <t>Ms.</t>
  </si>
  <si>
    <t>507 - 20th Ave. E._x000D_
Apt. 2A</t>
  </si>
  <si>
    <t>Seattle</t>
  </si>
  <si>
    <t>WA</t>
  </si>
  <si>
    <t>USA</t>
  </si>
  <si>
    <t>(206) 555-9857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</si>
  <si>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0CB0C9000B090900000A009009000000000909A09A900B09000A90A00000000FFFEFFFFFFFFFFFFFFFFFCB9CFCFEFAFFFFFFFFEDFFFEDEFFDEFEFCFFFFDADA00D900009009009000000000090A00090BC0000900900000000A00ACA0E0E0E0F0E9CA9000A9CB0C00009090E0000009090B0000D009009000000900009A000FFFFFFFFFFFFEFFFFFFFFFCADEBDBDFDFDFFFFFFFFFEFEDFFFEFFFFFFFEFCAF0C9A0A0D00009A0000000000000009090A000B009A9000090000900C0900900900FA90ADA00090B00B000000009000090000009009A9B009009A00000000C000BFFFFFFFFEFFFFFFFFFFFFCF9FBCBEFBFFEBFFFFFFFEFDFFFEFDFFCFFEFFF9BC0B00909000900009000000000000900000909009A0C0B00000B00009A00E0E0E0EFCADA0C90000CB009000009A9A09A000B0090090900D00A9090009090A0000FFFFFFFEFFFEFFFFFFFFFFF0F0FFDFEDADFDFFFFFFFFFEFEFDEFEFFCFDEFEC0F0C9AC00A00A09000000090000000090A900A00009090000A00000CA00C09009090F900DA009A9000DA00D0000009C090000090B000A9A9B090000000AC00000BFFEFFFFFFFFFFFFFFFFFEDA9DF0FF9FFFFFFF0FFFFFFFFFDFEFFDEFFEFDFF9A9A0090909009000900000000000090A9000909A9000A90D090000A9000B0E0CACA0FAE9A9CA000A99A90B00000090B000909000090090D00009A900009000009FFFFFFFFFFFFFEFFFFFFEDADEBCFDEFFDADADFFFFFFFFFFEFEFCBEFDEDBEFCAD0D0E00A000000900000000000009009009000000009000A000090000000009A900DF090CA9009090E90900B00090A9009000090B009A09A90909000090B0009FFFFFFFFFFFEFFFFFFFFFD09E9CFBFBF0FFFFFEFFDEFFFFFFFFDFFDFEBFEFDA90B0A90900A9009000000000000000000000090900090A909000A0000ACB00B0C0E0AF0F0BC09000009ADA9090000090F0000900909009909A9A0900000000000FFFEFFFFEFFFEFFEFFFFEA9E9FBFDEDFFFDFFFDFFFFFCFFFFFEFEFEDFCFDEFC000D0000900000000000000000000009009000A0090090000B00900009000C00A09C0FF0F0BCA0B0A00090F0A9A900090B0900900090000B0D090A900009A000BFFFFFFFFFFFFFFFFFFFFD0F9E9F0FBEF0FAFCBFEFFDFFFFFFFFFDFFAFFAF9EFBC0A9C0A00909000900000000009000000000900000000B0000000A000000B0C90A00F0B0F009C0009000B009C000B00AD000B0099A909A90B00990000009C00FFFFFFFEFFFEFFEFFFFFCA90F0FCFFDFDFFDFFFDFDBEFFFDFFFFFEFCFCFDFEFC00900A9000000A090000000000000000B000900900000900909AC90000A9000A0C09CF00F00DA0090000909F0B909C0099A09009A00000090909A0090009A09FFFFFFFFFFFFFFFDFFFEE99CF0FDBE9EFAFCBE9EFBEFFFDEBFDBFFFFFFF0FEDF0A90AD0009009090000000000000000090090000000000009A00900090000DA0900A0AFADADB009AC900000009000A9009AD00090090909BCB09C9900090009AFFFFFFFFFEFFFEFEFEFFDACB0FDADFFBDF9FFDFDFDFDFFFFFFEFFFFFEFCF0FBED0E9009C0000000000000000000000000000000900000000009A00000090B0C00E9C00FDA90E9AC9A0A90A90A9A909AD009B900AD0A90009090B0A90000090BDFFFFFFFFFFFFFFFFFFFC09AD0B0F0BEDAFE9EFAFBEBFDAFDFFFDBFFFFFFFFCFFE9009A0B00000090A90000000000000090090000000000090009B000000000B0000AD0FADEB9E9000D00090090D0B099A9A0F09009009090B09099000000009EFFFFFFFFFFEFFFFCFFC0F0DAFCF9FD9FDF9FF9FDFDFEFFFFEFDFEDFFFFEFCFFEDE9E09000090000090000000000000000000090090000000099C00900000F000090000FDBADCADA900A9000000B009CA9C099A00B0090A9E900B00A0009009FBFFFFFFFEFFFFEFEFFC0B09AD09ADEBEFE9EF0FCBEF9FBDFFFFFFFFFFFFFFFFEFF000900090000900000000000000000900900000009009009A0A9000000900000ACA0AFAEDABF9ADA900DA9C909E9A99A9C9A9990900900909909900000000BCFFFFFFFFFEFFFDFFCBC0F0DA9EDBFDF9FF9DFBFF9FEDFFEBDFFEDBFFFFFEFFFFEC09ACB00000000909000000000000000000900900000090009000009000A0000000D0FDBEDACFBCBCBA09A0A00909AC9BA99E0A9A90090B00BCA9000000009BFFFFFFFFFFFFFEFF00909E9CB9EDAFCF0FEBCF0FE9FBCFDFFBFFFFCFFFFFFFFFFFE09009000000A0000000000000000000000000000000009A0909000090900000000BFFE9FDBC9E9BC900909900B09B0D9A0999C00090909A0909000090090FFFFFFEFFFFEFFFFC90A900B0DADBDFBFFDBDB9FDBFCFFBFFEDFDBFFBFFFFFFFFFE900B0C009090900900000000000000009000000900000AD090A0009A000000909A09F9FFEBEBEBDADBAD0BCA09C0BCB0BC9B00A9090B0F0990B000000000B9FFFFFFFFFFFDEFCA0C9CAD0DADBEBEDADBEDAFCBFCBDBCFDFFEFFCFDFFFFFFFFED00009A9000000090000000000000000000000000000090000090900000F0900000DAFEADBFDBDF0FAD0A9090B0B0090B0BD0B990000090000900000090090FFFFFFFFEFFEFFFD09A0090B0F0FDF9FFEDBFDFBCBFFFFFAFFBFFFBFBFFFFFFFFFFE09000000000900000000000000000000000000000000900900000909000000A9A9AF9DADAFCBFBCBF9F0B0F090B9A9C90B90E909090B909B0900000000090BFFEFFFFFFFFEFE00909AD0BCBDAFE9FDBCBE9FFDADAFDF9FDFDFFCF9FFFFFFFFFC000090909000B009000000000000009000000900009A009A90000000B09E0900C90FEADADFBF0DBDAF0BC090F90000B0B0DB90B00090000090B0000000009FFFFFFFFFFEFFF090C0AC9ADBDAFDBFEBEFFDFF0FFFFDBFFEFFBFFFFEFFFFFFFFEB000000A0000000000000000000000000000000000B090000009009A9000000090A9F0DFAF0FE9EBEBDBE9B0B0BC090BD09A9A9009A90090B000000009009BFFFFFFEFFFFDFC000A9090F9EFBDBEDBFDF9FE9FFBDBEFFFDBFCFF9F9FFFFFFFFD000000090009090000000000000000000000000009C0000A909A0000009009A00A9CFEA0D0FDBFBC9CADBF090D0B00990B09B9E90090B009090900000000000FEFFFFFFFEFEF00090DAF0F9EDEDBFCFBFE9FFADFEFDFCBFFFFFFFEF9FFFFFFFE90000900000000090000000000000000000000090B000009000000B0F0A0000F0D0BFDFFAFAFEDBFBF9E9EF0BA9ADA0A9C9AD09A0900090000000000000009BDFFFFFFEFFFFE0900A909F0FBFBFDBFDEFFFFDFFBDFBFFFE9FDBDF9FEFFFFFFFFC090000090000000000000000000000000000000F00000909A9090090909AD000000FBEFDFFDBFE9E9A9B9BD09DB90D09B090B909009000B090900000090900FFFEFFFFFFFED000D0CBCBDADEDEFFFFF9FDAFF9FFEDF9FDFEFEFFFF9F9FFFFF9B00000000090090000000000000000000000000B090009000900009F0AC00000A0BCFCF0BEDAFF9F9ADF0FFA9AB00B09E9A9A9E90090900900000000000000FBEFFFFFFFEDF009009B0F0FDFBFBFCBDFFEFFDEFEDFBFFEFBF9FBDF0FFEFFFFFE00000000000000000000000000000000000009F000000009BCA900B00909A0AD0D09FA9EC9AF9EF0ADBAD0BDF9C9F0B09090999A900A09000009000000000909FFFFFFEFFEFC00B0E0F9FFAFDFDFFFFAFDBFFBDFBDFCF9FCFFDFBFFBDBFFFFFD9A0000B0000000900000000000000000000BCB0B000009A0090009E9E0000900A0A0FFCBFEDAF9BFDADBBF0B0BB099DA9F0BCB0D0009009090000000000090B0DFFFEFFFFFF000099F0F0FDFAFEBDFFDFFFCFFFFFEBFFFFBDEBCF9FCBDADFFFAD0000000000000000000000000000000000090D000090090B009F09090B00C090D09FEBFCBADBEF0BDADA9FDBC9FA0B90090099A909000A00000090000000009AFEDFFFFEFC09090E9F9FBEBDFFFFBFFFFFFBDE9FFDF0F0FFBDFBEFBFFDBFFFF0900000000000000000000000000000000B9A9A00090090900FA0BCA0000B0B0E0A0F0F0BEDFEF9BCADADFA9A9A9099E99B0B9A900009009000000000000009ADFFFFDEFFDA000F0BDAFCFDFFF9FFCFFE9FFFFFFF9EBFDFFADEBFDBCBCBE9EF09A00009C000000000000000000000000090C0900900A900B0F909000900D000C090DFACFEDAF9F9EBDB9A9BDBDBDB0B9A90990D0B09009000900000000000909ADEFEFFFEF009009F0F9FBFCBFEFFFF9FFF9FCF9EFFDAF0FDBFD0FDBDBD9F9FF009000A00000000000000000000000000B090E9009090B9C9A00E090C00A000B0CB0FDB0F0F0FBE9CBCF9EDA9A9ADBCB9ADA0B0909A9000900000900000000009BFDFFFFFFC009ACBDAFDEBFFDFBDBFFFDEFFBFF9FAFDFF0F9EBFBEFEFADADBE9000090000000000000000000000000009A090000090B0ABD090900B0A900F0CB0E9F0EDAF9E9E9BBCB9EBBDBDBDB09AD0999090090009000000000000000009A0FFFEFEF00000DBCBDFBFDF0FBDEFFFFBFFDEDFEFDFADADFE9FCBDBD9FBD0BD0B0000CB0000000000000000000000009C90A900A90BC9D00A000B0009C0B09AC090F0B9ADADBF0BCBBCB9DADA9A90BDA9B0A9A09A00900090000090000000909DBEFFFFDE090DB0FBFBEDEBFFFFFFDADFDFBFBFBDFADBFFADBCBDADBEF90BD009000900000000000000000000000009A000900999A90B0A090B9C90F00BC0AC0B0EFB0C09ADA9FDBFCB9EBB9BDBDB90B9099C900990090000000009000000000ADFEDFEF0000A9F0FCFDBDFDFDFBFFFFFBEFDFCFADFBC9ADADBCBF0F90FBCBE9AC000AC0000000000000000000000009A090E90A09E900900BCA9A00B0090090009FDBB0F09F0B0B9BCB9C9E9B0BCB9CBDA9B0900B00090000000000000000090A9FADFEF0090E9F9FAFFBEBEBFDFFFFFFDFEBFDFBCFFEDBDADBCBDAFD0F90909000090000000000000000000000009009090099E900F00909909C900000A9A9E90FBCDF0BE9BDBDADB9E9BBDADB909BB090900090909009000000090000009090FEDFED009ADBCBE9FDADFDFFFEFDBDEDBFDFCBFCBCBDADADB0F9E99AF0BDA00B009000000000000000000000000900900A9B00909B09ADA0E00A00D0B0D0C0000F09BA9F9BCBB0F0BE9BBCBF9B0F9AD90B009090000000000090000000000009E9EF9E000D9ADBDFDAFFFBF9FFBFFFFFFFAFBFCBDBDADADACBDADBCF99E0D090000A0000000000000000000000000B0009000B09A000000900000000C000B00A9FFAD9CB0F9ADBBDB9F0DBF9ADB0B90B99A9A00B09090090000009000000090B9E9EF009A9ADBCBEBFDBDEFFFFDFFFBFFDFDE9FCBE0F9E9DBCB9F0B0DA99A000000D00000000000000000000900900009A90900000090900909090B09A0000900F9FABBDB0F9AD0BCB9B09AF9A9BCBBCBC90900900000000000900000000000009E9CF009E9ADBD9E9FEBFDFFFFFFCFDAFBFFFAFDBDADBE9CBCB0F0BE9E9DA09000000000000000000000000000A9090000009000000A000A000A000009000090FF9FDFBE9BF9BF9B9E9FBD9BD9CB9090B090900090009000000000900000090B09EB009C90F0FEBDFBDFDBFFBFF9FFFFDFCBCF0F0F0F0DA9E9CB0D0909A09000009A000000000000000009000900000909000000909000909009000000090DADFAFFFADBDADBF0F9E9BADBBE9AB09F9B90B0009B009000000009000000000000DAD0D0A09ADBCBDFADFBEFFCFDEFFFF9FEBDF9F0F0F0DA9E90BC9ADA9E0900000000000000000000000000009A009A9000000000000000000000000900900B0BF9EBFFF0BDA9FBDB9AD9BCF9B99B0B09E9009000000009000000000000000909ADA00090F9ADBDADFAFDFFFFFFBFF9FEBFDBEFCBDAD0F0F09E90F090990F0900009000000000000000009009090000000000000900009000000009A090A9BDBFFBDF9FFF9FFBDBEBDBBCBB9F0F0DB9B090900909090000000000090000000000009E00090CBCBFFBDFBFBDBFFFFFFEFFDFADBCBCBCBA9E9E90F09E9E0B000000000000000000000000000000A0090090900000000090009000900009A90BCB9FFEBEFFB0FA9FAF9FBD0BF0FA9B9A9E99A9A90009A000900900000000000000090BC909AC9B0F9E9EBFDEFFFDFFDFFFFDEBDFEBDBCBCDCBC9EB0DA90900D0B009000000000000000000090090900009000000000000000000000A909090F0BFEFF9F9BF0FB9FFF9FBCBBF9F99F9E90B9E90900090009000000000000090000090AC000009A0F9E9FDFDBFDFFFFFFF9FDBFDFE9DACBCB0A90B0D0F009E09A90000000000000000000000900B0900900000000000000000909009090B0F0B09F9F9FBEFC9F90FB9BF0FB9F9E9BFA99F99090900900090000900000000000000000909000900D90F9FAFBEFFBFFFFFFFFFEFFAF9FEF9E90F9E9CA0B09E090000090000000000000000000000000A00090000900090090900000A90B009090DBFBEBFFDFBFEBFF9CFDBF9FADBFBCBDBA9ADB0B0B009000909000009000000000000000000009A0BDADBDFFDBFFFFFFFFFFFFFDFFE9F0F0FA0D0A9D0CB0900B00900000000000000000000000090909000009000000000000900900009ADA9A90F9F9EFA9EDBDB9EBBAF9ABDBE9DB9B0DB9A99C9090009000000090000000000000009090000A90D0BF0FBCBFDFFFFFFFDE9F9EF0FF0F0F0DE9AD0A9A0F9E90D000900000000000000000000900000000000000000000009000B00909E909C9AF9E9E9F9FFAFBEFDBDFDBFDBF9FBE9E9B0BDB09A900090A909090000000000000000000A00909C9AFC9FFDBFFFFFFFFFFFFFEFF9FDADAD0DA9AC9E9C9C90000A090000000000000000000000009A900009000009000909000090090B0090B0BF9E9ADAF00BDBF9BBEBFADBBDAB9F9B9E9DA90B090090009000000000000000000000090900000B0D9BE9AFFDFBFFFFDFFFF9F9EFAFDADA9A9C0B00B0A9A0BD090000900000000000000000009000009000900900900000009A090A9C0B0F0F90F0BDA0BF0FADFFDF9F9FBCBFDBE9E9B9A99F90B090A90009009000900000000000000000000090B0E9FFDBFFFFDFFFFFF9EFEF9CDADBCF0DA9C09E0D0C9C0A009A000000000000000000000000090000000000000000009009009CB090909AFB0F0F09F0B0FFBFBFEBFBDBF0BDBBDBC9F0B0B0D0B09009000900900000000090000009090009A9C9BDADBEDBFFFFFFFFFEF9F0FBBDAF09E0D0A9E09A0B0B09C90090000000000000000000000900000000009009000000A0900B90090B0BBD9CB0F09EF9ADB9FFCB9FF9EBDBDBEDB0BB099F0909090900009009000009000000000000000090009ADADBDFFFFFFFFFFFDF9F0FBCDAF09E0B0AD00900D0D0D00A0900000000000000000000090009000900000000000909090A900A9A9C9FDAFA9BCBE9F0F9FE9BFFF9EBDBBEBF9BF909F0B09A9A9000909000000000000000000000000900009F0F9FBEFBFFDFBFFF9FBEF0F9CBAD0DA0D0D00D0ADB0B0A0B0900009000000000000000000009000000009000909000000090E9090DA9A9AD09FCB9CBE9AF9FFF9AFF9FBDBDF0F0BEDA9BCB90990B90000909000900000009000000090000000090F0DBDF9FBFFDFFFED9FF0F0D0F0BCB0A0F0A900C0C90D0CA9C00000000000000000000000000000000000000000090B0090A9CB09ADBDAF00BCA9FB09FE9A9FFDBFE9E9FBB9F9B9BC9B9CB00900B090A0009000909000000000000090009A9AD0FBFAFFFFCFBFCBDBE90BCB9E9AC9C9C900D0E90B0A9A9090A90000000000000000000090090000000009000B009000900090B90BDA9A90BD0F9FFD0BE9ADEBDBEF9FBFBE9F0FCBC9A90B0A99C90900909000000000090000000009000900D0BFBCFDFE9FBFEDBFDAD9EDA9E09C90B0B0CB0B00B0C9C00A09000000000000000000000000000000000000090000000900B90B0CBC0BCBCBDAF9FFFB0BDBDB9EBFDBFADBDBC9B9B90B9CB99DA0B00009000000900000000000000000000009AD9ADBBF9FFFF9FBDEBDBE9A9C9DA9E0C0CB00C090C90A0F0D0E9009000000000000000000000000000000900009090900A90E9C9B0BDB9E9FEDFFFFFF00ADADBDBEBDF9FAFFBCBCBF90B90F09909090009000900009000900000000090009009AD9FCFEF9F9FFFFF9FF0DF9EBCBC90B09009A90E90AD0900A900B000000000000000000000900000000000090000000B000909A09F0ADF0F0BFDFFFFF0DBCBF0F99FBEF9F9F9BF9090F0B909A090B009A009000009000900000000000000009E9AF0F9F9FFFFFDFFFE9FB0FD0F09E9C9A0D000090E90A0909090C090000000000000000000000000000000000B000B0009DA9A99E9F9A0F9FDFFFFFFB0B0BF0FBEFADBDAFBCBE9A9EB909C9AD9A90090090000090000900000000000000909A90F9FBFBFFFFFFFFDF9FEDFF0BDBE09A0C9A0D0B009000DAC0CA0090000000000000000000900000000090900900900009A009C9E9A9EBDBAFFFFFFDFF00DADF0F9BDBFBF9FBD9BDB9DA90B0900909009009000000900000000000000900000D0F9E9FDFFFFFFFFFBFF9FBCBDEBC9F0D0BC09A00DA00F0009A90B0A0B0000000000000000000000000000000000000909090B09A9AD0BDADF9FFFFFFFF0A9FA9F0FCBDADBE9FBE9E9A99F090B9BC0B09A900909000009090000000000000090B0ADBFBFFFFFFFFFFDFFEDFFDBDEBCBDAD09E09C0090009A00000C90C000000000000000000000000000000009A090000A00909A9F0BBCBDAFFFDFFFFFF09F09E9E9BDAFBF9F0F9B9BDAF09A900099000900900000909000000000000000000009DBDFFFFFFFFFFFFFFF9F9FADBDDF0F9ADA90E9A90CB00C9ADA900090900000000000000009000000000090900000909090BC90F0F0D9FA9FBDBFFFFFB09E9E9A9BFAF9F9EDBFADADA999A9C90B9A09B009A0000900009000000000000009099FBFFFFFFFFFFFFFFFFDFFEFDFFEB0FDAD909E900CA90090000000A9A00000000000000000000000000090000009000A000B00ADA9E9ABE9FDFBEFDFFDF00BF0BDAC9F9FBFBBCBDB9B9CBC90B09000900909009000090900000000000000000EBFFFFFFFFFFFFFFFFFFFF9F9FADBDF9ADACF09ADA9009E0B090909C0090A00000000000000000000000000A90900909090D0909ADB0BDE9AFB9EDBFFFFF000BDA9FBCBEDBCFBF9AFCB0B9A909B0909090B009000090000900000000000000099F9FFFFFFFFFFFFFFFFFFFFFFDFFCBDE9F9B0F0909CBC090CBCA0E0900AD090000000000000900000000009000000000000B00BCB0F90BDBDADEB0E9FCBE0009ADADABDBBFB9F9FDB9F90BD0BC090F0009090A90000090B000000000000000BBFFFFFFFFFFFFFFFFDFFFDFCF9EBDBDADF0FCD9ADADA09BCA9009090A09000000000000000000000000000000009009090B0009090F00F9ADE9A90F9EBFEB009ADBDAD9FADF0F0FA9BCB0F90B909B09099A900900009000000000000000000BDFFFFFFFFFFFFFFFFFFFFFFBFBFDDADEDB0FDB0AD09AC9AC090CBC90009C00B000000000000000000000090900900000A00090900BCB0BB0F0B0F0F0FEFC0F0000A0BDBE9FFBF9F9FADBD90B090B0090B0090A9009000B09000000000000009BFFFFFFFFFFFFFFFFFFFFFFDFDFDAFF9FBCF0BCBD9AD0BC90BCA900A0F00A90000000000000000000000000000009009090B000A090B9C9CB0F0F09AB0FDBFE90BC900BDBE9FDAF0B9F0BBE99F0D090B0090909090000900090000000000009FFBFFFFFFFFFFFFFFFFFFFDFFFFCBD9FE9FBDF0FCBE9AD0BCB09D0F0D00900009000000000000009000009000000000009000909C0B0DAB0BCF0B0BC9CB0ADAB0C0B0A9E9E9FBFBDBDE9F9C9BE9B0B09090A90B09A900000900000000000009FBDFFFFFFFFFFFFFFFFFFFFFFFFDBFFEF9F0FA9F9BC90DA9CB0DA0A09A0BCA9CA00900000000000000000000900090009A0A900009009A9CBCB9CBC0B0B0FDADF00BC0DBCBFBDAF9EB0B9B0BF09900909009900909000090900000000000009BFFFFFFFFFFFFFFFFFFFFFFDFF9EBFC9F9EDF09FCBC9ADA9CB0DA9E99E0D009009CA0000000000000000009000000000900090000B00BCBCB0F9EA90B0E9E9A9AF0000B00B0DAFDFF9FDBE9F90BCA99A9C9A009009009000000900000000009FFFFFFFFFFFFFFFFFFFFFFFFFFFFDF9FF0F9A9DE09ADADBC9F0DAD09CA09ADACB00090000000000000000000000009000009000090009090F090E990F0F9B0F0F0F009C0BC9A9FBFBFFBE9F0BF9B99A0D0B0909A900B00900900000000000009BDBFFFFFFFFFFFFFFFFFFFFFFF0FF9E9F9EDDAB9E90B90E9A0B09ADA9C9E9090C9A00000000000000000000000000000B00A900009000B0B0E9BCACA9F0E0F0B0BB000A90A09E9CBDF0F9F9BD0F0DAD90B0900090900900000090000000000BFFFFFFFFFFFFFFFFFFFFFFFFFFFFF9EBF0F9ABD0F0F0C0F9CBD0DADA9E9A9CBCB9AD0DA90000000000000009000000009009000900A09A0D0BD0A9DB9E0B9F0BC90F0A09CB0DA9EBFAFBDBFAF0B09A9B0B09A9090900900000090000000000BDBFFFFFFFFFFFFFFFFFFFFFFFFFDBDAD9C9090D0F009E9B90AD0FADA9C9A9CA9000C0B0000000000000000000000090000000000000090090BC0A9DA0E9F9E00B0BEFC900BC0BCB9F9F9FBCBDBDB9F9090909C90000B0090009000000000000BFFFFFFFFFFFFFFFFFFFFFFFFFFFFF9D9A99A090909F090CAD9AF09E9E9ADA09E9E9A9009E900000000000000009000009009009000900090BCB0D0A9F9ADAD0F0F09B0AC90B0DA0DAF9F0FBCBCBCB0F9E9ADA909A9009009000090000000009DBDFFFFFFFFFFFFFFFDFFFFFFFFFDBE9C90D9D09A0009E9B0AD09E99E9E90DBC9A9C9E9E00A000000000000000000000000000000000090A009CB09DA0FBF00B0B0F0D00B00F0A9FA9FAFBF9FBF9F9F0B909090BC9090090000000000000009FBFFFFFFFFFFFFFFFDBFFFFFFFFD9FC9F9BDA90BC9D09000C9C0F09E9F09E9A0BCBCA9009090D00000000000900000009009000000900000909A009A0BDBCA9E09E900A09FCB0099E9CBF9FDADBDB0B0B9E90B0909000090000000000000000BBFFFFFFFFFFFFFF9FBFFFFFFFDBDFF9F90D090D9090000909A9B0BCB0F0F0F0D0909DACBCBCA0000000000000000000000000900900009A900E90DA0F9E9E9F09E90F0D000B0F00A9BF9FFAFFBDAF9F9CB9BD09A909A9009090000900000009DFDFFFFFFFFFFFFFFFFDFBFFFDBDB99C9E909090090909000090C9CBDF0F9E90BCADA009000909C00000000000000000000900000000900000900B0999E9E9E0DA9A000B0009E9E90E9FADBF9FABDBE9A9CB0B9090B090900000000000000000BFBFFFFFFFFFFFFFF9FAFDFFDBD0D009990F9CBBC9E0909090090A90ADBCBDBE90D0DAD0F0F0A0B00000000000000000090000000000009090A909A0E90F0B9A0F0C900DA0009E9AC9A9FBFDFBDFADBDF9B0F9CB090900009000000000000009BDFFFFFFFFFFFFFFFFFDBFF90009A9FBEFFFEF9CBE0900000000090F9ADBCBC9E9A9A90B0909D000000000000000000900009000009000000090BC909ADAD0E9C090000A9A00B0BDB0BCBDEBBFFBDBFA9B099AB090DA9090000000000000000FFFFFFFFFFFFFFFFFDADAD090099BF0FFFFFFF9AFF09E0F00000000090F9ADA9A9C9E9CB0CBC0A0F000000000000000000000009000009009090F0B0DAD0F0E90B0E0000F00009ADADE9BFBFFDF9EBDB9F0F0BD9DA9090009090000000000009BDBFFFFFFFFFFFFFFFFBDA900000FDFBFDBFEBC9E9E0900000900000ADAFDBDCD0B09A9CA90A9C90000000000000000000900000090000000DA090DA09A9009A0C9000009FA90C09A9BC0FF9FAFF9FADFB9BD0BA99A909900000000000000000BFFDFFFFFFFFFFFFFF9FF9CAD0090B0DAD9BD0B09090090090000090909ADAABCBCBC9E9DAD0A9E9A0000000000000000000900000090090B090A90909DA9E0D00000000E900A9AC9E0BF9FBFFDBFFDBADE90B9DBC90B0A9000000000000000BDBFFFFFFFFFFFFFFFDFF9E99909090999000090900090009000000000BC9ADD9AD009A90A9A9C900D000000000000000000000000000000A000F09ACB0A0C900A0009009B0A90009A0BF9EFFCFBFF0BD9FB9BD0B0B9090900900000000000009FFFBFFFFFFFFFFFFFBF0FFFFFF99090F09BD99C900900990009A90DAD00BDB0AD0BDBC9E9C9E0A0F0A00000000000000900000090000009090909ADB090DB0B0C9000C9EF90A9ADAD000FB9FBDF9FFFAF9BCB0BDBDA9E909000000000000009B9FDFFFFFFFFFFFFFFDFFBDBFFFFFDF99BC909A909D0BC0C90BC0DA090BD0BCBD0F000A909A099C909000000000000000000000000000B0000A0BCB0000B0C0090000B0F00FA009A9AC909EFFFBFE9FBDBCB9DB0B9A90900B000000000000000FFBFFFFFFFFFFFFFFFF9FFADFFFFFFFFFDBDBC9FDA9C9B9ADADB00D0E00AD0BCB09F9C9E9E9E0A9AC0F0000000000000000000900009009090909ADBC90C9A9CA0A90CBCBF00B0A00A9A00B9FADFBFBDBFBDA9AD9ADB9A9090900000000000009BFFBFFFFFFFFFFFFFFFF9FFBFFFFFFFFFFFDFF0BDFBDE0D0900DA0B09F9ADCB0F000B0909099C0D0B0000000000000000090000000000000009A9A090A9AD0B090CA90A090B000B0D000B0FFFFBDBCBF9CB9F99ADBD090D0000000000000009FFDFFFFFFFFFFFDBFDBF9FDBDFFFFFDFFDFFFB09FCBCB099E9E9A9AD0F00DBB0D09E90D0F0F0E0B0B0C000000000000000000000009009009A9E9C909A9000BC0CA0F0E90FA00A90B0BC00DBFF9EFFFF0FBDA9ADB9B0F909A909000000000009BFFFDFFFFFFFFFFFFFFDEBFFFFFFFFFFFFBFFC9E9BDBC9E0900D0D09A9DBAC0F9E99E9A090090900C90B00000000900000000000000000000909ABCB0C00F09A9ADFAF00B0DA90A00B0B0A00BFF9F9FBFDA9F99ADADB09A900000000000000009FBFBFFFFFFFFFFFFDBF9F0F9FDFFFFFFFDFFFF9E9F0B090A9B0B0F0DA0D9BD0A9E909CB0F0CB0F09AD0000000000000090000000000900900BC90909A99000D0AFFDFBC0FA90A90B0DAD09ADEBFFEBDFBFF0BC9B9BBDA909090000000000009FDFFFFFFFFFFFFFDFBFDF9DBFFFFFFFFFFFFDBD09F0D09E9C0C90D0B0DB0F0BFD090F090D09A9C09E00BC0000009A0000000000000000000090B0F09E90A09A0BDFFFECB0B00A00A00B0BCA09BDE9BDFBFF9BDBB0DBD0909A900000000000009BFBDFFFDFFFFFFFFFFDFADBFCBFFFFFFFFFFBFCBE909E0000B9AD0B0DB0F09C90B0F00BCB0A9C0B009F00090009000000000000900900090BCBDA90F09AC90CBCFFFEDBCACB00B09A9AF0F0F0FBFFFA9E9FFEB0DBA9BF9E9009090000000000BDFFFFFFFFFFFFFFFDBFBDBC9BDBFDFFFFDFFFDBD9E9009090000B0D0BCB9CBBCBC90BD090C90B00DA0009C0090A000000000000000009000090A9CB0BC0BCB00F0FDFACB0BCB00A00090B0F0F0F9FEDBFFBF9FB0DBCB09909A00000000000000BDBFFBFFFFFFFFFFFFDF9FBC9BDFFFFFFBFDFBFF99E9000090C90B0D09CB9C9BDBCBCADA9BC0D0B09E90A909E09C00009000000000000090B0990BC9CBC0BCB0BF0E9F9E0EB00A0A9A0A0F09AF0FBDBCB0F9FBDBB99FFB0B0990900000000009BFFFDFFFFFFFFFFFFFFFF9DB9CB9FBDFD09B9FDB0F9000000090009A0F90F9E9E99CB909C09B0090C90E90B00900B000000000000000000009E9E90B009ADA9E00BCA0A09900B0900009A9A009FADAFF9FFFFDAD0FFB90D0900000000000000BDBDBFFFFFFFFFFFFFFDBDBE9CBDFFFFF99F9FDB0FD0E99A909A90DBC990F9E9CB9EBD0CB0B0C0F0A9A09000CB09F000000000000009090909E9A90B0CBCBCBCB0B0B0F09AFB000A0A0A09AC9E09FFFDBEDAFBFFBF9A9FB9AD0B0909000000009BFFFFFFFFFFFFFFFFFFFFDF9B0909FFFFFFFFFFDBFBDAC90F0DA0009F0F0F9FBDE9D0B9C9CB090C9009CADA90E009000000000000000000B09A9EBCBE9ADACB0A0CA00A000FA9009090A09A09A09AFADBBFDFFBDBF9F9E909009000000000009DBDBDFFFFFFFFFFFFFFFFBDFDF9F9FFFFFFFFFFFDADB9AC90B0D09A90BDBCBC9ADA9FCB9A9CB0B009E090090909E0F000000000000000900BC909CBCBCF0B0E9CB09A90B0F00A0A0A0A90A0B0090F9FFFDFBFBDFE9FBE9F9A900090000000000BFFFFFFFFFFFFFFFFDFFFDFBF0F0F9FFFFFFFFFDFFFCD99E9CB009C9E9ADBDBFDBDBA9C0DB09C09E090A90CA09A09009000000009000900909ADA900FFACF0B0A00A00A0090B00900900A090ADAF0FBCBFAFFFFBDBDBDB90909A900000000099F9FBFFFFFFFFFFFFFFFDFFBFDF9F9FFFFFFFFFFFFDB9B0E9CB00B09E9FDADAD0BCBC9DBDB0CB0B090B0D0A909E9D0F9E000000000090009A9ADA9ACBDADF0B0F0B0BCBCB0FA0A0A0A0A090A90B09ADBFFDFFF9FFBFAFBF0B0900090900000009BFDFFFFFFFFFFFFFFFFFBFDFBFFDBFFFDFFFFFFFFFEDE99AD0C90DA9DA9FBDBFDF9FEBCBC9BC9CA9C000D009090A90000000000000000B0D09A9C0BDADA0FCA00E9E9E9EA0F909009000A00A00A900CBFBF9FF0FFF9FDBFDBC9900000000000ADBFFFFFFFFFFFFFFFFFFDFFFDFBFDBDFFFFFFFFFDFDBDE09A9009ADA9F0DAD0B0F099DB0F0CB0900BCB0A9CA00B0F090F000000000090009AD9ABDAFCADA0BDBB0F0FAFDFF0A0A0A0A9A09A09A9E0B0BCFFFFBFBFDFBBF9B09A09090000000099FDBFFFFFFFFFFFFFFFFFFFDFFDFFFFFFFFFFFFFFFBDA9DAC0B0BC90F0FBDBFDF9FFE9E90F90DADA090900A9C90D0BCB000000000900090B0BED0BF00900F0A0CB0F0D0EAB00B09009000A09A000900FFFBFFFFDFBF9EDBCB909000900000009FBFFFFFFFFFFFFFFFFFFFFDBFFFFBFFFFFFFFFFFFFDE9DA099C9CBBFF9E9DADABCB090F9F9ADBC909CAC00900009AD00090000000009A0B09F9AFC0D0EBDA9ADBACBEAFBDCB00A0A0A0A090A0B0B0E900FFF9FFBFFBFBBF9AD09090000000009BFFFFFFFFFFFFFFFFFFDFFFFFBDFFFFFFFFFFFFFFFFBDAD9E00B09C90F9EBDBFDBDFFF9E9AD909ADA099A0090B0000BDA00000090000900FADAD0B0A90C0F09A0DB09000ABCB09009009A00900B0B0EB09AFFFFFBFDFDFBDB9A9A0909000000099FFFFFFFFFFFFFFFDFFFFFFDFFFDFFFFFFFFFFFFDFCBDA09B9CBCBF9E9DADF0FDA9DAF9EDAE9E90DA0C900000909009C900000000900909FADAC0090B0B0F09A00E0BC909A00A0A0A0A00A0A9A00B00CADFBFFDF9FBF9ADBC99090000000009BFFFFFFFFFFFFFFFFFFBFDBDFF9FFFFFFFFFFFFFFFFBDADBC0CB0B09E9EBDB0F9ADFAD9E9BD9E9ADAD0B00000000009A9A0000000000B0DB09A9A90CAC0F00BC9AD0B0A0AE90A0B090B09A909A09ADADA09BDFBFBFBF0BFFB90A900909000009CBFFFFFFFFFFFFFFFFFDFFFFFFFFFFFFFFFFFFFFFDFCBC9009B0D0DE9F9DBCFDADFA9DAF9E9E9AD09A90C00000900909C0000000090909ABCBC000A090B00B00A90B009A99E09000A00A00A0A0B0B0A9000EBFFFFDA9F99B0F99090000000009BDBFFFFFFFFFFFFFFFFFFFDFBFDFFFFFFFFFFFFFFFFF90F0F0C9ADB9E0FEDB0BDA9DEBD0F9E9ADABC9E9A9000000000A9E00000000000F9CB0BC00D00009AC9ADAC0F0E00A9A0A900B09A9009A0A0B0E9090DBFDBFF9BF0DB9E9DA90900000009BDFFFFFFFFFFFFFFFFFFFFFDFFFDBDFFFFFFFFFFF9EFF090B0D0ACBDB9BEFDAFDA99EBDADBDE9DA9E9C000000009090909000000090B0ABC0009A000ACA0B09A9A9A90B0DA090A0A00A00EB0CB9CA90A000BFFBFF9E90BB9E99A9000090000909FBFFFFFFFFFFFFFFFFFFFFFFFBFFFFFFFFFFFFFFFF90F0D09A9DBC9EFC90BD0BDE99CADACB9E9CB09A900000090000BC000009090009D0B009A0090090900E9EDAC0AC0A90A00090A09A900B00A9CA0900BCBDBFFBDB90DB9A090090000900BDBFFFFFFFFFFFFFFFDFFFFDFFFDFFFFFFFFFFFFFDE9CF09A0A9DACBAD09BFECBDA9ACBF9BDBCBCBC9E9C000000000A9C9A0000000A9B0A00CB0C900C9A0A0A9A9A09A90BDA00A9A0A9A00A0B09A9A09A0909FFFFBF9AD0B90F99090090000900B9FFFFFFFFFFFFFFFFFF0FAFDBEBDFDFFFFFFFFFFFFB0D00D9CADBCDADAC099BC9EDB9CBCBCBCB09E9A000000000909A0C0000009000C9A900000A9A0009090DAC9E0A00AD0B0000000B09E0EADA9A09A0000BDADFF9B909B9ADB090009000990F9BFFFFFFFFFFFBDBE9FDBCBDDFAFBFDFFFFFFFDBCDB0B0A0B009A9DADBCAC0A900FA9CBCBDADFA9C9E9000009000C9B00000000090B0C0BC0B0C09A0A0A0B09A0090B0F0A00B0B0B00EA0B09A0E90ADADA9AFFBFBE9E9A9C9B0900900000009B9FFFFFFFFFFDFDFF9F0BC90A90D9EDBFFFFFFFFFFBC00D090C9E0CA900909090B90DA9DBC9F09CBA900000000090B0C900000009A900B000900B0E0900090A9CB0A0000B00A000000A909ACA9A90A9A900CBDBFDF9990909BC9A9000000099F0DBFDFFFFFFFFFBF0FCBD0BC90F9ADBFFFFFFFFFCBC9090AC0B09099C0BCBCAC0C0CB9EBCBAC9EBC9CA000090AD0A9CB00000090000CB09CB00F009A0A9A0AD0A0BC90AF0B090B0A0B0A0E0B0E9A99E9ACB00BDFAFFA9B0B09B909B0909000099A9BFFFFFFFF9FDFF9BDAD09A90090F9FFFFFFFFFDAC0A09090009E0AD00090B090B0E9CB0DBAD09E9C900000909CB00B900000909A90CA09E9ADA09000909A9AD00A90BC00A00A90090A90E90A0EB0F0BCBC9ADBDBDAD09CB0BC0900000909A9DBCBFDBFFFBFFBCBC009000909ADB0F9FFFFFFFDF9900D0BC9CB09000090000000090B09E0D0BCB0B00000000A0B0F0C000000000DA9BDA0000A0A0A0A00A900A900A0CB0A09A00A0A09A09AD0B00A0B0B0B0BFFBFF99B0909DB900900000909A9BDBFFDBFDF0F0909E0A9C0B0D09DBFBFFFFFFFACA090A00B00DAD0B00000000090009E9B0F0BCBCB0000009C90D00B000009A09A9CA09CBE909009090B00AD0E0BC9B0B00A09A9009A0BE0ABC9A9F0F0F0D0BDBDBCB09B09A9A090900909B99BF9FBDA9DB0909E0000D009C90ADB0FDFFFFFDAD909E090900F0000C00C0090000090F090E90D0F0C000009A00DA90900000009A9CB0F0B0000A0A0A0A00A90A9A00AF009A9A00A0A00000BC0AAD0A9AA0B0F0BFBFB9F0090909B000000009AD09EBDBDA0090FFF00C0000A009009FBFFFFFFFFA000900C0090BC000000000000000009E09EB0F09A00000009A90000000009009EBC90F0A9A00090000A90EB0009E90FA0009A0090A9A000B09A0BCBD9BCB0F9E9FF9B90B09F00F090900909B9999EBD90009BFFE0000AC9E009009F9FFFFFFDFDA009A90000EF0A00000000000009A09F09CB0F0D00000090C0F00F0000000BC90BF0AD0000B0A0B090A900E9A0A0F00B0A00B0A00009A00E0CB0B0AACB0BCBFBF9EBF9090099090000009090BCB9FBE900009C09E0000009009BE9FFFFFFFF09090C000B09000C0000000000009A9CA0BCB0CBCA000000009A0090000090909AFC0E9A0A0B000000A00A0B00090009A0A09A000B00A0090B0B0A0CB990DADBDBFFBD90F099A009A909090B0BDB09FF9D0B0000000000009000BC9FFBFFFFF0F0C00B0090000000000000009009C0CB09DA9CB09000000009A0900900000009AFCB090009000A9A0A09A0900B0A0BFA909A009A00A900A0A0CA00B00EABADBAFDBF9FA9090009A090000090D90BDB9FFA90FF0000000090009F9BF9FFFFFFFF0B0B009C009E900000000000000A9A9CBCACA9CAC0000000009C090A000090B0F9000A0A0A0A000909A000A0A000009E0A09A0A0B00A09009A90F00B090CB09DBBFFF9FB09B090900B090909A99090B9FDF909E9C00090090000FD0F9FFFFFDFE9C00909A0000F09000090900A90C9A90B99CB90B000000000B0000900000090AF00C90900909A0A0A0A9A0090A9A0F0B00A009000B00A0A000A00A00A9A9AFADFF9FBF9F09000090090000B90F9F09FFBEDA909A909000009BDBEBFFFFFDFEBD0B09E0A9C09000E09E000009C0E9AC0F0CABCAD00000000000DAD900000900BD000A0A0A9A0A0000090009A0A00000B00A09A0A0B00A00900B00B09A9A9AD09FFBFFFDB09090900090A9099090B0B9F9F9BFDAD00AC0909BADBCBDF9F9FFFBD0BC0090D090000909009A909E9A90D9B0CB9C09A000000000009A9E00009A0BC0000909A9000009A9A0A00A00090A0F0A09A09A9A0A909A0A00B00A0A00E90B0BFF9FBFFB90B000900990000B099D90BFFFDEBFBFF99BCB0D9E9F9BCBFFFBFCFAD0F0000A0F0BC00A900CADA90D0F0AC0BCA9F0C0000000000009F0000000D09A09A0A000A0A9A000000A900B0A000AD0A00A000F0CAA0009A00A0909A90BE9F9FFFFFBDFA909900000A99909B0B0B99B9FBDF9F9FEF0BDA9E90BC9BDADFF9F9DA90F009000009A9CADB9CBCAD0B0D9AD09E00B00000000000000000000900BC0009A9A0B09000A0A0A90A00000A009A90B09A9A0BA9CBA9A0A90BCA00A009AB0FFBF9FFBD9B009090090A090D099C0BDFBDBDE9E9909009009F09E9ADBFCFFBE9F090F0090000009000E9E9DAF0F0AD0BC9DAC000000000000000000000A90B00CA00CB00AE0B090D00A09A0B009AF0A000A00ADAD0A000009CA0A09A9A9EBC9FBDFFFBF0BC9B00009099909A9B09BDA99CB09A9000009009A09F9BDFBDBFBC9FCBEF090009000000909009A09C9AD0BCB0A0900000000000000000009090BC00B0B0B0CA90900A0A0A90A00000A0AD0A0A0A90A0AE9A9A9A0A909A0000A90BBEFFBFBDFF9B909000000BC90990B9099EB90B09CBC9CBC9E9DBDADF0BDFFFDFE9BD99CBCB00090090A000B0D0F0BCBC0BC0DA000000000000900000000B0F00CB0C0A00B0A0A0A0B0BC0AC9A0A0009AB09090A0909A0CA009A0A0A9E0B09AF0DBFFFFFBFFDAD0B90000909A9A99CB9AD9CBC9CB09A990BF9A9ADB0FFDAFDAF9FCBEFADADCB0F0DA09C900C9A90F0F0BD0B00D00000000000000090009009AD0A0B0B0F00E90DA90000B00A00C9ADABC0A0A0A9A0A00B09A0A0F0BC00B0AC00BA9FBFDBDFBF9B90D090000B909CB9099BFB9B090F9C9AFDAFDFF9FF9EBFDBFDFBBDBDFBDBBDF0FADBE0E9F0ADFE9F0F0AD0DA0000000000000000000900F0F0AD0A00A00B0A0A0ACB0E0A90B0B00A0F0A900B000B00B0AA0F09000A0B0C0B0F09FFDFBFFBFDF0A9A0000099C09B90B0FADBCF0BF9E9BFDBF9F9BCF9F9F9BDFF0FCFDE9DEFCF0FAD9E9F9BCBDF09F0F09DA0B00000000000000000000009090000A90B09A009A090B0A9A9CA0A00A900B00A00A9A0A00A0900A0A9A9A0A9A0A0BE9FAFFDBCBFBD909909A009B900BD9999BDB9D99F9F0DBFDFBCFF9EFFDEFF0FFDBFBFEBF9F9F9DEBDF0FCBE90FE0F0BCAD0C0000000000000000000090ADAD00B0CA0CA09A000A0000000A0900B0CAF0B00B00A090B09A0AB000A00900A900909A9FBFBFBF9EBF0BC909000099B0B0B0D9BDABCB0F9B0F9E9FBDBF9F0F9DBF9FBCFDBDF0FEDAF0DEBCF9FDFFF9F9E9E9B0B000000000000000000000A90B000A0B09A90A00A900A00B0A09ACB0CA90BE00A0A90B0A0A00B000B000A0A00A0A0A0DADFFFDF9FFDBD09A009A99AC0999DB0BCBD9B9F9C9F9FBDBDBCBF9FBFADFADEBDADADFDBFDBFB9DBFCBE9E9E9E9E9C0D000000000000000000009009AF09AD000A00A9A900A909A0090A0A00B00AD09A0900A0A9A90B009A000B0090B009A09A9BFBDBABDBBF9A9090099E99BDA9A9099B0BCBCB9BF9E9FAFDBFCBDAD9F9DFBDBFFFBFBEDBCFCFEFCBE9F9E9E9E9CA9A0000000000000000000000DAD00E00B0A90A90CA0A0A0A00A0A0090A0A90BA000A0B09A000A00A000A0000A000A090A0BC9FFFFDBFDEBDB0090009A9099F9B09E9F99BF9E90F9BDDB9E9BCBDAF9EBC9FCBDBDEDFADBDBF9DBFDADE9F0F9CB9C00000000000000000000009A90F009A000A00A0B0009000A9000B0A9090A0CBA90000A09A0B0B09A09000A00A090A00090BCBFF9E9BF9FBFF909A099F9A9A9D09090F090B9F9BCFB9FF9FDBDBDAF9FBEB9FEDBFBDFFEBCFEBCBDFBDADBCBACA90000000000000000000000A9E9E9AC9A900B0000A9A0A9000A90000A0A000BC9A0A9000A09A00A000A0A900900A000B00A09BDBFFFDBFBDBDAD09000B0DB9FB9A9099BDBD09ADB9EF0BDBADADF9DADF9FEF9FCFDFADBDBDBDFBE9EADBCBC99C00000000000000000000090D09A000B000A000B0A000090A9A00A9A00009A0F0A0000A0A90A00B00A00000A0A0B00B000B099EFFFBDABFDAFB99A90099FB0DB0090B0F09A9BBDB9F9BDBCBDF9F0BFFF9EDF9EFBFAFDFDEDAFE9EDBDDBCBC9E0A00000000000000000000000A0BC9CB00A0000A0090A9A0A0000A00009A0A009B00B00090A90B00A90B0A00000000000A000A09A9FFBFCBFF0FFADA99A09DBA9F900099F9DAD09E9E9CBDBDA9E9FF0F0FFBFF9FDFDBFAFBFDBDF9EDABCBC9A9C0000000000000000000000909F0BA00A09A9A09A0A000900B0A090A0A000000E9A000A0000A00A90A00090A090A0A0A09A09000DBFDFBFDBDF9FDBDAD9E0BDDB9F9900B0B99B9F99BF9BCB9F9BDADBDF9FCBFFBEBFCFDFDAFCBEF9FDE9E9EDA909000000000000000000000A09FC0B00A000000090A0A0A0009A00900A0B0A0BF0B0A00A0000B0A09A0A0000A0090090000A0B9A0BFFFFBFFBE9FFADAB990BA9EB0B0909DAF0B0FBC9DA9BCBCFBDBCBBCFBDE9FDFDBDBCBF9FDDBE9E9F9E9AC0A000000000000000000000909E90BCA900A0A0A0A0090000A0000A0A9000000E000090090A9A0009A0900A0000A00A0A0A00900C9FFBDBCBFFDBFBDBD09E9BDFB9D090B9A999CB909BA9FCBDBBCBCFBCFBDFBFCBFAFFEFFCFFEBE9F9F0E9AD0D000000000000000000909AC9EBCA00000A900900000A00B0000A090000B0A9AB9A0A0A0A00000B0A0A0A00B0A00000000900A0B000FFFFFFBFFF0FBCBDB9E9B9F9A909CBD9E9BDA9E9D0B9F9EDBDBFDFBDAFCFBDFF9F9F9F0F9FDEFADF9EDA0A90000000000000000000090A900C0B0B00000A000B0000000A09A0A9A000000CB09000000A0B00009000900009A0B00B00A09009A90BFBDBDBFFFDF9ABCB9E9E9F9E9A90BA909AD99A9F0F0F9BCBDAF9EFDBFDEBDCFEF0FFF9E9F9CFADA9ED90C00000000000000000000090BC0B0000A00A000A0000A00A900000000B00A00BCA0A090A00000A0B0A9A0A00000000000A00A09AC0BDFFFEBDADBFAFDF9F0F9FBCB9099BD9F0990BE9F0BD9BCBDBE9FEBDAFDBFDFBF9FFDADEFF0FF9FADE9ACB00900000000000000909A00BCA000A0A09A00A0900A0900000A0A9A0A00A900DA9000A09009A09000000000A0A00A0A0009000A0900BF9FBDBFBFFFDA99A9B0F9F9E90BCBE90F0BC990BD0BE9F0F9FDBDFF9FE9FAFDFCFADFBD0FF0F0DF0BC900000000000000000000009DA9009A9090A090000A0000A0A0A000009000000AB0A0A000A0A00A0A0A9A0A9009000900B0A0A9009AD00FFFFFCBDBDFBFEFDADB0FBF9AC9B99A99099A0F90BD9E9F9EF0FF0FE9FEDFDAFBDF0FCBFA9FCBF0BCB000000000000000009009C90AD0CA00A0A0000A9A0000A00000090A0A0A9A0A00CF090B0000000009000090A0A00A0A00000000A0000A90BDBFF9EBBCF9FBFDADB9DAF99ADAD9A09E9990BD0ADB9CF9BF0FF9FF9FBEFDFCBFF9FCFDE9FCBCDAC9E90000000000000000A00A90A909E9000B0A00000A090A9A0B0A090000009000B00A000A900A9A0A0B0A000000A9000B0A9A0009A9AD00BFF9FF9FDBFFF0FBDBCBBDBE909B9AD0B9A0C900B9ADAB9EDFF9CF0FEFDBDADBFCBCBF9EBEDBDBAD9A0000000000009000009009CBC0AA0A0B00090A0A090A000000000A0B0A0A0A0ACB0000A00A00000000000A90A000A9A000009A00000009E9FBEBFCBF0F9FDADAFBCBF990F9E90909C9B0E9D0DB9CFB0F9EFBFB9DBEFFBFCBDFF9EFD9F0E0D0AC90090000000000900900B0B09AC909A00A00A90D0A0009A0B0A9A0A009A00000BCA9A09000B000A90A0B000009A0000A0A9A00A0A9A9C09BDFDF9FA9FAFBFFBDBDBD0FA90B99F0B0000990A9B0FB0DF0FBDCFCFADF9EDBFFEBCFBDAF0F9DAC9000000000009000090A09C0DAC90A0A0F00B00A0A00A0A00000000909A000B0B0B00000A0A000A90A000000A00009A0909000A090000A900EBFBFFBDB9DBCBDFADAFB9FDAF9E900DB09000900C90DB0BF0FBF9BDFA9F9FCBDDF9EDBDADACB9B0F000000000000900090CA9A09A0D0BC00A00A90B0A9090A9A0B0A0A0A0A9A0000CB0A0000900A00000B0A0B00A0A000A0A0A900A0A0900A09CBFDADFCFBC9FAFDBF9FF0BC9A9A9F0000A90009B0DADBC9F9CBCFADFDEFAFDEBFEDBCF9E9F0C00009000000000000B00090009E0CA00A9A90A0A0A00E0A00000009000090000A0AB0000A000A9000A9A000000900000A0009000B0090A0A900BFFFBFBFA99EBDBFE9FE9BFDBDAD90009090009B00B0909EBCFADBDADAF9F9EBDADBEDBCBD0A9090000000000909A900A90A9DA90B00B0000A09009CB009A0A0B0A0A0B0A0A0B090CB00009A0000A900000B0A0A000B000B0A0A0000A00900F909FFFDFBDEF9CBCBDF9BFDB9EB900A9000090000D090CBC9CB9DBCBDBD0F0F9EFDEF9F0F0AC9CA09000000900A000009C09C0A9E00B00A9A090A0A0A09A0009000900000009000A0BC0A000000A00A0A0B0009000A000B00000900A000A09A00E0BDFBCBF9FAF9BFAFFDBFEF9CFBC9009000000B000B09A99CACADADAF9FD</t>
  </si>
  <si>
    <t>Fuller</t>
  </si>
  <si>
    <t>Andrew</t>
  </si>
  <si>
    <t>Vice President, Sales</t>
  </si>
  <si>
    <t>Dr.</t>
  </si>
  <si>
    <t>908 W. Capital Way</t>
  </si>
  <si>
    <t>Tacoma</t>
  </si>
  <si>
    <t>(206) 555-9482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</si>
  <si>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00000000000000000000000000000000000000000000000000000000000000000000000000009FFFFFFFFFFFFFFFFFFFFFFFFFFFFFFE000000C00BFE000000A9000FFFFFFFFFFCFFFFFFFC009FFC00000000000000000000000000000000000F0000000000000000000000000000000000000000000000000000000000000000000000000009FFFFFFFFFFFFFFFFFFFFFFFFFFFFFFFDB09F00000000FCBFFE9E0BFFFFFFFFFF0FFFFFFC09FFFE0000000000000000000900000000000000000F000000000000000000000000000000000000000000000000000000000000000000000000000BFFFFFFFFFFFFFFFFFFFFFFFFFFFFFFFFFFFE000009009F09FFC0BFFFFFFFFFF0FFFFFFFFEFFFC00000000000000000000000000000000000000F000000000000000000000000000000000000000000000000000000000000000000000000009FFFFFFFFFFFFFFFFFFFFFFFFFFFFFFFFFF0F0B00000FF0000000BFFFFFFFFFFFDFFFFFF0F9FE0000000000000000000000000000000900000000F00000000000000000000000000000000000000000000000000000000000000000000000000FFFFFFFFFFFFFFFFFFFFFFFFFFFFFFFFFE09FFFC0A9F0000FC00BFFFFFFFFFFFEBFFFFCFFEFC00000000000000000000900000090000000000000F0000000000000000000000000000000000000000000000000000000000000000000000000BFFFFFFFFFFFFFFFFFFFFFFFFFFFFFFFFFF009CBE09C00000000BFFFFFFFFFFFFFDFFFCBFC90000000000000000000000000000000000000000000F0000000000000000000000000000000000000000000000000000000000000000000000009FFFFFFFFFFFFFFFFFFFFFFFFFFFFFFFFFFFC0009FF0BFA9F0A9BFFFFFFFFFFFFFEFFFFFFC000000000000000009000000000000000000000000000F000000000000000000000000000000000000000000000000000000000000000000000000FFFFFFFFFFFFFFFFFFFFFFFFFFFFFFFFFFFFF009FCBC0DFFFFDFFFFFFFFFFFFFFFF9F0FC000000000000000000C0000000000000000000000000000F000000000000000000000000000000000000000000000000000000000000000000000009FFFFFFFFFFFFFFFFFFFFFFFFFFFFFFFFFFFF00AF0000000000BFFFFFFFFFFFFFFFEFE0000000000000000000D000000000000000000000000000000F00000000000000000000000000000000000000000000000000000000000000000000009FFFFFFFFFFFFFFFFFFFFFFFFFFFFFFFFFFFFFFE9FC00BF0090BFFFFFFFFFFFFFFFFDFC00000000000000000C00000000000000000000000000000000F0000000000000000000000000000000000000000000000000000000000000000000000FFFFFFFFFFFFFFFFFFFFFFFFFFFFFFFFFFFFFFFD09EBFC9ADAFFFFFFFFFFFFFFFFFFFE000000000000000000000000000000000000000000000000000F000000000000000000000000000000000000000000000000000000000000000000000BFFFFFFFFFFFFFFFFFFFFFFFFFFFFFFFFFFFFFF00000000009FFFFFFFFFFFFFFFFFFFC00000000000000009C0000000000000000000000000000000000F000000000000000000000000000000000000000000000000000000000000000000009FFFFFFFFFFFFFFFFFFFFFFFFFFFFFFFFFFFFFFFFF0BFDBFFFFFFFFFFFFFFFFFFFFFFF00000000000000090000000000000000000000000000000000000F00000000000000000000000000000000000000000000000000000000000000000000FFFFFFFFFFFFFFFFFFFFFFFFFFFFFFFFFFFFFFFFFFFFFFFFFFFFFFFFFFFFFFFFFFFFFF00000000000000000000000000000000000000000000000000000F0000000000000000000000000000000000000000000000000000000000000000000BFFFFFFFFFFFFFFFFFFFFFFFFFFFFFFFFFFFFFFF9F9FDB9FFFFFFFFFFFFFFFFFFFFFFFE00000000000000000000000000000000000000000000000000000F000000000000000000000000000000000000000000000000000000000000000000BFFFFFFFFFFFFFFFFFFFFFFFFFFFFFFFFFFFFDFDBFFFBFFF99FFFFFFFFFFFFFFFFFFFFFC00000009000000000000000000000000000000000000000000000F000000000000000000000000000000000000000000000000000000000000000009FFFFFFFFFFFFFFFFFFFFFFFFFFFFFFFFFFFDBBFFF9FDFBDFFF9BFFFFFFFFFFFFFFFFFFF000000000000000000000000000000000000000000000000000000F00000000000000000000000000000000000000000000000000000000000000000FFFFFFFFFFFFFFFFFFFFFFFFFFFFFFFFF9FBFFDFBDFFBFFFBFFFF9FFFFFFFFFFFFFFFFFF0000000000000000000000000090A0009CB0DA9A9AF9E9BE900A00F0000000000000000000000000000000000000000000000000000000000000000BFFFFFFFFFFFFFFFFFFFFFFFFFFFFFFF9FFFFFFBFFBFBFDFBFFFFF9BFFFFFFFFFFFFFFFFE00000000000000009CA90A90F00C90BDA9ADA9FF9F9E9BD9B0C9C0F0000000000000000000000000000000000000000000000000000000000000009FFFFFFFFFFFFFFFFFFFFFFFFFFFFFF9FFFFBDFFF9FD0F9F9DFBFFFFF9FFFFFFFFFFFFFFFC0000000000000DADA99E09CB0F9BCBDAD9F9BDB0BCB9ADAFCB9A9FF000000000000000000000000000000000000000000000000000000000000000FFFFFFFFFFFFFFFFFFFFFFFFFFFDFBFFBF9FFBDA9F0AD0B0A09DB9BFFFBFFFFFFFFFFFFFFE0900000009CB0B9BDA99F9BDB0F9B0B9AB0F9ADF9BDADB99BCBDA9F00000000000000000000000000000000000000000000000000000000000000BFFFFFFFFFFFFFFFFFFFFFFFFFDBFBFDBFCF0F0FDFCBDAD0D9F0BEFDFBFFFFFFFFFFFFFFFFC000000000009CBCF0BCB0F0BDB9E9F9E9DB9E9B0F0BDB0FE9B9ADBF0000000000000000000000000000000000000000000000000000000000000BFFFFFFFFFFFFFFFFFFFFFFFFDBFFFF9FF0F9FFBCB0BD0F9A9E00D090BDFBFFFFFFFFFFFFFFC0000000C0B9FB9B9BDB9F9BDA9E9B9E99A9E9ADF99F9ADB99F0F9EF0000000000000000000000000000000000000000000000000000000000009FFFFFFFFFFFFFFFFFFFFFFFBDBDBDADEADBDA9C9F9F0FBDADA9DB0F0F9E9DBFFF9FFFFFFFFFE000000B09DA9CBCF09E9A9E9F9BD0F9ADBDB9F9A9E9ADADBE9F0F9F000000000000000000000000000000000000000000000000000000000000FFFFFFFFFFFFFFFFFFFFBE9FBFBE9FDBDBCBCBFBC9E9F9E0DBDA0DB09E09E9CB9FFFFFFFFFFFC00009000A9FB99B9F09F9F9B0F0B99E9ADADA9E9F9F9B9AD9A9B0FF00000000000000000000000000000000000000000000000000000000000BFFFFFFFFFFFFFFFFFDF9FDFBCDFDADA9E90B9C9CBFBCBFDBF0F9FBC9E99E9AD0FFFF9FFFFFFFE0000C0DBDB0DAD0F0BC9BCBCF9BCBC9BDB9BDB9F0B0F0F9BE9E9F9F00000000000000000000000000000000000000000000000000000000009FFFFFFFFFFFFFFFFDBBBFFB9CFB0BCB0F09FDE9FA90DB9CBD0F9E9CBF99E90F9A90BFF9FFFFFFC00000B9A9ADB9BF0BDBBCB9B9BCBDBBDA9EDA9E9B9F9F0BC9B9F9AF0000000000000000000000000000000000000000000000000000000009FFFFFFFFFFFFFF9F9BDFCB0DCB0DBC9DBDBF0A9E99FF0FCB0FB9E9FBC9EB0F09EDBCF9BF9BFFFF000909CBDBDB0F09BCB0DBDADADB9A9CBDB9B9F9E9E9A9BDBFCB0F9F9F0F0D000000000000000000000000000000000000000000000000000FFFFFFFFFFFFD9BF9FFB9FCB0BCB0DBE9E90DBDB9E09CB09AD0DBDA9DBD9C99E99E9B0F0FFFFFFFC0F0A9BCBCBCB9F0B9DB0B0F9B9E9DB9B0F0DA9F9F9F9E9A9B9DB0FF9F99BBF990C000000000000000000000000000000000000000000000FFFFFFFFFFFB0BFF0FBCDADBC9E9BCB0D09AF09E0D9F9A9F0DA9E09D0A00F0BCBDA9F0F0F0FB9FFF00009CBDB9F9BCBDF0B0F9F90FCBCB0F0F9BF9F0BCB0F9F9F9EB0F9FB0BDAFDBCF9AD09A0CBCB0000000000000000000000000000000000BFFFFFFFFF0BD9FF9F9C9ADA09F09C9CB0BFD09E99FA9AD9E9F9F99F0F9F99BD9B0FD0FF9F9E9FFFF009ADA9B0F0BCB9B0B0F9E9AF9B9B9F0B90F90B9F9BDB0BCBCB9DB0F9F0BD9A9B0F90F0DB909FF000000000000000000000000000000009FFFFFFFBC9F9EF9F0F0BC9A9DA99E9A9CBD0BFD9E90DFDA9F9BCBCBCBDBCBEDBEDF9BF99F0F9E9BFFC00009C9F9BDB9E9F9D0B9F90F9E9E9F0DB0FBCF0BCBC9F9BFC9A9FBCBDABDBC9B9EB9BADBFA9AF0000000000000000000000000000000FFFFFFE90BDADBF9E90D0BC9E90E90F0F90BD0BA9FFB9A9F9E9F9F9F9F0DBDBCB9FBE9EF0BF9E9E9FF009090B0BCB0D9BCBA9BCB0F9BCB99A9F0BD09B9F9B9BA9E99BE9A9FF909DADB0DB9DAD9BC9DBD9C00000000000000000000000000000FFFFFD09BDFB9F0BC9E9A9C9A90F9CB090BDA9F9DF09FD9FDADBCBDBDE9BFBDFBDCBD9DB9FDFFBFD9FE000E000D0B9FBADBDDADB9F0BCBDAD9F0BCBFBCB9E9E9DB9FAD9BDBF9A9FAB90DA9F0B9ADB9BE9ABC000000000000000000000000000BFFFFCB9BCFB0FD0D0A909CB09CB9CB0FDBCBDF9EBDBF0BE9BDBDBF9E9BFFD0FBDFBF0FB0DBF0FFDBE90009090B0B0DB0D9A9A99EDAD9BDA9BAB9F9B9CB9E9F9F0BCBDBADA9F9DA9D9E9B9E9BC9FA9E99F9CBC00000000000000000000000009FFFE99DADB0DF0B0BD00F0B0FA9C0B9DB0DBDA9F90F9FFFDBDBFFDFF9FDBDBF9FBFDBFF9FBCBF9FAF9FBC000AC00C9ADB0BDBDADB9B0F0BDAD9CF0BCFBDF9B0B0F9BDAD9BDAFABDABD9ADB9E9BC9F99E9AF99B0000000000000000000000000FFF99EBDBDFB09E9C00F09FC90DBDB0F0DBADBD0BFF9F99FBFFDB9B9FFBDFBDBF9F9FDBDFDBDDFFDFFAFDBF090090009A9F0BCB9ADADB9F0BDAB9BDB9F0B0FDBDB0BCB9AD0BDF9DA9DABD0BDBD0B0F9E9BD9AD0F00000000000000000000000BFF09E99ADB0DB0009A99F009BDBCB0F9A9CDBCBFDBDF0FF9BDBFDFFFF9FFBDFFDFFFBFFFBFFBA9FBF9F9FCBC009A090E9C9BDB9CB9F9CB9F909DADADA9F9F9ADADBDBF0F0BCBBDA9FA9D0BCB9AB9F9A9BCBE9BF9B0000000000000000000009FE09F9DAD9ADA0D0F0D9E09FF0F0B9F9E9DBA9DBDB9EBFDBFDFFDBF9F9FFF9FBFBF9FFDBDFF9FDFBDFFDAFBFB0000000909ADA9CBBCB0BBCBCBEB9BDB9F9E9ADB9BC9A9F9BDB9DBDA9DBAF9BCBD0DA9F0DB99E90D0F00000000000000000000FF99BCB0F0E90DA090B0A9DB09F9FDE9E9DA9DEBDADFFDBFDBFBFBFFFFFF9FFFFFDFBDFBFF9FFFF9FFBDBFDBCFF009CB00AC99FB9C9BDBC9F9B990FCB0F0F9BDB0F09BDF0BC9ADFCB9E9D90F9BDA9BDA9F0DA99EB9BCB000000000000000000BF00DB0DB9B0F0090BC9D0BCBDA9A9B9E9A9FBF9F9FB9FBDBFDFDFDFF9FFFFFFFDFFFFFDFBFFBDBFBFDBEFBFFBD9F00000900AC9FABC9ADB0BC9E9B9BDB9F0F0F9F0FA9A9F9BF9AFB9E9BEBD0BDADBCB9F0B9F0F99E9BDF00000000000000000FC0BD0F90D0D00F0D09A9F9BDADBDF0F9F9F0D0F9FBDFFDF9FFBFBFBFFFF9FF9FFBFDFFBFDFFDFFFFFFF9FDBDFBEBF0090C0909B0D9B9F90F9BF0BCBCB0F9BDB9E9BD0F9F0F09E9F9E99E990BDADB0B9E99BDADB9E99F0B0000000000000000BF0BDA99ADA0B0909A9F0F09E9FBCB9F9CBC9FBF9FBDFBDABDBFDFFDFDF9FFBFFFFFFBF9FFFFBFBFDFFDBFFBFEBFFDF0000B00A9ADBA9E9E9B0F09DBDB9F9ADA9E9BDA9BDADB9E9FDB90F9BCBCBDB0DADBCBCB990F9EA9F9F000000000000000FC0DADBC9009C9E0F9CB9F9F9F09FDADBF9FBDBDFF9EBDBFDBDBFF9FBFFFFFDF9F9FDFFFFFBFDFFFBFFBFFFDBDF9FAFF0000909C9A9DBDB9E9F9F9A9BCF0FDB9F9F0BDBCB9F0F9B0BEDB0F0B090BDB9DB0BDBDAF9A99DA9EBC9000000000000BFC09D09AD0DA0099A0BCB0F0F9F9BDF9CBF9E9F09FF9FF9FBDBDBFF9FDF9F9FFFBFFBDFBDFFFFBDFFFFFFDBFFBDFBDBDF0900C0009E9A9E99A9E9F9E9B9B0BCF0F9F9A9BDA9B0F9FF9B0F9BD0BDB0F0BDBD09AD9E9F0B9F999AC00000000000FE09A9BC90B0090F0D9DBDBDBDBFCFBB9B9C9BDBFF9FDBDBDBDBDF9BDBFBFFFF9FDBDFFBFFBDF9FFBDBFBDFFFDFFBDFFBFE00B09A9C90DB9F0DBDB0B9F0F0F9B9BDA9E9F0BDBCB9E9FB0F9BC0BCB0F9BCBDA9BF9A9B0F9E9ADADB0000000000FF0DA9F09000C9E9ADB9EB0FBDAF9BBFCFFCBBDADBDBCB9F9FDBDA9FDBF9FFDB9FFBDBFBFDBFFBFFBFFFDFFBFBFBBDBFF9FF0000000B0FBADADB0B0F9E9F9F9BCBCB9F9F0BDBCB9E9BDF99ADBD09BDBCBBDBDAD0BD0F909BDB090BD000000000FFF09C9E09E9B09F09AF99F0F9F9FDDBDB9BDFDBDFBDBDFBDADF9BDB9F9F9FBDFBDFFDBFDBDFBDBDFDBFFBFFDFFDFFF0FFBDF0000D00909DB9A9F9F0F9F9A9ADBDB0F0F09E9BFCB9BCBCF9DA9A9CBDB9D0B0BDBDABD0FBC9ADBDBCB9000000009FFC9B0900000F09F9DBE9F9FF9FABDBBCFF9BE9BC9FFBDBD9B0FDADBDBDF9FF9FBDBFDFBFBDFFFBFBFBFFFBFBFBF9FF9FFBFF090A09E9A9E9D0BCB90B0F9F9F0F9F9B9FB9E9BDBCBBFB9A9DBDA90BCB0BDBDA9BD0B9909BDB0B09F0E00000000BCA09F0C90D090F0FBC9F9F0BFDDFBFC99BEDBFDBF9D9EBFBDB9F9BDBDB9FF9FDFBDBFBDFFFBDBDFDFDF9FFFFDF9FB9FF0FDF000900009F9F0BDB9E9F9BCBCBB9E9ADA90F9F9ADBD0F9E9FADA9CBDBDBCBD0B9E9BDBE9AF9E9C9FB09000000000099F00B0B0BE9BDBC9F0BF9F0BBBDF9BFFDBDB9F9FBBF9C9F9F99FD0BDFB9FFBFFFFFDF9FBDFBFFBFBFFFF9FBFFF9FF9FBFBC0000D09E9B0BDA9E9DA9E9B9BCF99F9F9F9ADADBE9FF9B099BD0B9E9A99A9F0DBC9A99F90F9B0A9CBC0000000000CB0B000DBC9CBC9BFBFC9F9FFDDF9FF9BBFBDFBF9FD9FBF9F9FFBBDB999F9F9F9F9BFBFDBBFDBDFFFFFFFFFFBFFFFBFFFFFF009A0A09CBD0B9F9A9BDB0DADB9AF0BCB0F9BF9BDA9FEDBCBCBD09BDBCBDA9F0B9E9E90F9AD9D9B99BC900000009AD9C0DA09BF99BFDBD9FBFF9BFBBF9FFDFDBF9F9FBFBDBDB9F9FD9F9FF9F9F9DBDFD9F9FDFBFFFBDBFF9FBFDFDBFFDBBFDBFF009009A9EBD0F0F9ADADB9F9E9DBDB9E9ADB0F0BDADB90B9F9A9E9BC9A9F90BDA99BDB0BDB0BADAF09AC000000099A0909DAD0F0F9BCBFBDADFF9FDBFBDBFBDBFFF9FDFBDBFF9F9BF9F09F0F9EBDB9FF9FFBFFFBFFFFDBFFFFBFBF9FBFDFBFFF000C900999A9BDB0DBDB0F0B9FA9ADB9F9BDB9F9E9FBCB9E9A9CB9E9B9DB0BDA9FBCB09CB0F0D9F99E900000009CBC0B0F0B9F9FDADF9FDBDBF9FDBFBDBDFDFFF99BDBBDBDF9FBFFD9F9F9F9F99F9FF9BFBDBDFFBFBFFFFBDBDFF9FFFDFBDFFF000B00B0FAD0F0BCBA9ADBDBCBDBDB0F0F0F0F0F9BF99E99BDA99F9E9EB0F09F909F9E9BDB99AB9CB9F90900000B909C99BC9A9FBDBBDBF9BF9FFBFDFFFBFB9F9FFFBDFBFFBF9F9FBFDBDBDB0FF9F9FBFDFFFFBDFFDFFBDFFFF9FBDBFBFFFF9FF00000C909BB9F9BD9FDA9ADB9BDA9F9B9BDB9F0BCBE99E9E99E0B9BD9F9BDA9FB0B99E9ADAD9CBBCB0F0A90009CBCA9AC0F9FD0F0DFBFDF9FF9BDFF9F9FFDBFF9F9FBFDBDBFFFF9FBBDBDBD99BDBC9DBF9FBFFFFBFBDFFBDBFBFFFFDFFFFBFFFB09C90AD0D0F0F0B0B9F9F9E9EBDB0F0F9BCB9F9BFDBC9B9BC9BDADA9A9E99F0DBDE99BDB9B0B9CB9F9F9CB909B9090D9B9F0BBDBF9F9FBFBDFFBFBFBFBDFF9BFFF9FDBFBFDBF9FFDFBDADBC9CB9BFBDBFDFFFFBFFFBFBFFBDFDFBFFBF9FFFFBC00A0090B0B9F9E9F9E9A9E9FDB0FDBD0BCBDA9E9FB09BE9E9BDADB9F9F99EB9BF0B9ADADA0DBCB9E9A90B0C0BDA09E9ADADBDFDBDBFFBD9FFFBDBDBDFDBF9FFDB9FDBF9FDBFDBF9F9DBDBDBFB9FDBDBDFBFFBFDF9FDFDFBDFBFBFDBDFFFFF9FF009090BC9BCB09B9E9BDBDB9A9F9A9ABDBDA9F9FF9DAD9F9DA9DBC9ADBCB9CBC9BDADBDBD9A9BD0BDBDBDB90DAD009F9F9F0B9FA9DBDFBFDBDFFFFFFFBFDBDBFDBFBDFFBFFDBDFBFFFBDBDBD9FDBDBDBFDBDFFFBFFBFBDFBFFFFFFFFBFFBFFFF0000E00B0F9F9F0F9F0BCB0F9F0F9F9DBCB9F0B0FFA9A9BA9DA9BBD9A9BCB9FBDA99A9A9AD9CB9F0BCB0BCB0990DA9CB0F9FDADFBFDBDFBFFBDBFFBFDFBFBF9BFF9FB9FDBDBFBDBDBD99F9DBDBDBD9FD9BFBFFFF9FDBFFBDBDBDBFBFDFBDFBFFF0090909C9A9E9B0F9F9BDB0F9F0F0F0BBCB9FDBF09F9FC9DA9F0DA9DBCB9E90BDBC9DBD9A9B9E99F99F9900BE9A9CBDB9E9BFBFDBFFFBDF9FBFF9FFBFFFDFFBD9FBDF9FBFF9FBDB9FFFFFFFF9F9FB9BFDFFFFFBFFBFDBDFFFFFFFFFFBFFFFFBF0000AC9A9F9B9CB9E9E9ADB9EB9FB9BDFBDA9ADF9F09A9BA9FBDB9EB0B9CB9BCBCB9BE9A9CBC9BF0BF0F0F9C90C9B9CBD9FD9D9BFDB9FFBFFDFFFFFFFBDBB9DBFBDFBBFDB9F0DF9FDBFFDBDFDBF9DFFDBFFF9FFF9BDBFFFBF9FF9FFBFFFFFFFF00090909CBCBCB9F9F9BDB0F99F09E9E90BDBDBFB0DBDBC9CBDADA9DBC9BDE9F9BDAD9BDA99BF09F09B0909BCB9ACB9FAF9BFBFDBFFF9FDBFBFBFBFBDFFFDFBDF9F9FD9F0D9B9FD9BDB9F9BF9FDFBDBFFFFFE99FFFDBFBFDFFFFFFDFFFBF9FFF900C0A0B9BDA9CB9E9ADADBDBE9BF9F9BFCBCB0BCBA9ADB9B0F9BDA9F9E9B9A9E9BDAF09DAD90F09F0DBD09F00D9BCB9DBCF9FBF9F9DFBBDFFFDFFDFBFBFFBDBBF9FBF09B9D9F9BD9FDBDFDBDBF9FFDFFFFF9009F9BD9FBBFBFBFBFFFFFFFBDFE09A90C0F0BDB9E9BDB9F0B0F9F0F0BCB9BDBDBDF9DBDBCADB9FE99F0B99E9DB9F0B99FB09B0F9BDA9B0B0FB09A0DBDBBDB9E9FF9FFB9FDFBF9FBDBFFFDFBDBDFDBD9DBD9CB99BDBF9BDB9FDB9DBD9BD990000909ADBF9DFDFDFFFFBF9FFFFFBF00000909BDA9E9BCBCF0F9F9ADB9F9BDE9A9ADFA9ADADB9B9F099E9BD0F9FB0F0BDBE909E9F9BCB9F09CB9C9E9DBF0FDA9FDBF9FBFDFDBFFFFFFFFF9FFBDF9F900000909B9CBD9D99C90909090900909009DBDCBD9F9FFBFFBFDFFFFFFBFFFFF009CB0B9E9BD9ADBDB9B9F0BDB0F0BCB9BDBDAF9C9B9AD0DADBDA9ADA9AF0DB9F9AD9BDA90BCB9E90DB09F0099A9DBF9FF9BFDBF9BFBFFBDFFBDBFFFF9FBDB900B090900909009000909C9AD09099CB09F9BDBBDBFBFF9F9FFBFBF9FFFDFBFFF000000CB9E9ADBDBA9E9E9FDA9F9BDB9FCBCB9FBBC9F9B9BDB0BD09BD99BF0F0BDBBCB9DBDB9CB9E90090BF9AD9F0FDB9EDBDBDFFDBDBDFFBFFFF9FFBFDFBDA9D9BDB0D90D0909B9DBD9BD99F9F9F9DBD9F9FDBF9FDFBFBF9FFFFFFFFFBFFFBFC09A9090F9F9A9AD9F9F9B0BDA9E9ADA9B9BCBFC9BA9F0F0BDF9A9F0B0F09B9F909CB9E90B0FB9E90000FD00DABCB9BDF9BDBFBFBFDBFBFFFFFFBFFBDFBF9F9FBFDBDF9BDB9DBD9F99BD9F9F9BDBDBBDFBDFBFF9FFBFFDFFFF9F9FBFBFFFF9FFB00C0A0F0B0F9F9BE9A9E9FF9BDBDB9F9E9E99B9BC9CB90BDA9AD90B0DBDBFCBCBFB9E90F9DB9C9000099B09B9DB9F0F9BDBF9DBDFFBFDFBDBF9FDBDBFF9F9FBFDBF9BFDB9FBDBDBDBDFBD9DBD9F9DDBF9FBDF9FF9FF9FBDBFFFFFDFFFDBFFFFC09A9099BDF9E9BC9F9F9BCB0F0F0BCBCB9BCBFD09BBDAD0B9F90FBD9A9BC9BDB090F9F90ABC9B9F9F90E90BC9ADF9FCBFF0FFBFF9F9FBFFFFFFFBFFF9FFFFFDBFDFFDBFDF9DBDBDBDBDFFFBDFBDBFBDBFFFBFF9FFFFFFFFFF9FBFBFFBFFFFBFF00000CBCB0B9F9FA9A9ADB9F9B9BDBDB0FCB0BEBC9CB9B9CB0F909AD9E9BF0BCB9F0B0F9D9BD9FDF9F99E9CBF9A9E9BD0FBD9DBFBFF9FDBFDBDFDB9FF9FBFDBDBF9F9F9FFF9FFDBDFFFFFFFFBDFF9FFFFFFF9FFBFDBFDBFDBFDFDFBFFFF9FFBF009CB00BDBCB0F9FDBD9ADF0F0F0B0BDB9BDBF99B0B9E9CB9F9E9F9BA9F09F9B9E9BDB09A9DBFFBFFFF090A90F9F9F9BF9FBFF9FDDBFFBFBFFBFBFFF9FFFDBFF9FFFBDBF9FF9F9FFBFB9F9DBDFBDFFFBFFFFFF9FDBFFFFFBFFBFBFDFFBFFFBDFF000009B0F9F9FA9ADABDB9F9F9BDBDADADA9F0F0D9E90B9E9A99A9C9DA9FBCBCB9E90DAD9FF9DFFDBF90F9DF9E9EBDF9F9DBDFBFBBF9FDFBDF9FDF9FFBDBFDBFFB9FF9F9F9F9BF9FBDFBDBFF9FFFBFDFDBFF9FFBFF9FBFFF9F9FFFBFFFBFFFFF09A09F0F9B0FBD9F9BD9AF9E9ADAF0F9B9F0DB09AB9F9CB9F9E9DAB0BDB0DB99CB9F9B9BF9FFBDBFFDF09E9AD9B9CB9F0FBFBF9FDFFFFBDFBFFFBFFBDFFBDBDBFDF9FF9FBF9FF9FDF9FDBF9FBFBFDBFFBF9FFF9F9FFFDF9FFFFFBFFDFFFDFBFFC09C009BC9FBCBE9ADAF9E9B9F9BDB0F0F0BBDBC9DA9A9E90B9A9D9F0BDB0FA9BCB0F0D9FF9FFBDBFFF909F9AD9FBDE9F9FD9FF9BF9FFFBDBDBFDBDFBDBDBFFD9BDBDBF9DBF9FFBFFFBFDFFFDFDBDFBFDBFF9FFFFF9FBFF9FF9FFFFFFBFFBFFFF0090BC0BB0DBDBD9BD9F9F0F0F0BDB9F9F9FB09B0F9C99BDBC9F0B0BDA9F9DADB9F99FBDBF9BDF9FBF0DB0BDBC9F9BDBF9BFF9FF9FF9BDFFFF9FBFBFBFFFDBBFD9E9F9EBDBFF9FF09FFBFFDBFBFFBDBFDF9FBDBDBFFFDBFBDFBDBFBFFFFFF9FF00A009BD0FB9F9AF0BA9E9BDB9F9F0F0BCBF0DB0DB0B9BCB09B0F09DA9DB0BDB9E90FF9DBDFFF9DBFD0B0FDBCBBF9F9F9FFDB9F9FF9FFFFBDBFBDFFDFDF9FBDDBF99DBD9F9F9FF9FBDBDB9BFD9F9FFDBF9FBDFFFFDBDBFFDBFFFF9FFFBFFFFFFC090F0DA9BDEB0F9F9DF9BCB0F0F0B9FDB9DB9CBB0D9E9BDBC9F9FA9F9ADBCB0F9DB9DBDB9F9FFBDF0DBD9ADB9D0BDBFE9BBFDBF9FFBDBDFBDBDBDBFBFBF9FFBDBBFBDBF9E9FBDF9DBF9FDFDBFBF9FBDFF9FFB9FBFFBFDBFFBDFFFFFFFF9FBFFF0000B0FBCBBDF9B0FAB0F9F9BDBBCF0BCFADA9C9BA99ADB0B0B09DA9F9A9BDB0B09FBFFDBFF9FFBFB00BDB0DABDF0F99FD9FBDBF9FFBFBFDBFFFBD9FDFDBD9FBDFDF0DBDB9D9BFFF9EFBFBFDBDFFDBFBDF9FFFFDBDF9FDBDFBFBFFBFFFFFF9FFA0900909BD9A9E9F9DBDA9BCB0D9B9F9B9FBD0B9C9F0D9AD9C9F9A9F09DBCB0DBDBD99BFF9FFF9FDC9F09F0BD9A9F9FF9FBDFBFDBF9FDF9FFDBDFFFBBFBFFFBDBDB9FB0F9FBFD9F9F99DBDFBFFFBFDBDBFFBDBDBFFBFBFFFBFDFFFFFFFFFBDBFC000DADBCBF9F9F9EBDB9F0F9FBEDA9E9EF90B9E9B09BAD9A9B9E9F09FB0B9DA9BDBFFFDFFBFFFDB0B09F0BDBE9F9BF9FBDBBDDBFDFFFBFF9FFB99BDF9FF9F9F9FBDBDF9FDBDBFFF09CB0F9FFFBD9FFFFDBDFFBDF9FDFDFBDFFFFFFFFFBFFD9FF009A090BF0F0B0FB9E9CB9B9AD9B9F9F99E9C99AD9AD9B0DADA90BDB0D9F0B9FDFDBDBF9FFF9FBF09FE9F9E99F9FCBFBDBFDBBDBF9F9F9FFBDFFFFDBF9FF9F9F9F9DB99BFDBFD99F9B9DBF999FFBDBDBFFFB9FBFFFBFBDFFBFBFFBFFFFFFBFFF000090F9DB9F9F9ADBFB0F0F9BE9E9E9BF9A9EB9AD9AD0B09BDBD0BDBA9ADA9BBFFF9F9FF9FFFDBD009ADB9E9DA9F9FCBDBFDBF9FFBFFF9FFBDF9BF9DBFBFFBF9FE9DBFD9BDBF009FDB9DBFC0909BDBDBDFFFDF9F9FFFBFDFFFFFFFFFBFFFFBFD009E90ABDA9E9F9F09F9BDBC9BDB9F0FFE9099E99ADBBDBC909A9F09DBD99DFDBDBF9FFBFF909F0BDBDB0D9BE9FBDB9FBDBF9FFBDFDBDFF9FFBFF9FF9FDFBDFF99B09DBC0009DB9B9FFBDFB99F9DBF9FF9BDBBFFFBDFFFBFFFFFFFFFFFBDBDFE09A00F9DBBDB9E9BFF0BCB0BF0BCB9F9B99F9E9DADA9C90B0BF9F0BCB09A9FBF9FF9DF9FC909FB0DAD0FD9BE9F9DBFDBDBF9FF9DBFBFF9FFF9FF9FBDB9FBDFB90F9FDB09B9D9AD9FFDBDBBFFF9FBFFFFB9FFFDFDBDBF9FFFFFFFFFFFFFFFFFFF0000909AFCB0F9BCB99F9F9F9FDB9E9BFCB0B9B09BDB9AD9F090BD9BDBC9FBDFF9FFA9F9909BFDA9B9B0BAD99BFBF9BFF9FF9FBFBDF9FFFBFF9FFDFBDF9FBDFDF9FFBDBDBDBD9BFD9FFFDFF9FFFFFFDBDFB9BFBFFFFFFFDBFFFFFFBFFFBDBFFF0090E9BF9BDF9E9BCBE9BCB0FA9ADB0F9F0D0F0F09BCB9A99F9F0BC9A9A99FF9DBFFDB9DBFDBFC9CBDE9C9BE9DA9FFD9BF9FF9FDFBFFF9FFDFFFFBDFBDBBDF9BDBDBDBFFDBCBD9FBFFBFBDFF9BFFFFF9BDDFDFFF9FDBDFFFBFFFFFFFFFFF9FFF90E900D0F0B0BDBDBDBCB9F99FBDADB9FB9A99B9ADA9F0DA90B09F9ADBD9FF9FBFF99DBFFF9FF9A9DA9DBFC9FBDF9BFFF9F9BFBF9FDBFFFFBFFF9FFBDBDDBBFDB9FBDFD9BF99BF9FFFDFFBFFFFFFFF99FBBFFBDBFFFFFBFFFFFFFFFFFFFF9BFFC0909A9B9F9F9ADABF9BDA9AF9FBDBCBF90DBCBC9B9F09B9CBD9F9AD9B0BFBDBDBD9FBDFF9FFD09DA9BE999BF9F9FFDB9FBFDFFDFFBDBDBDFFF9FF9FF9FBFDF09FD9FB9FFD9FF9FFFFF9FFFFFFFFFF9FFFDF9FFFDFBF9FFFFFFFFFFFBFFBDFFBF00AC09EDADA9F9BD09E9F9F9E9CB0BDBCB90B09F0F0F0DA90B0BC9B0D9FDDBFFD9BDFBFFFDBF0B0DBD9BCBDBCBF9FBDFBDFBDBF9F9FFFFBDFFFFFFDBFF99F9F99FF99F90BF9FF9FF9FFDBFFFFBFF9FF9FFBFF9FBFFFFFFFFFFFFFFFFFFF9FDFF0909A9B9B9BDAF0BFF9BCB0F9FB9FDBFBCBDBDA99B99B09F9C99BC9BA9BFB9FFBF9BDF9FFBFF9CBBCBE9F9ADBDBF9FBDFBDFBDBFDF9F9FFF9FBDFFFF9FFBDBDB09BFDBDBDBF9FF9FBDBDFFFFFFFFB9FF9FFFFFFFFDBFFFFFFFFFFFFFFFF9FFFFA0009CADADA9DBD90BCB9F9BF0F0B0FF99090B9CBCBC0F90B9BE99AD9FFD9FFFDFFDBFFFB9FD009C999F09F9FBDFBDBF9FBFDFF9FBFFFBDBFFDFBFBDFF9FFFBD9F99BCBDBD9F99FFDBFFBFFBDBF9FFFBFFF9FFDBFFFFDFBFFFFFFFFFBFFBFFBFD09E099BDBDBA9AFFB9F0BCB0F9FDB9BDA9EB9CB09B9B90F0F099E99BDB9BDFFB9F9FDBFDFFF0BDB0FF0BF0F99FBDBFDBDFDBBDBFFDB9FFFFFFBFDFFBF9FDBD9F09FDB9F9DBF9FFDBFDBFFFFFFFF9FBFDFBFFBFFFDBFFFFFFFFFFFBFFFBDF9FFF0009A9E9A9F9F9F90F0BDB9F9E9A9FF9C99C9A99F0D0CB990BCB90F9FF9FBFFDFBDBFF9F99F090FB09F9DB9FFBDBDFBFBFBDFBD99FFFDBDF9FDBFBDFDFBFFFBDBDA9C9F9A9DBDBFDBFFFFFFFBDBFFDFBDFFFDBFFBFFFFFFFFFFFFFFFFDBFF9FF0090CB9F9E9E9F0BF9F9ADBE9BBDE9EB9A0BD9E90B9B9CB0F99ADB09BDF9FFFBDFBDFFFBFF9F0D9F9F9EBDB9F9FFBD9FDBFBDFFFBDBDFFFBFBFDFFFBF9F9FBDBDBDBB90F9F9FBDBFDBFFFFFFFFFFFBFFBF9FFFFDFFFBFFFFFFFFFFFFFBFFDBFF9A0A90F0B9F9A9FDADADB0DBCDA9BFF9C9D0B090F9E90B9D0B0D099FFF09FBFFF9F9BFDF09F09A90F9F99BCB9FBDFBF9BFDFFBDBDBFBF9BDFFDBF9FDFFBFFDFFFDBDDF99F9F9DBF9FFFFFFBFFFFF9FFDFFFF9FFBFFFFFFFFFFFFFFFFFFFDF9FF0D090F9BD0BFDF9ADB9BCBBDBBDBCBF90B0B9DADB090BD0B09DA90F9B99FBDFFFFF9FFF99F00DBDBDA90FDBDFF9F9FBDFDBDBDFFFFDBDBDFBDBFBDBBF9FD9BFBF9F9AB9FDF9FBFDFBDFFFFFFFFFFFBFBFFFFFFBFFBFFFFFFFBFFFFBFFBFFBDBFF0009B0F0FF9B0BF9ADE9BDA9CBCBDBE9CBCB0909DBC0BD0F9A9A99FDFF9FFFFBDBD9FFCB9F9A90F9BF9B9F9B9FBF9FDBFBFFFBFF9BDFBFBDBF9FFDF9F9BF9FDBF9F9DF9B9BDF9F9FBFFFFFFFBDFBDFDBFDBFFDBDFFFFFFFFFFBFFFFFF0BDBFFC09ACBDB9B9E9FD0F9B9ADBDFB9F9BD9A999ADA9A99B09A900D9D09BF9F9BFBDFFDB0BFD9F00DBDBC9FD0B9FDBDBDBFBDBDBDBDBDFFBDFDF9DFF9BFF9FFDBDBF9FBDB0BD9F9BDB9F9FBFFFF9FFF9FFBFDFBFDBFFBFDBFFBFFFFDFFFBFFC99DBFFE0909BCBCBF9ABF9E9F9A9A9F0BCBBF90E9D09C90E9DADA9B9A00BFF9FD99FFBFBFD99BF00009E9B99AD9EBBDFF9F9FDBFFBDFFBFDFBFBFFBF9FDBDBF9B9F9DBFDBDFDBCBDFBFDBDFFFFFBFF9BFF9FFBBDBFF9FFFFFFBFFFFFFBFFFFFF09BFFD090ADA9F9B0F9F0F9F0F9FF9ADB9FF0CB99A9B0BF9B0999C9C9B99FF9F9BFFBDFFFFF0F900C9BDBDF0F9BD9CFB9FBDBBFDBDBF9F9FBDBDB9F9F9FBFF9FDF9FB9F9BDB99F9F99DBFFBFFFFDF9FFF9FF9FDFDA9FDBF9FFDFFF9FFFFFFFF009DFF0F00DB9F9ADF9F9F9A9B0F90BDB0F9DB90BE9C0D9090BCB0B0BC009BF9FD0BDFF9FFBDF9F09009ADA9B9F9FBB9FD9FBDFDBFFFDFBFF9F9FDF9F9F9F9FFBFBF9DBDBC9BCB9F9FBFF99FFFBFB9FBD9F9ADA9B9F9FBDBFBFBFFFFBFFFBFBFF09BFF00A9A9F0BDB0F0F0F9E9F0FBDADBCBBCBD09B9A0F9AD09C9C99B909FFDBF99BBDF9FF9BF00000999FDDBDA9DF9BF9FDBBF9F9BBD9BDADB0B0F9EBF9F9BDBDBF9F0FBCBDF9DBDF9FFFBFFFFDBDFBFCF9BDFDB9F9FBDBDFFDBFFFFFFFFFF0099FF0D009E9FCBF9BBF9BCB09B9E9F0B9FDB00BC9C990BDA9B9A9AD0D09BF9FDBDFDFBFF0BFD00E900F99A9F09FB9FDBFFBDFBFBFDFBFDBDBDBDF9BD99DBFDBDBDFF9F99F9B9FBDB9FBDFFFFF0BFF9E9BDBDB9BDBF9F9FFBFFBFFFBFFFFFFBF090FF0009E9B9BDAF0DBFCBDBCBDFB9FDA9BC9BD9B0B0BD090DAD0909A90FFDBFD9BFBFDF9DF00900E9BCFBDB9F9FDBBFDB9F9D9FDBB9DA9F9F9F9BDB9EB099BFDBDB9F9F9BFDADBDFF9FBFFFD9FC9BD9F9BDBFFFFFFFFFBFDBFF9FFFFBFFFFC9FFBF0A9E9BCBCBD9FBF0B9B0BDAB0F0B9FFBC00B0D0D9A9F0B909CBD009BFF9F9E9FFFFDBFB0000900DB9DBCF9E9BDBDBDF9FBF9BC9FBDB9FBDBFFBDF9DBDAD9AFBFDBDBC9DBDBDBDBFF9BFFADBB9F9F9BDBDF9BDBFFFFFBFFFFFBFFFFFFFF0B9FFDC909BDBDB9FA9CBDBDAD0BDBDBDADBDB99ADB0B0F9090DA9A90B90F99FF9F99FFFB9FDAD000E09ADABDB9F9F9F9FFBF9DBDF9BF0DBDBDBFDBDFBDBF9BDBD99DBBDADB9BDBDBDBDBDFFFF90DFBDBD9FFDBFFD909A9FFFF9909F9FFFFFFFAD0BFA9E9ADADADA9FFB9E9ADB0DADADBDADF9E0990D0900F0B99C90BC090BFF99FDBBDBDF0BD00009009B9DA9F9FBDBFDBDFBF9BAF0DB9BCBDBDBDB0DBD99DBDBBF9FDBDBDE9BDBFBDBFFBFF09FBFDADBFFFFFD90BDBDFBD0000BDBFBFFFFFF00BFADA90D9BF9BDF0BDE9BDA9F9B9F9AF9BF009BCB0B0DB90D0F0BC99B0B9DF9FF99CBDF9BDA0000009DEDB9F9AD9FBDBBFBF9BD999B9E99BC9FF9FDBF9FFF9DBDDBDBDBDB99DBF9DBFBFDFF9BF9909909090000FFFF900000F9DBFFFFFBFF09E90C90DABAF9ADA9BDA9BCB9F0BCF9AD9BCDB9C09D00B09E90B0909AD09C9BFF99E9BDBF00900000000B9ADBDBDBFADBDFDBDBDBCF0D09F9FF009F9FF9F090BE9EBFBFBFBDF0BD9FBDFDBFFE9DBC09FFF00000909FFF0009090FBFDBF9FFFFF09E900A99D9DBDB9FCBDBCBCB09FB0BDBADBBCB9A0B9C9F09A9DBC909A90B099FF9BDBFDBD00090009000F9BDADBD9F9FBBFF9EDB9900000999BF0000009FFD9999909FDBDBDF9BF9FBFBDBFDA99BB09FF009FE000FC009FFF099DBBDFFBFFFD0000A9CA0BE9E9E9BDA9F9B9EB09F9E9DFADF9C09D09A90BC9CB0B0E990F9F00F9FDBDA900000000000090D0BDBDEB9F9FDB9F9BC9E9900000BFC0000090FFFFFD099F9BD0B9BDF9F9F9FFFFFD0FD9D09000090000000FBFF090BBDFBFDFFFF0ADBC9009C99BF9BDABDB0F0F9DBC9ADBA99BF0B9B0BC90F990B09D099E9090099FB9FFD0000000000009CBB9F9BDB9FDE9BFDBFF9B90A9C9C0000009FC00BFF000BDBDFDBBDFDBBFFFFFFFFFB09BFBFBDBD0C009009F9FF000BDBDFADFBFBFE09B000A90A9AF0BCB9DB0F0F90BCBBF9AD9EFBD000D0BCB90E90DB0B0B9E9AD9A009F990000000000000009CB9F0BDFBB9FF9FB99FCBD909A9DE900009000000AD99F9BF09DB9BDFF9FFBF9FFDF090D9DADBF9FFFFF9BFA90B9FBFF9F9BFFFF9000E0900D09D9BDBCBE9F9B9AF0B0D0BDAF9BFBD9A99090F99A9AD9C9C9909A9C90000009000900900909009CBDBDBD0F090BDFE9BDBEDB0DB090FFDBC009BC99BF99F09FADBDFBDFFF9FFFDBFF9E9A99DBD9FBFFBD00D09F9FC9FBFFF9FFFFF09F9E090A00A9DA9BDBCBDE99BC9BBDA99AD9BD0AD9E9CB09E9C9B0B0B0F90C900000000000B0C000000A0DBBD0F9FBFD9BDF909F9F99BBDB09CB99FFF9FFDBFFDBCB09F9F9FFBDBF9FFFFFBFF9F9BD0B090B990909BF9BF9FBFF0F9CBFFBFFBC00F0DAC90B0F0F9E9BF9A9F0DB0D0BDAD9BEF0B99A90B09F9A9B0D09C900B9B0000000000000B00009C09BC90F9BF9DBADA90BF9E90FDFCBDFBDDA909AD09AD090909F9F9BDBDBFFFFF9FFFF9FB0D0FCBDBC9EDBDBFDBFDAD9E9F9A9BFFFFFFF09FB009000D0B9CB9F0F9F0FB0DABDADBAF9F90F0DA90F090D0D0B90BCB99C0B000000000D09C0900000F0BDB9FCBFA9DBDAD9009F9F09BDFBDFBDBFD9BBD99F9F9FF099E9F9FFFDBFFFFF9FFDDFBB9909F9B9BFFDBFDBFDBFBDBFFF0DBFFFF00BC0F009E90BDABDADB9E9B0DBAD0B9AD9CBBF90B99E99FA9A9B9CB0990E9B00D0C09000000A0000909009CBDA9BD9FF9DB9A0D9E909F099ADB9FBDBFFDFBFF90B999FBDBDBF9D9FFFFF9FFBFBBC9CB9F000C9009BDBF9BD0900090009BFFFFF90F09FE000A00D0BDBCB9E9F09DBDAD9AB9FF9CBC9E90A99C909E90DA0B90D90A0000000C09009C00A009F9B9FDBFBDBFAD0D9A090F00BF0D9E99FFDB9FBD090F9CB09DA9BC9FBBF9F9FFF9FDFD9090D0AD0000000000C00900D00009FFFBFF00BF0F00909C9A9ADA9BDE9B0BCB0BDAF9DA9F0B09B90F9DA9ADA90B09D90F0AC90000000900C000009C9A9BCBDB9F9FBC9FB00090F00BD09BF0F090B0D0000F090B0C9B0DF9BFFDFFFFFFFFFFBFBE0000900900000090000ACB0A909BFBDFFFE9C09E90E00A0D0DB9FDA9BCBDBCBDA909ADFBD0BD0E909AD9009F9C9A9E99090090090000000900900B0DADBDAFCBDBD9F9DF0000909009E0990F00D9000000000C900C990909BFBDFFBFFFDBDBD990000900F0D0000909090909C9BFFFFFFF90BF09E9000900A90FA9F0F90B09B0DBCBDABFBD0B99B0F9ADB9090B0D09E9F00000000000900A00000C09F9EF9BDBFDA9FB0BD000000D009C009090A00D09F090090090A09FF99FFFBFFBDFFFFFFF099E000900000C0A000F0C09A9FFFBFFFFFAD0BF0F0BC0090BC9DA9F0FBCBCBDA9B0BD9F90BC9E0D9AD00DBCB09A9A900900000000000009C0B090B0BDB9FDBDB9F9BDFDBF90009000009E0C009C9A0C0000000000D9FF9FFF9FFDFDFBFFBDBFF9090C000009099C9FB09BBC9FFDFFFFFFD09ADF0F0009AC009BAD0B909B090BF0DADAFF0BC9A999AD9B9B090D099C90F000F0000000000000C0A0DBCB9F0B9E9F9FDBF9AD9F000009A9099A90000090900000009909BFFFDBFFFFFFBFFFDFFF9FFDB900000A09EBF009DADBFFBFF9FFFFA9E9FFF09C000900F0D9F9E9E9CBBD09A99F9BD09B0DAC9A9C0CBDA9ADA9A90000009000000900090090099F0DBDBDBFF9BD0BDBE9BD0009FEBCBCBC909000C9000909BDBFDF9FFFFFFBFFFFFFFBDBDBFFFFFBDBD9DF990BDBE99FFFFFFFBFFFD0B0BF00F0B000090B9A9A909A9C90BC9CB0BFBD0DB99BCB9B9090909090D0BC0000C0000000C0000D09ACBDBF9FDBD9FF0FBDBD9EDBF90909F9090BCBC0F000099DBDFFFBFFFFFFDBFFFDFFFFFFFFFFFFFF9FF9FFBFFFDF9F9BFFFFFBFFFFFFA9C90FF0F00D000000E9ADA9C9A90F0B0B0F0DA0B09E0990F0DBCBCBCBCB0900900000000000090000A0D00A9FE9BFFF99F9FADBF99FFF0009000090BF9B99F9FFFBFFBDFFFFFFF9FFFFFFBFFBDFFBFFF9F9FFFFFBFFFBFFFFFFFFFFFFFFFFFBDA0AFBCBCB0A00000909C90DA9C9E09C90D09BC909E99F0F09B0990909090E900000000000000000090C9B99DB99E9B90F9F9FDB09FBCBFD09E9FDBDF9BDFFBDBFFFFFFFFFFBFFFFFFDFFFFFFFFFFFF9FFFFFFDBFDFDFFFBFFFFFFFBFFFBFFFF09BD9CB0F0C00000000000000000090000000F000090000900000000000090000000090090000009000900F0BDFF9FDF9BF0F9BFDAD9F9BFF99DB9FFBDFFFFFFFBDFFFFFBDFFFF9FFFFBFFFDFFFFFBFFFFFFFBFDBFFBFFFFFFFFFFFFFFFFFFFDE00FAFD09A9000000000000000000000000000F000000000000000000000000F00000000000009000000090D0B09FB9AD9DBDF9BDBBF9FF9FFBFFF99FBDFBDF9FFFBFF9FFFFFFFFFFBFFFFFFBFFFFDFF9FDBFDBFFFFFFFFFFFFFFFFFFBFFFFFB90090BE9EDE00000000000000000000000000F0000000000000000000000009000C00000000D00000000BC09BD9FBDFD9A9FBDEDBDF9FF9F9FDBDBFFFFFBFFBFF9FFFFFFFFFFFFFF9FFFFFFFFFFDBFFFFFFFFFFFFFFFFFFFFFFFFFFFFFFFFFF9CB009F0B9A9E9C000000000000000000000009E000000000000000000000000009A000000900000C000900B009AF0DB0BDFBDB9BFF9FF9FBFFBFBDFF99BDFFFDBFFDBFFFFFBFDBFFFFF9FFF9FFFBFFFFFBFFFFFFFFFFFFFFFFFFFFFFFFFFFFBCB000BCBDEDF00000000000000000000000000E9A09000000000000000000000C0000900000000A900090C900D099DB9FDBBCBFFDBDB9BDBDF9FDBF9FFFFBDBFFFFFFFBFFFDFFFFF9FFFFFBFFFBFDFFFBDFFFFFFFFFFFFFFFFFFFFFFFFFFFFFFBC009F9F0B0BCB000000000000000000000000BC00A0000000000000000000090009000000000000000000AD0BD0BF0F9BC9F999F9FFDBFFBDFBFDFFBDBDFFFDBFDBFFFFDBFBFFBFFBFFFFDFFDFFFBFFFFBFFBFFFFFFFFFFFFFFFFFFFFFFFFFDA90000BE9F09F0C00000000000000000000000CB00000000000000000000000000000000900009C009000909000BC9BDADBF9FFEDFBDBFDBDBFDBFBFDFFFBFFBFFBFDBFFFFFDFFFF9FFBF9FBFBFFBFF9FFFF9FFF9FFBFFFFFFFFFFFFFFFFFFFBF0090BC9BC0BC0B00000000000000000000000BC0000000000B00000000000000C000C00000000000000000FAC909BC9DBD9FDB9BBDBDFBFFFBFFDFDBFBFFDFFFDFFFFF9FFFFFBDBFFDFFFFFFFFFFDBFFFBDBFFFFFDFFFFFFFFFFFFFFFFFFFBD00900FDAC0BF0BD00000000000000000000000CB009A0C00000000000000009E0900090000000090000000009F09C9BA9BFB0BDFFDBFB9F9BDFDBFBFFFFDFBDFBFFFFFFFBFFBDFFFFFFFFFFFFDBDBFFFD9FFFFFBFFFDBFFFFFFFFFFFFFFFFFDAF0E09AF9F00F0DAE0000000000000000000000BC00000900000C00E00A000009000900000000000000D000900B90BC9F9C9FDBF9BF9DFFDFBFBFDFDBF9FBFFBFFF9FBDBFFDFFBFFDBFFBFFFDBFFFFFF9BF99DBFDFBFBFFFFFFFFFFFFFFFFFFF909009F00ADBF0BD00000000000000000000000E9A0000A00000B009009000000000000000000000090A0090009E90B90FBDA9F9FD9FBF9BFDFDBFBFF9FFFDBDF9FFFFFFDFFBDFFFFFFFFDBFBFFBFF9FDE99FBF9FBFFDF9FFFFFFFFFFFFFFFF9E9A090DB0D0F0BFE00000000000000000000000BC0000000000000000000000000000C000000000000090000D009BC90F909FDB9FBFBFDBFDBFBFFDBFFFF9FFBFFFBDBDFBFBFFFFBFFFFBFFFFDFFF9F0099E99FF9FFDBBFFFBFFFFFFFFFFFFBF0BC0F0A00BE9BCD000000000000000000000000DA00A090000000ACA0000009000009000000000000000C0900BC90BC90BF90BDBF9FDBFDFBF9FDBFFDBDBFBFFDBDFFFBFFFDFFBFFFFFDFFFFFBFBD090B9F99F9FFF9BFD999C9B99FFFFFFFFFCF0900090D09C0BE900000000000000000000000E9C000000000009000CA0000000000000000000000000900A09ADC9BBD9CB99ED9F9FDBDBFDFBFF9FFFFFFF9FFFBDBFF9FBFBFDFDBF9BFF9F9FFC99099F09BFDBF9FF9BFE9000FBCBFFFFFFF9F0090FC0BF0BCF00F0000000000000000000000F0A00000A00000000B0000900000000000000000090000009C09A909C0B9F0F9BF9BF9FBFDBDFDBFFBDBDBFFFBFFFFDFFFDFFDBFFFDFFFBFFFF0B00FBF09FDFBD9F09FF090B9D9099FFFFFF9A0BC0A90BC009B0BC00000000000000000000000AC9000000000000E0000000000000000000000000000000900009CBC9B9CBDB9FDBFDFBFDBFBFBFDBDBFFFDFBDFF9FFBFFBFFFFFFBFFDFF0B00909B9D0BBFFBD9B09F909090CA00FFFFFFFF0F9C909CB0F09AC9D0C0000000000000000000000DA00C00000009A090E0000000000000000000000000909000BD0A90B9CB9CBD9FBC9BDFDBDBDBDFBFFDF9FBFFFBFFBFF9FFFDBFFFDFFB9F9D9900C9F09DF9D0B09FBDAD0BC09009BFFFFFFF900A09A0C90BC9B0A000000000000000000C00000F9E0A00000900000009E00000000000000000000000000000009C090FBCB9BCBCBFF9BFBFFDBFBDFDBBFFDF9FFDFFDFFFFFFFFFFB9B9F900B0C99BF09F09FB9FDA9F000900B0009FBFFFFF0F09C0BC9AC9BEF0F9F000000000000000C0000000F0090000000A000AC0000000000000000000000000000009C09F090F09F9E9B9F9DBDF9F9FBDFFFB9FDFBFBFF9FFBFFFFBFBFFF00C09009F009AF909B9FF09C90900909009009BF9FFFFFFF000B000099AC90DA0000000000000000000000C000E00E000000000009A0000000000000000000000000000009000BF090F0BDBCF9FBFF9F9FBDBBD9FFFFBF9FFDFBFFFBFFFDFFBD099BD0BF09DBD9C9F9E9090B09BC90000BC909E9FBFFFF90909C000D0AC9F0B0D0000000000000C0000000000F090000000000000000000000000000000000000000C0AD00A0909CB909E9DB9F9F99FBFFDBDFFBDFBDFDFBFBFF9FFFDBFBFF099BC9A9C9D0B0B09BC9900090BC0000090000E9BFFFFBF9E00000090A90B00BC9A000000000000A00000000000F0A00A00000000000090000000000000000000000009090F090C0090FD09A9F9F9FFF9F9BFDB9FFBDFBFBFFDFFFFFF9FFFFD0F00FF9CB9A009FD0B00A09DBC00900009A90A90B9FF99FFF9000000E900C9F09A9C000000000000000C00C00000AD00900000000000A00A00000000000000000000000000000009A90DA9BF9F0FBF99BDBFDBFFFF9FBFDF9FFBFFFFF9FF99F0B09F90099C099F000D09D90A09090009E0C009DADF900BFF000DA00900000B00E0DA0C000000C00C000000000000DA00C000000000000000000090000000000000000900000090F09CB09DE90F9BDE9FFFBDBF9F9FBDFDBFFF9FF9FFDBF99F09C9E909BC0009F99DB0B00A09000000B00909C0B9FA09FF0000900900009DBC0B99B0000000000000000000000000AD00A0000000000000000000000000000000000000009C000000A09B0B9DF9FDF9F9F9FFF9FFBDFFBFFF9FFFFFFB0BCBF00900900C0B00BCA0000D00D0D09DAD0D0D00009B0F0909F0909A00000000A00900AC0F000000000000000000000000F0A0000000000000000000000000000000000000000000900090D00D9CBA9E9BBDBFBF9BFDB9FBDBDB9FFBDBFFFDBD99F0909BD0909000999CB0900B0000E90B0B009A9E09F0F09F90A00D0000000909000D9B00000000000000000000000000F0D00000000000000000000000000000000000000900000BC0000B00B09DB9F9FBD9DBFDBFFFFDBFFFFFFDFFFF0090F00000F0000AC009AC0900009C090B00F0C9CBAD099BE900F00C909A009000000E00F0ACBC0000000000000000000000000A0000000000000000000000000000000000000000000000000909C909FB0F9ED9FFBFDBDBDBDBFBDBDBDBF9F9090F9090F9000090909C90900D09A09E90C90090B0D9ADAD90BD0009000000000909090F00D900000000000000000000000000F0000000000000000000000000000000000000000000900900C000ADBC0DF9F9BFBDBDBFBFFBFFDFF9FFF9FFF009F90C090000900F0009A00000AC00000909ADA9C9AC99B0E90A09000A90D0000000E0000B0AD0000000000000000000000000AD0000000000000000000000000000000000000000000000000009009B0BDADF0DBFDAD9F9DF9BF9FF9BFFBFC0909CB00AD000009000B00D00900909000000900090900E9B9C9000909C00000000A900090D90A0000000000000A00000000000DA000000000000000000000000000000000000000000C0000900900F0DB0BDB9FBDAFDBF9FB9FF9FF9FDB9FD0B0DA900090000090009C0900000D0000000000090000BF90C0A009A0A0900A000090000B0A0AD0000000000000000000900E000AD0A0A0000000000000000000000000000000000090090000009E0090B0DBDBDF9BD9BFDBF9FF9FBBDBFFFD090909C009000909C00900900900000000909000000AD9C9C009090C9090A00909000C0090C90D000000000A000A000090E000000DA0909CA900000000009A000000000000000000000000009000009000DB9E9FA9FDBFF9F9E9F9F9FDBFBDBF0BC9A09000000000000090000000909090000000F09000B00B00009A0C0D09C00000000000000B000000000090090000000900000E9E0A090000000000CA0C9A0C000000000000000000000000000000909E99F9F9BDF9BF9BDBFFBDBFC9F9FC9900D000090000009000090000900000000000900009000F90E90E0090A00000000900000090BC00000000000A00A000000CA0000F0090CA00C000E9A0909A000B0000000000000000000000000000000009F00F9FCB9FCBDFF9F9FBFDFBDBF00A0D000900000090000000000900000C00000A0000000BD0009009090E90090000000090F00BC00000000000000000000090000000F000B090A0B000C0A0A00F0000000000000000000000000000000000009F9BCB99E9BDAF9BDBDFDB99FF099C9A90000000090000009000000000900090D0090090BD0AD000F00E90009A000900000000BC0B0000000000000000009E0000000F000000E090C0B0A9C00D00000000000000000000000000900000000090009F9F0F9FDBD9FDBFFAFBCBD900A000000000000000000000000000900000000000000F00000BD0090909000009000000009009000000000000A00000000000000000F000090A0A90C90A09A0A0000B000000000000000000000000000000000900F9F9F99EB9ADBF99D9F9BCBD0909090000000000000000</t>
  </si>
  <si>
    <t>\N</t>
  </si>
  <si>
    <t>Leverling</t>
  </si>
  <si>
    <t>Janet</t>
  </si>
  <si>
    <t>722 Moss Bay Blvd.</t>
  </si>
  <si>
    <t>Kirkland</t>
  </si>
  <si>
    <t>(206) 555-3412</t>
  </si>
  <si>
    <t>0x151C2F00020000000D000E0014002100FFFFFFFF4269746D617020496D616765005061696E742E506963747572650001050000020000000700000050427275736800000000000000000080540000424D76540000000000007600000028000000C0000000E0000000010004000000000000540000CE0E0000D80E0000000000000000000000000000000080000080000000808000800000008000800080800000C0C0C000808080000000FF0000FF000000FFFF00FF000000FF00FF00FFFF0000FFFFFF00FFFFFFFFFFFFFFFFFFFFFFFFFFFFFFFFFFFFFFFFFFFFFFFFFFFFFFFFFFFFFFFFFFFFFFFFFFFFFFFFFFFFFFFFFFFFFFFFFFFFFFFFFFFFFFFFFFFFFFFFFFFFFFFFFFFFFFFFFFFFFFFFFFFFFFFFFFFFFFFFFFFFFFFFFFFFFFFFFFFFFFFFFFFFFEFFB009A00A9009A9AA9A900009AA9ABE9EB0B0BB09A0AB0A9A9B0FA0FA0CBFFFFFFFFFFFFFFFFFFFFFFFFFFFFFFFFFFFFFFFFFFFFFFFFFFFFFFFFFFFFFFFFFFFFFFFBFE9A09A9EBEBFBB0BB0AB09AC9090AB0BCB0BA9E9AA9A90B000009AAB09009BEB0BAD0EB9E9F9B0C0B0FADB0F0BEB0FCBC0BCBFB0F0BBE0B09BA0BBBFFFFFFFFFFFFFFFFFFFFFFFFFFFFFFFFFFFFFFFFFFFFFFFFFFFFFFFFFFFFFFFFFFFFFFF0FFA9DABEBFFFADFFADBF0BEBBAFAF0FBBAB9ADABADBE0AB0BCBFBC090E0A9AFA9BC90BB9AFABEE0BB0FA9ABEBE9B0FBA9AB9A9A0FB09E0BDAFA0DBE9FFFFFFFFFFFFFFFFFFFFFFFFFFFFFFFFFFFFFFFFFFFFFFFFFFFFFFFFFFFFFFFFFFFFFFFBFB0FABFFFAFAFEABCBAA9F09AF0B9BBCBE9EBE9ADA9A990FAB0000BFA9090B09E0BAF00A9ADAB9BCBE9F0BCF0BE9FA9EB9CA90FBEAF0BFBA9ADBA9ABFFFFFFFFFFFFFFFFFFFFFFFFFFFFFFFFFFFFFFFFFFFFFFFFFFFFFFFFFFFFFFFFFFFFFFF9FE99A9FAFFFFEBDA9ADBCBFA9BA9EAFACB0B9AF9A9AFAEB0900BB9A0000A9AF0BBCB0B9E9BADAFAB0BABEBBBC9EAA9EBEABBE90B9B0B0BCBE9A9FADAFFFFFFFFFFFFFFFFFFFFFFFFFFFFFFFFFFFFFFFFFFFFFFFFFFFFFFFFFFFFFFFFFFFFFFFBFBAFBA9BEBE09ABFEBABAB0F0F0F9DBFBBAFAB0FAF0B090BCBC00090B0B0A0BBE9B0BCA9AF9A9BC9E9FAD00ABAB9FA9CB9C90B0FABFF09ADBFEB00B9FFFFFFFFFFFFFFFFFFFFFFFFFFFFFFFFFFFFFFFFFFFFFFFFFFFFFFFFFFFFFFFFFFFFFFFCBE9ABDEFBDBBFFCAB0F0D0FB0BBA0ABF0FDA9F0A90009A09A0B00000000D0BDA9AFADA9BDBEBFABABBADABFBDA9E0BEB9EBABE9A9EB0FE9AB09FAFBAFFFFFFFFFFFFFFFFFFFFFFFFFFFFFFFFFFFFFFFFFFFFFFFFFFFFFFFFFFFFFFFFFFFFFFF9B9E9FABADAFEB0BBDE9BABBA9FEDBBF0BFABC0A900BFE0BC0900B090B0B0BFAFE9A9A900A0B0E9CF0C0B0F0CADABF0F0ABBCB0B0BCBEB0A9AFA9A9E9BFFFFFFFFFFFFFFFFFFFFFFFFFFFFFFFFFFFFFFFFFFFFFFFFFFFFFFFFFFFFFFFFFFFFFFFFABA9F9FAF0FCBCAB0BE90EDABBABCBFA090B090FBFEF009A0B00A000F0B00B0BE9EBAF9FBFBBBBABB09FABB0F9AFA9FBCFBCB0E9B9A9FAC9F0BC9F0BFFFFFFFFFFFFFFFFFFFFFFFFFFFFFFFFFFFFFFFFFFFFFFFFFFFFFFFFFFFFFFFFFFFFFFCBF0DA0A0FBEBABBDEF9AFBBADA9CB0A0BCA00BAF0BFFE9BA9009090B09ACBBAFF0BADB0A0BADACBDE9CA0BC0BAAF0FBAEB00B0B9A0F9EB9ABAFABABBEBFFFFFFFFFFFFFFFFFFFFFFFFFFFFFFFFFFFFFFFFFFFFFFFFFFFFFFFFFFFFFFFFFFFFFFB0BA9BFBACB9EDAB0BAF9AE9A9FA90900090B0F0BFBFE000CB0A00009A9B0ADB0BE900A99ADABFBABEA99A0BF0F9AF0FF0BFADA0E9BABBEBC90BC9E0BCFFFFFFFFFFFFFFFFFFFFFFFFFFFFFFFFFFFFFFFFFFFFFFFFFFFFFFFFFFFFFFFFFFFFFFA9E9AF00FBFEBA9EBBC9A09BCA000A09A9ABCB9BFFEE9AF0B009090BAFBEB9BAF0BAFF9ACB0BFACBDBBE0DBFAF9EB0B0BE909A99B00BF0B0AABCBABDBBFFFFFFFFFFFFFFFFFFFFFFFFFFFFFFFFFFFFFFFFFFFFFFFFFFFFFFFFFFFFFFFFFFFFFFB0BA9AFBCBCBBEBBCABAD000090909009AC90B0AA9FF090B0B00A0BC90F090F9EBCB0AF9ABF0B9BAA9CB0A00FAABCBEBDAFAF0E09BE90FBF9CBB0BCA0DFFFFFFFFFFFFFFFFFFFFFFFFFFFFFFFFFFFFFFFFFFFFFFFFFFFFFFFFFFFFFFFFFFFFFFBF0FBDA0BABE90CB9B0FA9AB000A00B0A9A9A9F9EBFE0BC00090900BA9BEB0BABCB0FB0BCB0FBEBDBFA9E9BFADBCBA9A0BE90BBB0E9AFA90FA00BE9A9BFFFFFFFFFFFFFFFFFFFFFFFFFFFFFFFFFFFFFFFFFFFFFFFFFFFFFFFFFFFFFFFFFFFFFF0A0B0EBFBCB9EBBAF0F0BC90B0090000909A9E0BBFEE900B0DA000900FA0B0B0BBE9B0BEB0B0AB0A0F0BBC0A99ABAD0BFF9EB0C009A909EBA9E9F0BCADBFFFFFFFFFFFFFFFFFFFFFFFFFFFFFFFFFFFFFFFFFFFFFFFFFFFFFFFFFFFFFFFFFFFFE9BDBFBB00BE0BAC9AFA9ABFE09A00909A0BCBA9AEBE90AB00A90A9ABFBE9F00FC9AEBC909ADB9EBFB0BC0B09AE9CB0F0A0A90B9EB090FAB0FA9A0FA90ABFFFFFFFFFFFFFFFFFFFFFFFFFFFFFFFFFFFFFFFFFFFFFFFFFFFFFFFFFFFFFFFFFFFFFB0A000CBE9BE99BFA90F090AB00000009090F0BFBFE0B0DA900090BCBA90AB0BEB90BAFADBA0FB0EBEBABEBC9AA9A9ABF90FA009A9EB09E9AFADA9CA9CFFFFFFFFFFFFFFFFFFFFFFFFFFFFFFFFFFFFFFFFFFFFFFFFFFFFFFFFFFFFFFFFFFFFFFCB9FB9A9AE9BEFAF9A9ABEB9EBCB00000A0B0BE9AFF0FA090B00A90B0FADB009BAE9ADBAB0FFB0FBF09BF00B0D0F0EB00AB09EB0DA90A9AF0B0B0CB00B9FFFFFFFFFFFFFFFFFFFFFFFFFFFFFFFFFFFFFFFFFFFFFFFFFFFFFFFFFFFFFFFFFFFFFB0A00EBCB9BEB0BA0F0B09AE90B00B00090A909FFF09009A00090A0F9A9BAB0B0BFADA0D0F0B0BA9A9E00AF0A0BA9BC9E909AB09A09A9CA9ADACA90B0BCFFFF9FFFFFFFFFFFFFFFFFFFFFFFFFFFFFFFFFFFFFFFFFFFFFFFFFFFFFFFFFFFFFFFFE9B9BB0BE9E9E909F0BCBEB90B9CB00900BB0FAABEE0B9E090B0BDBBAF0E90C9AE90B0BAB09AFDABE9ADB9A909A9E00A90E90D0A09E0B09A9A090A00009BFE000909FFFFFFFFFFFFFFFFFFFFFFFFFFFFFFFFFFFFFFFFFFFFFFFFFFFFFFFFFFFFF0CACBE0BA9A9AB00B0B0BC0BCAB0B0000009AFBE9A9E090A0009ABEFABBAB009BADAF09ABE9ABBDAFBAFA9E9AD090B0A90A0A9CB0900B0DADB0B000900BC90000000FFFFFFFFFFFFFFFFFFFFFFFFFFFFFFFFFFFFFFFFFFFFFFFFFFFFFFFFFFFFBB9ADBE9FA9E9EB00F0F9A9E900BCB0B900F90FBEDA9A09090A9A90BC0DB0B09AFB00BCBCB0BCBEB0BDA9E0BC0A0BC090A9090B09A9B00B0A00009000900000000009FFFFFFFFFFFFFFFFFFFFFFFFFFFFFFFFFFFFFFFFFFFFFFFFFFFFFFFFFFF00A9AA9A0BF0B0BFBA90ACB0B0F0B0B00A90ABAFE90ADA0A0090DAFB0BA0BC0AFAC0BCB0BADAB0B0FEBA90B00B0900BCA9CB0A00A0000B09090900000000009000009BFFFFFFFFFFFFFFFFFFFFFFFFFFFFFFFFFFFFFFFFFFFFFFFFFFFFFFFFFE9BF0F9FADA0BBFF0E90A99ABCB090B0E9000B9FE90E9009009AFAA9A9A9F0A909BBB0B0BC9A9EBDB0B9E0BCA9000BA009A0090B0909A900A0000000000000000090009FFFFFFFFFFFFFFFFFFFFFFFFFFFFFFFFFFFFFFFFFFFFFFFFFFFFFFFFFFA9A9AB0BBF0F0B0B9EBDAE90B0E0BC9AF0B00E9F0A9A9A090A9A9FAFCBB0B0B00FAF0E9AB0B0BAB0F0BBF0B0A9A909A9090A0000000009090000000000090009000000BFFFFFFFFFFFFFFFFFFFFFFFFFFFFFFFFFFFFFFFFFFFFFFFFFFFFFFFFFBCBE9AF0F09AFAF0A9EA90A90B090B09A90B0BAF090009A0909BE9BA9AFBBC0A90F0B0A9CB0F0DAFABE0000900000000A0A9090A9A900A0000000000000000000000009FFFFFFFFFFFFFFFFFFFFFFFFFFFFFFFFFFFFFFFFFFFFFFFFFFFFFFFFF09A9ADBF0BBE9B0BBE90BBCA909A009A9AC9A0BEBA0F0009A0BEBBE09F0009A90BABE090B0B0BABBCB090B000090009090900A090000900009000000090000000009009FFFFFFFFFFFFFFFFFFFFFFFFFFFFFFFFFFFFFFFFFFFFFFFFFFFFFFFFE9A9F0A00ABE9B0FA09ABC0B9E0A9F9ADA9A9E9D00C90A9000F0BDA0DA0FBBE9E09F9FA0B0E0BCBCBAD0A009000000000000009000000090000000000000000000900000BFFFFFFFFFFFFFFFFFFFFFFFFFFFFFFFFFFFFFFFFFFFFFFFFFFFFFFFDA9A0B9DA9CB9EB0BDAD0BBC0B09000A90BF0BAA9A9A9009A90BAAFFABBA0A9A9A0A0BDAC9B09A9BE9A909000000000000009000900900000090000000000000000000900FFFFFFFFFFFFFFFFFFFFFFFFFFFFFFFFFFFFFFFFFFFFFFFFFFFFFFFE9ADA0A09AB0A0BE0B0A9E0B00B0B0B0A900F09E09000B000B0BFF0B0F9F9BE9A9E9BEA9BA0DA9E09E9000000000000000000000000000000000000000000000900000009BFFFFFFFFFFFFFFFFFFFFFFFFFFFFFFFFFFFFFFFFFFFFFFFFFFFFFFE09A9BC9A9CBE9E9F0F0B09A9AD00B09C0B0B0BC9AA9A009A9ADABFADAABABCBCB09EB9C009A9A09B0A00000000009000000000000900000000000000000090000000909C9FFFFFFFFFFFFFFFFFFFFFFFFFFFFFFFFFFFFFFFFFFFFFFFFFFFFFF09A9C00A90A09A9A0A0BCBA0D0A0BC9A9A900BE9AC90090BCBFAFABCBADA9BA9A0A9BCAB0F0B090A0090000090900000009000000000090000000009000900000000000BE0FFFFFFFFFFFFFFFFFFFFFFFFFFFFFFFFFFFFFFFFFFFFFFFFFFF9FFE90A9A90A90B090909A9A0DBA0990B00B9E09F0A9A09A000B0BFDEBE9FBEBEFAD9000B0090A0F0BCB000009000000009000000000000000000000900000000000009000BF0BFFFFFFFFFFFFFFFFBFFFFFFFFFFFFFFFFFFFFFFFFFFFFFFFFEBFFA09000090090000000909A009A0A00B00A90A0F009A09A9ADA0BADBB0A9F09B9A0F0BADB0A990BCB0000900000000000000000000000000009000000000000000000009FE0BFFFFFFFFFFFFFFFFFFFFFFFFFFFFFFFFFFFFFFFFFFFFFFFFA909090009000000000000000009A00909A09BC0BFF09AC090090BFF0FAE0BF9ABBEE0B0A9F00A900A090090900000090000000000000000000000000000000000009000900BF09FFFFFFFFFFFFFFFFFFFFFFFFFFFFFFFFFFFFFFFFFFFFFFF909090000000000000000000000900090BF009E00B0BA0A90B0A9AFA9ABA9BFABAD00BFF0900BA9DA0F0B0B00000090900000000000000000000000000000000900000000009A9ED0FFFFFFFFFFFFFFFFFFFFFFFFFFFFFFFFFFFFFFFFFFFFFF0000000090000000000000900000009000000B0B0B0BECBDA0090CB9EBFF0F009CBBAB0BEBE909E0A9009000B00090000000900000000000000000000000000000000000090000900BFFFFFFFFFFFFFFFFFFFFFFFFFFFFFFFFFFFFFFFFFFFFF00909000000000900000000000000000009009009A09BF0A090A0B0ABBEBEFAFEBBCB9ADAF00A9AF090A9A9E9009000900000000000000000000000000000000000000900000090009FFFFFFFFFFFFFFFFFFFFFFFFFFFFFFFFFFFFFFFFFFFFF09000000900000000000000000000000000000A9A009FEA9BCA9090BB0FFFFABF0BCBEAB0BFEB09E9A0A90009000009000000000000000000000000000000000000000000090090090FFFFFFFFFFFFFFFFFFFFFFFFFFFFFFFFFFFFFFFFFFFFFC00000000000000000000000000090000000009000909AF0DA090E0F0FFFEBEDFA9EBA99AF0BF09ABE09009A9A09090000000000000000000000000000000090000000000000000000BFFFFFFFFFFFFFFFFFFFFFFFFFFFFFFFFFFFFFFFFFFFFF00009009000000900000000900000000000000009A00BF0BA09A99BBFAABFFBB0BE9BCBA90F0FE090BCA9A0009A000000000000000000000000000090000000000900900000000090D0BFFFFFFFFFFFFFFFFFFFFFFFFFFFFFFFFFFFFFFFFFFFE9000000000090000000000000000000000000000090A0BC9AD00A000BFBCBCBEF0BAFBCBAB0BABCBAF09009A9A0900900000000000000090000000000000000000000000000000900A9FEFFFFFFFFFFFFFFCBF9FF9FFFFFFFFD99F9FFFFFFFF000900090000000000000900000000000000000000009BEBE90A909E9F0BBFFA9EBC9B0B0BCF09EF0BC9A09A00090000000000000000000000090000000000000000000000090090A99EBFFFFFFFEF9A9BF9FF9F9F0F0BDBFFFB0FB9F09FFFFE00000900000000000000000000000000000000000090BAE900A90BABBAFAFEA9EB0BAAF0FEB00AFBE9A0900909A00000000000000000000000000000000000000000000000000009C0A9FFFFFFFB9DBDFDBFDBFBF9FBDBE999DDB9CB99A990FF090000900000000000000000000000000000000900009FBAF09A09E9E9E90BCB0E9EBDAB0DAF9CAFFE9E0B0A0090909000000000000000000000000000000000000000009000000B0900BFFFE90DB0FBFFDBFDF9FBD9F9BFFABDBFBDBDB0F90900000009090009000900090000000009000000000000A9E90A09F0BFAFAFEBBCB9E9EBF0BAF0AB9BAFA9A0909A00000000000000000000000000000000000000000000000000000000BCBFC9909B0FBDBFFF9FBE9DAF9FDB9DBBDBDBCBF99ADA00000000000000000000000000000000000000000009BEFA09A00BF0BE9A9E0B0A9A9E0B009EF0E0FE9AC90A000900000900000000000000009000000000000000000000000000900B09009ACBF0F9DBDAF9FBDFFBF9ADB9FFBCBDBDBF09F0909090000000000000000000000000000000000000009A9A909AD0B00ADCB0F0900909A9A9E0A90BFFA9EB0A090900090000000090009000000000000000000000000000000009000909009A09909F9FBFFF9F9FF99F9FDF9FB9DBDA9B99DB0B9000000000000000000000000000009000000000000000AF0E90ABCBFBEB0E9A0B00A000900C90000BEF0F9ADA000900000000000000000000000000000090000000000000000000000000090A9F09B9F9BFBFF9BFF9FBBDBDFFB9F9F9FABD9CB0909090000000000000000000000000000000000000909A90A90DA009BCBB0F00F090900B0000B0009AF0AF009A9000000000000000000009000000000000000000900000000000090009009009BFBCBFDBDF9FCB9FBDF9FB9ADF9F9B0D9A9B90000000909009000009009009000000000000009000009E0B0F0A9FAEAB0CB0B000000000900D0009009AF00B000009090000900090090000000000000000000000000090000000000900090BDBC99FBDBFBF9FB9EF9FBFF0F9F0F9ADF9BBD9E9A90900000000000000000000000000000000000000A9A0BCB0ADA009F0EB0009A900B009AC000000000009A0F0090000000000000000000000000009000000000000000000009000000900090B9AFBDBFFDBF9FDBDFF9F9FFDBF9BDB9BD0B09000000900000000000000000000000000009000000900090009009ADA0B90BCB000090900009C0D00000000090B0009000090000000000000000090000000000000000000000000000000090B9CB9DBFF99F9FB9F9B9FFFB9BF9BE9F0BCBD0B9B9090900900000000000000000000000000000000000B0A9A9A9A09A9E0AD0B09009ACA00000090090000009000090000000009000000000000900000000000000000000000000000000090909B9EBDB9FBFFBCFBFFFBDBDFF9EF9F9FDBB9BD0D0B000000009000090000000000000000000000009090090000009A090900A000A9A90909000000C00090000000000000000000090000090000000000009000000900000000000000900900A9DA9F9F9FF0F9BDB9F9BDBEBF9BD9B9E9B9C99A9A09090900000000000000000000000000000090000A00B00B09A9A09A0A9A9090900090000090090900000000009000009000000000900009000000000000000000000900000000000000099A99F9B0F9BF9FDB9F9FFF9F9FFFFBEDBCF9B0F9C9B09A00090000900000009000900000090000000000900090A00090009000000009090B090000000E000000000000000000900900900000000000000900000000000000000000900000000009E9ADBBDF9B9B9F0BF9B9FBF9B99F9F9B9EDBCB909C090900000000000090000000000900000000009009A0009090009000900909A00A0000000900009000000000000900000000090000900009000000000000000000000000000000000909AD9BDB9DB0F9E9F9F9BDF9BDBFDEF9F0FDB9B9B9CB0B9090090900000000000000000000000000000000A000A0000000000000000009090900900C0D09C09000000000000900000000009000900000000000900000000000000000000000000099BDB9EB9F9F9B0B9F9FB0F9F0BB9ADB9B09E9E9A9090A00900000009000000000000900000000000009009090000000000000900090000009A090A00C0000009000090000000009000000000000009009000000000000000000000000090099A9A9E99DB9B9BDBDB9E99F9A9BDBDF9AFDF9B99C9B0090900000900000000000000000000000000090009000000900000000000090000909A000C0D0D0F0909000900000000090000090000000009000000009000000000900000000090000009DB99FB90DADA9B9F9FB9B9F9BDBA9F99A9EDB0B0D9A900900900000000009000000000000000000000000900900000000090000009090009090900CAC0C0000000000000000000000000000000000000000000000000000000000000000009A9A9F990F9B99BD0B9090D0F9FCBD9F0BE9F990F9B0A9CA90000000000000000090000000009000000000000000000000000000090000009000E0C0C9C909000900009000900000000000009000000000000000000000000000900000000000909D9ADAF9AD0BD0BD0BDB9F9A9B90B0DF990BAF090D9009009000000009000000000909000000000000009000000000000000000000090B00F0D009A000C090000000009000009000000000009009000000900000000090000000000000000909A9BDB99099F0B90BD9B0B0BD0F9F9B9ADABD99BDA9A9009000090000000000000000000000000000000000000900900000000090090000900DE900D0D000000090090000000000009000000000000000000000090000000000000009000000BC9BC9B0BDA9090F90B0C9D90B90B09CB99D0B09CB90D0B00909000000000000000000000000000000000000090000000000000000000009ADAD00C000009C00000000000090000090000900000000000000000000000000000000000000000909B0B9C99090B9F9AB9F9B0BBD0B9F9B90B0F0F0B0F0B0909000000000000000000000000000900000000000000000000000000000000900C0DAD090C90C00000000000000009090000000000900000090000900000000000000000000000090B90D9A9ACB0BD0909C90B0BD90BD00A9CBDA999099909000000000090000000000000000900000000000000000000000000000000000000009ECF0E00C09000090090000900000000900900000000900000000000000000000000000000090090F9BC90999D9A9ADA9A90D09A9A9FBD0B909F0AD00BCB09090909000000009000090000000000000000000000000000000000000000000090009C90D0900009000000090000000000000000900090000000000000000900000000000000000009090B0B0B00B90999909A9B09C9090BD0F9A9990B00909A00000000000000000000000000000000000000000000000000000000000000000009E9C00CAC09C00000000000000090000900900000000090009000900000000000900000900000B0B090099C9BD0F0B0F9F990DB9BDA909B90D0F09090A9C9090000000000000000000000000000000000000000000000000000000090000000900C09E9090000090900000900900000000900900900900000000000000000000000000000000990D009BDA9A90B9BDB90B0F9B9ADADB9E9EB9B09ADA990B0000900900000000000000000000000000000000000009000000000000000000000000FC000C0C0090C0A009000000000900000000000000000000000000090000000000900000090090B9090999B9C999CBD99BC9F9BDBDE909DADA99090090090000000090000000000000000000009000000000900000900009000000090090000909C9090090009C0D000000000900000009009090909009000900000000000000000000000090B009BE90F0DB9BE9B9ADF9B9BDBBDBFFF0B9BDAC9A9A090090090000000000000000000000000000000000000000000000000900000000009000C00AC0C000C9009000000000000000000009000000000000000000000000000000000000009A099B099B9B90F99B9F9B9BDBDBDFFF9F0FDADA99A9C900B0000000000000000000000000000000000000900000000000000000009000000000909C9C9A90C9000C0E90090000900009000000009000009000000000000000000000000000090990B0D0BC9F9F99BDF9BDFDB9BFFFBDFFFB099F9AD90B09009009000000000000000000000900900000000000000000000900090000090909000CCAC00C00000CB0D0C00000000009000900000000900000000000000000009000000090009A90E909B999B09BDBDB9F9BBFFDF9FDFBF9FDFCB0F90A9000900000009000000000000000000000000000000000000000900000009090000000090B0C9E90D0D0B0C0CBC900090000000000090090000900900900009009000000000000000009099BD09FBDF9BDB9BDB9FD99BFFFFFFDFFFBFBDB0F99E9A909090000000000000000000000000000000000000000000000000000000909009A000C9F0C0CAC00C09C9C0E090000090009000000000900000000000000000000000000000000909F09A9B09B9F9F9F9B9DBBFFFDBFDBFFFFBDFDEDB9E9909C00000900000090000000000000000000000000000000000000009000000000000090C9CC0C90909C9CE9E0C9C00009000900009009A0000000000000000000000000000000000900B09BDBD9F0F9FB9BDBDBFD9BDBDFFFFF9FDFFBDB0F9BCB0B0090000000000000000000000000000000000000000000000000000009000090900CBCA0F0CAC0CAC90C9CBC9E9000000009000000090090900090000000000000009009000000B9DB09B09B99B9D9F9BDB99BFDBFBFFFFFFFBF9FE9F0F0BC9090009000000000000000000000000000000000000000000000000090000090000909C0DC0F090D090E9CAC0C0C0C900900000009000000000000000000000090000000000000090B09F0DBF0BD0BB99F9BDBD9BBDBDBF0DB99FFFDBFF9BD9B0BC9000000900000000000000000000900000000000009000000000000000000900000FC0FC0C0C0E0C9C0D0F09C9A0000000090000900090000000009000000000000000000009A999B9B9099DB9D9E90BDA9B9D99F9E9FBDFFF9FBFDBFCBADBC9A09000000000000000000000000000000000000000000000000000009000000000C0DEC0DAD009C9CA9E0C0CA0C09000900009000000009000000000000090000000000000909ADAD9E9F9FB0B9B99B909909A9B0999BDBBBDBFF9E9E9BD909B090000000000000000000000000000000090000000000000000900000090000909C9E90FC0E9EC0E9C09C9009C9CAD000A00009000090009000000009000090000000000000BD9B90B9B9B09DBE9DBCBB90F990D9F0F9FDFDBF9FFBF9F9EB9FC9E0000000000000090000000000000000000000000000000900000000000000000BCCDC0F0D0DAD0E9CA0C9C0009CAD0909000090900000000000000000000000000090000D0B09F9DA99BDB999B0999CBB9EBB0B9B9E9BFF9FBDF9FDAD9E9AB099900000000000000000000000000090000000000000000000000000000900000C9ACBCCADEADE0D0AD0AC00D0C0D0A000090000A000000000000000000000000000000090B9F9A9B9F0DB9ADBC9BCB99D099D9F9F9BF9F9FFDFB9EBDBBDBD9FCA0000900000000000000090000000000000000000000000000009000000009090EDCCCBDE0D0C9CAD0CD0BC00E9E0D009A00000909000000000000000000000090000090B9DB9DBDA99B9F9B99BF9B9F0BDA9B09FFFDFFFFFFBDFF9FBCBDBF0B90D0000000000000000000090090000000000000000000000000009000000000CD0BB0CE0FCADAD00F000C0C90C9E0F000900900000000900000000000000000000000BD9EB90B09B9F9F09F9F999D099999999F99FFFFFF9FFFBDB9F9FBC9F9E900000000090000000000000009000000000000000000000000000000000000DACCC9E9C0FC0CAD00DAD09ACBC0D00BC00B00090009000000000000900000000000000B99B9F9BD9F9B9F9BB9F9A9B9BD9BDF99F99FFFFFFFDFF0F09BCBF9CBDA900000000000000000000000000009000000009000000000000000000000090DAD9E9CAD0BCF0DAD0C0C0C90CB0E9C9A000900009000000000000000000000000009BDAD9E9BF0B0BDB9BDD99999D9D9F999DB9DBDFFFFFDFF9F9BFFBDBFBF0F0F090000000000000000000000000000000000000000000000000000000090C0DCC0E0D0EC90CAC0E0DAC90E90C9C0E90900A0900000000000000000000900000099E9B9B99F99BDB9BDB9B99F9990909999099FDFDFFFFFB9FB9F9BDBF0F9F990000000000000000000000090000000090000000000000000000090009000CBC0AD0F0D09ECBCBC9C0DA0D0EDA0BC900A009000009000000000000000000000090B9F9FDBF9BF99DBDA99CB09999B9B09BF99999FFFDFFDFD90B9FFBDF9DBDBE90000000000000000000000000000000000000000000000000000000000009CF09EC0E0C090C9CA0F0CD0E90CDC00E9009000B090000000000090000000000000BDA9F9BDBD9BE999BDF9999900B9F9BFFFF099099DFDFBFBDBDB9FFBFFBDADF0F0900000000000000000000000000000000000000000000000000000000900CDC9E9C90F0E9E0DC0CB0C9CE9A9AD00F00A9000000000000000000000000000909F9F9AF9BFBD9BE9B9909090B9BFBFFFBFFFFFF9D9B9FD90B90BFFDFDBFFFFBF0000000000000000000000000900000000000000000000000000000000000F0C9E9E0AC0C9C0F0909CC9E090C0D00F0090009000000000000000000000000009F99BDF99F9DBAD99CB090B9F9FFFFFBFFFFFFFFF00999BFBD9F9FFFFFFDBDFC9C90000000000000000000090000000000000000000000000009000000900D0CBECCD0D09E0F0C0CAC0BC0F0E9E0BC0900090009090000000000000000000009A9AF9B9BF9BBD9B9B909009BFF9FFFF9FFFFBFFFFF0000999A99BDBFBF9FFFFFFB0A000000009000000090000000000000000000000000000000000900000EDFC9E9AC0DA9C0F0F009C0BC0D009C0BCE9000090000000000000000000000000BDBDBDBF9BFDFBD0F090009BDBF9BFBC0BDBD09B90B909000990BDBDFDFFFFF9FDF99000000000000000000000000000900090009000090090000090000090000FE9EC9E0CCBDCD00DA9CC9E0F0E0FC090090000900009000000000000000000DB99BDB99F9B9DB9090000B090090909990909909D0000009A09F9BFFFBFFDBFFE9E0000000000000000000000000000000000000009000000000000009000DED09CC9E0D0BCCA0AD0CCE9A0D0C9D009E0000090000000000000000000000099A9FBDB9DA9B9FB009000909909B90999B0F9BDEF90999F9A9C9999BF9BDFDBFFF9F090000000000000000000000000000000000000000000000000009A000DAD0FECBC9CADE0BCDCADA90CDCADACACFC90009000090000000000000000000009F909F9FBDBDF9DB90B9F090909099090999099999F9FFFFDB09F0BDBFDFBBF9FDFBDA900009000000009000000090000000000000000000000000900009000C0F00BCACBC0DCCB0D00CE9A0F0CD0D00E0900009000000000000000000000000B9FB99A99B9B9B99E90B9F9BCB9DA9DB9FDBDF9FFFFFFF9FFDB09BDBDBB9FDDBFBEDBD00000000000000000009000009009000000000000000900000900009A9DCFDC9C9C0F0E9CCA0D09CC90CB0F0FC900000000900000000000000000000090F9DBD9BD9F0F9BC9BD9B9DB99F999B9F9BDBFFBFDFFFFFF9A9DB099BDDB9FBFDFFDBCB0000000000000000000000000000090000000000000000900000090CCAD0CA0F0CBC0D0E90DA0CA9ACF0CC0C000090900000009000000000009BF0099BB9B9BFDBB9B9B99B90BC9B99F9DBF9F9BDBF9DF9FFFF9F0F99B9DBBDABFDBDFBFFFE90090000000000000000000000009000000000090000000000900000C9AD0F0DC0F0C9CAD0CA09C90CD00DA9EDE90000000900000000000000000BF000BD0F0F09B9C9F9DA90BD99A9F9B9B99B9DB999BBFFFFDFF9F9F0D0B9DB9D9FBFD9FDBDF900000000000000000000900000000000090000009000900000009CBCDED000F00F0E9CAD0D0E0E9A0F0CC090C00090090000000000000000000909090B99B9BD9BB99A9D9F9B09D09BC99F9DA90F9D09B9FDBDF99A99B99F9DBF9DFBFFFFFBEDA900000009000009000000000000000000000000009000000000C0C0E9EFC90C90C9C0D00A0909C0D0DA9ECE90000000000000000000000000000000BDBD9F9B0D9F9DB9B909BF9BD09B0B9B99F90B9FDFBDFA9F9F9F0DB9B9F9FFBDFFFFDFDB00090000000000000000000900900900000090000000000090090D0D9C9C0AC9ACB0E90CBC9CACADACE9CC900009000000090000000000000000909B99CB9AD9F9F09B9AD09BD9090B999D99CB09B9FFFFDBFDF0BD09BB9F9FBDFFDFFFFDFFED0900000000000000000000000000000000000000000009000000C0F0CADECD0C900D00F00CA909C0D09CB0C909000900000000000000000000000009CBB9F9DB9B99F9D99B909B9B99E99A9B9090D9BD9FFDBDBDB9B99DB9F9DBDFFFFFFFFDBBC00900000000000000009000000900000900000090000009009E9C0FCDA9AC9E0FC0F0CF09CEDA9E0DE0CDA00000000000000009000009000009090F9DFF9B99F9F99B9BD9F909D9F99A99009B090B0B90FBDF9BD90F9BDBDBFFFFFFFFFFFFDE9900000000000000000000000000009000009000000900000000C9C0BCFCD0E9C09E0DA0DE0900C9CA9CB09000090000090000000000000000000090BB99BDBF9F99F9BDA99090B0990900990990BC90099DB9BDB0999F9F9F9FDFFFFFFFFDFBCA0909000000000009000000090090000000000000000090090D0E9CC9CBCAD0E9E0DACDE0DACAD0E9C0C000900000000000000000000000000909A9BD9BDBD9BDFBDBDB9DA9B909B09C90B099CB99F0909B9BC909B9F9B9FBFFFFFFFFFFFFED0900000000009000000000000000000900000009000009009AC0C90C9EBC0DAC9C0F0C9E0F0C9DAD0CADA90000000900000000900000000000000090DBF9F9FBDB9DBDBDB9D09AD909B00D9B0B99F999BDFFD9B9B99F99FFFDFFFFFFFFFFFFDFF00090000000000000000000000900000000000000090000C0DCBCDACDCF9C9ACBC0F0E9C0F0AC0AD0D0C0090009000000000000000000000000009B99B9FBDFBDBF9BDBDBBD990B0999B09D99B99BDFFFFFF0D09DB9F99FFFFFFFFFFFFFFFFCDA90000000000000000000000000009000000000090000909C09C0CDA9E0CA0CD09E0D0CBC0DC9ED0E0F090000900000000000000009000000090909FFF9BDBDBDBDBDB9F9D9A999099BD9B9BDDF9FFFFFFFC9B9F9BDBFFFDFFFFFFFFFFFFFFFB00000900000000000000000000000000000900000009000A9EC9EBCDE9F09C9A0E0DACBC0DA9AC0F0DC00009000000000000000000000000900009BF9BDF9FBDBDBDBDF9F9B9DB099AD9BDBF9FBFFFFFFFFDB9DB9F9BDBDFFFFFFFFFFFFFFD90D0090000900000000009000000000009000000000000000DCDAF0D0F0FCC0AC0D0BC90C9E0CCDAD0E9AD090A00009009000000000000000000009A99F9F9FBDB9BDBDB9FBF9F90B0999BDBD9BBDFFFFFFFF0D9B9FFFFFFFBFFFFFFFFFFFFFFFF00000000000000000000000000009000000000000000009ADADC9EF0FCB0D09E0D0ED0F090B00DADCE0C0A09009000000000000000000000000909F9BFBF9DBDF9F9BDF9D9F9BD990F90BDBD9FBFFFFFFFF9BDF9BDBDF9FDFFFFFFFFFFFFFFCBF000000000000009000000000090000000000009000000000DAFE9EF0FE000C0DAD00E0CAC0DA0D0BCDE909000000000000900000000000000000B0BD9F9FBDB9B9F9F9FBF9BDB9E999BDB9BD99FFFFFFFD9BBBFDFFFBFFFFFFFFFFFFFFFFFBD0900000000000000000000000000009000000000000000009ED0FF0FFAD0C9ADAC0DE9C9C9A0C9CACDA9C000090000000000000000000900900099F9FFF9F9F9F9F9BDBF9DBDBDB99A9D99F9B9FFFFFFFFFFDFDFFBFDFDBDBDFFFFFFFFFFFDF9E00090000000000000000000000000000900000000900900CB0FE0FF0FF90C00D0F00C0A00D0BCADF0CF09090000090000000000000000000009A99F99FBDBDBDBFDB9F9FBDB9BDBD9B0FB9DBDBDFFFFFFFFFFFBFDFBFFFFFFFFFFFFFFFFFFDE9000000000009000000000000000000000000000000000909CFF9FDAFDAC90E9E00DA0D0C9AC09C00F0CE00000090000090000900000000000009A9FFBDF9F9FDFDF9F9F9BDBF9B9BF999DBD9BDBFFFFFFFFFFFDFFFDF9F99FBDFFFFFFFFFFFF0900000000000000090000000909000000000000000090CAC9CAFAFDAFF00C9C9EDAC90CB0C9ACBCFCE90900090000090000000000000000000009F9FDFBF9B9BD9FB9F9F9BD9F9F90BDB99B9DBDFFFFFFFFFDFFFFFF9F9FFBDFFFFFFFFFFFDE90000000000000000000000000000000000000000000009C9EBDCF0BFCB0E9E0E9C0D0E90C9AC9CBC090000900000000000000000900000000099BDBDBBDDBDBDBFD9B9B99F9F9B99F9A99F9F9BFFFFFFFFFFFFFB9F9F9F9BDBFBFDFFFFFFFE9000000009090000000000900000000000000000009090DE9ECD0EBCFCBFD00D0D0ADAD00DA0D0E9CADE90000000000000000000000000090090009BDBFDBBDBDBDB9FDDBDB99BF9DF9F9DB999F9BFFFFFFFFFFDEDF0F9FBFFFDFDFFFFFFFF9F000000090000000000000000900000900000000000000000C90BC9CDABCF0CF0ACD0C0ECD0DAC9CE9C0000900000090000009000000000000000090BBDBFDBF9F9BDA9BBDA9F099A9B09B99F9F9FDFFFFFFFFFCB9B9F9F9DFFFFBFFFFFBFFFE9090090000000000000009000000900000000000090000090FCDCBCBCDCBC090DC9ADAD09AC0C9E0DCBDE900009000000000000000000000000000009FFBDBDBBDBDB9D0909D09E9D99F9D9F9BDB9BFFFFFFF99BDBC9090B90B9BDFFDFFFFFFD000000000000000000000000000000000000090000009000C0000C0C9E9EFCAC0A0CC0CBCC9E9E0D0AC00000000000000000000000000000000000909B9F9B9BDB9BD9A9A990B0990B0B9AB9BDBDFFFFFFDD0BC990A90B090B9FEFF9FBFDFA9000000000000000000000000000000000000000000000000090DAD0DAD0FC99C9C9CB0F0C0BC0C0DACD0FC9090000000090000000000000000900000909FCBF9F90F9A99D99A9090A90909D0D9BDBF9FFFFEB909A09909C99F9F9F9FFFDBFBDB00090000000000090000000000900000000000000900000900C0C00CDAC9EF0CAC00C90DAC0BCBC0DACD00E000900090000090000000900000000000090BBDBCBFB9D9B0B09099A9909090B9B9DBDBFFFFFD0E909000909A09B0FDFBDEBCBDBC09000000900000000000000090000000000000000000000000900DA0CDAD0FF0D09E9CA0D0D0D0DE0D9ADF090000900000000000000000000000000090099B9B99DB9A9D090B009000A909099FBFBDFFFFDA9909090B9A999CDFBF0F9999B9A0900000000000000000009000000000000000000000009000000C90CD00DE9EC0CAC9C0CDACACACA0D0ECC000009000000000000000000000000000000090B9F0B0B0BD909BC90BD09990B090F99BDFFFFDF090B009090000AFB0D099A09ADBC900000000000000000000000000900000000009000000000000000C90EDE9ED0F0D00ADA0C9C9C9CDAC9E9ED09A0000090000000000000000000000000000909D090900B0F00090BFA00909A99BFDBFFFFE99F00090F0009090DF000099F9B0B0000090000000090000000000000009090000000900000000909C90CC9C0DEBD0CAC9C0D09AC0FCBCDAC9E9CA0D09000000090009000000000090000090090B0B90909090B0900009DF00909099BBDBFFF9E099090BC9000000A9009B090F0D0900000000000000000900000900000000009000000009090C0000C9A0CBCBCDCAD09C09A0E09E00C0ADF0CCB0DA000900909000000000000000000000000000990B0B000BC0000F0BE009A909A9F9FFFFFF99A09009A00909090009E909B90B000000000000000000000000000000000000009000090000C90F0D0C0D0CDCBE09C0E0BC0D0D0C9EDADC0EDBCDE090B0C9A000000000000000000000000000909AD090900900909A090990090B9DBBDBFFF9E009009000000000009E909E9CB009000000000009000000000000009090A90900000900000DA0C0C000D0CBCBED0CBC9C0BC0CA9E090DCAFDAC0E9E000AB0C0000000000000000000000000000909A90099C000000900000900099B9FFBF9FF90909009009000009FE90A99A90900090000000000000000000900000009000000000000090009009E9C0E9CBC9FE9CAC9C0DA9C09CECA9C0EDBE9C9F0DDEB090000000000000000000000000000909ADB0B09090000099B009090F9B9F9FFBDF9CA090090009C9FBD00990BCB009000000090000000000009000900000009009009000000090C9C00C9C0C9CF0F90D0DA9CADC0FCA90DCBC9E0DE9ECBFAFC000090000000000000000000000000090909009BDAD9CB9A0009A09B99FFBFF9F0B9B0900909B0B9A0009BCBF0909000000000000000000000000000009000000000900090000C00009C000DACBCFCCACAC0CE9CAFC09CFCAC9ECDE9ECBDAFC090A000000090000000000000900000909A90B09009A0B000909009B09FB99F9FF9F00900900000900909A09009000000000000000000000009000000000009000900000900909090D0C090D0C9CBCB0D0DAD09CAD0ADE009CBED0F0EDBEFFF900D9C90000000000000000000000000090990D9E0909900900909909DB99FBFF9F90DB0090909090090B09090900000000090000000090000000000090000000900090000000C00C000900E0DACF0FE0E9C0ADAD0FCFADEDE9C9ADAF9EDFBEFEF0A9A009000000000000000000000000000A9A990B000990900000B090F99F9B9E9B0900000009090090000000000000000000009000000900000000000090000000009009090D09C0C0AD0D0D0DE9FC9CADCC00E0F0DADACADEFFDEFBFAFFBDADFED0000000000000000000000009009099090A9090900000900009FB9BF9FFF9F9DAD000000000090909000000090000000000000000000000090000090009090900000000E0C00909C000C0F0DE99CAD00BCF0D0FEF0E9DEBEBEBFEFFFFFEDFADA09A09000000000000000000000000000909090000090000999B999F9FBF9DA9B99A90900000000000000000000009000090000000000009000090000900000000000009C909C00C09CF0F0DE9EE9C0FCC90DAD0D0ED0E9FDFFFFBFFFEFFADFAD009000000090000000000000000909B0009000900009090BE9DADB9F9F9FB9F0F09000090090000000000000000000000000090009009000000000B00900090090009C000C00D090C00D0CF0FFCBED0BCE0C0ADADBEDE0CBEFFEFFEFFBFFEBDA0009009000000000000000000000909B9A09000090CA9C9D9B9B9F9FBDF9F9DB9F9BD9F090090000000000000000009000000000000000000900D00D00A90000009009CD09C00C0C9C0C9E0F0FADCBEC90DADC0CAC9ADCBCBFBFFFFFFEFFBFE0D000A900000000000000000000000909C99A9DBDA999B9FB9FDF9BDBDBFF9BBDB9E90B00090000000000900900000000000000000000000000C9A9FA9ED009090000C0A00C09C00B00BCE9CDADDFAFC9EDE0C9E9C9EDCBCFDFEFFFFBFFFFEFE9000900000000000000009000009090B9B9B9DB9BF9FBDFB9DB9B9FBFFFF9FFDBDF9B9009000900900000000000000000009000000000009000FADFCBDE90F000090090D0D00C090C0DC09CFADFEADBFE9E9CBC0E9E9EADC9AFFFEFFEFFFFFF9E90009A090000000000000000000009099ADB09F99BF9FBDFFBFDF9F9F9FFF9BF0B9FC9009000000090000000000000000000009000000000900DEBFEFBEF0DCB0000C0000D090C09C00FCB0DFA9DECBFEBEDCBC90C0DCACFC9FFFFFFFFEBFEFEFE9009000000000000000000009090B0D9BDBDBF9DBF9FB9BD9FBFBF9FB9FF9F9F09B00000000000000000000000000000009000000090000090DFBFFE9EDACC9CA909C000C090C00D00DCF0DFCADBF0FFFABC0EDADA9CBCBEBFFFFFFFFFFFBFC9000009009000000000000000000909B90B9B99FBD9FBDFFBFBDBDBDBCB9DA9BDB0009000000000000000000009009000000000000000000000FAFFFBFDAD0F0C9C0C09C900C09CDACD0E9EBC9C9ECFFF0FCDE90CC9EFC9EDFEFFEFFEFFFFFCB000909A00000090000000900000909B09F9FF9FB9FBDBDB99F9FDFFBDBD9A9D090909000000000000000000000000009000000000900009000DBDFAFCFADAD0C9C0C90C000D09C000DAC9CBCFCBCF9E9EF0FA9EDEBCC0BCDADBFFFFFFFFFEFBC0900000000000000090000000090909DA9B99B9DBDFBDBDBF9F9B9BDBDBC9B09A90000009009000000900009000000000000000900009000090FAFFBF0FC0C9CAC90C090D000CA0DC0DADEDF0EDACBCF9EFDECBC9CBDCCADCADFBFFFFFEFFFEF00009009000000000000000000009A999F0F9FBBDB9FB9BDB9F9F9CB9A9B00909090000000000000900000000000000000000900000000C0000DFFFFFF0FDE0DC0CB0C000D0D0D00F0CD0F0FFFADFCF0F9FAFBCFACCADADADCFAFFFEFBFFFFFF0F09009000900000000000000000009A99B9B0DDBDBDBDBF9DB9EB99F9D0090B000000000000000000000000000000900900000009000900909EBFFEBCF0C0D009C0C90D000C00C9C9CAD0F0FFFFAFBFEF0FFCF0CDADAD0C0DADFEFFFFFBEFBEF0000000000000900000000000090909DA9DBDBBB9B9F9F99BBD99DB09B0909009090090000000000009000000090000000000000009000000CBFFFBDF0DAD0E9C009C00C0D00D0C0CADCF0FFFBFFFEFBFFEBE9EF0D0DE0F9EDADBFFFEFFFFFFDF0909009000000000000000090009A9BDB9F9F9DBDBDB9DBC99A9B0F09A000900000000000000900000000090000000000090090000009000BDFFFFEBEDC0D0C09C00D09E09E0DAD0DADADF0FEFFFFFEFBDF9E9EBCE0DCCC00DECBFFFFFFFFFAFC0A090000000000000000000000090090B9B9BBDB9BDBB9B9BD0990909090090000000000090000000000000000090000000000000000090CBFFFFFCBCBC0D0C09C00E09C0D00D0E0D0F0FFFFFEBFFDFEEBEFFDEDBDADA9FCAD9FCBFFEFFEFFF090000000000000000900000000909B9BDBDBC9B9F9BD0F9F9A9F09A900090009000900000000090000000000000000090000009009000009EFFFFFBCBCCBC0BCC09C9C00D0CD0C9DE9CF0FFFBFFDAFADBDFBFAFACECADCC0D0ECBEFFBFFFFADAC090009000000000000000009009B0D099B99BDB9BE9B9B0D9900900909090000000000000000000000000009000000000000000B009CC9FFFFEFBCFCC90C9C0A9C000CD00F00FCE0DE9FC9EFCBEDADAFAFEFFFFBDBDADADE9C9CD0FFFFFFFEF9C00900000000000000000000090099BCBDBBDBDAD99BC99A009B09000000000000000000000000000090000000900000090009000000BCFBFFBFEF9E9ED0C0D0C09CD0A9C0CD0D0DE9EFBE9EBC9EDEDFFFBFFFFFEFEDADADE9E0FC9EFBEFFFAFBC00000000000000000000000090A09B09C9B9B9BBD9BC999A090090900090000000000000000000000000000000900000000000900009EFFFFFBFE9C00D0C0C9C00AD0C9C9ACADA9E9CFCFC9EF0FBFAFFFEBFEFFBFFFFFE9EDBCBCBDFFFFBFFCA9000009000000000000000090999009B9BC9BD0D0B90B00900090000900009000090090009000900000090000000900000909000900CBFFFFFFCBEDED0E90D0AD0D0C9CACD0DCDE9EFB0F0FE9FBEFFFAFFFFFBFFFAFFAFFFBEDF0FEFBFEFEDA90090000000000000000090000000A990D09BD9B9B9A900B09090090000000009000000000000000000000000000000000900000000DBFFFFFFEBF0D00D0CC00D0C0C9E0C9C9E9E9EDBCF0F9FFEFFFBFFFFFFFFEFFFFFFFBEFFBEFDBEFFFFBFFC0000000000009000000000009090900B9B099A909C9090900000000090090000000000000000000900900009009000900000000900ADBFFFFFFFCF0CF0D09AD0D0F0C9C9CADCF0DEAFFFFEFAF9FAFEFFFFFFFFFFFFFFFFFFFFFFBEFFBFFFEFBF090000090000000000000000000909009CB0D9BDA99A090090090090000000000000000900000000000090000000000000000900090EFFFFFFFBF0F0C0CC0C0C0C0D0C9E9C0E9EBDF0FFAFBFFEFFFBFFEFBEFFFFBFEFFEFFFEFFFFBFFEFFFBCF00090000000000000000000009000090B099A9C9900900090090000000000009000900000009000000000090090090009000900090DBFFFFFFFFFE9E9CB0D0DAD0D0E9C0C9E9C9CE9FFFDFFCFBFFFFFFFFFFFFFEFFFBFFFFBFFEFFFEFFFBFCFB0900000000000000000000000000090090B090B09A9009000000000090000000000000000000090009000000000000900090000B0EFFFFFFFFFFE9CD0D0C0C0D0E0C9C0CDADCFEFBFFAAF0FBEFFAFFFFFFFFFBFFFFFFFFFFFFFFFFFFFBFEFBFC0A0900000900000000000009000900900909A90B009000900900090000900000</t>
  </si>
  <si>
    <t>Peacock</t>
  </si>
  <si>
    <t>Margaret</t>
  </si>
  <si>
    <t>Mrs.</t>
  </si>
  <si>
    <t>4110 Old Redmond Rd.</t>
  </si>
  <si>
    <t>Redmond</t>
  </si>
  <si>
    <t>(206) 555-8122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</si>
  <si>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DB9BFBFFBFB9FBDBBBFDBF9FBFBFBFBFBFBDBFBDBFBBFBFBFFD0000000000000000000000000000000000000000000000000000000000000000BBDBF9BDBF9BB9BFB9FBFB9FB9BBFBBBBFBBFB9F9B9FB9BF9BF9BFBBFBBFBDBF9FBDBF9F9BDBFBFBF9FBB9BDBB9BBF9BBFBFBFBFBFBFBFBFBFBFBFBFFBFBFBBA00000000000000000000000000000000000000000000000000000000000000009BFB9FBB9BBDBFB9BFB9BFFBDBF9BDBDBBDBBFFBFBFBFFBBFFBBF9F9BDB9BBFBBFBBFBFBFBBFFB9F9BB9FBFBB9FBDBFBFBFBF9FBFBDBF9BFBFBFBFBF9FFBFBD00000000000000000000000000000000000000000000000000000000000000000BFB9FBB9FBDBB9BBFBDBF9BBBFBBFBBB9FBBDBB9BFBF9BBDBB9FBFBBFBFBFF9BDB9FB9BDB9F9FBFBBFBFBDB9FB9BB9BFBF9FBFBDBFBFBFBF9FBFBFBFBFBF9FB000000000000000000000000000000000000000000000000000000000000000009BFFBBDBB9B9FBDBDBBFBBF9FBDF9BDBFBDFBBFBF9BFBFFBFBFBDBFF9BFB9BBFBFB9FBFBBFBBF9BDB9FBBBFBBDBDBF9BDBFBFBFBFBFBFBFBFBFBDBFBFBFBFBF0000000000000000000000000000000000000000000000000000000000000000009BBF9BDBF9B9FBBBDB9F9BF9BBBFBB9BBBBF9BFBFB9BB9FBDBFBB9BFB9FBF9BDBFB9F9F9BDBFBFBBFBDBFB9FBBB9BBFBBBDBFBFBDBF9FBFBF9FBFBFBFBFFB0000000000000000000000000000000000000000000000000000000000000000000BDB9FBB9BBFB9BDBBBFBBFBFBDB9BDBF9F9BFF9FBDBFFBFBBFBDBFB9FBBDBFBBB9BFBBBBFBBFB9BDB9BF9BFB9F9FBF9BFFBFBDBFBFBFBDBFBFBFBFBFFBF9BF0000000000000000000000000000000000000000000000000000000000000000009BBFBB9FBDB9BFBBBDB9F9B9FBBBFBB9FBBF9BBBFBFB9BB9F9BBFB9FBBDBBBDBDBFB9FBDB9FFBFBBFBFBFB9FBBBB9BBF9BFBFBFBFBFBFBFBFBFBFBDFBFBFF90000000000000000000000000000000000000000000000000000000000000000000BF9BDB9BB9FB9F9FBBFBFBFBDF9B9FBBF9BBFBF9B9FBFBFBF9F9FBBDBBF9FBFBF9FBDBBFB9FDB9F9B9F9FBBDBDBF9FBFBDBBFBDBF9FBF9FBFBFBFBFBFBBBE00000000000000000000000000000000000000000000000000000000000000000009BFBBFBDBB9FBBB9F9B9BDBBBBBDB9F9BF9FBDBFBFBB9F9BBFBB9FBBDBBF9B9BBB9BBDB9FBFBBFBFBFBBBDBFBBB9BB9BFBF9BBFBFBFBFBFBDBFBFBFFBDFF90000000000000000000000000000000000000000000000000000000000000000000BDBDB90B9FBB9F9FBBFBFBF9F9FBBFBBFBBFBBF9F9F9FBFBDBDBFB9FBBDBBFBF9FBF9BAF9BFBDB9BDB9BDBFB9BDBBDBFBFBFFFBFBFBFBFBFBFBDBFBFBFB9A00000000000000000000000000000000000000000000000000000000000000000009BBBBBFBF9B9FBBB9F9F9B9FBBB9F9BDB9F9BDBBBBBFBB9FBBBFB9FBBDBBDBB9EBB9FBF9BFFBBFBFBFBFBB9BFBBF9BB9FBDBBBDBFBDBF9FBFBFBFBFBFBFF000000000000000000000000000000000000000000000000000000000000000000000BDBDB9B0BFB9F9FBBBBFBFBDBDBBBFBBFBBFBDBDBDBDBF9F9F9FBBDBBDBBDBF9F9E9B9FA9FDB9F9B9F9FBFB9F9BF9FB9BBFFBFBDBFBFBFBFBFBFBFBFBBF0000000000000000000000000000000000000000000000000000000000000000000009BBBDBDB9BDBBB9F9BDBB9BB9BDB9BBDBDB9BBBBFBBB9BBBFBB9FBBDBB9FB9BBBBBF0B9FBFBBFBBFBFBBDB9FBBF9B9BFFFB9FBFBFBFBFBFBDBFBF9FBDF9A000000000000000000000000000000000000000000000000000000000000000000000BDBBBB9FB9BDBFBBFBBDBF9F9BBFBDBBBBFBDBDB9F9FBDB9BDBB9FBF9FB9F9F9E9BBFA00F9FB9F9FB9FBBFBFDBBBFB9B9BFBBFBF9FBDBFBFBFBFBFBFBB0000000000000000000000000090BCBC9F0A9E000000000000000000000000000000009BF9F0FB9BFB9B9F9BDBB9B9BBF9BBFBDFBDBBB9FBFB9BBF9AF9FAB9AB9FAB0B9FBC0000FB9FFBB9FB9F9BDBB9F9BDBFBFBBF9FBFBFBF9FBF9FBFBFBF9000000000000000000000000DA0F0BCBF0FDF9FBFEB00000000000000000000000000009BB9BB9FB9BFBFBFBBDBF9BF9BBDB9BB9BBF9FBB9B9F9E9FB9B9F9FBDAB9DBFA0000000F0B0BDAF9FBBFBBFBFBFBB9BFBDFBFBFBFBFBFBFBFBF9FBDBE00000000000000000000009ABDFDFFBDFF9FAFDF9FDFFAF00000000000000000000000009F9F9A9FBDBB9BBDBB9BF9BF9FBFBDBF9B9B9FBF9ABB9B9FBFA9B0BBDBEB0000000000F0000090B0BDADB9F9B9F9FB9FBBDBBDBBDBFBFBFBFBFBFBF9000000000000000000009EFFDBFA9FDFB9FDF9FAFFBF9F9E9090000000000000000000000BB0BF9B9BBDBF9BBDB99BB9BB9B9BB0BFBFA9A9BDBCBFA9A9BF9FBCA0000000000000B000000000000B0FBFFFBFB9BFBFBFFBFFBFBFBDBFBFBFBFB0000000000000000009BBFFBCBEBDFFFADFEBBFBDF9F9FFFBFFAC000000000000000000000BDBF9BBFBDB9BBE9B0BFBDBF9F9FBDBF09B9BDBCBBB9B9BDBF0A00000000000000000F00000A00000000009A9BDBFFBF9FBBF9BFBDBFBF9FBFBF9BC0000000000000000BEDF9FDFDBDFBF9FF9BDFDFBFFFFDBDFCBDBCB00000000000000000000B9BBDB9BBFBDB9F9F9B9BB9BBB9AB9BBF9E9A9B0F9FBE9A000000000000000000000F000A0000000000000000B0B9FBFBF9FFBFBFBFBFBFF9FBFBB00000000000000BC9BFFEBFBFDAFDFF9FFDBEBDF9E9FFFBFFDBDBCBDAC00000000000000000F0BBDB9FB9BFB9B9BDBBDBDBDBD9E99A9BDBFBF9A00000000000000000000000000D000000000000000000000000B0FBDBBBF9FBF9FBFBBFBFBD00000000000000BCBFFDBDBDE9BF9FADFBCBDBDFBFFBF0BDF9BEBCBDADB0D0000000000000099BD9BBFB9FB99E9BB9BD9BB0B0BB9BFBF0B00000000000000000000000000000000A000000000000000000000000009BFBFDBBF9FBFBF9FBFBDA0000000000000ADBDFDAFFDFBFFDFBDBADBFBDB9FF9FDFFF9FFD9F9A9F0F0A90000000000000BFBBBF9BFBDBFB9F0FB0BADBDBBDBE0000000000000000000000000000000000000F00000000000A0000000000000000BFBBFFBFBFBFBFBF9FA000000000009C9F0FBFBFDBE9FDAFBDFFDBDBCBFF0FFFBF9FF0FBF0F9E9F9F9E90000000000000B9F9BF9B9BB09B9BBDBF9A9BE9A000000000000000000000000000000000000000F000000000000000000000000000000FB9FBFBFB9FBFBFBF00000000000A9E9F9EDFBFDBF0FDBFADBFFF9FDADF9FDFBFBDF9F9F9F90BCBCBCB0000000000009A9FB9FBBC9F0FBDA0000000000000000000000000000000000000000000000000D0000000000000000000000000000009FBBDBF9FBFBDBBF00000000009BCB9BCFBFBDFBDBFBFFDFBD9E9F9BDBBFFBFDFDBFBCB9E9EBDB9F9AD0F00000000009FBB9FB9FBB0B00000000000000000000000000000000000000000000000000000A0000000000000000000000000000000BFFBFBFBFBFBFF90000000000FCBDEFF9FDFEBDAFDFBDFBDAFBF9ADB0FDBFDBFBF0DBDE9F9D0BCBCBDA09E00000000B9B9FB9F0000000000000000000000000000000000000000000000000000000000F000000000000000000000000000000009BFBDBFBDBFBB000000000009BCFBCBFAF9F9FDBBDEBBCBDBD0BDA9F9BDFBEDADBF0B9F9AFBDB9F0B9F09C00000000FBF9FBA0000000000000000000000000000000000000000000000000000000000F000000000000A000000000000000000000BFBFBFBF9FFE0000000000E9BDFBDFDBFFFBFDFBDFDBDADBF0BD00F0B0DBDB0DBDADAD99E9E9BD0F0F0B0000000099BB9F00000000000000000000000000000000000000000000000000000000000D000000000A00000000000000000000000099FBDBFBFBB000000000909FEBFDAFBFDBDF9BFCBFAFBDBC9BCB9F09CB09A9DA09099A9E9B9F0BF9B9E9E0000000BF9FB000000000000000000000000000000000000000000000000000000000000A00000000000000000000000000000000000BFBFBFBFBD00000000000BCBDAFFFDFAFFAFFDBF9F9C9E9BC90F09FBDBE9DA9BDBFA9F090F09F90FCB90D000000B9BB0000000000000000000000000000000000000000000000000000000000000F0000000000000000000000000000000000000BFFBDBFB0000000000C9FFFDBDBFBDBDF9FAD9F0FBF9E9FBF9FF09A909A9C9A90D0BBDB9F9ADB9B9E9AD000000FBC0000000000000000000000000000000000000000000000000000000000000F000000000000000000000000000000000000009BFBFBFC00000000B0A9BFFEFFDFFFBFF9FBEFBD0F9FBDBDA99F0DBDBDA9F9E9B9C9ADB0F9ADADA9F0AC0000B9A000000000000000000000000000000000000000000000000000000000000009000000000000000000000000000000000000000FBFBDBA00000000009FFE9F9FAF9FDBFF9F9F0FBFBDFADADBE9FBCBDBDF9E9BCF9BDBCB9E9BDB9E9BDA00000F000000000000000000000000000000000000000000000000000000000000000E00000000000000A00C090C000000000000000009BFBFBD000000009CFEF9FBFFFDFFBFD9E9E9F9FBDEBDBF9FDBC9FBCBF0BDBDB9BCBCB9F9BC9ADB9CA90000B00000000000000000000C0000000000000000000000000000000000000000000F0C00A000000A0900A000A0000000C0000000000009FBDA000000000B9BFFFCF9FBFBDBAFBDBFFBDFF9DBFDF0BFBFDBFD9FDBDADADB9B0F0BDBF9ADAB9E0000000000000000000000CA000000000000000000000000000000000000000000000F0A000C00AC090C0000A000AC0AC000A0A0000AC000BFBF00000000A0FDBCBFBFFF9FFDBDAF9BDFBCBFBCBBDFD9F9FDBFDBFDBDBDADF9F9F0F0F9F9DE99E0000000000A000000C0A0000000E0000000A0C0000000000000000000000000000009000000A000000A00C9C0C900090A0900C9AC00000E9AFB000000000DAFFFFDFF9FFF0FDBDBFFFBDF9FDBFDBFBFFFFBDFBF9F9F9F9B0F0F9F9F9FCBB9FA900000000000000000000000C0A000CA000C000A00000000000000000000000000000E000A000000A00000A0A0A0C0AC00C0C00000B00A000DBF000000000BFFADBFE9FFDBFBBEBFFCBDFBFFBFDBDBFDBDBDFBFDF0F9FBCBDBDBCB0B0FBBCDAD00000000000000AC0A000C0A000000000CA0000000000000000000000000000000000F0000000000000000000000A000A00A0A0AC00C0C90A09BE00000000FBDFFF9FFBFADBDF9F9FBFBDF9FDFBFFDBFFFFFFFDBDBFDE9FDBCB9F9F9F9FDBBDBE000000000000000000A00000000CA0C00000AC000000000000000000000000000000F00000000000000000000000000000000000A00A00C00C0B000000009EBFCBFBDFDFBCBFFFFBDFFBFFBFDF9FFDF9FFF9FBFFDBF9F9ADBDE9E9E9B0FCBBD9F0000000000000000C000000AC00000A00AC00000000000000000000000000000000B0000000A00000A00000000000000000000000000A00A00C00000000FDFFBFDFFBE9FBF9F9FDBF9F9FDFBFFF9FBFF9FFFDF9FDBF9FDBCB9F9F9F0F9BDDAF9E00000000AC00000000E00C000A0000C0C00A000000000000A00000000000000000C0000000000000000000000000000000000000000000000A00000009BFFADFFBCF9FBFDFBFFBF9FFFFFBFDF9FFDFDFFF9FBFF9FDBCB9F9F9CBDADB9FFBF9E9000000C00000CA0000000A0000C0E00A0A0C000000000A00000000000000000000F0000000000000000000000000000000000000000000000000000000FBDFFBDFBFFBDFBFF9FDFFF9F9FDFBFFDBFFBF9FFFDBDBE9F9FFDBCBF0F9F0F0BC9FBDF0000A0000A00000E0000000E000000C00000000A0000000000000000000000000B0000000000000000000000000000000000000000000000000000000FEFBDFF9F9FFBDF9FFBF9FFFFFBFDF9FBDBDFFF9F9F9FDBDBD9ABF9DBDBCBDBDBFBDBBCBC0000000000000000E00C000A00A000C00A00000C0009000000A000000000000F000000000000000000000000000000000000000000000000000000ADBFFEBFEBFF9FFBFF9FFFF9F9FDFBFFFDFFF9F9FFFFF9F9FDAFDF9FBCBDBDBCBD9FEDFBDA00000000000A0000000A00C0C0C0A0A000000000A00E00A00000000000A0000C0000000000000000000000000000000000000000000000000000009FFDF9FDBDF9FBFFDBFFBDBFFFFFBFDF9FBDBFFFFF9F9FFBCBF9F9FE9F9F0F0F9EBF9FBDAD00000A00CA0C0A0C000000000A00C0000000A000000000C00A000A000000000B000000000000000000000000000000000000000000000000000000BBFAFFBFFFBFFFDBFDBDFFFDBF9FDFBFFDFFDF9F9FFFF9FDBD9F0FDBDBCBDBF9F9F9FBDFBDA0000C00000000000AC0CA0A000A00000000000000000000000C00000000A00F000000000000A000000000000000000000000000000000000000000FFDBDE9FBDBDBFDBFFBF9FFDFFBFFDBFBFBFFFFFFBDFF9FFBFBDBF9FBDBE9FBCF9E9FBDFBDBE000000000C000000000C0C0C000000A00000A00A000A0C0000000A000000F0000000000000000000000000000000000000000000000000000009FBFFFBFBDFFFFFBF9FFFFFBFBDFDBFFDFDFDBFFDFDFBDFBDFDFBDADBCBDBDADBDBFDBDBFDAD00000AC000A00E000A009A0B000A900000000000C000000A00A00000000000000000000000000000000000000000000000000000000000000009EFDE9BFDFFFBF9FDFFFDBDBDFDBFBFDFBFFBFFDBFBFBDFBDB0FBDBDBDBDADBDBDBF9F0FFDBF9E000000A0000000E00CA0C0C0E0C0E00CA0B0C0000000000000000000A000F000000000000000000000000000000000000000000000000000000BFBFEDFBF9FDFFBF9FBFFFFFBFFFDFBFDBFDFBFFDFDFBDEBDF9DAF9F0F9F9EBDBCDBFF0BFF9E9E0A0000000C000000000A0A000A00CA00C0A0A0A0A0A0000000C00000000F0000000000000000000000000000000000000000000000000000000FDBFF9FFFBFBDFFFFDF9FDBDBDBFFDBFDBFDF9FBFF9FBDFBFFBD9E9F0F0F9DBFBFDBDF9FFF9F90C000C00A00A00C0A0C9C0BC0D0A9CA9A0C0D0C9C0D0E0E00A00A000000B0000000000000000000000000000000000000000000000000000009BFE9BFF9FDFFFBDBFFBFFBFFFFFDBFFFFFFBFFFDF9FFDBDF9DFFBDBDBDBDAF0FDBFFBDBDBFF9EB000A000000C00A00CA0A0C0A0AC0A0C0CB0A0A0A0A00009C000C0A00E0C000000000000000000000000000000000000000000000000000000FEF9FDF9FFBFF9FFFDBF9FDF9F9FBFFDFBDFFDBDFBFFDBFF0FBA9CBF0F0F0BDBDBF9FDBCBFDBCBD00000000000000009000D0A90C9AC90A00C0C00C00C0BCA0ACA0BC0D00B000000000000000000000000000000000000000000000000000000BDBFFBFFBDF9FFBDBFDFFBFBFFFFDFFBFFBFFFFBFFDBFFDBF9FDFBD9F9F9BDBDBDFFBFF9DBFFF9E9AC00AC0A00B000A0000A00C0A000AC9E0B0ADA0E9AC000C900C00A0A0F000000000000000000000000000000000000000000000000000009EBCBDF9FFBFF9FFFDBFDBDFDFBDBFBDFFDFDBFDFDBFDBFFDBF9BDBEBCBCBDADADB9FDBFBE9FF9F9E90000000C000C000E00000A000C0000000000090000ACA0AC9A0C00C0F00000000000000000000000000000000000000000000000000000E9FFBFBFF9FDBFF9FBF9BFFBFBDFFDFFFBFFBFDBFBDFBDF9FDAFCBD9DBDBDAD9F9EFBFFDF9BDBFFDBCA0000000000A0000000000000A000A0C0AC0AC0AC9009C00AC0B0E9A00000000000000000000000000000000000000000000000000000A9BF9FFDF9FFBFF9FFFDFFDBFDFFBFBFBDFF9FDBFDDAD0F99E99DBDEBFADBCB9F0BF9FDFB9EDFDF9ADA9C00A00A00000000000A000A00000000000000000AC0000000000000F00000000000000000000000000000000000000000000000000000FDEF9FBFFF9F9FFBDBF9FBDBFBDFDFDFBDBEDBF9FBDBD9AD99E9099C99E9BDADBD9FFBDFF9BABFFDBF009000000A000000A0000000000A000A00000000000A00AC00AC0000F00000000000000000000000000000000000000000000000000090BBDBFFDF9FFFFBDFFDBFDFFFDFFBFBFFDEDBD0DFDFFFFDDAD99DBC9BC9F0DBDADBF9FFBDFFDDBDBFD9FAC00000000000A000000000000000000000A0000000000009000A0000000000000000000000000000000000000000000000000000000ADEBFDBFBFF9F9FFBDBDBFBDBFBDFFDF9F9D9FDBFFFDF9F9D9AD0D9BC9A9DBCB9BCBDBDFFBDBBDBFCBE9DA0000000000000000000000000000000A0000A00000000A0000000F0000000000000000000000000000000000000000000000000009FF9FDBFFDF9FFFFBDFBFFBDFFBDFE9FBD0F9E99F9C9090D0B0D09A0C9C9D00BDADBDBFBDBDBFCDBDBF9DA000A00000000000000000000000000000000000A000A0000000000A000000000000000000000000000000000000000000000000000ADBFBFFDFBFFBDBDFFBDF9FFBDFFBDF0DBD0D9FD09B9FDB9BDFBFBDF9AB00BD09DBDBE9FFFFBDBBDBDBEBDBC0000000A0000000000000000000000000000000000000000A000D0000000000000000000000000000000000000000000000000009ADFDBFBFDF9FFFBDBDBFF9FFBDFF9DF0D0B09BFFDFFBFFFFFFFDFBFFDFF009E909BD9F9BDFFFDEBDFD9F0B0C000000000000000000000000000000000000000000000A00000F000000000000000000000000000000000000000000000000000FFBEBFDFFFBFF9FFFFAD9FFF9FF0DF0900BDFFFFFBFFFFDBFFFFBFFFFBF0F0090DBCBFDFDBF9FB9F0BBF0FDB0000A00000000000000000000000000000000000000000000000A00000000000000000000000000000000000000000000000009BF9F9FDBFF9FF9FF9F9DFAFF9FF9F9090F9FFBFFFFFFFFFBEFFFFFFFFBDFFB0900B09BDB0BFDFBDFDBDEDBDA00A00000000000000000000000000000000000000000000000000D0000000000000000000000000000000000000000000000000ADAFFFBFF9FFDBFBDF9FB9F9FFBC90E9EF0FBFDFFFFFBFFFF9BFFFFFFFFFFFC9E090DBCBFFDBF9FF9ADB9BDA9FC000000000000000000000000000000000000000000000000000A00000000000000000000000000000000000000000000000000BDBDFF9FFBFFDFFBFBDE99F9EDBD90B9FF9FFBBFFFDFBFCF0DB9F9BDBDADBF090C0099099F9FF9FFDBCF0FDA9AC0000A000000000000000000000000000000000000000000000F0000000000000000000000000000000000000000000000000BCBFBF9FFFDFBFBDFDF9BDBBF9F00A9FFF9EFFCF9E9B0D9B9DBC90C90DADBC900A909CADBF0FBDFBDBDB9F9AD9F0A000000000000000000000000000000000000000A00000A0000000000000000000000000000000000000000000000000000BDBFDFDFF9FBFDFDF9F9ADAFC9F090DFFE9E9B990BD90D9E9CB09AD99E909090E9909A99BE9DF9F9F0FA9DADF9E0000000000000000000000000000000000000000000000000000F0000000000000000000000000000000000000000000000000ADBFBFBFFFDBFBFBFBDF9D9B90C00B09F099C9E9DADF0BDDBDFDDBAD9BDADBF9F0F0DBC99FB0BDBDBD9EBDA9E9BC00000000000000000000000000000000000000000000000000E000000000A000000000000000000000000000000000000009FADFFDF9FFFFDF9FDFBDBAD0F99BD0F09FE9BF9F9F9FDFBFDBFBFDFBCF9F9CBDAD9B0DBDA9DFDBCBDBD90BDA9EDA90A0000A00000000000000000000000000000A0000000000009000000000000A0000000000000000000000000000000000CABDFBDBFFFBDBFBFFBF9E9DB9ADADBF9FF9BFDFFFFFFFBFDFBFDF9F9FF9F0FBDADBC9F09A9FB9ADBDA9AF9DA9F9A9C000000000000000000000000000000000000000000A000000E0000000000000000000000000000000000000000000909A9BDFBFFFFF9FFFFDFBDF9F9BCBDBDBE9FF9FFDFBF9FDBDFDFBFDFBFFFDBDADF0F9DA9E9BF9DF0FDBDB9FD99A9E9E9CA0000A00000000000000000000000000000A000000000A0000900000000000000000000000000000000000000000000BFFFFBFDF9F9FFFBDBF9FF9E90FBDBCBDFFDAFDBFBDFFBFFBFBFDFBDE9F9ADBDBDBD0BDB90D0FA9F0B9F0F9BCBD990F0BCB00000000000000000000000000000000000000A000000000E000000000000000000000000000000000000000009ADBF9F9EBFFFBF9FDFBDFF9E9FBD9DADBDB9FBDBFDFFBDFDBDFDFBF9FBDFFFFF0FB0FBFCBCB9BD9F99F9E9F9E9BDADA9AD00CA00000000000000000000000000000000000000000000000B00000000000000000000000000000000000000000ADFFDFEFFDF9FDFFFBFDBF9F9F9C9ABD9F9EF9DFF9FBDFFBFFFBFBDFFFDBF9F9DB9DF9C9BD9DE9A90F0BDBDBDBDBC9BC9CBCB0D00000A0000000000000000000000000000000000A000A00C0000000000000000000000000000000000000000BDFBFFBF9FBFFFFBF9FDBF9F9F9E9B9D9BE9F9FBF9FFDFFBDFDBDFDFFBDBF9FF9FADE90FBDA9A9BDBF9BD9F9E9F0F9BCB0B0BC9A00A0000000000000000000000000000000A000000000000B0000000000000000000000000000000000000009FBFFFFDFFDFBF9FDFFBFD9F9F0F9BDA9AD9F9F9E9FDBFBDFFBFFFBF9FDAD9F09E9DB9BF90BDBD9DAD0F0FBDBDBDBDAD9BC9E00FC00000000000000000000000000000000000000000000000E00000000000000000000000000000000000000ADFDFBFFBFBEFDFFBF9FDBEFF0FBDFCBDF9A90F9F9FBFDBDB9DF9F9FFFBDB9E9F99E9FC90FD09CB0BDB99F9EDBFDBDBDADCB09CB0BC0000000000000000000000000000000000000A000B0000900000000000000000000000000000000000009FFBFBFDFFDFFBFBDFFFFBF9F9F9DBB9F9AD9DB9E9F9E9FFFFFBFFFFF9DFBCBBDADA990B9F9A9F9DBD0DAF9DBBDBCBD9F9BBC9EBC0DA00000000000000000000000000000000000A0000000000E000000000000000000000000000000000000BBFBDFFFFBFFBDFDFFF9F9FDF9FBFFBDFDBDF0B0F9F9F9FBDBDBDBD9F9FFADBDCBF9F9E09C909F0BAD0BBD9FFBDFDBDAF0F9C9A900BA00A000000000000000000000000000000000000000000009000000000000000000000000000000000000DFDFFBDFFFDFFBFFFBFFFFBFBFDBDBDF9BF9BF9D0BDBDF9FBDADF9FB9F9F9FDFBF9F0F9F0B0F09D9DBBD9FBDBDF9BF9F9F9E9AD0F00D000000000000000000000000000000000A0000000A00A00E000000000000000000000000000000000000BFBFDFFBFFBFCFFBFDF9F9FDF9FFFDBFFDFFDFBF9CB0BDBDFFF9AD0DADADFBF9FDFF9F09F0F9FA9A9D0BC9FBDBFFDBF9F9F9F9AD0ADAD00A00000000000000000000000000000000000A0000000B000000000000000000000000000000000009F9FDBFFFDFFFBF9FFFBFFEFBFFDBDBDBDBF9F9F9FB9DF9FBC99FDBFFBDBFBDFFFBF9F0F9E99E99C9F0BDFBFDBFDBFD9EDADADADA0D00A0000000000000000000000000000000000A00000090C00C00000000000000000000000000000000000BFFFBFF9FFFF9FFFF9FFDBDBDBDBFBFFFFDBFFF9FD9E9A9F9FBFFBFDBDFFFDFFFFDFFF9F090FB9E9B0F9F9FDBFDBFDBFF9F9F9F90F00BC00000000000000000000000000000000000000000A00A0B00000000000000000000000000000000000FDBDFFFFFBFFF9FAFFFBFFFFFFFFDFDBDBFDF9FFFBF9F9CBD9F9FDBFFFF9FBFFDBF9F9E9F0F0DE90DB9F9FBFDBC90BDB9F9F0F0E90BC0900000000000000000000000000000000000000A0000900E00000000000000000000000000000000000BFFBF9FFFFF9FEFDFBFDBDBF9F9FBFFFFDBFFFBFDF9F9B9EB9CFBFDFBDBFDF9FFDFF9F9F0D0B99E90F9FFD0900BCBC0D0BCBD9F9E90B0E0E0000000000000000000000000000000A000000000000900000000000000000000000000000000009FBDFDFFBFDAFBDBFFCFFFFFDFFFFFDBFBFFDFFDFFFFFFDF9DA9BDFBFDFDAF9FE9FBDFCBCB0BCBC09F9E90BCBDBDBDBF0BC90FADA9CAC09000000000000000000000000000000000000A000A00A00E0000000000000000000000000000000000FDFFBFBFFDFBDFFFFFBFBF9FBFBDBDBFDFFFFBFFBFF9F9F99ADBDF9FDBEBD9FF9FFDBDBDBC9C90B9F0F9CBDBDBDBFDF9FFD0F09DBCB909E0000000000000000000000000000000000000000000000B0000000000000000000000000000000000BFBDFDFDBF9FFF9EBDFFDFFDFFFFFFFFBDF9FFDFFDFFFFBFFDBCB0F9BDBDBFF9FBDBCBDADB09E9C9AD0F9E9F0FBDFBFFD9FBDE9A0BCCA00000A000000000000000000000000000000000000000000C00000000000000000000000000000000000FFBFBDBDADBFFFFFBFBEBFFBDF9FFBDFBFFFFFFBF9F0FDBDBDBDBCF0FDBDADFDFBDBDBDADA90B0F09BCBDBDBDFBDF9FBE9F0BC9C0B9DAC0BC0000000000000000000000000000000000000000000F0000000000000000000000000000000000BDFDFFFFBDBFFBF9FEDFDFDBFFFFFDFFFDFFF9F9CDADF9EDBCBDADB9F9F0FDBFBDFBFDADBC9E9C909E9F9F9FF9BDFBFF9FF9FDBF0BCA0090000000000000000000000000000000000000000000000A0000000000000000000000000000000009FFBFFBDBDBFFFDEFFFBFBFBFDFBFFBFFFBFB9FCFFBF9BDFBDFFF9F9F0FBFDBF9DF9EDBDBC9A9DA90F9F9FF0F9FFFBDF9FF9FFBDCBC090F0ACA0000000000000000000000000000000000000000000D0000000000000000000000000000000000BDF9FFFCBDFDBFBFBDFFFDFFFFDFDFFBDFCDCBBF9FDFFFBDF9FFFDEBDBDFBFDEFBFDBDADA9D0E9E9BDBE9BDBFDBDFBFF9FF9BCBBDBDE0000000000000000000000000000000000000000000000000A0000000000000000000000000000000000BFFFFDBDBFBFFDFDFAF9EBF9FBFFBFDFF0BBFDF9F9F9F9FBFBDBFFFDBDBCDBF9FDBFDBDBDE9B909E9E9DFDBDBFFBDF9FF9FFDFDE9EBFCB0F000000000000000000000000000000000000000000000F0000000000000000000000000000000000FDBFBFFF9FFFEBEBFDFFFDFFFFFFFFFE9FDF9F9FFFBFFFFDFDFBDBDFEBCBBDBF9FFDADADA90C0F99F9FBFBFFF9FFFBFF9FF0FBDBFDBDF0C00000000000000000000000000000000000000000000000000000000000000000000000000000000BFBFDFFF9BFFFBDFFDFBDBFFBDBDFF9E9FBF9FBF9FBDFDBDBFFBDFFBFFD9F9CBDFFDBF9F909E9B0BE9FBDBDBDBFFDBFDBFF9FBDBFCBCBE00AC00000000000000000000000000000000000000000000F0000000000000000000000000000000009FDFFFF9FC9F9EBDABFEFFBDFFFFBEF9FDF9F9FDBDFFBFFFFBDFFBDFF9EBCFBCBF0FF9F0FDA90C9D9F9FFFFFFFDBFFFFFDBFBDFCFBDAD9E0900000000000000000000000000000000000000000000000000000000000000000000000000000000BFBF9FFBFB0F9EFDF9FBDFFBDFFFD0FBFFFFFBFFBFDF9FBDFBFDFF9FFFDBFDBDFF9FFDB00DA9ADADAF9F9FF9FFF9FDBCBDADBBF9E9FACBC0A00000000000000000000000000000000000000000000F000000000000000000000000000000000FFDFDFFDF9DBC9B0BEFFDEBDFFBFDBFFDFBDB9F9FDFBFFFFFBFFBFBFF9FFFCBFBDBFDADFDBAD0DABDBDFBFF9FF9FFFBFFBFDBCF9E9E9DBC00000000000000000000000000000000000000000000A00A000000000000000000000000000000000BDFBFBFFBCADABCFDF9FBFFFBFFDAFDBFBDFFFFFFBFDFBFDBDFDFDFF9FFBCBDBCBFDBFF0B0D00BDDBDBBCF9FDAFFBDFF9F9ADB9E9F9EBE9009C0000000000000000000000000000000000000000000D000000000000000000000000000000009FBFFFFF9F99A9CB0BFFFFBDFFDBFDBFFDFFBDBDBDFBFFDBFFFBFBF9FFBDFFF0DBDBFDBDBCB00D0BADADDF9EBFDBDFBD0F0FDAD0B9E9F09EC00A0000000000000000000000000000000000000000000E000000000000000000000000000000000FDBDFFFFFFF0A9ED0FBFDFBFBFFADFFFBFBFFFBFFBDFBFDBFDF9FFF9FFBBDFCBCBFDBCF9F0DAADDBDBA9BF9F9FFBDFFBDB0BDAD0F9E9F09A0000000000000000000000000000000000000000000000B000000000000000000000000000000000BFFFBDFFFFAD009ABFDEBFDFDFCDAF9FFDFDBDFDBDFBDBFFDBFF9F9FBDFDBFF9FBDBFFBDADA9DABCBDFFF9FFFFFFEBDFADFC09B0BCBDADAC0000000000000000000000000000000000000000000000C00000000000000000000000000000000BFDBFFFF9FDF09AFADFFBFEFBFBFBFFFFFBFBFFFBFBFFFFFDBF99E9FBCBDBEF0DADFFDBDE9F09E9DFFF9F9EFDBF9DBDF0FDA9BF0FC9FADA900000000000000000000000000000000000000000000000B000000000000000000000000000000009FFFDFFFFFBDE000DA9FFDBDFFFC9F9F9FDFDBDBDFF9FFFFBDBFFBF9DBFFF9BE9FB0FBFBDB09E9EB9F0FBD9FBCFFEF0BD0BC9C9F0BF0DBC000000000000000000000000000000000000000000000000F000000000000000000000000000000000B9FABFFFFFADA0F0DAFFFFFBDBFEFFBF9BBFFBFBDFFFFBDFFCBD9FAF9F9FFDF0DFF9FDF9EFDAD0DAD90CAF9E90909CA9FCB0BCBD0BF0CBC000000000000000A0000000000000000000000000000000E000000000000000000000000000000009FF9FDFFDBFDF0000BF9EFFBFEFC9BDE9EDF9FFDFFBDBDFFADBDBE99DFFFF0F0FFBDFBF9E90000B0F0ADB9C00E0E0009CA90D0BC0F09BF0000000000000000000000000000000000000000000000000900000000000000000000000000000000BD09FBFBFFCB0000BF0FFBDFFDBFBCFBFB9AFFDBFBDFEFCBDBCBC99EB09B9FBDA9CFBFDA00090BCD9FDB0CF0F0900E9CA9C00BD0B09EC0C000000000000000000000000000000000000000000000000E000000000000000000000000000000000FBF09FFDBFBE900C0FBFFFFBFF0DBFDFDFDBDADBDFBDBFDA9F9F0F99FEDE9FE9EBFDFFD09ADADBE9BFFFB0CADE0000AD09A9CAC9CA99A0E00000000000000000A00C00000000000000000000000000F00000000000000000000000000000000BDF9F09BED0D0E00B00FDBEDFBFFE9FBFAF9AF9FFFCBC000C0CBCB0F09B9BDADBDFBFFBFFF9F9E9FFFFFFDA900000000000DA90B09CAC0900000000000000000900A0A0000000000000000000000000B000000000000000000000000000000000FBFCBC09A9A900000BDAFDBED009EBDF9FFD9AD0A0C0A90A0BDF0D0BCF0DAD0FFBDFBFDBDE9FBDADFBFFC0EDAD0AC09ADA00CBCBCB000E00000000000000090C0090000000000000000000000000A0C000000000000000000000000000000000BFCB009AD0000000ADAF9FAD0BFFBDE9FF0BED0BFDB09CAD0DA0DA9E9B9EBCBF9FFFDFBFFBF9EDBFFFDB0F90BCAD09ADAC9CBC09000DA00000000000000000A00E00000A0000000000000000000000B0000000000000000000000000000000000FBC0000000000000000A0FBFCFFCFBFE9FD9BFDFFFFE0000AD009F9FCF9CBDFFFBFBFFDBD9F9BDBDBFEDACBCBDACBC090A909E00E9AC9C000000000000CA00090000000000000000000000C0A00C0F000000000000000000000000000000000009A0000000000000000CBDEBFEBF0F9FFAFE90BFFFF0F00000BCBCF9BCB0FBF9FDFF9FFFFADF9E9F0F9FF0F0CADBCBCAD0E0000F0F9A0A0000000000000909E000000000000000000000A000000A0C00000000000A0000000000000000000000AC000000000000000BDBDAFDE9FFF0FDADF9EF9FBFDFDADADBCBCB9EDAC9FDFFFBFDFF9BDF9BE9F9BDA9CE9E9C0000000090F9F9F0C9C000000000000000E0000A00A00000000000000C00A0CA000B000000000A00000000000000000000000090000000000000009E9EBFFFBFFDADEBFF9E99EDFFEFADF9F0F9F9EDA99FBFBDBDFBF9FDFBFFDBF0F0F9F9BC0A00F0DBCBCF0F9E9EB0A00000000000009A000000000000000000000A0A0D00000C0F0000000000000000000000000000000000000000000000000009FFFFCFF9EBFCBCF0F9EFDBE9DBDAFD0F0E0F09CBE9F9FFFBFDFFBFBDBDBDF9FF9F0BCB9D9F9E9AF9FBF0F9E90C900000000000000C09A00000000A000000000000A0AC0A0A0E000000000000000000000000000000000A0000000000000000A00BCFBFEFDFBFCBCF0E9EADBEBCFDAE9F9F00E9BDFBDF9FDFBF9FDBDFFBFBFF9F0F9F9EFADADBC9AD0DADA09E9A0E000000000000A900000000000000000000000C000A00D00D000000000000000000000000000000000000900000000000009CBFFBFDBFFADBBCBDFBDFDFEDCB9AD9E0C00F0FCB9FFBFBFBDFFFBFFBDFDFDBFBF9E9E999BDADBC9A9BF09F0000090000000000000000000AC00000000000000000AC009E0A0B00000000000000000000000000000000A0000A00000000000000BDADFEFDADFCFFFAFDEBFFFDBFCEDAC90BDBDB9FFF9FDFDFFF9FFDBDBFBFBFDFDF9FB9FEF0F9ADADAC09E0E0DA9E000000000000000000000A00000000000000A090ACA000CE000000000000000000000000000000009E00000000000000000BCBFFBFBFFBFBDBDFCBDEF0FFFCBDADBCBC9A9FFF9FFBFFBDBFFDBFFFFFFFDFBFBFFDFF9F9F9FF9F9F9BC909A0C0000000000000000A000000000A000000000000CAC90C0CA0F00000000000000000000000000000000009E00000000000000009CBCFDEDBDEDBCBDBFBD9F9ADBCBCB0BDBFDF9FFFBDF9FFFFDBFF9F9FBDFBFDFDBFBDFFFFFF0FF9FEDBADAC9A9E9E0000000000CA00000A000000000A0000000000A0A0A900B000000000000000000000000000000000A00000000000000000A0BFFBFBFEFBFFBFBCBCBE9EDADBDBDFDBF9FBFF9FDFFFF9F9FFDFFFFFFFFFFBFFFDFFBDBDBDFF9EF9FCDADBC9E9C0000000000B0000000000A0000A00000000A0000C0900E0E00000000000000000000000000000000AD00BC00000000000000DADAFDFFBDF0FDEDBDFBDBFBDBFBDFBFFFFFFDFFFFFBF9FFFBFBFBF9FFFF9FFFFDBFBDFFFDBF9FF9E9BBF9ACB00A000000000000900000000000A0C9000ACA0000E0A0E0E00F0000000000000000000000000000000000A00000000000000009ADBDFFADFBFFBFBFFBCFFFDFFDFFFFFFDFFDFBF9FBFDFFF9FDFDFDFFFDFFFFDBFFFDFFBDBFDBFCBDBEDC9EDBCBD0000000000000000A00000000000ACAC0009CA009C0009A0F00000000000000000000000000000000B0C0009A00000000000000FB0FFBFE9FFDF9FFBDBFFFBFFDBFFFBFFBFFFFFDFF9FBFBFBFBFBDBFBFFFFFFFBFBDFADBFCBDFADBFBE9E9ACAC000000000000A000000000000000000A0A0000A0ADAC0C090000000000600000000000A00000000000A9A000000000000000A90FFBDEDBFF0FBE9FDFFFBDFFBFFFDFFFFFFDFFBFBFFFDFDFDFDFFFFFFDFBFF9FFFDFBDFDFBDBFDBCBDBF9EF90B00000000000000000000000A0DA0A000C0CA00C00000A0AE00000A000000A000A0000000A000000A9AD00C000000000000009CBDBCFFBFDFFFFDFBFFBDFFFDFFFFFBFDFFFBFDFFDF9FBFBFFBFBDBFDFBFFDFFFDBFBDFBFBDFE9ADF9ED0F090AC0000000000000000000A0000000D0C0A90A0C0A0AC0F0C0F00000000A00000000000A00000000000000A0A000000000000000A9EBFF9EFFBF9FBFFFDFBFDFBFF9FFFFFBDFFFFFFFFFFDFDBDFDFFFFBFF9FBFBFFDFDBF9FDAF9FFCBDFBF0DAC90000000000000000000000F00000A0AC0E0C0A90C9A000B0F0000000000A000000000000000000000E00C90000000000000000009E9BF9FFFFFFFF9FFFFFBFFFFFFDFFFFFFFDBF9FBDBFBFFBFBFBDFFFFFFFFDFBFBFDFF9FDBF9FBEB9E9FA9A0000000000000000000B0C000ACA0009A00A90CA0A0CAC0C0B00A000000000A00000A000A00000000909A0000A000000000000009E9EDFFF0FFF9FFFFBDFFFFDBDFBFFBDFFFBFFFFFFFFDF9FFDFDFFBFDBFDFFFBDFDFBF9FFBFCF9F9DE9FC9C0000000000000000000000A000009C9E0C0F0CA00C0CB09A0AE0000A00AC00000000000000000000A0C0AC9A0000000000000000B0A9FBE9FFF9FFFFFFFFFBDFFFFFFFFFFFBFDFFDBDBDBFBFDBFBFBDFFFFFBF9FFFBFBF9FF0FDB9E9FEBDA9A00000000000000000000C0000A9C0A0A000A00A0CB00A0CAC0CF0000000000A0000A0000A0000000000A00000C09000000000000000D9E9FFBFFFFF9FBDFFFFFBFFBFFBDFFFDFFFBFFFFFDFDBFFDFFFFFFF9FFFFF9FDFDFFDBFDBEF9F9BDA9C0000000000000000A00000AD0000A0C00E9E9E0CB0CA9CA000B0F0000000000000000000000000A000009E9A000A00E00000000000000A9E9EDBDBFFFFFFF9FFFFFDFFDFFBDBFFBFDBDFBFBFFF9FBFFDBF9FFF9FFFFBFBF9FBDBBDBDADE9FDA900000000000000000000A00000C009A900A000B0CA0CA0DACAC0900A00000A0000A0000A000A0000000A000C0B000090009000000000B0F9FBFFFFDBFDFBFFFFDFFFFFFFFFFFF9FDFFFFDFDF9FFFDFDBFFFFFFFF9FFFDFFFFDEDFBDADBFF0A9C0000000000000000000AC90A0A0A0E0CAD0F0E0CAD0A0CA0900AE0000A00000AC000000000000C00000009A9AC000000A00A000000000C9AFE9FBFFFFBFFFFFBFFFBFFBFFDFFFFFFBFFBFFFBFFDBFBFFFFFBDBFFFF9FFF9F9FBB9CBDBDB09D0A0000000000000000000000C00D00000B00A0E00B00A9CB00E0BCF000000AC00000000A0C00F000000A00AC0C900B0A000C00000000000BCBDBFCF9FFFFFDFFDFFFDFFFDFBFFF9FFFFFFDFBDFDBFFFFFFBDFFFFF9FFFFBFFFFBDDFBCBDADF0A900000000000000000000000A0000BCBC0E0C00BC0E0CA00CB0E0AF00000C00000000A00900000A00A000C90A00A0C090090090000000090B0F9FBFFFBDFFBFBFFFBFFBFFFFFBFFFFFFDFFFFFBFDFBDFFDFFFFF9FFFFFFFDFBDFBE9F9FF9B0D0C9A00000000000000000A000000A0000A90B0F00A00B0CA0AC09C0B00A000000A000C0000A0A00C00000000A00A09A0C0A00A000000000000DADADBF9FFBFFFFFFFFFFDFFFDFFFFFBDFBFFFDBFFBFFFFBFFFBFDFFFBDFFFBFDFBDBFDB0BCF0A9A0000000000000000000000000000CAC0E0CA0CAD0E0CB0F00ACA0E000000A0000A00000000000000000A90C90C0000A000000000000000ADA9FBFDFFFFFDFFDFBDFFFFFBFFFDFFFFFFFFFBFFDFFFDBFDFBFDFFFBDFFBFDFFBF9FF9ADFDB0F90C0000000000000000000000A9C090A90B00BC0B00A90A0C00ADA0DF0000000000000000AC000C0A0000000A0A9000B0900009C0000000009A9F0FDBEBF9FFFBFFFFFDBFFFFFFFBDFFFFFFDFBFF9FFFFFFFFFFFBFFBFFDBF9FDFFDBDFA9A09C0B0090000000000000000000000A0E00CAC9E00E0DAC0E9CA0E00C0AF000A0000000000A000000A00CA00C00000A9AC00CB0DA00B0000000000CBDAFFDFFFFBFFFFFFBFFFFFFFBFFFFFFFFFFFDFFFFFFFBFFFFFFFDFFFBFFFFFBDFBEBDF9D09B000000000000000000000000000000B000A00F00A0CB00A09E9ADAD0D0000C0000A0C000000A009000000A0009C00C9A0A00000000000000000B0BF9FBFFBDFFDBFDFFFF9FFDFFFFFFFFFDBFFFBFFF9FDFF9FFFFFBFDFFF9FF9FFBDF9F0B00AC000A00000000000000000000000000C0F0DAC0E9CA00E0CAC00CA00AA000000A0000A00000000E00A000090BCA00B000900000000000000009C90F9EFDF9FFFFFFFBFFFFFFFFFDFFFBFFBFFF9FFDBFFFBFFFFFBDFFFBF9FFF9FFBDFBFDBCF99000900000000000000000000000A09A0A00A00A00AC9E90B00F0A90E0F000A000000000000A00000C0000E00000B0C0A00000B0000000000000A0F0F9FBFFFF9FBFFFFDBFFFFFFFFFFDFFFFFFFFFFFFFFFFFFFDFFBDFFFFF9FFBDFFBDFADF0B00000000000000000000000A000000C09C9E0CBCBC9A00AC0E00E0CA9CF00000000000000A00C000A0000900E00000B0900E90000B0000000000090BCBCBDBFFFFFDFFBFFDBFFBFFFFFFFFDFFFFFFFFFFFFDBFBFFFFFBFDBFF9FFBFDFBD009D9E9000000A000000000000000000000A00A00F0000AC0AC9A09E09A0CA0F000000000A0000C0000A000A00A00900F0F0CA000000000000090000090A09F9FFF9FBDBFBDFFFFFFFFDFBFFFFBFBFDBFF9FFFDFFFDFFF9FFFDBFDBFF9FDBF0F0EB0A00000009000A000000A900F000000000A0CA00E9E0B0DAC0E00BC0E90EA00000A000000A0000A000C00000000A00000B0090000000000A000A0000D9F0BE90FEDFFFFFFFFBFDFFFFFDBFDFFFFFFDBFFBFBFBFFF9FFF9FBFDBFF9FFBF0BFB9C09000A0000009000000000A0000A000000D0B00F0A0C0CA00A90AC0A9CA9F00A0000A0000000000000A0C000E000D0BCBC9C0A0000000000000090A00A0BC9FF9BFADBDBFBDFFFFFBFFFFBFFFDFBFFFFFFDFFF9FFFF9FFFDFBFDBF9FDB0DBCF9AC0000900A0000000E00000000C000090A0E0CA00CBA0A0CBC0E90F0CAC0F00000000000000A00000900000090A0A0000A0A009A0900000000000009090DB09AD0BDBFFDFFFFFFBFDFBDFFDBFBFDFBDF9FBF9FFBDBFF9FBFFDBFFDFBAD0F0B0C900900A0009E00090000A09E0A00C000E900A9CAD0C0D0B00AD0AC0A90B0D00000C0000A000000AC0000A00000090CB0BC9090C000000000000000000ACA0DADAF9EFDBFBDBF9FFFFFFFBFBFDFFFBDFFFFFDFF9FFFDBFFDB9FF9EBDFD0D9D09A00A00D00D000090E0009C0C09000A00A00E9CA00A0A0AAC0E00AC9ACAC0EA000A000A000000000000E0000A00E00A00C0BC0A0A0000A00000000009AD0909A0909CB9BEBDFFFFFF9FBDFFDFFFF9FFFFBF9FBF9FFBDBDBDBEFF9F9DA90B0A0AC00D00A000A0000A00000A09A0ACB009000F00A09E0F0D0C9A90AD0AC900F0F0000000000000E000000000C00000000A9ADAAD0090C0000000000000000A0000F0F0BDEDBDAF9FF9FFFFFBFFBDBFFBDBFDFFDE9FDBDAFDAF9F99E9AF9E9C09C9090A90D0B0000B0C900A00000D000E0E0F00AC9E0000A0A0AC0E00E90ACA00F0000000000000000A0000A0000000009C000D0AC000B000000000000000000F00090F0B9E9F9FF0FFBDBFDF9FFFF9FFEDBF0BF9FBF9FDBF9E9FE9FFD0F09A0000AC90CA00C00000000090D0AD0A000900A0BC0A00E9E0CAD0CA09E00E00BCB0F0000A00000A00000000A0C0A0000A0C000A0AD9A9A00000000000000000009009A0F00DA9BCBD0FBDFEFDBFFF9E9E9F9BC9FD0BD09F0BF0F9F09F09AD00E090A0000A909A0009000A0ACA0A00A0D0A0E9C0C0AD0E9A09A0A0B0F00BCBCBC00EA0000000A0000000000000000000000A0A090F0A0C0000000000000000AD00000AC900FADDE9E9FBDADBDBF9F0F9F9F0BCBCB0BDAFF0FF09E9ADFADBCB0900000D09AD0AC009A0CA90C900C900000AC0000A0BC0A0C0CAC90E0C00AC0000ACB0F00A0000000000A000E000A0000A0900090ADAFC9A000000000000000000A000009EF0900B9B9E90F9BDBCFADBC9ACB9CB0BCBDA909F09DF90DA900090E0000000A000C900000000C9A009A00E900009A0E9E00AC9A0A9ACA90A0E9A0E0F0AC0F000000000000000000000C000000E0000C0090AC9ADACA000000000009009AC00090E0DAC0CA9E9ADACB90F00BF900E9C909E9CBF09FAA0F09CA9F0A9000900090F00A000000090A0C0AC00000E09A0C9000F09AC0F00C0CAD0B0C9A9A0C9A0D00000A0000A00000000A000A000000ADA09ACBDB0C009090000000000AC000090BE909A09A90090F0DB0E909F00CBC90B0F090BC90F0D9F09E09C00D00A0000A0000900000A00A0009090BC000000C0A00E000E0A00ADA9A00E0E0E0C0F0E0DA00000000000CA000A00000000000000000AC90A0E9A9E0AC000000000009000A0C90E0000000F0E90B0C9A9E0C9B09AF0F0F0AD9ADADBE0A009A00B0009C00C90F0000C0A09C90C90A0E000B000B00BC0E900E090DAC00AC0E909A009A0A90AF00A0000A0000000000009E000000A900A09A0E9E9ADE9C90A9000000F00AC0000BFE900000F0009CADABC9CB0BC0E9C0DB00F9A0DB00090D000090CA0000A90E0000A9A0D00000A0C00000000000000B00ACA9ACA00B0E0B00ACAC9EAC9CAC0F00000000000000000000000000000CA9C00CB009E09AFAE9CA0000D000000009000FEC09E00090A9C0D0BE9CB0BC9A9E0CB00C9A0CBCBCA09000E90000BC00B0F009C000000A0900B000BC000000CAC0E90BC009CA0CA9C0AD0A9A00DA0BCB0D0000000000A000A000CA00A000000000A0A90CBE9AE9C9F0B0DA00000000000AC9E9A9000000A000B0AD0DA0F0CBADA9B00DA90D0B09090CA00900009C009AD000F0000B0AD00E0000F000A00A0A900B00E00BCAA0F00E0AD0AC0CBCA0CA00CA0000A000000000000000000000A00A0009C00A090C90BAF0FCA00A00A0000BC09A9FC0A00000C9CBCAD0E9ADADB0D0D0C0B090E0BC0A0E9000000000A0B0E000B000A9C00000000000000000009C0CAC0E09AC009C00F0BC0ACB0B0A9CB00FAF0000000A000000000A0000C0000009CACA9E09CBEB0E9C0F0BDAD00000000000ACBCBC0000B00A00909A9AD09E0DA0A9AD0CA090009C90A000000000D0C09000C9A9CA9AC900A9000A00E009C0A0A090A90E0A0E0BCA0C00E90E0CAC0AC9E00F000000000000A000000000A0000000090009A0000CB0EB0FE0F0FAD00000000090E9E9E9000090F0A0E0C0BE09A0DAD000B0D0E90A00</t>
  </si>
  <si>
    <t>Buchanan</t>
  </si>
  <si>
    <t>Steven</t>
  </si>
  <si>
    <t>Sales Manager</t>
  </si>
  <si>
    <t>Mr.</t>
  </si>
  <si>
    <t>14 Garrett Hill</t>
  </si>
  <si>
    <t>London</t>
  </si>
  <si>
    <t>SW1 8JR</t>
  </si>
  <si>
    <t>UK</t>
  </si>
  <si>
    <t>(71) 555-4848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</si>
  <si>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0000000000000000000000000000000000000000000000000000000000000000000000000000000000000000000000C00000000000000A0000000000000000000000E900000000C9000000000000000000000000000000000000000000000000000000000000000000000000000000000000000000000000000000000000000000000000000000000000000000000000000000000D000C000000000000000000000000000000000E000000000000000000000000000000000000000000000000000000000000000000000000000000000000000000000000000000000000000000000000000000000000000000000000000000000A000A90000000000000000000000CA0000000E900000000000000000000000000000000000000000000000000000000000000000000000000000000000000000000000000000000000000000000000000000000000000000000A0000000C00000000C00000000000000090000000000000000C0000000000000000000000000000000000000000000000000000000000000000000000000000000000000000000000000000000000000000000000000000000000000000000A0000000000A000000000000000000000CA00000000000000000A00000000000000000000000000000000000000000000000000000000000000000000000000000000000000000000000000000000000000000000000000000000000000000000C00000000000000000000000000000000909000000000000000C00000000000000000000000000000000000000000000000000000000000000000000000000000000000000000000000000000000000000000000000000000000000000000000090000000000000000CA0000C000000000000000000C000000E0000000000000000000000000000000000000000000000000000000000000000000000000000000000000000000000000000000000000000000000000000000000000000000000A000C90000000000000000CA9000000E90900000000000000D00000000000000000000000000000000000000000000000000000000000000000000000000000000000000000000000000000000000000000000000000000000000000000000000000A00000000000000000AC0000000000009000000A0000E0E000000000000000000000000000000000000000000000000000000000000000000000000000000000000000000000000000000000000000000000000000000000000000000000000900CA0000000000000000B00E900CB0900000000C00000C00000000000000000000000000000000000000000000000000000000000000000000000000000000000000000000000000000000000000000000000000000000000000C000000E000000000000000000CA00F0000DA00000000000000000CACA90000000000000000000000000000000000000000000000000000000000000000000000000000000000000000000000000000000000000000000000000000000000000000000009CA0000000000000000C0000000A90CA9C9090000009000C0C000000000000000000000000000000000000000000000000000000000000000000000000000000000000000000000000000000000000000000000000000000000000000000000000000000000000000000000000C0000C0B0000000000CA000E0000000000000000000000000000000000000000000000000000000000000000000000000000000000000000000000000000000000000000000000000000000000000000000000A0000000000000000000000000000CA09009000000000000E9000000000000000000000000000000000000000000000000000009A0000000000000000000000000000000000000000000000000000000000000000000000000000000000C0000C90000000000000000000000000C000DA09000000000000C9CE0000000000000000000000000000000000000000000000000000000000000000000000000000000000000000000000000000000000000000000000000000000000000000000000000C000000000000C0CA00000000CB0D000000000000000EA9000000000000000000000000000000000000000000000000000A0B000000000000000000000000000000000000000000000000000000000000000000000000000B00000000000A000000000C0000C0000C0D00C0F09CB0B09000000000000DE0000000000000000000000000000000000000000000000000000000000000000000000000000000000000000000000000000000000000000000000000000000000000000000000D0000000000000CA9E9F0B0F0B9CBCB0D0000000000000000CF0000000000000000000000000000000000000000000000000000A00000000000000000000000000000000000000000000000000000000000000000000000000000C00000000000000000000000CB9C0D0A9C9ADCB9AD0B090000000000000EFA9000000000000000000000000000000000000000000000000000090000000000000000000000000000000000000000000000000000000000000000000000000C0A90000000000A00000000E0DE90CB9AD9CB0DB0F0DBC900000000000000000C000000000000000000000000000000000000000000000000000E00000000000000000000000000000000000000000000000000000000000000000000090000B0000000000000C0000000C9CA90F9AD0DA9AD9AD90F00BCB09000000000000C00000000000000000000000000000000000000000000000000000A9A0000000000B000A00000000000000000000000000000000000000000000000000000000000000000000000009000E0F0BDCB0F9A9A9C90BC9AD0F9C909000000000000000E000000000000000000000000000000000000000000000000000000000000000000A0000000000000000000000000000000000000000000000000000000000000000000000000000C0C90DAD0B0D0C9C9CBCBC9A9CB9CB0E900000000000000E0900000000000000000000000000000000000000000000000000B00B00000000A000900A00000000000000000000000000000000000000000000000000E00000000000000000000A0B0E9A9AD0F0B9A9A90909ADF99CBC99CA900000000000C0C0000000000000000000000000000000000000000000000000B00A0000000000000A0000B0000000000000000000000000000000000000000000000A000900000000C0000000000C0CB0D0D9A99C0D0D9E9E9C900FCBDBE99C09000000000000A0000000000000000000000000000000000000000000000090C00900000000000090000C000000A0000000000000000000000000000000000000000C0900000000000000C0000C09090DA9AC9CA9B0B009090B0F90BC0D9E9B00000000000000D0000000000000000000000000000000000000000009A900A0090A0000000000A0A00000A000000000000000000000000000000000000000000000000E0E000000000000000C000ADADA90DB9A9D0C90F9E0F0D90F0DBFADAC9000000000000CA000000000000000000000000000000000000000900000000DA0000000A0A0B0090000000000A0000E90000000000000000000000000000000000ACB000900000000000C0000AD090090DA9C0D00B9E900990B0E90DBC0DBDBC90000000000DAD000000000000000000000000000000000000C0A000000CB0090000C0F090000A000000A900009A000A900000000000000000000000000000000C90000000000000000000CA9000ADADA9CB9A9BC0090B00E90D9EBC9F9EDADB0900000000CACA0000000000000000000000000000000090A0B0000B0DA000A000ECBA00A0A009000000000A0000000C0000000000000000000000000000000000000000A0000000000000000090D09090B0C9009A90C0D090F0A9C9ACB9ADBCF000000000000D00000000000000000000000000A0B0CB0C000090000000090D00FF0C9E9090A00000000000000000CB00000900000000000000000000000000CB000000C900000000000090CBCB0BCBC9C9B00F0D00B909AD009C9BC9FCDBE9B0900000000EDA00000000000000000000000ADAC90090009000ACB000090E00A00EBEA0ACA9000000A00A009A00000E90000EB000000000000000000000000000000000000000000900E0090009C909A9A00C909A9D00AD009F0BC0ADA9BC9FCB000000000000000000000000000000000EFDFBDADA00A009A9000009A009A90000C9EF9ACA0000A90090000000000ACB0000F000000000000000000000000CA0000000000000E000E9000A9F0B0F00D09DA9AC900A9D0A9E00D0BD9ADE9FE9FC9000000000C0000000000000000009EFFFFEBCB0090090A0009009A000000C0000AEF0E090000A000A000A0000000CB00000CB0000000000000000000000009000000000000009E0000909C09C909A09CA9C900F90CA9C099F0F00ED09E0DBCBB00000000CA000000000000000CEFEFFFFFBDF0DA0000090C0A0000090E09A00000DEBC9A00B0000A90A000000000FE90000A90000000000000000000000000000000000900000090F0BCB0B0B09AD9A09090B900A99090F0009AD9A9E9F9EDE90000000CA90000000000000CFFFFFFFEFDEFA0B090E9000B0090A9000900090000A0EB00A009A9000009000000000FF00000E0000000000000000000000CA000000000A09A9E00000D0909C90BC900C9ADA9CAD09000F90E9F0DA0DAD0FADBDE90000000C000000000000CEFFFFFFFFFFBF9FD00A900A0000000C00A0009E00000000000DAE000A0A9A000000000ECBC90000B00000000000000000000090900000000C0C0000F09B0B0DA09C0B09A900900900BC9F0009000B0DA9DAD0F0E9F0000000000000000000CFFFFFFFFFFFFFFEF0BC9000090900F09000900A09000900000A0E09ACA090000000000000FFB00000CB0000000000000000000E0E0000000009A0000909E909C909A900D090F90E9A09090090BC990C9A9CBCBCDBFDA90000000E000000CFEFFFFFFFFFFFFEFFFF9FA9A09A9C0A0000A090009C0A0000A09A00FA9AC90B0A00000000000EFE9A0000A00A0000000000000000C0900000000000090ADA9E90DA9A9C90F90AC900090C909A09AD000E09E9CBCBCB0EDADB000000C0000CFFFFFFFEFFFFFFFFFFFEDFAC0D09000000900900A0CA000D000000000000CFFEAC00900000000000FFF9000009000A00000000000000ADA9000000000E000909099A909090A90A99B00B009000C09C009A90900F0F09EDF9EDFC000000000EFFFFFFFFFFFFFFFFEFFFFFBFDBB0A00000B000A00900090B0A0A0000A00000ACADB0A0A0000900000C0FFEB0000A0000000000000000000C0E000000000900DA9CBC9C9AC9A90C90C0090090A90B09A90BC0090F0090F09A0F9A9B000000E0CFFFFFFFFFFFFEFFFFFFFFFFFEBC9D00DA90000900A009000009000A0090000000F0E09000000A000000FEFF900B00000000000000000000CA9000000000000B909B09A90990C90B09A90F090C900000000009AC009E0F0FCFDADFCF900000D0FFFFFFFFFFFFFFFFFFFFFEFDF9FFA0B0000090F009C9000A0D0E000900A00000A000A9A000000000000CEFFE9A00000A900000000000000CB00000000000ACBD0F0C9099A90A900900900000A900090900900000ADA090D0B9A9E9E900000CAEFFFFFFFFFFFEFFFFFFFFFFFEBEF00D09A09A000000000A0900A900A00009000900A00000000090000000FFDB00000000A0000000000000000F0000000000990B99B90BC0DAC90B0C0BC909090009000000090909000D0E9EDEDE9E9F000000CFFFFFFFFFFFFFFFFFFFFFFFFFFDBF9A000000900090A00900090000000A0A00000090000C0000E0900000E0B000A09A0D0B0000000000000AC0F00000000CADBCBC0BC99A0990009A90909A009000090090000000000A90B00B0FCBCFB0000CFFFFFFFFFFFFFFFFFFFFFFFFFFFADAD0B0909CA09A09090000A09E0090A0900000A0A00000A90000A00000B000B0000000A00000000000000DE900000000C9B90999909A090A09090900A0009000900000000000009000C0C9EDE9F0F090000EFFFFFFFFFFFFFFFFFFFFFFFEFBFFFB0B00CA0009000000A0DA9C0090A00000A9A00000000A9000B000000000000000000000000000000000CE9A0000000E9BD0F9A0E9AD90D090BC0009090900900000000000000000909A9AD09AE9E9E900CFFFFFFFFFFFFFFFEFFFFFFFFFFEDB9CBC90090900009A009000000B000090A0C00000B000000A000D09A00A00A0000EB00A0EB00000000000CBC09C000099F09B9C99909009A900090B000000000000000000000000000000C0A0FD9E9E9000EFFFFFFFFFFFFFFFFFFFFFFFFFFFFEFA900B000A90B0009009000B0C00A0A009A9A90000A00000000A00000900000CAF0B00CFFF9000000000ACBE000000E99F9CB9E9A909A900F09A0090900090000090000000000000000000DA0AD0F9E90CEFFFFFFFFFFFFFFFFFFFFFFFFFFFBFDBCB000900000C900E00A9000B0090000A00000A0090009A0E909A0B00A090EBE90000FFFFB00000000C0F0900000F9BF9B99090D0B0D0990900900000000009000000000000000000900900D0AD0EDA0FFFFFFFFFFFFFFFFFFFFFFFFFFFFFFDADB009A00C9A90A0909000C09000A090A00000009A0000E0F9ACA00000000A0090000EFFFFFF00000000FE9E0009DB9E9DADADA9A9C90B0000090090090900000000000000000000000000C00BC9E9B0DEFFFFFFFFFFFFFFFEFFFFFFFFFFEFBEBF0CB0090B000009A000000BC00000A09090A00A0C0A000F0ECBDADA0A9000B000A0CFFFFFFFFB00000E0F00900CAFDBDB99909C909A90090B0000000000000000000000000000000000009AC00E9ECFEFFFFFFFFFFFFFFFFFFFFFFFFFFFFFFBC9B0C0000000090000090B000B00B000A0A000000A9000000B0CA009000A0000A000FFFFFFFFFFFF9000C0FA0009F9F9BCBDA9A90B090DB000909090000009009000000000000000000000009C09A909FFFFFFFFFFFFFFFFFFFFFFFFFFFFFFDFBE9B909A9009A0B0090A0090000000B000000009000E900A000A9E0AC0A09A09000EFFFFFFFFFFFFF000AF09000F9FBF9B9A9D090D00B000900000A0909090000000000009090000000000000A9C0DACCFFFFFFFFFFFFFFFFFFFFFFFFFFFFFBFCBC00A000A9000C0B00900CA09000A000A90000A0A00A00C90A9CA900B00000000FFFFFFFFFFFFFFFB00C90000FFFBD9F09D9A90B0B9090900900909A00000000000090000000000900000E090C0B00FBFFFFFFFFFFFFFFFFFFFFFFFFFFFFFFCBD0B09090D009090C0000A090A0A09009000A00000B0DA00AC00ADEFA09E0B00EFFFFFFFFFFFFFFFFF90CA000CF9F9FB9F0BC9AD09C0090A900900000909000900090009009A90900A90090C00B0CAD0CFFFFFFFFFFFFFFFFFEFFFFFFFFFFFBFBA90000A000A00A009A090009009E00A00A90090000A00000B00000EDF0000EFFFFFFFFFFFFFFFFFFFFB0D0009FFFBDBDBD9B090B09B009009A090900000090090009C0090000DA90009009A9C09000B0CFFFFFFFFFFFFFFFFFFFFFFFFFFEFDEDADBCB090B0909090090090A000A90B00A000A00A0009A9000CA9A90AA0FFFFFFFFFFFFFFFFFFFFFFFFF9A000EFBFDBDB09AD9E909009009000900009090B00900DA09090D090000909C9C09CA9E9AD0DAFFFFFFFFFFFFFFFFFFFFFFFFFFFBFFBDA090C000000A00A000A0009009CA00009A0D0000B0ACA000A9C00AC9CBEFFFFFFEFFFFFFFFFFFFFFFFBC090FFFDBBCBDBD0A9090090A90909009090A09009009009A909A9E9099AD0B0A9CA9C00C00ADEFFFFFFFFFFFFFFFFFFFFFFFFFFFFBCBC9A00B090B090909090C900A9A09E09A0000A900C009C0000E0BC9A0ACBDFFFFBFFFFFFFFFFFFFFFFFFBC00FFFBFDB909A9909ACB0C90A00090A00909E990A9A90C90BC9090B0C9090D9E09CBCB0BC90DFFFFFFFFFFFFFFFFFFFFFFFFFFFFDB0B009000A000CA000A000A09009E09E00A0A9C0B00A0A0B0009E0A0D0F0AEBEFBCFFFFFFFFFFFFFFFFA90B0CFFFF9BDFBD9E9909009009090BC9090F090AD90D09B9AD0BCBD0DB0DB0F0B9FE9CBCD0BCA0FFFFFFFFFFFFFFFEFFFFFFFFFFFBEFF09A090909C909009009000000C90E9A90900A9C0B0900000A00F0DA000D00CB0EFFFFFFFFFFF9FA90000C0BFFDBFDB9CB090E90090A9090000909A90F990ADA9E9C99F9BD0B0C9B0D0FDE9DEBDA9AC90DEFFFFFFFFFFFFFFFFFFFFFFFFFAFDB0DA90A0000A000A9000A090A9090A9A000A00D0A90C0A09A000E0EA9CBFABCB0B09E9CAD0A900A00000000BCFFBFDBBDB99E990B9090900F909A0F0DB09CBD99C90BDA90D0BD09B0DBF9CBDEBDECBC9ADA0FFFFFFFFFFFFFFFFFFFFFFFFFFDBADB0C0909A909A9000090000000A9C0C9A00A0A09E9A90A0090900D0A0C0DEB0C00A00B0A900000090009000CFFFDBFDA9E990A900A9000900F0990B9CBCB9ADA9BD09DBDBD9ADBCB0D0FBCFFDADBCBC90DACFFFFFFFFFFFFFFFFFFFFFFFFFBFDA009A00C000000D09A009A9090CA90AC909090E00C0E9000A0A00AFCB0E0F9A0FFCB00000A9A90000CFA900CFFBFBDBDB90E9090D0090B09009E0D0A99BC99AD90BDA9090BC90D9D9AD0D0F0FDADF0BCB09ACFFFFFFFFFFFEFFFFFFFFFFFFFAFDB00909A90B0900A0090000E00090A90A0A00090B0B00B0A0000AD09E09A00CFFFFFFBCB0000CA9ACB900000FFFFDFBDBCB99C0B090A9C90B9A99A9DBC9B9E9B0F9B9DBDBDBDB9A9E99F9F9FFADF0FDADAD09EFFFFFFFFFFFFFFFFFFFFFFEDF9ADA90A000000A090900A0909009E0D0A09000A0E09C0F0C909A000AFE9AC90FFFFFFFFFFFFFFB9D0DA000000FFBDBBDB09900A909090900B0C9DA9DB09F9C909D90D9A9ADBC9BC9F99E9E9EDADF0FF0BC909E9FFFFFFFFFFFFFFFFFFFFFFFBFAD0900090090909000A0D00A00B090A0D0A0A9009CA9A00B0E009A9C0BE90A0CBEFFFFFFFFFFFFF0BEF90000CFFFFFDB9DBCB09090A090A9C99B0DB09F090B9F9ADB9F9D909B0D9F9EF9F9F9F9E9FE9EDB0F09ACFFFFFFFFFFFFFFFFFFFFFFF9F0B0AD0A9A0A0000B09009090900E900AD0000A0A0D090C0B0F00CA0C0FEFDA009ADAFFFFFFFADA0CFFF90000FBF9FBDA909090DA99C0990B0F0B09F0BDBD090F990F9A9F90DB0B0D9EBD0FCBCBD0DF9EDB9E0D9AFFFFFFFFFFFFFFFFFFFFBFE9F0D00900909C9A000000A00E00090E900A9E00C0B0A0CA9C00BCBCBFFFFFFFFBC00000CB0BC9A9CFFFF00000FFFFFDBDBCB0F009009B0C90909DBC990909BDB9ADB90D909F00D0DA9990F99F9DAFF0F90FC9F0ACDFFFFFFFFEFFFFFFFFFFFFBF0B0B00090000A09C9A9090909A9E090A0D009A0B0C90A9CA9FCBCBFFEFFFFFFFFFFFFEBCFE9E9EBFFDA9000CFFBDB9A9090900B90B000B0F0BCB0B9E9A9F0B09D99C9A90900900B0D9EDBDE9FCBD0FD0F09B00D9EFFFFFFFFFFFFFFFFFFFF0F0BC900A9A0A90900A0000AC0A09090AD09A9A0D0C9A0BCA0DA09EFDEFFFFFFFFFFFFFFFFFFFFFFBCFFBDA0000FFFBFD90F0B0090C9090909099909D099D09D9DB0B0B900F009A90D0B09BC9BCBBCBF9AF0FADADA09EFFFFFFFFFFFFFFFFFFFFFF90A090009C0A09090909090D00CA900AC00DA0B0C9C09CB0DAC9AFFFFFFFFFFFFFFFFFFFFFBDFF9CFFF99000FFDFBBC909090090A9CB0DA9E9ADA9BCB0B0B909D9D0D9009000C9A9C9E9BCBDDBD0FCDBD09090DA9CFFFFFFFFFFFFFFFFFFFFBDE9DA09C0090900A000A000A0B0A90E909A900D09A0B0F00FADAFCFEFFFFFFFFFFFFFFFFFFFFFF9EBFFF0000CFBFBDB9A90F09A090900909090D90D099D9D9CB9A909A0900090900CB090DBDAF0FF9FADA9E9E9BCF09EFFFFFFFFFFFFFFFFF9EB9A009A0B0A00A9090909A090009C090A0C0E9A0E0D0E00F0D0F0FFFFFFFFFFFFFFFFFFFFFFFFEBDFFF0B0000FFDFB9C0DA9090DB09A90B909A9A9A9E9A9A9B9C99A9090909000009090DADAD9FF9F0DB9E9C9AC90BCFFFFFFFFFFFFFFFFFFFF9E909009000909000A00C0900F00BCA0D0B090C909A090F00FADEFFFFFFFFFFFFFFFFFFFFFFFBDF9ACB90000CFFF9F09B09090B000090D0A00D09C9999D99C09BD09C90000C9090900F0BC9DFFD9E9FF9E90B0D9E9CBCFFFFFFFFFFFFFFFFBF0B0F00B000900A0DA909A900E90900900A9C0A0B0E0DACB0F00F0FEFFFFFFFFFFFFFFFFFFFFFDFFEFBDEF90000FFBF9F09BCB0D099BC0B090D0A90B0E0B0DB99C90B090B9090A9090F90D0FA90FAFDF9AD9E9CB0A9E9CBEFFFFFFFFFFFFFFFFFFF90B009E0A90D00000000B000A09E0AD00A9C9C090A09C00F09EFFFFFFFFFFFFFFFFFFFFFFFFADBD0B090000EFFFDA9BC9999A9A00990909090909999D9B090B9F9DB900D099CBDA90F9F9DFF9FDBDEDB090B0D9E9EBD0FFFFFFFFFFFFFFFFFBDAF00900900A00B09A090009AD0000909E90A09ACBC9CB0F0FEFFFFFFFFFFFFFFFFFFFFFFFFFF9E9E9C00000DFB9B99C90F0AD90D09A09A09A9E9E90F0B0D9BC909A9CBDB9BCB90DBDF9E9FBCFDBCBB90BCBCB0E9CBD0FFFFFFFFFFFFFFFFFBCF900BCA90A900900009A009E000E90CA000C9AC900B0A0F00F9EFFFFFFFFFFFFFFFFFFFFFFFFFFBDA09A0000EFFF9CA9A90990090900D009C90909A999D9BC9BDBD9F9909C99C9F9CB0DBDEDBF0FF9DAD09F0C99BCADADEFFFFFFFFFFFFFFFFBA9E9090090090A90B0009A009A990B09C9A0C90E9C0D090F00EDFFFFFFFFFFFFFFFFFFFFFFFFFFCBDB009000DFBDBBD99F9E9B090B90B09A90B0909CA9B09BD099A99E9DB9DA9F0F9DBEDBDFDFF9FE990F09F9EADBCBCB9FFFFFFFFFFFFFFFFFDA9A0090A9CA900C09A009000C00E000A009A0A90A9A0F00F0FBEFFFFFFFFFFFFFFFFFFFFFFFFBFF0F090000EFF90DA9E9099C90B0C9090909D0BC9B9D0DBCBDBD9DB99A9CB9D090DAD9FCFADE9F99DA90DADA9DADBDBCFEFFFFFFFFFFFFFFF0F9C90B0A9009009A9009C0A9A900909AD0F00C90E9C0F00F0FDEFFFFFFFFFFFFFFFFFFFFFFFFFFFFF900000CFF9ADBD990BDA9B0D09B09E90B0090B0909A99909BCB900909000090909CADF9F9F0BCA9DA9BDBDADACBCB0FFFFFFFFFFFFFFF9FB0B0BC0900B00B000090A09C00B0AC000000B0E900B00E90F0EFFFFFFFFFFFFFFFFFFFFFFFFFFBDBDE900000FFBDA9ADAD9AD09B0B00909AD09B0909CB99DADBC9909090000990000000909C000D0990090DA9CBC9FDBCF09EFFFFFFFFFFFFFEDAD00900F00B0CB090A09000BC0D09ADA9AC090E9C0F09E00F9EFFFFFFFFFFFFFFFFFFFFFFFFFFFEBFF90000FFBDF9DB9AD9BD0D09BCB090B0D000DB00F099009000000909C0AD0BC909C0A909000009A0F9FA99F0F0F9F0F9EFFFFFFFFFFFFBF9A9A0B009009000A90009A90B00A00000C9AC090A900E99F0EFFFFFFFFFFFFFFFFFFFFFFFFFFFF99E9A090CFBCB9FB0D9BC9A9B9C990DA99DA9B900990900090090D09C9C999909009A99C9E9A900000D009D0F0F0F9E9F0FDFFFFFFFFFFFBF9E9C0900B009A9090C0B000C00009C90F09A00B0E9C0F09E0EFFFFFFFFFFFFFFFFFFFFFFFFFFFF9EF0909000F9DBDA9DBBC9B9D0A9A09A9C9A900009000000909B0B0909A9B0F0F9F9FD9E9BDAD0B090DB0BF0F0F9F9EDBCFFFFFFFFFFFFFFFCB090B0A900B000A09A90CB0B09E0A0A00000D0C900A90BC0F9EFFFFFFFFFFFFFFFFFFFFFFFFFFFFB0BE90B900AFF9F9BC99BD0B9D09BC99A9909909000909BCB09D9BDBD9D0909909E9AF9FCBDB0D0DAD09C9B9DADADFADBCFDFFFFFFFFFFFBFBDA90D00B0CA90D000090000A09D09C9A9E0A9A0F0C0E0B0E9EFFFFFFFFFFFFFFFFFFFFFFFFFFFFFD99FD099C9BCBDADBDADBD0B99E99E99E90000000009C990F0BC909A9A9E90E909D9CF9F0FDB0A90BF09EDAF9FDADF0F9FFFFFFFFFFFFFFADADA0A90C9090A09A90A9090DA00A000C00900C900B09C0F0EFFFFFFFFFFFFFFFFFFFFFFFFFFFFFFBF9B9B909FDBDBDB0BF9B0BC0B90B90B9090D0A909E0B0F99999B9C90D090900BCBCBDADFCB0D9DED09E9BD9E9EDBEDBCBDFFFFFFFFFFFFDBB09C90A9A9A909A00A90AC009009C9A90B0CA9A0F0CE9E9ADFFFFFFFFFFFFFFFFFFFFFFFFFFFFFFBDBDBD09CFBDBDADBD9FCBD9BD0F90F9090A909C00990D09AD0AD0B09000009D09CBDADBCB9E9ACB9B099EDAF9F9EDBCBDBFFFFFFFFFFFBFBC9A9A0900000A0900D0009A9AC00A0CA0C0900D009A9A0DE9EFFFFFFFFFFFFFFFFFFFFFFFFFFFFFDBDB99B0BDB9EBDBDBE9B09A9A99E909CB090909A9009A9090D909090090900ADADAD9ECBDE9D9BD0C9EF9BD0DAFDBEDE9FFDFFFFFFFFFFCBAD009B0A9E90D009A009A00009F090909A0ADA0BC0D0DA0ADFEFFFFFFFFFFFFFFFFFFFFFFFFFFBFB9F9F999FFFBDB9E9F9F9F9D0DA99B9B9090DA90909AD0BDA909E99A90000909090DADBDA9DA0FCB90990F0FBFD0BCBF9E9FFFFFFFFFFFFBDBAB00C9C090A0BC090A0909CA000E0AC00D000D09A0A0D0F0EFFFFFFFFFFFFFFFFFFFFFFFFFFFF9DB9F9F9CFBDFBDA9F0F9F0B0B99F0D09090009C909E9090990B0900D0909000C9E9AD0DADF0D9090090F99F9C9EFDFD0FDFF9FFFFFFFFFFFF0D09B0A9A0B0900B009C0A0A900A90909A00E9A0E0D0F0F0FBDFFFFFFFFFFFFFFFFFFFFFFFFFFBDB9F9FB9FBDFBDBDF9F9FBD9F9CB09B9F9A0900B0A9090B0DAD0990B0090090DB090DCBCBD0B9CA90BCB9CFADBFBDADAFF0F9FEFFFFFFFFB0B9A9E009009C00A900B00A9C9009C00CA0D0900D09A0F00F0DEFFFFFFFFFFFFFFFFFFFFFFFFFF9DBDBDB9DBDFFBDBCB9BDAF9A90B99F0D0909909009D0909C9090900D0900C90000D0F0BDAD0BCA990C90C9B9DBCD0FDBDADFB0DFFFFFFFFFFFCBD09CB0BCA9A90A9C0090000F0A90B090A0E9A0E0D00F0BE0FEFFFFFFFFFFFFFFFFFFFFFFFFBA9F9FBDB9BDFBFF9F9F0F9DF9F9CB09B9B0900F0900009E09A90B0DB0909A909090A90DCBDADD9DA9909B9C9E9FBFDBEFFDBCFF0DFFFFFFFFFBF0BA0900090090D0A900A90B000000C0AC9090C909ACB0C0DADBFFFFFFFFFFFFFFFFFFFFFFFF9D990D9BDBDFFFDBF9F0F9FB9F9B99F90D0DB99090090B0990D09090090909090909D0F0BD0DB0B09CA90D0B9DBCDFBCF9CBEF909FFFFFFFFFBFDBC90A9E9A0B0A0900A900C00B00F0A90900E0B00E090E9FADEFFFFFFFFFFFFFFFFFFFFFFFF9B0B0FBBF99BFFFBF9E9F9FB0F9AD9E9F99B90CA9009009C90B09F9099090D090BD0F0F99C0FF0F9D099C90BCDADFBEDF9FBFD9FBDEFFFFFFFFFCBA09AD0900D0C09A09000A90BC900900ACB0900F09CAD0A0DADEFFFFFFFFFFFFFFFFFFFFFFFF9909DBD9BFFFFFF9F9F9FBDF9F9BDB99AD0B9990990B009A9C900090009A9B9D0B99D9EDB9099090B009A9D9BDBFDF9FFCF0FADF9DFFFFFFFFFBD9F00B0A9B0B0B09CA9090000009A09C900CAD009E09AD0F0FAFFFFFFFFFFFFFFFFFFFFFFFFB90909FBD90DFFFFF9F9F0DBFF9F0BDAD9B9C9A9D009090009099909099C90DA9D9E9ADBFDAD0F9E90900DA9E9FD9FFF0FF9FDB0FBFFFFFFFFBFBEB0B009C000090CA900E090F0B00C90A0CB090ADA09E0ADAD0DEFFFFFFFFFFFFFFFFFFFFFFF90DBDB9090DBFFF9FF0F9FBDB9FBDB9F9BD9B9D9A9B0909090B000B0DADB9F9DB0F9FFDFDFDFB909090F909D9F0FFF9FDF9EDADFF9CFFFFFFFFFF9BC9CB0B0F0B0B0909090A000000B0E90B00AC9009E90DA9EBEFFFFFFFFFFFFFFFFFFFFFFFB9DB909090B0FFFFFF9FDBFDBDFF9F9F9BDB0D9A999C90C909090DB9DB9BDBDBB9DBDBDBFFFFBD0DA90990DF0BDFFFDFFFBEDBF9F9DBFFFFFFFFF9BCA9A900909C0000A0A000909AD0009C009C90E0F00ADA0DBCFFFFFFFFFFFFFFFFFFFFFFFF90999909090DFFFFFBF9BDFBFF99F9F9BD0DBBD9F0909990B000909DBD9F9DB9DFBDBDFFDFFFDFB990DACBB9FDBDFFFDFDFDBDE9EFBDFFFFFFFFBFEB9000E9A0A0B0F09090B0CA0009E00A9A0A090009E90DAE0F0FFFFFFFFFFFFFFFFFFFFFFFB9CBCB090909FFFFFDFFFBDF9FFBDF9F9BB9D9B09DBDA9A909D909A99BD9FBDB99DBDBDFFFDFFF90DA999D0DADFFDFFFBFFBDBDB9FD0FFFFFFFFE9BCBDB9009C900900AC000909CB000909C9C9CA0F0E09EAD0F0FFFFFFFFFFFFFFFFFFFFFFFF99B99990909FFFFFFBF9FDBFF9FDBFDB9DDBBD9F9A999D09D0A09C9DBD0BD9F9F9BDBDBDFFFFDBDA99CBCBDBDBFDFFFFFDEDFEF0DFB9FFFFFFFFBFF9A00CB9A9A9E0A9090B00A000009AC0A0A0B0D0009E090F0FFEFFFFFFFFFFFFFFFFFFFFFB9C9DB90090F9FFFFFFDFFBDF9F9BF9BDF9B9D9B9D9BC9A99A999B09A9B9DBF9F9BDADFDFFDBDBD090DB9F9F9FDFFFFFDFFBFDB9DBF9CFFFFFFFFFF0BC90B00000090909A00009090BAC0B09C90C0A90F00F0F0F0FFFFFFFFFFFFFFFFFFFFFFF999FB909900DBDFFFFFBDBDBFFBFF9FDB9F9F9BD9AD9B99C9090D099D0DB9C9F9F99DB9FFFFFEDBDBF0FDBDBCFFDFDFFFDFDBFDEBDFB9DFFFFFFFF9F09AD0ADA9E9A0A0C009E000E00909C0A00B009E00F00F0F0FEFFFFFFFFFFFFFFFFFFFFFBF909DBD0990FBFFFFFFFFFFF9F9FDB9FDB9F9F9BD9BD9E9B9DB9A9CB9B9CB9F9F9F9BDFDFDFDBDAD9DB9F0FDBDFBFFDFBFFFDAF9E9FFBCFFFFFFBFFAF09A90090009C90A90090B00900A00909AC0F090F09ECA9E9FFFFFFFFFFFFFFFFFFFFFFF999FB909009CBDFFFFFFFFF9FF9FBDF9BDF9F9BD9BD9A99C9A9D99B9C9DB9DBDB9DBDB9FFFBFFFDBEBDEDBDBDBDFDFFFDFDFFFDF9FF999FFFFFFFF0F9CB00F9A9A90A0090A000009A00D0BCAC00900CA00E0B9E9EFEFFFFFFFFFFFFFFFFFFFFB9ADBD9B9090FFFFFFFFF9F9FF9FF9F9BDB9B9BD9F90B9DB9B9DA9E9DBDB9FBDB9FB99DFDFDFDFDBF9DF9BDBDFDFFFFBDFFFBD9F0FFFB0FDFFFFFFBFB0B0E9000C90A90B0009009A0000A00090B0ACB0DAD0D0E0F0FFFFFFFFFFFFFFFFFFFFFF9D99FBD9A9090FFFFFFFFFFFDBDB9F9BD9BDDBDBB0DBDB9D0DA99990B9BD9C99FD9DBFBDFFFFFFFFDFF9FCBDE9FBDBDFFDFDFFEBFDFFD99FFFFFFFFF0F0900B0B0A9C0000000A009C9090DA000C9090A09A9ADAD0FCFFFFFFFFFFFFFFFFFFFFFB90F9FB9D09009BFFFFFFFFBFFFDB9FDBDB9BD9D9B999CB9B9DBCBD9D9CBB9FB9BF9D9F9FDBDFFF9FDADBF9F9F0DFFF9FFFBDBD9EFFFBDADFFFFFFF9F0F0B9C00900B0F00B0900C00A00A00D0B00CAC9CAC0DA9ADAFFFFFFFFFFFFFFFFFFFFFF9999DBDB9B909CFFFFFFFFFFDB9BDF9BE9DBDB9B9DBDB99D09B0990B0B9D9F9DBD9BBD9FDFFFF9FFFBDBD9F9BDBF9F9FF9FFEFFFDFFFF99FFFFFFF0FBA90C0B0F0A900009000090A9000D090AC0B0090A90FA9EDADEFFFFFFFFFFFFFFFFFFFF99E9FBFBD9909A9FFFFFFFFFDBFFDB9BD99B999F0DB099BCB9F99F9F9D9F9BD9BDBF9D9F9FFFDFFDDADBDFAD0F0F9FDFFDFFDFDADAFFF99EDFFFFFFFF09CB0B09009C90B000000A000000A0E9090CB0AD0CB00D0ADEFFFFFFFFFFFFFFFFFFFFFB9999DBDBF9F99C9FFFFFFFFFFF9BDBDBDBDBDB9B99DAD99D90F09090B99F0BBDBD9F9BDFFDFBDBFBDBF09DBD9F9CBE9FFFFFBFFFF9FFF09FFFFFFFBDFA90900CB0A0A0000A09000909090900CA900D0A9ACBCAF0B0FFFFFFFFFFFFFFFFFFFFFF99E99FBDBF9BF9FFFFFFFFFBDFF9F9BDB99DAD9DB999A9B0B99F9BDBDAD9D9DA9F9BD9BDFFDFFDEDBD9F0B0A90FBDFF9FDFDFDBDFFF9F909FFFFFFFADAB0E9A00D09090900000900CA00C0B0B00A9A9C0C9CBC0FCFEFFFFFFFFFFFFFFFFFFFFB9099F9DB9DBD9B9DFFFFFFFFFBFDB9DB9F0B99B09CB99D09D0B09C99099B9BD9F9F99FDFFFFF9F9BDA909C9DAD9CFBDFFBFFFFFF0FCF9F90FFFFFFBFBD0C9090B0A0E0A00900A00A0000B00C09C90C0A0B0B0DB0FAFFFFFFFFFFFFFFFFFFFFF9D90F9FBFDBB9F0FBFFFFFFFDBFDBBDB0D9BD9F9D9B9CB0B9A9C909B0F9BCBD9B99F9F9BFF9F0FA9D00D0B09A90ADBCF0DFDBCF9009FB090FEFFFFFFE90B9A0E0090909C00000000909000B090A0E9AD0D0E9EA0F0FDFFFFFFFFFFFFFFFFFFFFBB99099F9B9DF9F09000FFFFFFFBFDBD9BD0B090B0DA9090C9090B0C99C999B9F9F9B9DFDFFBD990099AD09C9E9DADF9FBFFFFFFB0EDFF909FFFFFF9F9E00090B0AC000090090090000090C0AD09000A9A90C9EDADAEFFFFFFFFFFFFFFFFFFFFF909AD9BDB9B9B9F09000FFFBDFDBF9BD0B99DB9090909C909A09C9000B09E909F9FDB9FFFDFBCBDA09009A9090BDADEDE9FDF9FC90FFFF90DFFFFBFEB9E9E09C909A9A00A0000000E000F09000A0D0D0C0FA090F0DFFFFFFFFFFFFFFFFFFFFFFF99D9ADBDBDFBD90009DFFFFFBBF9FB9B9C9A0DB0909A909009090B0909C99F99F9BDBDFFF9990090009090BCBDADBDBDF0FFFFB0E9FFFFFFFFFFFF9BC9090A000A00090000000A90900000ACBC9A0A09A90DAE9EBEFFFFFFFFFFFFFFFFFFFFFB90909090F9B99A0BCBEFFFFFDFDBD9C9CB999909AD090A9090000090090B09BF9BDBDFF9B0F009090909E9C9CADBCBEDADFBCF0D90BFFFFFFFFFFBFCA9A0A90BC90D0000900090000090B09000090DAC9ECBC9ACFFFFFFFFFFFFFFFFFFFFFFFF99090BDB9F9F00D000DFFFFFFBB9BB9B90BC9A909A90990D09090909A090F9C9BDBDBDFFD90090000000009A9D0FBC9ADAFDFFB0EFDBDFFFFFFFFDA9B0C900C0A000A0900000000A00AC0CA90B0E009A09A0F0F9A9EFFFFFFFFFFFFFFFFFFFFFFB9BDDBDB990900F0F0FF9FBFDBD9C90099B0DBD09DA0D0900B0000090090B9F9F9F9FFBFB9ADB90D0BD9BC90A90DBD90DEBEDF9EFFFFFFFFFFFBFF0F0B0DA9090B090A0009000009009A90C0C090BC0DAC9AD0EDEFFFFFFFFFFFFFFFFFFFFFFFFFDBB9B9F00009000FFFFFFFBDBA9B9000C9B09B0099A0B0D090909C900909BDBDBDFDF90D9000909000000F0DE9CA0CBDFDFB0CFFFFFFFFFFFFEBF0900A00AC000C0090000A0D0000000B0B09AC009AC9AD0AF0FFFFFFFFFFFFFFFFFFFFFFFFFFB9DBD900000A00F9FFFF9FDB9D9D09009B0D900900090909090009A99E9FDB9F9FFFBC9A09090A00000000DA9A090BCFBEFC0FFFFFFFFFFFFF9F090E90D090B09A90000009000A09A9C000A09ADAC90BC0F90F0FFFFFFFFFFFFFFFFFFFFFFFFFFFB90009000C90CFFFFFFFBD0B0B90900090A9000000CA90000900900909B9FBDBDF9B0DB000009000000CAD09000CBCDFFB9EFFFFFFFFFFFFFADA900A0A000C000C0A9000000900C0B0D09C0009ADACB00E09E9EFFFFFFFFFFFFFFFFFFFFFFFFFF090000090000FFFFFFFFBD9F0BD090000900000000DEB900090090BD0FD9DBDFFF9B00900900000000ACB00C09CFBE9FF0CFFFFFFFFFFFFBDBCA9090DA90B00A9000000000000B000A0E0BCBC00090F090E9EFFFFFFFFFFFFFFFFFFFFFFFFFF90000000000F0FFFF9F9FB9A99C9B0900000000000DA9000900090AC9B9BBF9FBDF9C900090000000000900090CBD0DEF00FFFFFFFFFFFFBDEB090E00000A009000900900B000000AD09090009ACB0E090E90FADFFFFFFFFFFFFFFFFFFFFFFFFB000900000000FFFFFFFF9F9D0BB0D000900000000000009009000999ADFD9FFDFB09A0900009000000000090E9FCBF0F90CFFFFFFFFFFFFFB09CA90B09C90CA00A00000000E09C9000A00E9AC90C909E09AD0FFEFFFFFFFFFFFFFFFFFFFFFFF90000000009C9EFFFFBDFF90B90D9B0900900000000009000000909E9F9BBF9FBFDBD90090000000900009ACBDF0F0CFDA9EFFFFFFFFFFFBCBDA9000C00A009000900A000009000A90D0900090A90AC09AC0AD0FFFFFFFFFFFFFFFFFFFFFFFFF900000000000A9FFFFDFBFBD0F0BCBDBD000090000090000B009009090F9D9F9F9F9A9D0A990090000D0C099EFBF9F0EF90CFFFFFFFFFFFFFDADA9CB0B0900A0D0009000090000B0CA0ACA90E0D0BC9AC090DADADFFFFFFFFFFFFFFFFFFFFFFFB000900900000CFFFFBFDFFB909090909B99DA0909A0C9A9009A09A0BD9FBFDBFF9E90A90CA9D00909A9BF0FDBC9E0DF9A0CFFFFFFFFFFFFBE900000000CA9000A0000090A0000C0090909C009A0000009ACA0FFFFFFFFFFFFFFFFFFFFFFFFFF9000000000900FFFFBDFFBD9CB0CB0F9E9CB099B0D09B0900900909D09AD9DBDF9B990909090A09ADADAD0DA9E9E0DEBE900FFFFFFFFFFFBE90E9A90D0A90C00090000000C0B090B00AC00A9A00F09ADA0909FADFFFFFFFFFFFFFFFFFFFFFFFF90000000000000FFFFFFFFFB900909009A90BCBCB0B0090900900900F9FBAF9B9F0F0F000009090909090B0D00009ADF900CEFFFFFFFFFFFBDB00CA0A900000B00009000000000009090BC90D000AC0090E00CFAFFFFFFFFFFFFFFFFFFFFFFFFB000000000CA90CFFFFBFFFFF9B00A9009009090909090009009009A090D99F9E9F99099A90000000000000090DAC9EEF000FFFFFFFFFFFDFADB009000CB0B0000A00000090000B0CA00000A0AD090B00C90FADFFFFFFFFFFFFFFFFFFFFFFFFF90000090009000FFFFFFDFF9F9C90900900900000000000000000BC9DBDA9E9E9FDBDB0D0090000000000000A0009EDF9000EFFFFFFFFFFFADA0DA0C0B000000D0900090A000000009C90B09C900AC0CA9ADADBFFFFFFFFFFFFFFFFFFFFFFFFFB000000000000E9FFFFFFFFFFB90D0000000000000000000909C9090B099F9BDBDB0BC9A99C0900000000C90C9ADEDFB0000FFFFFFFFFFFBFDA9090A90090C90A000000000A909CB00A00C0A00AD09A900CBEFEFFFFFFFFFFFFFFFFFFFFFFFFF900000000000900FFFFFBFFFF9FB09909A90090900000090C0B0BCBD9FAD0FDBDADBD9F9F0B909C90900900F0FCFFFFF9000EFFFFFFFFFFF9A9CA0D000E0A0A00000000090000000909CB09CB00A0C0A9E9C9FFFFFFFFFFFFFFFFFFFFFFFFFFF9000000000000900FFFFFFFFFF9F9AD9C90900A009090009BC9F990BC9DB9BCBF9BCBF9E9F0F9EBE9CBCADADFFFFFFFFA900DFFFFFFFFFFFEDA900A09090090090B0900000000090E00A00000C9C9A9C00EAFEFFFFFFFFFFFFFFFFFFFFFFFFFF900000000009AC0BDFFFFFFFFFBDBDB0B0F0BD909CB09F9E9FBCBDBDBFBCFDBFDFDBDBF9BF9FF9F9FBDBDFFFFFFFFFF90000EFFFFFFFFFFFBF9CB090CA00C00A00000000000900A0909009E90B0A00C0BCBDFFFFFFFFFFFFFFFFFFFFFFFFFFFB00000000000C090D0FFFFBFFFFDBDFBDBD9BC90F9BCBDBDBDB9F9BDADBDBDBF9B9BDBDFDFDFF9FFFDFFFFFDFFFFFFFDE900CFFFFFFFFFFFBC9A0000A9000B00D0000000009A000900A0DA00E00D0F0B0CBCEBFFFFFFFFFFFFFFFFFFFFFFFFFFF900000000009A90A9FFFFFFFFFBFBBDBDBF9BF9BCB9BF9E9F9F9EDBDBDBF9F9FFDFFBFBFBF9FFF9FFFFFDFFFFFFFFBFB0000FFFFFFFFFFFFFAD0F0D000B009A00C9000900000000C9C0090909A000009ACBDEFFFFFFFFFFFFFFFFFFFFFFFFFFB000000000000C09CA9BFFDBFFFFDF9F9BDBDDBFDBDFDADBDBCB9BDBF9FDBF9F9FB9FDFDBDFFDBDF9FFFFFFFFFFFFFDFFB000EFFFFFFFFFFBDAB000A90C00C00090A09000000000B000B0C0A00C9A9E9E09EAFFFFFFFFFFFFFFFFFFFFFFFFFFFF9000000000909A090FDFFFFFFFFBFBDBF9FBBDBBDB9BDB9BDBDBDBDF9FBDFFFF9FF9F9FFFBDBFFBFFFDFFFFFFFFFFFF9C90CFFFFFFFFFFFFF9CB0900A90B0090A000000000090000B000A90DA9AC00009E9DFEFFFFFFFFFFFFFFFFFFFFFFFFFB000000000000AC90FCBF9FFDFF9F9DBF9F9FDB9DB9FDB9FDBDBDF9F9FBDFBDBDBF9FBFF9FDFF9FDFDFFFFFFFFFFFDFBCB000FFFFFFFFFFBEBCB00CAC900000E0009000000B00009009C90C000C909E9E00EADFFFFFFFFFFFFFFFFFFFFFFFFFFF90090000000009E09ADFFFBFFFF9FBF9F9F9BDBF9F9BDF9B9ADB9FBDF9FBDBDBDBF9F9FFBF9FFFBFBFFFFFFFFFFFFEDBD00CFFFFFFFFFFFDB9CB00900A0CB09090000090000000AC00A00B0B000E0009E9DAEFFFFFFFFFFFFFFFFFFFFFFFFFFF900000000000D09C09ADBDFFFFFBD9F9F9BFDBD9F9F9BDF9FDBDBDBF9F9F9FBDBD9F9FDBDFFDBFDFDFFFFFFFFFFFFFFFAD000FFFFFFFFFFFEB0C9A0009000000A00A900000000009A909000C0B090F0000E9DAFFFFFFFFFFFFFFFFFFFFFFFFFF000000000900000B0F9FFFBDBF9FBB9F9F9BBDBF9B9FDB9DB9F9F9F9FBCBF9FBDBFBDBBDFBDBF9FBFFFFFFFFFFFFDFFFB000EFFFFFFFFFFBF9CB0C90BC0B00AC09000000000900900000E90A9C0E000ADADAEFFFFFFFFFFFFFFFFFFFFFFFFFFF90000000000B00F0D9E9FBDFFFFB9DDBF9FDF9BDBDF9B9FB9F9F9F9FF9DBDF9F9F9DBFDFBDBFDFFFDFFFFFFFFFFFFFFD0900FFFFFFFFFFFDBCB009A00000C90900000000090000CA0CB000D00A909AD00DADBFFFFFFFFFFFFFFFFFFFFFFFFFFF90000000000C0090ADBF9FFBF9F9FBBD9F9B9FDB9B9F9F99F9F9BDBF9FBF9BF9F9FBD9FBDBF9FBDBFFDFFFFFFFFFFFFFF000CFFFFFFFFFBF0F09A0C90B09A00A000009000A000A90900090A9C00AC0A9E0AEDEFFFFFFFFFFFFFFFFFFFFFFFFFFB900E00000009E0BCBC9F9FDFFBF9DBBDBFDB9BDFDBDB9FF9F9FDBDDBD9FF9DBDBDBFBDBFDFBDFFDBFFFFFFFFFFFFFFF0F000EBFFFFFFFFFF0BC90A00C0009000B000000000000000090A000A9C909C009C9EFFFFFFFFFFFFFFFFFFFFFFFFFFF900090000009009C9FBFFBFBF9F9FBD9F9B9FF9B9BDBDBF9F9F9BDBBDBF9FFBDBDBDBDBDBBFDBBDBFDFFFFFFFFFFFFFF9000ADEFFFFFFFFF9BCA0090E09AC0C9000900009009000B00E0C90D00A0E0A0F0FAFFFFFFFFFFFFFFFFFFFFFFFFFFFFB0000000900E09E9EBDF9FDFDFBF9DBB9BDF99BDBDB9B9DF9F9BDBBD9F9F9B9F9F9F9BDBDFDBFDFF9FFFFFFFFFFFFFFE0000DFFFFFFFFFBCBC909E00900090A0000000000000000C909000A0B0D090D0009DEFFFFFFFFFFFFFFFFFFFFFFFFFFFB000C0000009E90BDFBFFBFBFBD9FB9DFDB9FF9FDB9F9F9B9BDBF9FBF9FBFDFBDBF9FDBDB9BDBF9FFFFFFFFFFFFFFFF99000EF9EFFFFFFFBF0B000B00B00A090E900000000000B00A000B000C0A0E0ADACA0FEFFFFFFFFFFFFFFFFFFFFFFFFFFFB000D0000000F0DADF9FDFDFFBF9FB9B9FB9F9B9F9FB9F9F9F99FBDBDBDBF9FBDBF9FBDFF9FDBF9FDFFFFFFFFFFFFFF00000EFDFFFFFFF9F0DA90C00C09000000A90009009000090C0900D09090909009F0FFFFFFFFFFFFFFFFFFFFFFFFFFFFF9000A00000CB0F0FBFFBFBFBDF9F9FBDF9F9BDBFDB99F9F9F9FBDBF9F9DBDBDBFD9FBDBF9F9FFDFFFFFFFFFFFFFFFF0B000CFBEFFFFFFBEFB00CA90B00AC9A900000000000A000009A000A0A0E00E0E9E0EFFFFFFFFFFFFFFFFFFFFFFFFFFFFF9000090000000DBFDF9FDFDFFBF9F9DB9BDBDBF99BDFB9B9F9BDBD9FBDBFBDFBDBFF9FF9FFFF9F9FFFFFFFFFFFFFFB9000DBF9EFFFFFFFF90CB090000090000000000000000090B0000F090D090909000FDEFFFFFFFFFFFFFFFFFFFFFFFFFFFFB0000000000D0BCFBFFBFBFFBD9F9FBDBDBFBD9FBDB9DF9F9BDBDBBDBFF9DF9FBDBDF9BF9F9FFFFDFFFFFFFFFFFFFC00000EF0DFFFFFBF0FB00A00AD0A00A00A9009000000900C000D0000A00A0E0E9E0AFFFFFFFFFFFFFFFFFFFFFFFFFFFFFFF9000000090A9CBDF9FFDFBDFBF9F9FBDBD9FBF9F9FBB9F9FDBDBDF9D9BFB9F9FBDBFFDFFFFDBDBFFFFFFFFFFFFFDB900000CBEFFFFFFFF0F9D090000D0900D00000000900000009A000B0D0D0D09000DCEFFFFFFFFFFFFFFFFFFFFFFFFFFFFFF009C0000000000FFFFBFFFFBDBF9F9DBDBF9F9F9F9F9F9F9BDBD9BFBFDBDFBFDBFDBDBF9F9FFFFDFFFFFFFFFFFFB000000FF0FFFFFFFF9F0A00CA90A00AC90000000000000009A00090C000A00A00E9EBFFFFFFFFFFFFFFFFFFFFFFFFFFFFFFB900000000009EDBDBFDFFFBDBF9F9FBFBF9BDB9F9F9F9BDBF9E9FF9F9BDBDBDBFDBFFDBFDBF9FDFFFFFFFFFFFFD000000FE9FCFFFFFF9EF0DA900C090090A00B0000000090000009C0B00A90B09E900EDEFFFFFFFFFFFFFFFFFFFFFFFFFFFFFF00A0000000009A9FDBFDBDFFF9F9FBD9F9FDBDBDB9F9BDBF9F9FA9F9FF9FBDFBDBFDBFDFBDFFBFFFFFFFFFFFFFB00000C0FEBFFFFFFFFB9B00A09A00AC0009000900000000000D00A0009C0C0C000F09AFFFFFFFFFFFFFFFFFFFFFFFFFFFFFFFB9090000000000CBADBFFBDBDFBF9FBF9FB9FBDBF9BDFBD9F9F9DBDB9FF9FBDFBDBBDBF9FBDFFDFFFFFFFFFFFF0900000F0DFEFFFFFFFEDAD09C090009A00000000000000000B009000000B09A0BC00EDFEFFFFFFFFFFFFFFFFFFFFFFFFFFFFFF00C000000000909DBDBDFBFBDF9F9F9F9FFBDBDBFDB9FBF9DBFBDBDF9FF9DBBDFFDFF9FFDFBDBFFFFFFFFFFF900000000BEFFFFFFFFFB9E9A00A0CB0009CA90000900900000000009ADA000A09C00BCBEFFFFFFFFFFFFFFFFFFFFFFFFFFFFFFB00000000000000DA9F0FBDBDB9FBF9FBFDB9F9F9DB9F9F9FBF99F9FBFB9FBFDFB9FB9FF9FBDFFFDFFFFFFFBD00000000FEDBFFFFFFFBDE900090900000000C0000000009000009E0000909C9C00B0CBCFFFFFFFFFFFFFFFFFFFFFFFFFFFFFFFFD9000000000009ADA9DBDBDBFFBDBF9F9BFF9FBFB9F9F9BDBDBF9F9F9DF9F9FBDFBDFF9FFDBF9FFFFFFFFCF00000000D0FFFFFFFFFFFA9AC9AC0A009E9A900A900000000000900900000E0A09A00CBCBEFFFFFFFFFFFFFFFFFFFFFFFFFFFFFFFB00900B000000009C9ADB9E99E9FDBF9FDB9F9F9FDBF9FDBDBDBDBD</t>
  </si>
  <si>
    <t>Suyama</t>
  </si>
  <si>
    <t>Michael</t>
  </si>
  <si>
    <t>Coventry House_x000D_
Miner Rd.</t>
  </si>
  <si>
    <t>EC2 7JR</t>
  </si>
  <si>
    <t>(71) 555-7773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</si>
  <si>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FFFFFFFFFFFFFFFFFFFFFFFFFFFFFFFFFFFFFFFFFFFFFFFFFFFFFFFFFFFFFFFFFFFFFFFFFFCF9A9FBCBFFD0000000000000C0BCF9BDF0FFFFFFFFFFFFFFFFFFFFFFFFFFFFFFFFFFFFFFFFFFFFFFFFFFFFFFFFFFFFFFFFFFFFFFFFFFFFFFFFFFFFFFFFFFFFFFFFFFFFFFFFFFFFFFFFFFFFFFFFFFFFFFFFFFFFFFFFFFFFFFFFFFFFFFFFFFFFFF0FCF0EFDE9A00000000000000BCB0FCA0FFFFFFFFFFFFFFFFFFFFFFFFFFFFFFFFFFFFFFFFFFFFFFFFFFFFFFFFFFFFFFFFFFFFFFFFFFFFFFFFFFFFFFFFFFFFFFFFFFFFFFFFFFFFFFFFFFFFFFFFFFFFFFFFFFFFFFFFFFFFFFFFFFFFFFFFFFFFFFF0A9A9F9EBFC0000000000000AD0BCF0BDFFFFFFFFFFFFFFFFFFFFFFFFFFFFFFFFFFFFFFFFFFFFFFFFFFFFFFFFFFFFFFFFFFFFFFFFFFFFFFFFFFFFFFFFFFFFFFFFFFFFFFFFFFFFFFFFFFFFFFFFFFFFFFFFFFFFFFFFFFFFFFFFFFFFFFFFFFFFFFFF0DACBE9F0A000000000000090BCB0BCBFFFFFFFFFFFFFFFFFFFFFFFFFFFFFFFFFFFFFFFFFFFFFFFFFFFFFFFFFFFFFFFFFFFFFFFFFFFFFFFFFFFFFFFFFFFFFFFFFFFFFFFFFFFFFFFFFFFFFFFFFFFFFFFFFFFFFFFFFFFFFFFFFFFFFFFFFFFFFFFFB0F0DA0FD000000000000000ADADE90FFFFFFFFFFFFFFFFFFFFFFFFFFFFFFFFFFFFFFFFFFFFFFFFFFFFFFFFFFFFFFFFFFFFFFFFFFFFFFFFFFFFFFFFFFFFFFFFFFFFFFFFFFFFFFFFFFFFFFFFFFFFFFFFFFFFFFFFFFFFFFFFFFFFFFFFFFFFFFFFFC909A9F0A000000000000000000B0EBFFFFFFFFFFFFFFFFFFFFFFFFFFFFFFFFFFFFFFFFFFFFFFFFFFFFFFFFFFFFFFFFFFFFFFFFFFFFFFFFFFFFFFFFFFFFFFFFFFFFFFFFFFFFFFFFFFFFFFFFFFFFFFFFFFFFFFFFFFFFFFFFFFFFFFFFFFFFFFFFFF00A0C0000000000000000000BCBC9FFFFFFFFFFFFFFFFFFFFFFFFFFFFFFFFFFFFFFFFFFFFFFFFFFFFFFFFFFFFFFFFFFFFFFFFFFFFFFFFFFFFFFFFFFFFFFFFFFFFFFFFFFFFFFFFFFFFFFFFFFFFFFFFFFFFFFFFFFFFFFFFFFFFFFFFFFFFFFFFFFFE0DA9E9000000000000000000009BFFFFFFFFFFFFFFFFFFFFFFFFFFFFFFFFFFFFFFFFFFFFFFFFFFFFFFFFFFFFFFFFFFFFFFFFFFFFFFFFFFFFFFFFFFFFFFFFFFFFFFFFFFFFFFFFFFFFFFFFFFFFFFFFFFFFFFFFFFFFFFFFFFFFFFFFFFFFFFFFFFFF000000000000000000000000B00FFFFFFFFFFFFFFFFFFFFFFFFFFFFFFFFFFFFFFFFFFFFFFFFFFFFFFFFFFFFFFFFFFFFFFFFFFFFFFFFFFFFFFFFFFFFFFFFFFFFFFFFFFFFFFFFFFFFFFFFFFFFFFFFFFFFFFFFFFFFFFFFFFFFFFFFFFFFFFFFFFFFF900B0000000000000000000000FFFFFFFFFFFFFFFFFFFFFFFFFFFFFFFFFFFFFFFFFFFFFFFFFFFFFFFFFFFFFFFFFFFFFFFFFFFFFFFFFFFFFFFFFFFFFFFFFFFFFFFFFFFFFFFFFFFFFFFFFFFFFFFFFFFFFFFFFFFFFFFFFFFFFFFFFFFFFFFFFFFFFFE0000000000000000000000009FFFFFFFFFFFFFFFFFFFFFFFFFFFFFFFFFFFFFFFFFFFFFFFFFFFFFFFFFFFFFFFFFFFFFFFFFFFFFFFFFFFFFFFFFFFFFFFFFFFFFFFFFFFFFFFFFFFFFFFFFFFFFFFFFFFFFFFFFFFFFFFFFFFFFFFFFFFFFFFFFFFFFFF000000000000000000000000BFFFFFFFFFFFFFFFFFFFFFFFFFFFFFFFFFFFFFFFFFFFFFFFFFFFFFFFFFFFFFFFFFFFFFFFFFFFFFFFFFFFFFFFFFFFFFFFFFFFFFFFFFFFFFFFFFFFFFFFFFFFFFFFFFFFFFFFFFFFFFFFFFFFFFFFFFFFFFFFFFFFFFFFF00000000000000000000000FFFFFFFFFFFFFFFFFFFFFFFFFFFFFFFFFFFFFFFFFFFFFFFFFFFFFFFFFFFFFFFFFFFFFFFFFFFFFFFFFFFFFFFFFFFFFFFFFFFFFFFFFFFFFFFFFFFFFFFFFFFFFFFFFFFFFFFFFFFFFFFFFFFFFFFFFFFFFFFFFFFFFFFFF0000000000000000000000FFFFFFFFFFFFFFFFFFFFFFFFFFFFFFFFFFFFFFFFFFFFFFFFFFFFFFFFFFFFFFFFFFFFFFFFFFFFFFFFFFFFFFFFFFFFFFFFFFFFFFFFFFFFFFFFFFFFFFFFFFFFFFFFFFFFFFFFFFFFFFFFFFFFFFFFFFFFFFFFFFFFFFFFFFE00000000000000000000BFFFFFFFFFFFFFFFFFFFFFFFFFFFFFFFFFFFFFFFFFFFFFFFFFFFFFFFFFFFFFFFFFFFFFFFFFFFFFFFFFFFFFFFFFFFFFFFFFFFFFFFFFFFFFFFFFFFFFFFFFFFFFFFFFFFFFFFFFFFFFFFFFFFFFFFFFFFFFFFFFFFFFFFFFFF00000000000000000000FFFFFFFFFFFFFFFFFFFFFFFFFFFFFFFFFFFFFFFFFFFFFFFFFFFFFFFFFFFFFFFFFFFFFFFFFFFFFFFFFFFFFFFFFF0FFFFFFFFFFFFFFFFFFFFFFFFFFFFFFFFFFFFFFFFFFFFFFFFFFFFFFFFFFFFFFFFFFFFFFFFFFFFFFFFFF0000000000000000009FFFFFFFFFFFFFFFFFFFFFFFFFFFFFFFFFFFFFFFFFFFFFFFFFFFFFFFFFFFFFFFFFFFFFFFFFFFFFFFFFFFFFFFFFF00BFFFFFFFFFFFFFFFFFFFFFFFFFFFFFFFFFFFFFFFFFFFFFFFFFFFFFFFFFFFFFFFFFFFFFFFFFFFFFFFFC00000000000000000FFFFFFFFFFFFFFFFFFFFFFFFFFFFFFFFFFFFFFFFFFFFFFFFFFFFFFFFFFFFFFFFFFFFFFFFFFFFFFFFFFFFFFFFFFF0009FFFFFFFFFFFFFFFFFFFFFFFFFFFFFFFFFFFFFFFFFFFFFFFFFFFFFFFFFFFFFFFFFFFFFFFFFFFFFFFF0000000000000000BFFFFFFFFFFFFFFFFFFFFFFFFFFFFFFFFFFFFFFFFFFFFFFFFFFFFFFFFFFFFFFFFFFFFFFFFFFFFFFFFFFFFFFFFFFF000000FFFFFFFFFFFFFFFFFFFFFFFFFFFFFFFFFFFFFFFFFFFFFFFFFFFFFFFFFFFFFFFFFFFFFFFFFFFFFFF000000000000009FFFFFFFFFFFFFFFFFFFFFFFFFFFFFFFFFFFFFFFFFFFFFFFFFFFFFFFFFFFFFFFFFFFFFFFFFFFFFFFFFFFFFFFFFFFF00000000FFFFFFFFFFFFFFFFFFFFFFFFFFFFFFFFFFFFFFFFFFFFFFFFFFFFFFFFFFFFFFFFFFFFFFFFFFFFFE0000000000000FFFFFFFFFFFFFFFFFFFFFFFFFFFFFFFFFFFFFFFFFFFFFFFFFFFFFFFFFFFFFFFFFFFFFFFFFFFFFFFFFFFFFFFFFFFFF000000000BEFFFFFFFFFFFFFFFFFFFFFFFFFFFFFFFFFFFFFFFFFFFFFFFFFFFFFFFFFFFFFFFFFFFFFFFFFFF000000000000BFFFFFFFFFFFFFFFFFFFFFFFFFFFFFFFFFFFFFFFFFFFFFFFFFFFFFFFFFFFFFFFFFFFFFFFFFFFFFFFFFFFFFFFFFFFFF000000000009AFFFFFFFFFFFFFFFFFFFFFFFFFFFFFFFFFFFFFFFFFFFFFFFFFFFFFFFFFFFFFFFFFFFFFFFFFF000000A0009FFFFFFFFFFFFFFFFFFFFFFFFFFFFFFFFFFFFFFFFFFFFFFFFFFFFFFFFFFFFFFFFFFFFFFFFFFFFFFFFFFFFFFFFFFFFFF0000000000000A0BFFFFFFFFFFFFFFFFFFFFFFFFFFFFFFFFFFFFFFFFFFFFFFFFFFFFFFFFFFFFFFFFFFFFFFFF000BF9ED0BFFFFFFFFFFFFFFFFFFFFFFFFFFFFFFFFFFFFFFFFFFFFFFFFFFFFFFFFFFFFFFFFFFFFFFFFFFFFFFFFFFFFFFFFFFFFFF0000000000000900A0A9FFFFFFFFFFFFFFFFFFFFFFFFFFFFFFFFFFFFFFFFFFFFFFFFFFFFFFFFFFFFFFFFFFFFF090FFBFFFFFFFFFFFFFFFFFFFFFFFFFFFFFFFFFFFFFFFFFFFFFFFFFFFFFFFFFFFFFFFFFFFFFFFFFFFFFFFFFFFFFFFFFFFFFFFFF000000000000B0E909000BFFFFFFFFFFFFFFFFFFFFFFFFFFFFFFFFFFFFFFFFFFFFFFFFFFFFFFFFFFFFFFFFFFFFFFFFFFFFFFFFFFFFFFFFFFFFFFFFFFFFFFFFFFFFFFFFFFFFFFFFFFFFFFFFFFFFFFFFFFFFFFFFFFFFFFFFFFFFFFFFFFFFFFFFFF000000000000009A0A00000BFFFFFFFFFFFFFFFFFFFFFFFFFFFFFFFFFFFFFFFFFFFFFFFFFFFFFFFFFFFFFFFFFF90090F0DFFFFFFFFFFFFFFFFFFFFFFFFFFFFFFFFFFFFFFFFFFFFFFFFFFFFFFFFFFFFFFFFFFFFFFFFFFFFFFFFFFFFFFFFFFFFFF0000000000000A0BC0900B0000FFFFFFFFFFFFFFFFFFFFFFFFFFFFFFFFFFFFFFFFFFFFFFFFFFFFFFFFFFFFFDBC009090000BFFFFFFFFFFFFFFFFFFFFFFFFFFFFFFFFFFFFFFFFFFFFFFFFFFFFFFFFFFFFFFFFFFFFFFFFFFFFFFFFFFFFFFFFFFFF000000000000090A9A0A00000009FFFFFFFFFFFFFFFFFFFFFFFFFFFFFFFFFFFFFFFFFFFFFFFFFFFFFFFFFFFE909A0DA9B0900DBFFFFFFFFFFFFFFFFFFFFFFFFFFFFFFFFFFFFFFFFFFFFFFFFFFFFFFFFFFFFFFFFFFFFFFFFFFFFFFFFFFFFFFFFF0000000000000009A090000009000FFFFFFFFFFFFFFFFFFFFFFFFFFFFFFFFFFFFFFFFFFFFFFFFFFFFFFFFF090B09909009A90BCFFFFFFFFFFFFFFFFFFFFFFFFFFFFFFFFFFFFFFFFFFFFFFFFFFFFFFFFFFFFFFFFFFFFFFFFFFFFFFFFFFFFFFFFF0A0000000000000BE9A000000009A9DFFFFFFFFFFFFFFFFFFFFFFFFFFFFFFFFFFFFFFFFFFFFFFFFFFFFFD09A09090A9090909009FFFFFFFFFFFFFFFFFFFFFFFFFFFFFFFFFFFFFFFFFFFFFFFFFFFFFFFFFFFFFFFFFFFFFFFFFFFFFFFFFFFFFF0F0090000000000A009E9E000000000AA90FFFFFFFFFFFFFFFFFFFFFFFFFFFFFFFFFFFFFFFFFFFFFFFFFF00909D09A9909A090090009FFFFFFFFFFFFFFFFFFFFFFFFFFFFFFFFFFFFFFFFFFFFFFFFFFFFFFFFFFFFFFFFFFFFFFFFFFFFFFFFFFDA0F0A000B000000090A09A9A9000000009AF0BFFFFFFFFFFFFFFFFFFFFFFFFFFFFFFFFFFFFFFFFFFFFFFF09A9A09A900090900B00B0009FFFFFFFFFFFFFFFFFFFFFFFFFFFFFFFFFFFFFFFFFFFFFFFFFFFFFFFFFFFFFFFFFFFFFFFFFFFFFFFFE000F009A0000000000000ACB0A00A00009AD0A00FFFFFFFFFFFFFFFFFFFFFFFFFFFFFFFFFFFFFFFFFFFFC0B0D09900909A00009009090900BFFFFFFFFFFFFFFFFFFFFFFFFFFFFFFFFFFFFFFFFFFFFFFFFFFFFFFFFFFFFFFFFFFFFFFFFFFFF000900F00A000000000000090B0E9E900009A0BA90B0ACFFFFFFFFFFFFFFFFFFFFFFFFFFFFFFFFFFFFFFFE9090909B0090B00900B0090900A000FFFFFFFFFFFFFFFFFFFFFFFFFFFFFFFFFFFFFFFFFFFFFFFFFFFFFFFFFFFFFFFFFFFFFFFFFFC0A9A0A0F0000000000000000A009A9A0A000009F0BC090900FFFFFFFFFFFFFFFFFFFFFFFFFFFFFFFFFFFFF90B090B000B0009009009000A09909009FFFFFFFFFFFFFFFFFFFFFFFFFFFFFFFFFFFFFFFFFFFFFFFFFFFFFFFFFFFFFFFFFFFFFFCB0B000000F09A000000000000000000090CB000A0ADABA0A00009FFFFFFFFFFFFFFFFFFFFFFFFFFFFFFFFFFA0909A90990090000000009A09000909009BFFFFFFFFFFFFFFFFFFFFFFFFFFFFFFFFFFFFFFFFFFFFFFFFFFFFFFFFFFFFFFFFFFE0B0A0FA9A90F0A0900000000A90000A00A00B0000090A0C9ADA9A000BFFFFFFFFFFFFFFFFFFFFFFFFFFFFFFF0909F0909A0090A909A090000900B000A9000FBFFFFFFFFFFFFFFFFFFFFFFFFFFFFFFFFFFFFFFFFFFFFFFFFFFFFFFFFFFFFFF0A090F0B00E00AF090E0000000000A00000000B0000000A909A0000000A9C9FFFFFFFFFFFFFFFFFFFFFFFFFFFF0909A090B0D0B0090900900B0900900B9900B09FFFFFFFFFFFFFFFFFFFFFFFFFFFFFFFFFFFFFFFFFFFFFFFFFFFFFFFFFFFFF0A90BCAA9E9A09A0F00B0B0A900000000090000000A00000000A0B0B000BCBAA90FFFFFFFFFFFFFFFFFFFFFFFFF009F099A909A90BC00A09A90C9A9AC90000090900BFFFFFFFFFFFFFFFFFFFFFFFFFFFFFFFFFFFFFFFFFFFFFFFFFFFFFFFFFA090AC0B0DA0ADA000F0A0DAF9EBCB00000000000000900000000090E09A0090DA00009FFFFFFFFFFFFFFFFFFFFF09B09B099E909AC09A900000B000909A9C90B09CB090FFFFFFFFFFFFFFFFFFFFFFFFFFFFFFFFFFFFFFFFFFFFFFFFFFFFFE90DA009A00A00F0A9AF0F000A90F0B00000000A00000000A0000000B0A9A0000ABA900900FBFFFFFFFFFFFFFFFFFF09B09B09AD09E09000000B00900B0A9A90B0909A909090FFFFFFFFFFFFFFFFFFFFFFFFFFFFFFFFFFFFFFFFFFFFFFFFFF0A9A0A000A0DADAB0ADAC0AF0009AFAF0A00000000000000A09000009A00F00A00B0D00A00A9B0FFFFFFFFFFFFFFFFFF0B0DB0DA9B0B0900B009000900900D09CA9A900090B0DA9FFFFFFFFFFFFFFFFFFFFFFFFFFFFFFFFFFFFFFFFFFFFFFF00A90CB090090A00000F0A0B0F00000090F0A00000000A00009A00000000BB0B00900A0BC00000F0B00BFFFFFFFFFFFFF0999A99A9DAD00A90090A090A00A09A0B090DA9B9A90B90909FFFFFFFFFFFFFFFFFFFFFFFFFFFFFFFFFFFFFFFFFFF009A9EBBF00000ADABADA00B00AF00A09A00009A0000A900900000B00000A00DACB00009A0B0A09A0F0B0000FFFFFFFFFFE9BE99AF9A909A90090A09000900900900B0B09E099090B0B90BFFFFFFFFFFFFFFFFFFFFFFFFFFFFFFFFFFFFFFFF00A000B0F0FFA00A000C0A9A0CAD0F0900000B00000000000000000BCA9A009AFA900000000BA90900BA000000BFFFFFFFFF9BC90BD9ADA9A900B009000B000900900909C9A9BCA9F09909B09FFFFFFFFFFFFFFFFFFFFFFFFFFFFFFFFFFFFE00A9000A9FBFFF0009CA9ABC0CBA9A0F0A0000000B0090A000A00A00B0A90090A9090A00A000B9E9A00E900000B0F0FFFFFFFA9F9BBF0B09090DA900900090009A09A9ADA90B090B9B099A9F09BDFFFFFFFFFFFFFFFFFFFFFFFFFFFFFFFFFC00000000ADFFFFF00000A90E00AB0000AF00000000000A00090009000000BCA0A00A0A000900FADA9E0A090A9000090BFFFFFFFDB0BC90BCB9E9A909B90B0B0909009009090B00B0F09E9AD909B0909FFFFFFFFFFFFFFFFFFFFFFFFFFFFFF000A90000009AFFFFFF00000A000B00A9EB0F0000000000000000A00000000B0B9000B09000A0A90BADA909A0BCA00000B0BFFFFFFBF9FBAD9B0B909A9C0B0909A09A9CB9A90B09B0D90B09B9A9B09B9B90FFFFFFFFFFFFFFFFFFFFFFFFFD0000A000000A0009BFFFFF000A9CA9A0F0E00CAF00B0000000000000000A000000BCA00900A000909EBDBA9A0009A09000A000FFFFFF9F9A90DB0F09A9F9AB99A9B0D9A90B09D0B09AD9A0BC9ADADBC9AD09A9BDFFFFFFFFFFFFFFFFFFFFF000A0090000A090000AFFFFFF00090A90CA009ABA9F0000000A000000A0000000000BDA9000AB0B00A0A90A0000000A09A00000B0BFFFFFBCBF9FB0B09F9A9AD99E9F090B0DB09A0B0FA99A9B90B9099A9B99BE999AFFFFFFFFFFFFFFFFFFF0000090000900000000BDFFFFF0000AC0A0A90A0E0C0F00A9A0000900000009A0900000A00A0B000000000A9000000A90F0000000009FFFF9FB90B09F99B09DB9BEB99ADBB09B09BDB9999DA90DA99EB0F9F0B099B0F90FFFFFFFFFFFFFFFFF0000A000A000A00000000BFFFFFE0000B0CB00E9A90BAF09009A090A00A09A000A0A000B0B0000BFA9A0B090009A00000A0BCA090A000FFFFE9EBD0B09AD0BA9AD99EB9B90DB09F09A9AFA9A9B9A9E090B0B9F0F099B9B9BFFFFFFFFFFFFFFFE0009000000A0090A00A000BFFFFFA0000B00F0000A000F000A0A9AE90B00009A0900000000000B0A9A9A00A0A000009009FA900000009FFFF9B99ABDB09A99DB9A9A99E9AB0BDA9BBDBD99BBD0B909B9F090A9B9B9E9ADA99FFFFFFFFFFFFFF000A000A00900000000090FFFFFF9009A00A00AB0E09E0F0A09090A90A009A000000009000000B0F9B0F00F0900000000FAA90A9A09000FFFCB0FAD900F99B0A909099A99D9990B9D0BB0BBC90BDA9B090B9F9BDADA90B9B9EBFFFFFFFFFFFF0A900000900000A00000000BFFFFFE0000CAD0BC0090A00F0000A0AD0B0B0A0FA00A0000A00A000B0BEB0BB0CA000000A9AD9A00000A000BFFBDB990B9B0A9C9909A9B0D0B0ADA9DA9BC9BC9B0B00900F0BC9A90B9B9B9DBDBBDBFFFFFFFFFFF000A09A0000A0000090A00ADFFFFF9000A90A0A0FA0A0A0F09A09A9AB0A09A90B0900A000B009000B0B0BCBB0000000000BAF0F0B0000A00F0B0FB0BC0999A9A9E090D0B099099A99A9B90B09F9B9B99099B09F90F0BCB09AD9B9BFFFFFFFFFFC0000000A00000000A00009ABFFFFF00000B009000F0C90F0A0000000F0BADABCBAF000F9ADA00A009A9AB0FA00000A00BDF090000B0900B9F9F90F9B9A9E9B0999A909090A9009099090B99A909E9A9B0B0B09AF09F9F9B9BBCBDBFFFFFFFF00A90A00900090000000090ADFFFFFE0000E0A0E0B00A0A0FA9CB00B0B09A90BCB9E909B9ADA9A090BAB0F0F090000090BEBA00A09A00A0B0F9A9AB9090DA9909B0A90B009090099A9E99B09E9A9B90DB09DB9DB999BB0B0BCBDB9B0FFFFFFFC9A00E90A000A00A0B000A000BFFFFF0000B00C09A0CA900AF9AB0B00B0BADAF0B0F0FAACAFB0A90A0090B0B9A090A000ADBC9A09A009A9BDB0F9F9CB0A9A9B0BD09990909A009A00909B0DB99B9C9A9B09A900B0F0BC9DBD9B9B9FBDBFFFFFF0A9A90A0000000000000900A9FFFFFFF0000A0B0A00A00E90F09ADADA0C90B0BB00A9090B9ADBDABCB0AB0B0A9E0009A00A9A00000B0000EBDB9A9B9990909090B9ADA909090009090909B09A90B9B0909A9B99B99B0B0B0BE9E9F0BB9BFFFFFAC0CA09E9A000000000A000000FFFFDA0000D00ACB09A00A0F00A9A009A0ADBC00000A0000F0A000B0A90B0ADA9ABDA0090009000000A0F9FBCBDB0BE9BCB0F9B9099090A00090000A90909BD9BDA9DB0F90DA90FA9F9BDB99BB9BBDF0FFFFF00B0B0F000000000B000000000BFFFFFF000A0A0090E009A00F009009A0009A00B0A9000A0B0A90BB09B0A0090B0BDA0D0A00A0A00B0090B0B0B9A9F99009099AD0B9A9A909090009090B09B09A9A99A099A9A9DB999B0B09EBC9DBDBB9BFFFE0F0A0A0A00009000000000000BFFFFFF0009009CB0A000A09EF000A00000000B00000A09000000A0CBA00900A00BFADBA00009E9B00A0A9FBDBDBDB0B0B9A9A999B9C9090909A909A0090B0DB99B9B099A90999A90BE9DBDB99BAB0B9FADFFF000AD0D090A000A0000B0009A00FFFFFFA000E0A00E00B0C0A0F0000000900B00A0B0F9A00000000B00DBA0B000009BE9F0B0B09EBF0900B9CB9A9A9BD90909DAB0DBB9BDB9F9DB99D9B090B09E9CBDB0F0BDA9A9B999BA9A9E9D9F9FB99BFFDB0B0A0A000000000000000A00009FFFFDF0000B0A90B0CA9A9AF0000000000000090FBADA00A00000BBA09A00000A0F9A0A000BFBDFA00BDBB9F9F9F0B0F0B0B9DB909ADB9E9B09F0B999B99B99B99A9B990909D90F0B09BDB9A9A9A9BEBFFFE00CBCB00A0900000A0000000009AFFFFFA00000C0AACA0000C0F0009A00A0000090BBADB0B000009AD009A0000B0DB0000900BFFFFADA9F0F0DA9B9A99909C990B9ADBDB9F9BDBF9B9E9F9CB90B09A9909A9A99A9B9BD9F9A909BDBDBDB9FFF00AB0A0000000A00900A0000000AFFFFFE0000B0A9E90090A0BAF000000000B000A0ADBEFBC0900A00BAFA900000A00A00000BDBFFFDA9A9B9BB9BCBDABA909A9F0B9B99BDB9F9F9F9F9B0B9C9BDB9DA9F09090B9ADA9A9A99BDB09A9A9FBFF09AD0E90F0BCA900000009A000009BFFFFFD0000D0A00A0AC9AC0F000000900000000B0BB9ABA0000000900A0B0009A09000000ADBFFFFDBDA9CBDB9B99D00B09099C90F9F0F9B999BDBDBDBB9B0B0BB9A9B0B0F099B9F9B9F0B09F09F9B9BFFAC0A9AE00A0BCACA0A0B00000A00ADFFFFFA0000A9CB09A00A0B0F0000000000000900B0DAF09A0090B0A0900000B0000000000BFFFFBFA9B9B9B0BDABB0B909A0B0B9F9B09990090099BDB9D9F99F909D909C909B0B9B9E90BD9B09B09E9FF090B0E909ADBCA9090000CB0A09000BFFFFFD00A00AA00E09A0000F000A900A0000000B0BAB9FA000000000A000000000000000BDFFFFEF9F0F0F0BDA9D090000090909090990BC9A090009BDBB09B0B9B0A9A9A9B0F9E90B9B90B09B0DB9BE0ACA0E9A0E0A0A90A00000A0000000BEFFFFA00009E90CB00E00FABF0000000009000A90A90FB0FB000000900000B000000A00000BFFFFBDA9B9B9B9B99A9A900900000090C0A90B990F0B9090D9F9D90D0990909A9B9B9FB99C9B9BC9B0BCB90009A9E0B09AD0A0CA09A0900B00A09FFFFFF0000A00BA00B09A000F000000000A00000B0A90FBF0FA000A0000000A9A0000900000DBFFDBDA9E9ADB0FB90DA9A000000009B90F90E9A9BCB909099A9A9B0A90B099CB9A99BEB9A9C9B0999BCB0B00CA9E0AC0A9C9000000A00000000BFFFFFF0009A0CA9E0AE0BE0F0090A0900000090A9A0BBCBF00900000000B0000090000000BFFFFFB9BDB9DB0B909A909090000000000B00B909099BE90B00909009000090A99F9BAD99F9B9B09F0B0B9A0CB0BCB0D0B00A0A0000000000000ADFFFFF0000ACB09A0B09A00BF000000009000A0A9090BCBF0B00000000B000900000000009FFFFF09E9A9AB0BD0B0909000090B09A909099000090BC90B09000009009090B99B09F99BBA90B0DB090B9C09A0BCBE9AA0DA0909A000000000009FFFFFE0000090EACB0CA0DA0F000000A00009009A0A90B0B00A0A090000090A000A000000A9FFFFFB9BDBD990B9DA9A9A9A9090BC90909009099A90B009000000000000A909ADBB0BB0D99F9B099B9C9B0A9ADADAF9CBADA0E09A0000A00000AFFFFFF000B0AB09AC0A90A0AF000009000A0009A9B0A000DA900900A0000A0000000000009EBFFF9E9A90B0F90B0909C9090B099B9A9A990B909009090A909090000000909A990F90FBA9A909B0BCB9A9B0CBAFBCAFBCBADA9AC009009000009BFFFFFF0000C0A09A90A0090F000B0000900A000A09A9A9A9ACB0AD00B0F0900090000A0009FFFDB9BDBB9B90B9B09A9A90B09F0B9D990BC90F09909099900B00A0009009E90B99BB999BDBBD09B99A9C9A90DADBDACBFCB0FA9A00A00000000FFFFFF00000B0CA000E0BCA0F00000A90A0090A9B9E9C9E09090C90BC0900A00000090000BFFFBA9F0B0D090BD090B0999A90B09E9BB0B9B9B99B09A9F9A9B909000B00B090F9ABC99AF0B090B9F9AD9BADAEBFEBEBF9EB0F0C0000000A00B0FBFFFF00009A00B0F0A900A00F0A0090A009A009A0A90A90B0F0A9A009A0BC090A0A00090A9BFFFDB9BD9B9F90B0BC9B0F09E90B99AD9F9E9F9FBDBBDB0B9D009009009090B90B99B0F99B99BBDB0B9B099ADBCBFDBCFEDFE9AB000A9A090000BFFFFFF00000F00A000A0B09AF009A00900000A0909A90A900090090B0900B00090900A0900AFFFBDA9B09A9A99B9B0990B09BD0A99A9B99B0B9A9DB9BDBA9B0A900900B090B99E99B0B09AD09A9BDB0B0F9ABFCBEFBFBFADAD0F000000A00000FFFFFFF000A0BC0ADA000E00F0000000A909A90ABA0009009A0000000A0B00A0000A090A0BDFFF9A9F0FB999F0909B9A99B090BD0BDB0DA9D00DBA9E909D0099CB0A9A9DA90DA9BA99F9BDBBD9BCB0F9B09FDEBFFBCFDEDADAA0000000000A09BFFFFF000A000A90A09EB00AF00009A090A090A9009A000A000009A0B09009090A0090A909FBF0B9F9B90DAB09B9A9E9CBC9AB90B0909A90A99B0D99B9B0B9B0B099909A909A990D9A9A9A990B0B9B9BC9BFEBFF0FFBEBAF0F09A00A0000900FFFFFF000090FA90A90A000B0F00B00CB0B0B0ADA0B0900900900A099C000000A0090A0000BEFFBDB0B0B9B999BC999B9B9BBD0F90B0B90909A009B0B0BCB90C9090F0B909B99A9B0B9B9F9A9BDB9BDA99B0BFFFFFFEFFDF0B0E000009A00000BFFFFFF0000A000E00E0B0E00FB000B0BCF9ADB0B00A0A009A00900A9B0B00B009000090009BDF9A9F9F9F0BDA9B0F090BC99B9A9F99CB0B0090B09B0D090B9B0B0B0B0F90DA99A990F090BDA9A9F0BDABCB0DBEFFF9FAF0F0B9A09000000A000BFFFFFA0009A0B0B0900B0B0F09A909FBBCB00B09B09090A90B00900000000000A000A000A9FABDB9A9A9B9A9F9B9B9F9BBEBDB9A9A909C0B0C90F09B0B9CB0BDBD99F9A9A9BC99A99BBB90B99B9B9B99B9BAFDBEBFEDBE9ACAC00A00000000BDFFFFF000A0AD0A0A0AC000AF9F09EBE9DA90B00A000B0A90B00B0A90B00B00B0009000A99FB9DB0BDBDB0DB990B09A90BD99ABC90D00B09090B090B0BD0B9F99A9BA909B99099E99A9C90B9DABCBCBCB0DADFBEDFE9BE0BCB09A00000A9000FFFFFF00000D00AC09A9AADA9FA9A0B9BFA90B0F09A90009AD090009000000000000A09000FBCBB9F9B0B9BBDAFB99F99B0BFBD9B9A9A900B00900B0D909F9F9EBDA9DB9B0DA9B09AD99B9F90B99B9B9B99B0B0FFBCBFE9F0ADA0000900000B0BFFFFFF0000A0B0B0E0090A00FBE9B0F9ADA00B0B00A09009A9A9000B09A90B00B0000A00B9FBDA9ADB9F0DB999BFA9A9C990BBD0900909009A90909A9B0BB0B9B9FA90B09A909B99A9A9A9BB0F0BDBA9F0BD0F0FFBCBDADA9ADA00A0A00A0000FFFFFFB0009AC00B0A0E09A0F0900F0BCB09E0000B00A00909009A900000A000009090090BF9B9F9B9F9BB9FBAD99B99B9A9900B0090A090900A09A90DB9DBDBDB99BBD9B99BD0B09BD9B90DB9B9B0F9A9B0BAFBCFBFAFA9E9A090000900000BFFFFFE000A00B0A009A90AC0F0B0B0B0909A090B000000B0DA090090B0B0909A9A0A0A00BF9B9FB9BE9BF9FAD9BABD0B009D0B900000900A009090090B9FAB9ABA9BC90B09A90BDB9A9AD0BB0B9E9F99F9E9ADBCFAF0F09E9AD0A00000A09A0BFFFFF900000F0AD00E00A0BAF00000000A090A00B009000B09A0B0A900000A000000909ADBBCBB0F99BF0BB9BF9D9BD99B9A9909000009909000090090099DBD9D099BB9BD99B99AD9B99BD9BDB9B9AB0B9B9AFFBDAF9EB0E9A000A9A00000BDFFFFFE0009A00A0AB00AD000F0090009000A0900000A0009AD9909DA909A09A9A0B00A09BDB9F9FBFBDBDBDBDBBB0B9A90990BDB09000A0909A900000900B09B0B9A909D0B0BDA99B0DBA9A9A9BCB9DBDA9E9DAFCBDAF0F9ADADA900009A000ABFFFFF900A0F09000A90A0B0F00A090A09090A000000090A90A0B0A90A0090000900B00BEFBF9B9B9FBFBFBFB0F9F9A9F9A0B9A99A9F999A990000A99BDB09A09099B9B0B9B9A9BE9BB9DB9F9B0B9AB9B9F9B0B9BFAF0F0ADA9A00A00A0000ADFFFFFE000000A0EB0DA09AC0F0900000000000000A09A0A90B09009A009A0A09A00B009F9B09BFBCFBDB9F9F9F9B9BDB90999F9FA9B90BC90B09A990B09099099B0F9E9B9F9F9FB99BD0BB0B9E9BDBDA9F0B0BD0F0BDA9ADABCA0B09A90A9A9BFFFFF9000BCA9A900A00A00AF0009009000A09009000909A09A00B009A0909A09B009A9BBDBF09FB9FBFFBFBFBF9EB90B9B0BFB99D0B9B9B99F99BDBD9B90A9BC9B99B0F9B90B9DBE9BF9DBDB9B9A9B9B9B9F9BB9BCBADA9E9AD00A00000000FFFFFFE000090E00EA90F00B0F00A00000B09000A00B0A9ADA09A00B009A00A9A00B000B0DB9BFB9FBBDB9F9F9F9F9FB9F0D909FFAB9BC9B0FA9B0B0BBF0BD909B09A9B9B9EBDBAB9BF9BB99A9BDB9F0F9E9A9BDBF9BC9ACB0F9ABC9A00A00000FFFFFF0000A90B090E00BC0AF0900900A0000A09000090B09A09A90B0A09B009A90B0BDB9AF9B9FBDFBFFBFBFBFBB9FB9B9A9FB9F9FDBBDB99F9F9FBDBF9A9909BDBDBDBF9BB9F9FB9E9FABDBCB9FB9B0B9F9FADBBDBE9A0F0AD00A09009A09BFFFFFB000A00A0EA090A0A90F00090A9090A9090A90B0B09A09AD0B0B09A00BA9A0009B0BF9B9FBDB9BF9F9F9F9BDF09F0B99BDF9FFBBDBFBFBFBFBDFB9909A9B9B9B0BB9FBDF9FB9F9BBD9BB9B0B09F9BDA9B9B9F9A9ADB0ADA0A000A0000AFFFFFFC0009CBCB009AACB00AF0B0A9909A900000000090A09A09AB0B09A09B0D00B0BF9F9BDAF9FBBFDBFBFBFBFFBBFBBDBCB9BBFBBDFBF9F9F9F9FB9FF0B99BDBCBF9F9F9FBBBDBFBDBDBBC9F9F9FB0B0B9F9F9F9FBDA0E9FA90090000A090FFFFFFB000A0A00B0E09A0AD0F9099EBB09A9B9A90090A9DA09A090B0B09A00A0B00909B9FBBDBB9F9BF9FBDBDB9BFDBDBB9B9E9FFDFBF9FBFFBFFB9FB9090BDA9BBDBBBFBFBDFBF9FBFBBDBB9AB9B9B9F9A9B90B9A9B0F9A09EAD0A0A0900A09FFFFFF00009A9E0B0A09E0AAF0B9A9B0BF9000000A0A90A90A90A9CB0B09A90909A0BF0F9F9BDBEBFB9FBDBFBFFF9BFBDBF9F9B9BFBDBFF9FBFBDFF9DB9B99B9F9FBDBDBDBDBBF9FBDBDFADBF9DBE9F9B9DBCBBBDBDBF0ADAF09A00090A0900BFFFFFC000A0CA0BCADA00B00F90B9B9BB0BA9B0909090A9B090A9AB09A9A900A0A09F99BB9FFBF99F9FBDBBDBDB9FFD9FADBBFBFDFFBFDBFFDFDBB9AB9E9DABFBFBDBFBFBFFBDFBF9FBFB9B9B9BB9B0BCBAB9BD09B9B9E90B0DA0090A00000BFFFFFFA0009CB0F0A9A9EB0CBFA9AFBBCBB09000A000A0900A0909099A9A90B09090A9B9F0F9BDBBFBF9BF9FBFBFF9BBFB9BBDBDBB9FDBFFBFBFBF9FBDB9BBDF9B9FBF9F9FBDBF9FFBF9BDBDBDBE9F9F9B990F9BBBDAF9BCADAA900A00090A09FFFFFFD000A0A00BCACA0CBA0F9090B9B90B0B0900B090A9090A0B0AA9A9A90B0B090BDA9FBFBFDBF9FBDBF9A9B9BFDB9FF9FBCBDFBFBFFBDFFBF9FBDBFBDBB9FFBF9FBFF9FBFBFB9FBFBBDBA9B9B9A9B0BF9B09DA99BCBB0BD0E900000A0000AFFFFFE00009CBCA9A90B009AF0A9A90B0B0000A09000090B0A900B999A9E9B0B00A9F09FB9F9BBF9BBDBB0F9F9E9BB9FB9FF9BFBBDBFDBFFBDBDBF9BF9FBDBFB9F9BF9FBFBDBDBDFBDBDFBDBF9F9F9F9F90BDB0B9FBDB9CACAF00000B00000B9FFFFFB0000A0A09E0AC0AF00F09000A00000000000000A000900B90AA9B0BA9B0B9B9B9B9FBF9F9BFDBB9DB9B099B0FB9FB9BF9BDBFBFFBFFFFBF9BFDBBDBFBDBFBF9FBBDBFFFBF9BF9BB9BF9B0BB9B9A9BDB099FB0B99AB9B00A0000000900FFFFFF0009AD00DA0090A900FFA0900090000000900009009A00B00B99A9BB9EB9A0F90FBFBDBBFBDBBBDAB9A9B9AD9A9EBDAF9FBFBDFBFDBF9BDBBDBBDFB0BDBDB9FFBDFBDB9BDBBDBBFDBF9BFBD9BCB9A9B9F0B9BD90F90E0F0090000000A9FFFFFFC00000B0A09E0B0E0A0F9A0A90000000900090A09B09A90B00A90B0BA90B9B0B909FBBFDBFBFCBBDB9F0DB9A9999B9F9B9D0FBBDBFFFFFBDBFDBB9FBDBBBFB9FBBDBFFFBBDFBDBBBDBF99BBE9B9F9E9A9F9FBBB90BDB0A00A000000000BFFFFFBA000AC09A00AC09A90FA9900000B00A000A0090A00B00B0B09AB9BB9BA00BDB9BFBDF9BF9F9BF9B9A99B0990F0B0B9BDBBB9F9FFBF9B9FBF9BF9FB9B9F9BDA9F9B9B9BDFBBDBDF9BF9EBD9BBDA99B9FB9A99C99B9A0F0F000000B0009FFFFFFC000A9A9E09A90B00CAF90A00B0B009000090B0B09B00B0009ABDBE9A099B099CBF9FBBF9FBBD9F0F99B099A9090D9BE9A99FBFFBDFBFFBF9AF9EB9F9F0BCB9B9ADBDAFB9BDBBB9BF9BB9BFBD9B9BE9B909009BE9A9F0B00000B000A9AFFFFFF00090C0A09AC0A0E0B0FA09A00009A000B0A00B09A00B0A9A009A9BADBA00B09B9BFBFDBE9BDBBB9B0B09E909A90B099F9FB9F9BFBF9B9F9FB9B9F9BA9B9B9BCB9A9B9BDBFBDBDBF9BF9FB99AB9E99F9FB09B099F9A0F00A9A000A90A9FFFFFFA000A9E90E09AD0B000F9A0900B009A00000B00B0BBA09000B0A9A9B00B0BD909F9F9BF9BFBBDADBDBDB90B0909090B0B90BDBFF9FBFFB9B9DBF9BD9B0D909B9BDB9F9FB9BDBFBDBFDBB9FBF9F9BB0BB09F099A99F9B0F0000B0B0EB0A9FFFFDF0000A0A90AA0A00BE0F0900A90B0009009000B0B0090A0B0009ADA0B0090B09ABFBFF9F9909A9B0B0000909A90B09090B99BB9BFBDB9FADBB0B9A9AD9B0BD090B9AB9BDBFBBDBBF9BF9F9B9B9BDBDBC9B090009A90F0B0B0000ADB0DBFFFFFFA00009E9E0D09CBC00BF00A090A90B00A0000B0009A0A90000B0A9A90A9AB0909F9BF9AB9A090909009A900000000B09B9FAD9FF9FFBF99BB9DB0DB90B0900B9F09BDAFBDBFDBBFDBF9BBE9BFBCB0B99B090A999F9B0B0E00A0A9A0FAFFFFFFF000B0EB0B0A0AB0A0B0F9009A99E009090A00009A09000000000900A9000D9009BFDBFBDB9F000000000A00000090000D099BA9BFB9F9BF9DAB0B9009090B9909BDB9B9BBDBBFDBBBDBF9BF909B9B0F00B00900B9BCBCA9000900DBE90FFFFFFC00009EBCB0BC0A9AC0FA9000A909A00000000A09A00000000000B00A9A9AB09A0BF9BDB090B00000009000000000009A9A99F9F9FFBF9BA99D90B9A900000A909B0BDBCBBDBBBDFBBF9F9BFBFB9F9B9009009009B9A9E0A9000A00BEBBFFFFFB000AD9EB0E0B0CA0B0F000A9CA9A09A900090000000000000000000000090909DB9FFF0FB9090000000000000000000990DA9BBFB9B9BC9B0B0000009A90909A90F9BB9BDBFDFBBDBDBBFDB9B0F09F090009099F9A9E9A00A0000B000FFFFFFC0009AE0BE9A0A90F0AF00090A90090000000000000000000000000B000000000BBFFB9B9909A900000000000000000B009B9BBDB9F0F09B0B9000090000000000B9B0DBFBF9BBBDBFBBF9B9F9F9BB000009090B09F0BC00000000009BFFFFFB000A0E9BC000F00A000F09A0000000A000000000000000000000A90000B0000009EB9F0FADB90B0909A00000000000909B090D9ADB9B9B09D0090000B0000000900009A9909BF9FB9F9F9BE9BB0B0DB90090B0999A9E0B0B00000000A0FFFFFF00009A0A0A9A0AC9ADAF0000A90A9009A00000000000000000000000B0000000099DBFB9BB0F90B0B090D99A90900900009A9A9B9AD09DB0B90A000000000000000000000B090B9EBBFBF9BF9BDB9B09B9A90B0F990BDAC000009A0009BFFFFFF0000D0CB000900A000F0090000000000090000000000000000000A00000000000FB9BDBD0B9A999090B000900A09A090909990D099B0B09009090000000000000000009A99B9FB9F9BDBBDBBCB9A9FBC99F999B09B0A90A0000000000FFFFFF000A0A0A00E0A0A00A0F000090A00A00000000000000000000000090000000000BB9E9FA9BF09DA09A909A90090900909A9AD0B9B9A0909009090090000000000000090099ADBB9BFBDBBDBBDB9ADB099B090FB099E0BCB0000000000BFFFFFE000900B00B00CA9CB09F000A000090000000000000000000000000000000000000DBBF99F09B0B9B0DA90900B00009000909A9900099B09A9A9A9009090909A9A9A9909B0B90BCBDB9BDBBF9A9E90B9A90B9B9090B9E9AC90A0000000BFFFFFDA000E00AC00B000A0A0F0A90009000090000000000000000000000000000000009AD9FA90B0DB0D0B090B099090B00B0909090B9BDA9090909090B00A9A9A9D09090CB09D0B9B9BBFFBBCB9BDB9B90BDB090FB0090B0E9A00000000000BFFFFFD0000BC0B0A0B0B0C9AF00000A00000000000000000000000000000000000000009BB090009A9B0B90B090A000909009A9B09B090909A90090009090909C90B9A9A9B09A9B9E9BC9B9ADBDBF9AD0AD0909AD900999E9A9CB0000A0000BDFFFFFA00B00A90AD0E00A9A0F00009000A0000000000000000000000000000000000000BE9F0000000000000000090B009A900909BC90B9B9C9A90A90B00909A9A900909909B9B0B9BDBBFBDBBBB09B0B990B9099B0909A9A9EA000B000A90FFFFFF000000F0ACB0A09ADA0FF090A0000900000000000000000000000000A000000000099B9F00000000000000000009A090B9CB09B9F909A909009090090B0909A9B0F0B9AD0BD9F0BF9BDB9DBDBE9900A90A9B00000B9ADA09A000009000BFFFFFF0000A09A9A0B0A0A0B0F00000090000A09000000000000000000000900000000000F9B0B000000000000000000090B90B99B09A9BD09B0B090A090A909A909A99990B9B99AB9F9BE9BFBA9B99A9A9009009900099E90FBC09A00A00B00BFFFFFF0009ACB0F9CBCB0F0BF000900A00009000000000000000000000000000000000009ADBD00000000000000000000BD0B90BCB9B90B9B090D0B0900900909E990B0BF9E9AD99A9BF9FB9BDBDA00000000000A099DA00A00B0000900000BFFFFFE0009E0B0E0A0A00E0ACF000009009000000000000000000000000900000000000009B9A9A000000000000000009090B9EB9B9D09F9BCB09A90900B00B0A909CB9F0909A909ADBD9BBDADB9A90000000000009B0B00BCBF0A00000B00BDFFFFFB00000B0F9A9E90B0B0BF090A000000000000000000009000000000A00000000000000F9F9C000000000000900A0F9B0B99F9AB9A9A999F90B00B00900090B0B0B0B0B090B09B9ABF9B9B9B900000000000000090000B00D009A000000BFFFFFF000A9E00ACA00AC0AC0F0A090A90A9A90A900000009000000000000000000000000009A9AB90900000000A009909AD9EB9AD9BDB9DB0B0B90900000000000090090000000009F9F9E9BCBCB00000000000000000090AFA0B0000000000FFFFFCB00009E9A90AD0A90B0F009000000000000000900000000000000000000000000000099F99ADA9A9F0F0B99B0F9B9BB99F9BBDA9B9A9F99E9A9000000000000000000000009A9B9BB9F9B90000000000000000009A0D09E000000B000BFFFFFF0000A0A00A0CA00E00AF00A0090090009000000000000000000000000000000000009A9A9E9B9F9F0B99BDAFDB9ADA9DBA9BC9B9E9BDB0B909000000000000000000000009FBDBCBDBB090000000000000000000AC9ABE0000000000BCFFFFFA0000090CBC0B09A00BCF0900000A009A090090A00000A900A009009000000000000009F9B9BDA9E9BDAF9BF9A9FB9DBAD9F9BBDB9F9B9F0B9F0990000000000000000909A9A9B9B9B0D9A000000000000000000009AD00B0000000000BFFFFFF000B0E9A0A00A0CB00AF00090A900A000A00000900000000090000A0000000000000009ADA9BDBBF9BDBE9BF9F9FBBDBB9BF9BADB9F0B9BDA9BA9A900900900000000009DBDBCBF9F9A9000000000000000000000A0ABC0B0000000000FFFFFDB00000A009AC0A00E90F00A000000909A900A00000900000900A00000000000000000A99B9B0B9DABFB9FBF9BFB0F9F9F0F9BDFBBCBBDBDB9F0DB9F0B00000090000B9FAB9B9B99A9A900000000000000000000009E9CB000000A0000BFFFFFE0000F00DA009A00A00AF0000A90A00A0000009000A0090B000090090000000000000090BC9E9F0BBDB9F9BDAFB9F9FA9BF9BCBB9DBBDB0B9FB9BBCB9D09ADA90009B9EB99E9F9BE99000000000000000000000009A00B0E0000000009FFFFFFB000A000A0C0A0DA90E0F090900909000909000A090000009A00000A00000000000000090B9909BD9BDABF9BF9DBFB9FBF9FBB9FBBF9BF9FB09FADBDABBF9B90FBDB0F99FB9B9E990000000000000000000000000ADA9E09A000000000BFFFFFC00090E90A9A0A00A09AF00A00A0000BCA0A000000090A00009A0900000000000000009A90B0B09A90B9DAF9BBBDBDB9B9F0F9B9CB9E9BBDBBF9BB9BDBD9FBFB9B0F9BFB0BDAB9B0B000000000000000000000000000A9AC00000000000FFFFFFB000A00E00C90AC0A00F0009000A000090909000A000900000000000000000000000000000090B09F9FB9BF9F0B9ABDBDBB9BDBB9F9BDBA9F9BD9FBF9AFBCBDAF9BBDB0F9B9F9E900000000000000000000000000BAD0F0B000000000BFFFFFE000009A09A0A090B0CAF090000900B0B0A00A0B0900A00A90000000000000000000000000000009B0B09BDB0B9FB9DB0BB99E9ADBBBDBB9F9BDBFA99BFBDBDBF9FBDA9F9BCB9A900000000000000000000000000F0C0B0A00000000A9FFFFFF9000BCA00A0000CA00B0F0A0A0A000000909000000B090000A0000A0000000000000000000000000099BF9ADBDB9C9A9B09CB99B99C9A9DB9FBA9BDBFB9DBBBB9BA9BF9B9B99F90900000000000000000000000000B0B0E9000A000000BFFFFFE0000900BCACA9A0E00AF00909009A9ADA000900000000900000000000000000000000000000000000090B9B9A9A99909F9B0B09A9B99BADB0DBF9B9BFBBDBD9F9DB9BDBCBB0B9A00000000000000000000000000A0F0B0AC0000000000FFFFFF900A0AC000900090BC0F00000A90000009A0A09A9A9A0A0090009000000000000000000000000000009FBCB09090A0B090099F99B0BC99B9BB9B9FBC9DAB9AB9BBBCBB9B9DBDA90000000000000000000000000B0F00AD0B000000000FFFFFFE000009A0B0A0E0A000AF00B0A90000B0B009090000C0909A00A00000000000000000000009A0000009A909000000090909BDA90B0D9B9BADBDB0FB9BBBB9FBDAF9DBBDADBA9A9000000000000000000000000000F00BDAA000000000B9FFFFF9000BCA00CA009AC00A9F0009000A900009A000A00A9A0A0000000000000000000000000000090900009B000000000000B09099BD9AB9AD9B0BDBBCBF9F9FB9BB9ABF9B9B9DB9000000000000000000000000000B0B00A9C0000000000FFFFFFE0000000B00DA00B0BCAF900A9E000A9AC090B09090090DA900000A00000000000000000000000A90000000000000009009A9A90B99BDBB9FB9BDB9B9F9B9F9F9F9B9E9F9AB0F9B0000000000000000000000000CA0F0CA9A000000000AFFFFFF000A9AC0A000A000000F0090009000009A0000A000A0A000A0900900000000000000000000009009A900000009000000090990B0BCB09CB99E9B9FBDABDA9A9B9BDB9B0BD990000000000000000000000000000B0F09A9E00000000009FFFFFB0000C09A09A0D0E0A9AF0A00B00A9009A00B0B09A90909A09000000000000000000000000090A090000000000000000900B9CB999909BB90B9B0F90B9DBB9FBF0FB9BDB9A9A900000000000000000000000000BCB0AA9E09A0000000BFFFFFFC00B0B0A0E00A0A090E0F0090000009A0000000000000A09C0A0000B000000000000000000000090B000000000000000A009A990F0B9F909BDBDB9BBDBBBDB9B9BB0F9AD0909A000000000000000000000000000BCB0DA9AC90000A000FFFFFFA00000C009E00090A000F90A00A90A00B0BC9A9E909A900A90009A0000000000000000000000000900000000A0009A00900090A99B0B0BDB0B0BDADBBDB0BFBCBDB9BB9A9A0090000000000000000000000000000BCA09E9A00B0009A9BFFFFFF000A0B0A00BCAA0CB0AF00909000090C000000000A00E900A9000000000000000000000000000900090909A9000090000090B99A9D9B9A9F9B9B9B9CB9F999B9B9F9CB9090000000000000000000000000000000E9BCA9E9EB0E9AC00FFFFFFF0009CAC9AF0A9CB0AC9F0A00A0B09A00B00B0B0B009090A0900009A00000000000000000000090A00A0000000000000000A90DA9A9A9E9B9BCB9FBDBBF9BBEB9E9B0B90B0000000000000000000000000000000B9ACA9E9A9CA90F0BFFFFFFF00000A9BEF0AFCBE9E9AF09AC00C000B00900000090A0A090000B000000000000000000000000009009000009090000000909B099DB99BD9E9BDBA9BF99AD9BDB9E9B9AD909000000000000000000000000000000E9A9E9E9EBDAF0BCBFFFFFFF00ADAECB0FDABE9E9AFF000B09A09009A0B09E90009090A90A00000B00000000000000000000000090B090B09E900900000099A9A9E90BB9B9AD9F0BF9FBF9BF9BE9D9A9A000000000000000000000000000000B0F00A9ADACBCBCA9CBFFFFDA000099EFFAFDADAFEDAF09000009A0909000A00A9000000009000B0000000000000000000000000000000090B09A00000009A090909B990BCB9BB9BDBB9B9AD9B99B0B9090000000000000000000000000000000F0BCBCBE9FADA9FAFFFFFFFF0000AE9F0F9EFBF0BFFF0A0A9A9009A0E0A900900A00A9CA0009000C000000000000000000000000090009A000900000000009A09A9ADAF99BDBCBDBE9F0BF9BADB090000000000000000000000000000000000BCBCB0AF9FADAFFE9FFFFFFF000B0F9FAFFAF0FCBFE0F909C000B0009090C0A0A00090A09C00A00B00000000000000000000000000000009090A90000000000900909999ADB0B99BF9B9F99A990090A9000000000000000000000000000000000B0A0BDAF0FBF9E9F0FFFFFFE0000EBCF0FDFFBFEDBFF0B0B0F009A00B00B00C09000000A090000000000000000000000000000000000000009000000000000000000A099A9DB0B0BDA9ABD9E9B0A900000000000000000000000000000000000CBDACB9EBCF0FBEBFFFFFFFB000B0FBFFBEBCF0FADFF0000000B009000000B000A0009000A00900B000000000000000000000000000000000000000000000000000090A090B0F9F9B9D990B90909000000000000000000000000000000000000BA09A0CBCBAFBCF0FBFFFFFC0000BCFEBCFFFBFFFFAF00B00B00000000B0000B00900A0090000A0000000000000000000000000000000000000000000000000000000009A0909A900B09A900A000000000000000000000000000000000000009E09E0FBE9ADE9E9ADFFFFFF000A9EBF9FFBCBEF0F0FF00090000090A9000B0000000000A0000000000000000000000000000000000000000000000000000000000000000090B090B90B09A909000000000000000000000000000000000000000BCA0B009E9A9EBCBAFFFFFFA000CBCFAF0FFFDBFFFFF900000090A00000000000000909000000090000000000000000000000000000000000000000000000000000000000000000000000000000000000000000000000000000000000000000A0B00CBE0ACBE9E00DBFFFFFD009A0BCDAF0FAFCBE9EF0CB0B09AC900009090BC900A0000000000000000000000000000000000000000000000000000000000000000000000000000000000000000000000000000000000000000000000000000F0CBA09ADADEBCB0AFFFFFFA0000BEBAE9EBDEBE9EBFAB9EDAB09A9B0B0FAF0B0BF90B09A9F0ADAF000000000000000000000000000000000000000000000000000000000000000000000000000000000000000000000000000000000000000F09A00DAF0BFADA00FFFFFFF0000F0CBC9E9FEBF0FADFDFFFBDFFBFCB09FBDBFDFF0FFCB0DADF9FF9F00000000000000000000000000000000000000000000000000000000000000000000000000000000000000000000000000000000000000B0A09ABDAFE9FA0A0BFFFFFF00000ABCAEBEF9E0F0FAFBFFFFFBDFBFFFADFFFFBFFFBDBFBFBFFFFFFFF0000000000000000000000000000000000000000000000000000000000000000000000</t>
  </si>
  <si>
    <t>King</t>
  </si>
  <si>
    <t>Robert</t>
  </si>
  <si>
    <t>Edgeham Hollow_x000D_
Winchester Way</t>
  </si>
  <si>
    <t>RG1 9SP</t>
  </si>
  <si>
    <t>(71) 555-5598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</si>
  <si>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EDECDACFEFCEADE0ECECBCE0CEFEFECFFEFCFEEEDEFEFEFCDEBCEFFEFCFEDEFCFEFECFDEFFC000C0A0C0CE0EDFE0FCE9FDFCBF9F9FCFCEFCF0FC000000EFCE0CE0CE0FCBE0F0EDECACBCAECACEF0FCE0FCCACE9E0FEEDE0E0E0EEDACEC0CEDEFCACAECE0CAEDEECFCACFCEDEFE0EDEFECFCFEDFFEFFFCFEEECEEFCE0EFEDFEDEFFEDFEFEFE900000C9E9CADEFE0FCBDFCBDBD0FCF9F9FFDEFFCAF0000C0CADCAC0E9ECACCFCECACADECEDEFCF0EECACECAEDE0ECECEDACFCFCEDEACF0FEF0EEFACEDCADEFED0ECBCADEEEFAEEDEFEEFCFEEFEFEEFEFEFEDACBCF0EFEDE0FEFEFECFEEFEFFF00C0CE0EC0EDEFACFCBDBCBDFE9FDB9E9E90EFFCAC0CA00C0EFCACCECEC0ECACE0FCEDECBCAC0E0ED0CEDEBCDE0FCF0E9EEFEE0E9E0DE0ECACEFDFCCCAFCEECFEEFCECECE9ECFCFEFCE9EEFEDEDEFDEFFFEDEDECEEFEDFEFEFEFFCFFEFDEFDEFF00000DE9ECEFEDE9EDADFDAF9F09EDF99CF9EFFFCAC0900CC0EC0E9CACE9CF0EC0F0E0ECFCFECFCEEBCACCEACECACECECFCBCFCECEECFCEDEDEEFEBCECBC0FCFCAF0F0ECEDEEFCFEFEFEDEFEFEFEFFEEFFEACEFCFCEEFFCFEFCFEEFEEFFEFFEFB0C0E0F00DEBCE9E9FDADBDCF0F99ADEB90D0FEFFDECA000ACDAC0ECDACE0EC9ECECFCFE0ECBECADCECEBCCE9ECECADEACECFACBEC9EE0FCEADEF0CEFECEFEEBEFCECEDACAEDEAFCEDECFEDACFEFEEDFEDFCE9EE0EDFEEFEDEFEFDEDFEFFEFFF00000C0CFEFCDAD9E9EDBCFBDF9CBD99C9F0FCFDEFBCC000CCACFC0EACCACCACCACAC0E0FCECCBCEADACCE9ECE9E9ECEDEFEDEFCCBECDEEBEDEFFCAC0CEFEFDECCCAC0EECEDECFCFFEFFEFEFFEDEFFFEFEAEDEECFEFEEFFFFEBEDEEFEFFCFEFCF000CAEEDEBCBC9E9CBDADBDE9A9C9CE9E09D0FEFCFE9A00CACF00E0CCADCADEADEDEEDECE0FEECFCECFE0ECE0ECECF0ECADEECFEECFAEDEDEFEFFCBCAC0CEEFEBEDEF0CBCAEFEFEEF0EDEDECFEFEFEFDEDCAEDACFEFFDEFEFCFEFFFEEFFEDEFFBC00CDFAFCBDAD9CBD0FDCBFDF90A99C9FCBCBCEFCFED000CACECCEDACE0E0CCACAC0EDAFCAC9E0E9E0DECACFCACACEDEFEE9E0F9EECFEEFEEDFFFEFCBC0C0CECEACEFECECCECEFDEFEEFEFEFEFDEFEFEEFCCECEFFCFEFEDEEDEECFFDEFFFEFEFBC0EEDCBC9C9E9D0FDAF9CBDAD9C0BD090D0D90EE9EFE900CBCBC0EC0CECE0ECECFE0ECECFECEFCECEACEDE0ECFCE0ECE9EEDEEEDEF0FCFFFAFFEDFEFEFBCAD0CCE0EDF0FACFFEEFCFCFCEDEDEFEFFEF0EEF0EFDEFEFEDEFFEFFFEFEFEFEDEFFC00CB0BC9E9E9E9F09D9EDDADBC90C0FCF0F0E0DCEDEF000CCEC0E0CE0C9CECBCACCFCBCBC0F0CACADCE9CACC9E0FCFADECFECFCEBCEEFEB00FEFEEDFCFCEDEECA9CCEEECCFECEDEFEFAEFEFEFEFFEDFEDACEFFEFFFEFFEFCEFCEFEFEFCFEFFEFFCE0FC9E9E9CDBC9E9E9FADF09A90B9090D099CAFEEDA900EF0E0CE0CACE0DECFCBEECECEECEECDECE0CECFAEECE0ECEEFACBCEFCEDFFB000FFCFFEEFEEFEE9FCEF0C0CFE0EFFEFEDEDE0FEFEFFEFE0ECEDEFEFEFEDFEDEFFEFFEFCFFEFFFCFEFF0D09E9D0F9ACBD0F9E9DE9F99C9C0DAD0BC09C0CFEF00CECFCE0C0ECACEACACEED0EDAC0F0DAE0E9EACACC0CBCECFEDEDEEFACFFEF0C0E0FEFECFFCFDEDEEEFCEEBCE0EDEEDEEFEFEFECFCFEFFFFECBCEFEFFFEFEFEFECFFEFCFFEDEEFEFEFCAF0F0DADBCF9DADBC9F0F9E9E0909A0DAD09E00E0CFEB00CFAD0E0C0CC0DEDEF0EEFCACECCECCECECCCFCACECCACBCF0EEDECFCEFFEB000EFFEDFECBEEBEFDECBEDEE9C0ECFEFDEFEDEDEEFEFEDECFECEFCFEFCFCFEDEFFEDFEFFEFFFFFCFEDAD0D0F0DAD90F0D0DBC0F09F09DA00D0090F0909CEFED000FEDEC0CACACECACECED0CACDACACAC0F0E0E0ECACACFCEEEFE9E0FEFFBC90E0F0FEFEEFFEEDEDAEEFEDEEDEFE0CE0FEEDEFEEFCFEFFEFFACEFFFEFEFFEFEFEFEFEEFFEFEFEFEFBCADAD0F0DE9DADF9E9F0DBD9FC9F09C909F0D0900CEFF0CACFEF0E0E0C0CE9ECF0F0ECACEACEDACCE0ECE0EC0CCE0E0FCBCFCEFEFFACA0E0E00FCFCFCEDFEFEDEDECE9EFEDEF0ECEFFEFCADEFEFEFFECF0FEFEFDEFEFCFEFCFEFFFEDEFCFEDECFC0D0F0DBC9E9E0D9F0DBC9E99F0F0BC0000B0C9000CEFFCFE9EF0C0C0E0CEDACECF0EDACCCACCE0EC00CC9EDEBCFCFEFCE0EFDE9E9000000A0FFEFAFEEDECFEFAFEFEDEFACFE9E0CEFEFDECEDEDEFFECEFDEFEFEFCFEFCEFEDEFEFFEFEFFEFCA9CBC9F0F9F9F9F0F0F0DBC9E0D90D09B0D0C90A900FCEFFEFECCFE0E0CE0ECFCACAC0ECA0FCAC0C0ECEBEECACCE0ECCACFFDEFFFA0A00A0000FEFCFCF0EF0ECEDEDEEFECFFECFEFCACFEEEBEFEFFEF0FEFEFDFEDEFEDEFFEFFFEFDEFCFCEFCB0C9CF0DF9EF0FCBDBD9F0D0F9F9E9A9C0D009A90C000EDEFCFCBE0C0CCACEF0E0DECCE0CCEC0C0EFE0C0CC0BC0E0CCBEFFEFEFEA00000000000FFFEEEFEFCEFE9EEFEDECBCECFEDE9C0EFFDEDEFFEFCEFCFEFEEFEFCFEFFEDFEEFFEEFEFEFCF0F9EB9DEBCF9DF9F0F0F0F0F9C9E9C9CA90A900C0900CEBCFEBEEDE0CA0CE9CE0EE0E00CCAC0E0EC0C0E0E0ECEECFFEFEDEFCFF0900000000000FCFFFDEDEEFCEEDE0FEFFEEFEFEFEFFFCCEEEFEFEFFEFEFCFEFFEDEFEFCFEFEFDFEFFCFEDE0909C9DEBDDB0FADE9FDBDBD99E9E9F0F99C900D0900000CEEFDEDECAC0CE0CEACC0CC0ECA0C0ECE0CACECEDEDEDAFE0FCFEFEF00A00A000000000FACFEFEFE9EF9ECEFCEEDEDEDACFCEEFAF0DEEDEFEDEFFEEDFCFEFFCFEFEFEDEFEFCFEDEFBCBCADADDEBCDFDDBDE9E9E9EDAD0D09D0F0B0D00A0090000DCEFECBEDAC0CFC0CACE0EC0ECEEC0C0CACBCBCE0E0EDEDEFECFCFEB00A000000000A0FCF0FFEFCFECEFE9CEDAEFEFEFFEFFDEFCECADEFFEFEFCFFEEFFFEFEFFEDFEFFEFEFEFFE009C99FDBE9DBF0FADF9FDF9F9BDF9ADADB0D0DA90D090000CEAFCADECEC0CACACC0C0E00E0C0C0EADEDECCECADECEEFEFCFFEBA0A0A0000000000C0FE900EFFFECFFEDEFAEDEDEDEDECFEEFFEF0CEEFEFFCFEFEFFFEEDEFCEFEEFFEFDEFCFE09FCBCFCBD9FFEDFFDFBEDF9EF9ED09CBC90D0F09C000000000EDCEFE9E90EEDAC0AC0ECDECC0E9EFCCACADACBCECFADEDEFEAE0000000A000000000AF0F0000FEFFECFAECFCEEFEEFEFFCFFEFFEFF0CCFEFFEDEFCFEDFEFEFFCFFFCFFEFEF0C9C09CBDBDEFE9FBDFBDFDBEDBCFDBDE9D9ADBD0F09090C00000CEBCFCECEC0C0C0CCECF0E0CADCE0CBEDECECECEDAEDEBEDAFC9A0A0A0000A00B00A90BE0A000CFEFFFCFEFCFDECF0EFEFFEDEFCFEDEACCFFEFEFFFEFEFEDEFEFEFEFEFEDEEF9A9CBDEDEDBDFFDFEDFE9FDBFDBDADB9E9CDADAD0F0CA90900000CE0EF0F0FCACACA0CA0C0E0EE0FECCAE0F0E9E0ECFECEEFCAA0C9000A0000000A00A0F09000000DFEFEFCAFEAFEEFEDEFEFEFEFEFEFD0EFEFEDEFEFEFCEFFCFEFEFEFCFEFD00D0FCBDBFBDFBCFFBFFFFFFDEBDF9FCF9FA9D0DAD0990000000000CFE0FCECAC0C0CCACCACECD0EC0FEDCFCEDECFCBC0FFCEA9C0A0A00000000A009A0AF0A000000FEFFEDEFFCFCF0FCFEFDEFFCFCFEFFEFFFCFEFEFCFEFFEEFEFCFFCFEFA90E9CBCBDEFDEFFFFFFDFBDFBCFBDE9E9F9F0DDADBD09F0009000000CE0CFCEAD0CACACACCADE9E0EDACE0CEACE0E0E0ECFECA9000BC0000000000000A090FF0C0090009EFFFECEFEFEFEEFEFEFCFEFEDFEEFFEEFFFEDFEDEFEDFEFFEDEFEFCFC09E9FDFF9FFDFEDFFFFFFFDFBFDBDBDF0F0DB09E9CBC0AD0C090000ACFEE0FCE0C0CCCCADE0CECE0ECBCFACCBCCFCECFEF0B0A0A00A900000000000000A0FEB09A00A0000AFFFECFCFCFFEDEFEFEFEFEFDEFFDEFEFFEEFEFCFEFDEFFEFEDEF0BC90F0F0FFDFBFFFFFFFFFFFFDFADFCBDF9FBCFD9E9DBD9090000000C0C9EF0E9E0CAF0FCACE0F0EDACE0CE9ECAE0CFE9EACA0900AC0A000000000000A000FEDA000090000ECFEDEFAEFECFEEDEFEDFEFEEFEFEFEFDEFDEFFFEFEFFEFEDEFE09C9EFCFDFFEBFFDFFFDFFDFFBCBFDBDBDADAD0B9AC9AD00F0E90000000E0ECECFCC0ECCACACDACCEC0CE0EC0ECADCEFE9E90000A0900A00B0A0A00A0A00000F9A000900000000EFFFEDEDEFFEFFEDEFEDEFFFFCFFFEFEFEFEFEFEFFEDEFEF090D0F9DBFFFFDFDEFFFFFFFFFDFFFDBDEDADBD9FC0D9FDADF9090090000CC0E0FCACACFCACEDCAC0E00CE0CC0ECADEEBCB0A0A9000000A09A000000000000000BE90900A00000000EEFFEFEFEFFCEFEF0EEFCFEFFEDEFEFFEFFEFDEFEFEFCFE9CBCBCFEFDF0FFFFFFFFFFFFBFFBF9FEB9BDBC9E99F9E90F09AD0D000000CACFCADEFCAC0DE0CACEC0ECE0EF0E9ECECFDA000000AD00E000A0A0A000A0E0F0B00F0A00A090000000000CFEDFEFCFFFCFEFDEFEFFEFFEFFFCFFEFFEFFEFFFEFEDA0D0F9FDFAFFFFFFFFDFFFFFDFFDFF9FDEDADBF9E90F9ED9FC90B0B000000C0CFCAC0FCACACFEC00EC0E0D0CECECFFBE0F0A000E0AF009A000000A00000A00000F90009000000000000ACFEEDEFEFEFEDEEFCFFEDFEFFEEFFEFFEFEFFCFEFED00DADCFCBFDFFDFFFFFFFFFDFFFFFFDEF9F9F9C9E9E9D09AD0BDE9C09000000EE0EDEFCADECE0C0EC0AC0ECEC0FEB00C0FA0000ADFC9EBE0A0B0A000000000A0A000090000000000000000EFFFEFFEDFEFEF0FEFFFEFFEFFFEFFEDFFFEFEFDE90DADBFFFFFFFFFFFDFFFFFFFFFFF9FBF9F9E9E9E999DA9ED9BC09909000000EC0CFCACADE0C0C0EC0ECCF0E0EFE90000A00000AC0A0A00009A0A000A0000000009F000000000000000000000EFFFEFEEFFEDEEFEFEFEFFEDEFEFFEEFEFEDEE00E9DEDEBDFFFFFFFFFFFFFFFFFFDFFDFDF0F9F9F9ECF09C9BCDBDBCBC900000C0FE0ECFCE0CE0E0CAC0DACECFE900000000000000A000E0F0A0000A0000000000A0AB000000000000000000000ACFFFFFCEFEDECFFFFFEFFEFFFEFFFEDFFEDF9C9E9FBDFFFDFFFDFFFFFFFFFFBFFBEFBFFDBDAD09990F0BC0B0DAD909A900000C0ECBCAFCAC0CCE0CEECECFFCB0000000000000000000000A0BA0000AC000000000D00000000000000000000000ACFEFEFFFFEFEFEFEFFFEFFEFDEFEFEFEFE00DADFCFFFFFFFFFFFFFFFFFFFFFFDFDFFCBFEF9FF9EDB9CD9F0F90BCBC9000000EC9CECFC0C0E0E0ED0CEFB00000000A0A000000000000A0E90000A0AC0A00000000A0000000000000000000000000EFFFFEFEDEFFFEFFFEFFEFFEFFFFFEDA90DADEFFFFFFFFFFFFFFFFFFFFFDFFFFBFDBFDF9F99E900DA9A0D90FD9C9000000CC0EEDACACAC0F0CCAEFB000000000C0000000000000000000A00A0009A0000A00A09A000000000000000000000000000EFFFFFEFEFFFEFFEFFEFFEFEFEFE90DADFDBFDFFDFFFFFFFFFFFFFFFFFF9FDFFF9F9EDEF9F9F09C9DACF9A0BCB900000ADC0ECF0CCACCCAFCF0000000000A0A000A000000000A00A00A090ACA0000000000E9000000000000C0B0A00000000000EFFEFFFFFEFFFEFEFDEFFEFFDEF00D0FAFDFFFFFFFFFFFFFFFFFFFFFFFFFFF9FFFF9F9F0F09F0BC99B0D9C99C09000C0E0DADECACCACECFA90000000000C090A0000000000000000900AC90CBCA000A900BE000000000E009A0000000000000000EFFEFEFFFEFFFFFEFFEFEFEF00DAFDFFFFFFFFFFFFFFFFFFFFFFFFFFFFFBFF09FF9F9F99E99C9E9C9ADBCA99000000C0ECEBC0CACFAF00000000000000AC000000A00000000A0A00000A000090A90000F09000A0A0E9CB00000000000000000C9EFFFFFEFFFFEFEFFEFFFEF09E9EDFFFFFFFFFFFFFFFFFFFFFFFFFFFF9FDF9FFF0F0FC9E99E9A9C9AD909D9E00000E0EC0FC0DEEDAD0000000000000A000A0E0000000000000000A00000A00A0000000FCA00000000A00A0000000000000000A0000EFFFEFEFFFFEFFEFEDF000DFFFFFFFFFFFFFFFFFFFFFFFFFFFFFFFFBFF9F9FBDB9F9F090D0BC9BCBDA099000C0C0CEACEE9E90000000000000000A0AC000A000000000000A00A0A0000000000000AF0000000A00A000000000000000000000000CFFFFFFEFEFEFFFFEA9CBCFFFFFFFFFFFFFFFFFFFFFFFFFFFFFFFFDAFF9E9DADA909F9E9C9BC9909DBCB0000C0CBCDE9E9000000000000000000000A0A000000A000A000000000A0E0000900000FE9A000000000000000000A00000000C0A0000FEFEFEFFFFFEFEFF900DFFFFFFFFFFFFFFDFFFFFFFFFFFFFFFFFBFF9FE9FB99F9F09090B0C9ACBCB0909000ACACEA0A0000000000000000000A0AA00000A0A000A0000000A00AC090A00000000FA00000A0A0A00000000A000A0000A0A0C0000CFFFFFFFEFEFFFFC0CFEFFFFFFFFFFFFFFFFFFFFFFFFFFFFFF9FDF9F99F9C9E0D09ADAD0D9AD9D90DAD0000C0CCAD0000000000000000000000000000A000000000000000000000A0900000000FF00000000000A0A0000000000000000A000A00CFFEFEFFFFFEFCB9ADFFFFFFFFFFFFFFFFFFFFFFFFFFFFFBFFBFBDB0F90BC990BC9090B00900BCBD9B000C0E0FCA000A000000A0000000000A0A0A00000A0A0A00A000000000A00A00A000000FEB0000000000000000000A00000000C0A0C0000CFFFFEFEFFFEF00CFFFFFFFFFFFFDFFFFFFFFFFFFFFFFDFFDFDAF9F9E9DBCBC9BCBC9DBC9BC090AD09000C0CE0E000009A00000A0A000000000000000000000000000A000000000000000000FBC00000000000A0000000000A00000A00CA0009EFEFFFFFFEFFE90FFFFFFFFFFFFFFFFFFFFFFFFFFFFFFFFBFBF99EDADBE99DB9C9DBDAD9A090C9D0F000C00E0DA9A00FAC9A0000000A000000A00A000A000A0A00000000000000000000A000FEB0000000000000000A000000000000C0B00E00CFFFFFEFEFFE90FFFFFFFFFFFFFFFFFFFFFFFFFFFFBFFFBDBC9EFDBDF9DBDADE9FBC9F9FC99E900A990C0ACCFA000CFAC9AC90A00A00000000000000000000000A00000000000000000A0C0AF000000000000000A000000A00000000AC0E00A00EFFEFFFFEFCE9CFFFFFFFFFFFFFFFFDFFFFFFFFFFDBDBDF9FF9FADF0FF0F9B9F0DFE9E99F090BC9C0000CAC0CA00A0CBE90A0CA000000000000A00000000000000A00000000000000000A00FFB000000000000000000A00000000000A00E0CA09CFFFEFFFFF90FFFFFFFFFFFFFFFFFBFFFFFFFF9FFFF0BCF0FFDFBFF9FFFCFDBFBDBDFF9F9E9090B090C0CEB00A00A000A009ACB0A0A0000000000A0000000000000A00A0000A00000000A0B00000000000000000A000C0A000000000CA9CA9CA0EFFFFEFEB0EFFFFFFFFFFFFFFFDFFFFFDFBDFFF90FFDBFFFDBFDFDFF9FBFBCDFFFFBCF9F9DBC90D0C00F9000000000009A000000000000A00000000000000000000000000000A00000A00F0000000000000000000A0A0000000A000A0EA0CADADFFEFFFFC9CFFFFFFFFFFFFFFFFFFFDFFFFFAF0FFFDBFFDBFFFFBFBDFFDFDFBE9FDFF9EBDA90BCB0B0EC0000000000000000A000B000A00000000000000000000000A00A00A0000A00000AD000000A00000000000000A000000C0A00C00DA0000CFFFFEFB0FFFFFFFFFFFFFFFFFFFFFFBFF9FDFBDBFFDFFFFDFFDFFFFFFFBFDFFBF9FFDDB9F9D09C9CCB00000A0000E0ACB000A000E9000A0000000A000000A000A00E90A000000000000FADA00A000A00000000000000A0A0000DA00ACACB0000CFEFFFE9CFFFFFFFFFFFFFFFFBFFFFFDBFFBDFFFFFFFFFFFFFFFDFFFFFDFBDFDFF9FBFDE9A9F09A9A9000000000A0E9ACB0000A00A000000000A0000A00000000000E00000A000A0000FFA00000000000000000000A9C0000A0A00A000000A000FFFFED0EFFFFFFFFFFFFFFFFFDFBFBFFDBDFFDFFFFFFFFFFFFFFFFDFBFFFFBFF9E9F0F9FDB0DAD0D000A00000A0CBCE90A00A00A00A00A00A00000000000CA000CA00A0A0000000000FA00000A0000000000000A0C00AC0A00000000A0A00000EFFEFB0DFFFFFFFFFFFFFFFFFFFDFDFFFFFFBFFFFFFFFFFFFFFFFFBFDFFDFDF9FFFDBDBF9ADB99CB00000A00000ACA9A00000000000CA00A00000A00000A00000A000000000A000000FF90A00000000000000000A0A00A00C000000000000009CFFFFC00FFFFFFFFFFFFFFFFFFFFFFF9FFFFFFFFFFFFFFFFFFFFFFFFFDFBFBFFDBDBDBC9FDB0DA90D00A000000000AC0A00A00A000A00F0000A000000A00000A0000A0000000000000FCA000000000000A000000000A00A0A0A000000000A000A0DEFFBCFFFFFFFFFFFFFFFFFBDBFBFFFFFFFFFFFFFFFFFFFFFFFFFFFBFFDFDBFDBCF9FF0F9F0DB09A9000000A0000A000000000A00E00A0A000A00A000A00C0000000000000000000AB0000A000000000000A00000000000C000000000000A000EFFED0FFFFFFFFFFFFFFFFDFFFDFFFFFFFFFFFFFFFFFFFFFFFFFDFFFDFFFBFDBFF9F99F9F99BC9F000A0A0A00A0000A00000AC00A00A0000E000A000000A000A0000000000000000F00A00000000A0E0A00000000000A0A0A0000000CB00000CDEFF0EFFFFFFFFFFFFFFFFFFFFFFFFFFFFFFFFFFFFFFFFFFFFFFFFFFFBF9FDBE9DBDADBCBCBCB909DA000000E000A0000A0ACA9A0A000A0A0A0A000A00000A0000000000000000000E0CA0000000C0AC9A000000000000000000A90A0C0F009A0FEFE9EFFFFFFFFFFFFFFFFFFFFFFFFFFFFFFFFFFFFFFFFFFFFFFBF9FDFF9F9DBF0F9F9BDB99DADA09000A0A00A0000000000EA000A0000000000A00000A0000000A00000A000000B9A0CB00000A0E9A000A0A00000000A000A000090B000A00ACFFFCFFFFFFFFFFFFFFFFFFFFFFFFFFFFFFFFFFFFFFFFFFFFFFFDFFBF9F9FBD9F9FBCFDADAF099DAD0A00000ACB0A0A00A0000A0000A0A0A00A000000000A00A000000000000000E000AC0A000000A000A0000000000A0000000000A00A0000CBCFEBCFFFFFFFFFFFFFFFFFFBFFFFFFFFFFFFFFFFFFFFFFFFDFFFBDF9F9F0DAF9F9CB9BDBD9BDA990B0000A000000000000A0A0A0A0000000A000A00000000000000E0A00000000B00AC0B00000A000A000000000000000A00900A000000000ACAFFCFFFFFFFFFFFFFFFFFFFFFFFFFFFFFFFFFFFFFFFFFFFFBF9FDF9E9F99F999C9B9FCBF9ADA9C9E900A000A0A0A00A00000000000A0A0A00000000A000000000000A000000000E0000AC0B0A000A00C0E0A000000000000000000000000A00ADCFFFFFFFFFFFFFFFFFFFFFFFFFFFFFFFFFFFFFFFFFFFFFFDFF9FBDBD9E99F0F9FDCB9D0BDBD9B09D09C00000000A0000A00A0A0A000000A00000A00A000000000A000A00000009A0000AC000000000A900000000000A0000000000A00000000A0EFEFFFFFFFFFFFFFFFFFFFFFFFFFFFFFFFFFFFFFFFFFFFFFFF9F9FBD9F09D0B0B9DEBDDADAD0F0B0A0B0A000000A0A000000000A00A000000000000000000A0000A000000000E0000000A000000A00CACA0000000C00000A000000000000000000FFFFFFFFFFFFFFFFFFFFFFFFFFFFFFFFFFFFFFFFFFFFBFDBF9F999F9DB99D9D0B9DABDBDB999C9D000000A000000000000A0000000000000A0A000000000000000A000000090000A0000A0000000A009000000E0B00000CA00000A0000000A0EFFFFFFFFFFFFFFFFFFFFFFFFFFFFFFFFFFFFFFFFFFFFFDBD9D90DF0B909DA90BD0F9D9E9F09E9F0A00000000A0A0000000000000000000000C0A0000000000A0A000000000E0A0000A000000A0AC0F0ECB0A0000EB000A0C00A0000000000009CFFFFFFFFFFFFFFFFFFFFFFFFFFFFFFFFFFFFFFFFFFDFBDBF9FDB9D9F9F999D09F09EB9F9F090099000000000000000000000000000000000A90000000A0000000A00A0000B0000A00A000A00A0A000ACE9000A0C0E9C09A0C0A0A0A90A00000AFFFFFFFFFFFFFFFFFFFFFFFFFFFFFFFFFFFFFFFFFBFDFFDFF9FDBDF9D9FCB99C9F99DADB9F9F90F0A0A00A00000A00A000000000000000000E0A000000000000000000000CA00000000A00000000EADA9E00000A000A0AC0B0C00C00000000ACFFFFFFFFFFFFFFFFFFFFFFFFFFFFFFFFFFFFFFFFDFFFFDBD9F9FDB9F0B999CB909CB9DBCF9090F090000000A0A000000000A0000000000A0000000A0000A00A0A0A000000B0000000000000A0A0A000E00A000000A00D00AC00B0A0A000A9E0DFFFFFFFFFFFFFFFFFFFFFFFFFFFFFDFFFFFFFFFFFFDB9BDBF9F9B0D99D090990BDB9EBDF90F9F090A0A00A00000A0A000000000000000000E0ADA0000A0000000000A0000E0000000000000000A0A0A0A00A0000000A0AD00E0C00900A0000AEFFFFFFFFFFFFFFFFFFFFFFFFFFFFFBFFFFFFFFBFDBFDFD9D9FFFDFBE9B90DB0D09C99CB9FF9099E90000000A0A00000A00000A00000000000000000000000000E0A0000009A0000A0000000000000A000A0000000000000A09A0F00A000A009CFFFFFFFFFFFFFFFFFFFFFFFFFFFFFFFFBFFFFFDFFDB99FFFFFFFBDFFDEFB0D90909E9BDADBF9E99E90A0A000000A0A0000000000000000A00ACA0000000A000A00D0A00A0E9000A00000A00000A0A00A000A0A00000000A0DAC000E00E900A0AFFFFFFFFFFFFFFFFFFFFFFFFFFFF9F9FDFFDFFFBDBDFFFFFFFFFFFFFBDF9FB0009090DBDBF9E9F090000000A00A00000000000A00000000000000A00A00000A0CA0A00000B0000000000C90A000000A0A0A000000000A000A00B0E90E00CAD0FFFFFFFFFFFFFFFFFFFFFFFFFFFFFFFFFFFFFBD9DEFFFFFFFFFFF9FFF9EB9E9900009DBC9F9F990DADA0000000A000A00000A00000000A00ACA0A000000000000A0E00CA00E00A0000A0A0A000000A000000A0A0A0000000B0B0000CB09EB0ACBFFFFFFFFFFFFFFFFFFFFFFFFFFBF9F9FBDF9DAFBFFFBFFFBDFFFBDB9B9C99CB00000099E9E9F0F90900000A0000A000000000000000000000C0000000A0A00000CADA90A0DB00000000CADA0A0000A0A0A00000000A000A0A0A000ACAC9CB0ACFFFFFFFFFFFFFFFFFFFFFFFFFFFFBEFDFFBF9DFDBFFFDBFFBFB990D0D0900909000000B9F9FDB0F9F0A0A000A000A0000A00A00ACA000000A0CAC0A0000000000ACACA000EACA00000000000000A0900000A0A0A0A090A00000000000A0A000FFFFFFFFFFFFFFFFFFFFFFFFFFFFFDB9FF9009EFBDFF9BD90D9CBD9B9B909F0909090090D0F9B9D090900000000A000A0000000000000A0A000A00B0000000000A000AC9A0F00000A0000A0A000000A00A0A000A00000A00000000A00B09000F0FFFFFFFFFFFFFFFFFFFFFFFFFFF9BDF909090F99FF9F9DBDBDBDB9C9D0BD090D09A99000B90FDA9ADA90A00A0000A000000A000A0A0A0C00000CAC09A00A0000000A00A00EBE0E09A0A0000A000000000000A0000A0A0000A000000000A0000FFFFFFFFFFFFFFFFFFFFFFFFFFFBFDB0F900009F9F9F9FBDBDBDBDFBF9FDB9DB9BD9D0D99CBD9BD9C9CA000000A000A000A000A00C0000A0000A000E0CA000A0CA00000000FCB00E009000000000A00A00E009E9A0000A9A090A0000B000B00ACFFFFFFFFFFFFFFFFFFFFFFFFFFFB9DB99BD9DBDF9FDF9FFFFFF9F9DBF99E9E9C9ADA9A0909AD9B0B9900A0000000000000000000A0A000A0A000A00EADA0C0A00F0000000FBCEB0F0A0A00000A000900F0BE00A00A0B0000A000B0000900000FFFFFFFFFFFFFFFFFFFFFFFFFFFF9DB9CBDBFFFFFFFFFFFFFDBDF0FBD0FBDB9FB9DB9D9990F99E9D9E9B0000A000000000000000A0000A000000000A0CA0F0AC0E00A00000FCB00C0A9C9000009000A0F0AC00B000900E0A000B000A00A00A0FEFFFFFFFFFFFFFFFFFFFFFFFFFFB9A9CBDFFFFFFFFFFFFF9FBFFBDBC9F9C99E9DCB0DBCBCB90F9F9A9C000A00000000000000000000A0000000000000A9E0E09A0A0000000AB0DA9AD0ACA00A00A90000E90B0000A0A09E900000A00900B0900FFFFFFFFFFFFFFFFFFFFFFFFFFFF9D9BDFFFFFFFFFFFFFFFFDF9DBD9B099E99A9B9DA9909C990F0D9CB900000A0000000A0000000000A0A00A000000000000A0C90A000000DEA0000A90B00000000A0000A000A00000E00EB0A000F0A000ACBCEFFFFFFFFFFFFFFFFFFFFFFFFFBDB0BD0BDFFFFFFFFFFFFFBFBFBDAD99A0909D09CBDADB9BCBD9B0B90DA000000A090000000000A0000000000A0A00A00A09CA0E090A0000A90000000ACADA00A0AC0B00000000000A0AD00009AE0E90A00000FFFFFFFFFFFFFFFFFFFFFFFFFFFFF990FFFFFFFFFFFFFFFFDFDBDBDB9C990F009E990990D0990FDBD0F0900000000A00CADA000000000000000C000000000A00F0A0000000F000A000A909A00000DAF0000000000A09C0A00A0AC9EBCA00A0AFEFFFFFFFFFFFFFFFFFFFFFFFFBDF990FF9FFFFFFFFFFFFBDBFBDBDBD0B909009909E9F0F9B90F9090F99000A00A0A00E9A00000AC0000A0A00A00A000000AC0E00000000009A00900900A0000000AC0A09A0000000A0B00A00000E0EA900000CFFFFFFFFFFFFFFFFFFFFFFFFFFFBFF990F9FFFDFFFDFBDFBD9DBDBFBD9E9099E090909909CBD9F9F990F090000000000AC9A0A000ADA0900000A0009000000B0A00A0000E0E9A00B000090A900000AC9A000A00000000E009A00A0EDEEB000A0FFFFFFFFFFFFFFFFFFFFFFFFFFFDBDF999F9FFBFFBFFFBD9B9BDFFDBF9DB9C990DA99E9F990F90F0F9D0B0F0A00A0A000AA0000A0000ACA0A00CACA00900A00000000B0E9EB000000B00000CA000090A00A000A0A0A0A90E00000CA0E9E9A000FFFFFFFFFFFFFFFFFFFFFFFFFFFFFBF9F09FBDFDFFF9FDBFFDFFBDFF9FBDA9AD9BD9C9909E99EDBD9E9BDD0000A0000A0000A0A00A0A0090000A09000A0000000A000C0CACA09A0F00000ADA90000A00CF0E9A00000900E9A0A00A0E9ECA0E9FFFFFFFFFFFFFFFFFFFFFFFFFFFFBDFDF9F90DFFBFDBFFFFFFFFFFFF9FBDBD9D9BCB09A09E99F9B9DB9F0D9A9A00000000A0A0000A00000E0A0A0CA0A900C0EABC90A0A0ACFF0000090A000A000000000A0F0E00A0A0A0B0AC9090000A0BCB0CAFFFFFFFFFFFFFFFFFFFFFFFFFFFFFBFBF9F9A9FDBFDFFFFFFFFFFFFFFDFF9E9AD9BF99DB9DF0FDFADE9DABD0000000A0A00000A00000009000C0BC9C000B09C0A00000EDAE9A000ACB0F0C90A900000BCEFF0F000000A009A0A0A000000ADB9DBFFFFFFFFFFFFFFFFFFFFFFFFFFFFDFF9F9F99AFDBFFFFFFFFFFFFFFFBDFBDBDBCD9E90DB9F9B9D9BDB9DCBDB000A0000A000000A0000A000A000A0ACB00A0BC9A00000ACFE9000DACF09A0AC0090A9CAF0FA00A00B00A0A000000A000FDBDFFDFFFFFFFFFFFFFFFFFFFFFFFFFFFFFFFFF9F9F9DBDFFFFFFFFFFFFFFFFFBDBDADBBF99FBCF9FDEBFDBDE9BDA00A0000A0000A0A000A00000A09A00C090E90000A0000A0CB0B00A0ACB00A000900AC9CAD0F09CB0CA00A90000A0B090FFFFFFFFFFFFFFFFFFFFFFFFFFFFFFFFFFFFFFFF9FFBDBDBFBDFFFFFFFFFFFFFFBFDF9F9DBD90F0D9BCB9BDDB0F9BDF0B00000A000A090000000A0A900000A0BEE90F0009000000A0ECA0D0000A000000A900A0B0A0E0E0EB0E900A000000CADFFFFFFFFFFFFFFFFFFFFFFFFFFFFFFFFFFFFFFFFFFDFF9FBDFFFFFFFFFFFFFFFFDFBDBC9E9E9F9FBFDBDFDBBDF9FDA9F00000000A000E9E9A00000000A00000C0FFE9A000000000000BDA0A0A000A00A0000900009E9ADADE9A0AC90A09A00FFFFFFFFFFFFFFFFFFFFFFFFFFFFFFFFFFFFFFFFFFFFFBFFDFBDFF9FFFFFFFFFFFFFFFF9F9B99E9F9F9FDB9FDE9FF0FDADA90000000A000000000A00A00900000AC0EBE9A00000000000CA0000000A000D0B0A0A90000000A0A0000B0AD0000FFFFFFFFFFFFFFFFFFFFFFFFFFFFFFFFFFFFFFFFFFFFFFFFFBFDFBFFFFFFFFFFFFFFFF9FBDBC9F9F0F9E9BDF0F9FDBF9BDB0000000A000A0A0A0A000000A00A00009A9C9000900000A00AB000A00AC090A0B0C9C900A0A0A000000CACAD0A0CFFFFFFFFFFDBFFFFFFFFFFFFFFFFFFFFFFFFFFFFFFFFFFFFDFFFFFDFFFFFFFFFFFFFFBDFBDAD9F0F9BDBDBDF9F9F9BC9FC9AD0A0000000A00000000000000000000A0000A090A000A000ACE9000000A0A090009A0E000900000A00A0F0FAF0F0FFFFFFFFFFFFFFFFFFFFFFFFFFFFFFFFFFFFFFFFFFFFFFFFFFDFFBFFFFFFFFFFFFFFFFFBDBDB09F9FDBDBDF0F9F9FDBF99F9AD0A0A00A00A00000900A00900900A9000B09A000A00000000FAB0A0A0E0CA0B0A0090A000E90A000000EEFCB00FFFFFFFFFFFFFFFFFFFFFFFFFFFFFFFFFFFFFFFFFFFFFFFFFFFFBFFFFFFFFFFFFFFFFFF9FF9BDF9F0BDADFB9F9F9EBD9CFA909A9090A00A000A00A0A000A00A0A00E9E9CAC9A0000000A0A0BD0000009EB000090B0090A000A0000A0ACBCB0CBFFFFFFFFFFBFFFFFFFFFFFFFFFFFFFFFFFFFFFFFFFFFFFDFFBFFFDFFFFFFFFFFFFFFFFFFF9FDA9E9F9FDB9CF9F9F9DBFB99F909E0E000A00A000000C0B09009009E000A09A000A0000A0000F0A9A0A0E0009000000A0A00A0000A000CBEB0E9EFF9FFFFFB9DFFFFFFFFFFFFFFFFFFFFFFFFFFFFFFFFFFFFFFDFFFFFFFFFFFFFFFFFFFFFF9F0B9F9F9F9B9FB9BD0F9FAD9CF09CB0B000A00A0A0000A0B00ACBC0A0000A00A000000A00000A0A90000000A90090000000000000A0000A000000ADFFFFFFFF9FBFFFFFFFFFFFFFFFFFFFFFFFFFFFFFFFFFFFFBFFF9FFFFDBFFFFFFFFFFFF9FF9F9D09E9E9C90D9CB9E9D9E9B9DA90000A00E00000A9090000909A90A0A000000A00000000A00AFE9A9A0A000A00009000000000000A000A0A0000FFFFF9FFBD9DFFFFFFFFFFFFFFFFFFFFFFFFFFFFFFFFBF9FFDBFF9FFBFFDFFFFFFFFFFFFF9F9A9F99F9B9F90B9099A999E9E99F9A000A00ADA090A0A0B0A0E0E000000000000000000000A00B909000000A0DA9A000000000000000000000A09FFFB9FDFDBFFFFFFFFFFFFFFFFFFFFFFFFFFFFFFFFFFFFFF9FF9FFF9FFFFFFFFFFFFFFFFFFBC9D0F990909090D9BC9DADBD9BC90000009E0A0A0AD000C0900909A000000000000000A00000AF0A00000A00DAC0D0000000000000A0A000A000CFF9D9FBFBF9FFFFFFFFFFFFFFFFFFFFFFFFFFFFFFFFBDFB9F9BDBF9FFFFBFFFFFFFFFFFBDBD9B0B90C90D0BC90BC99AD9D0BC9A9A0CA0E000000DAB0A9ACADACA00A0000000000000000A0A0A909A00000A0A9A0B000A000000000000A00000FFF9BDDFFDFFFFFFF9FFFFFFFFFFFFFFFFFFFFFFFFFFFFBDBCBDBC9F9F9FDFFFFFFFFFFFFBDB0D9D0B909BD99BD99AD90B0BDB0D00B0CA00A000A00CBCADADA9000000000000A0000A0000000DA0000000000000000A0000A000000000000A00CFFF9AF9FFFFFFBFFF0FFFFFFFFFFFFFFFFFFFFFFFBDB9DBDB909B90F9FBFFBDBFFFFFFFFDBDB009009F099E9CBD09A99C909DB0F00A0CB000A00A0000CACACA0A00000000000000000A000A0A90090000000A00A00000A000000A0A0000A000FFFB9D9F9BDFFFBDB09DFFFFFFFFFFFFFFFFFFFFFFFFFFBF9F9F9C9B909C9FDFFFFFFFFFBFF9099A99099F099B90BD9CB09F090D0F0CFACA0000000A0A0A0A00000A0000000A0000000000000F00A000000000000000A00000000000CA9A00CFFFF9D9B9DFFBDB9E90FEFFFFFFFFFFFFFFFFFFBFFF9FF9F9FDB9F9BD0999B9FBFDFFFFFFDF909F0C9ED9F0F9E9CBD90B0DB09E90B0A0A000A00000000000000A0000000000A0000000000000A0F090A0000000A0A0A000A000000A0A000C9CBFFFFBB9CB9F9FFDF9B09FFFFFFFFFFFFFFFFFFFFF9FFBFFFFFBFF9F99B9F09CBDBFFFFFFFFBF90099990E990909900090900D09E9C00000A000000A00A00A00000A0A0000A00000A0A0A00A000B0A000000000000000A0000000A0000A0A0A0CF9FFFDB990F09FBF0900DFFFFFFFFFFFFFFFFFFFFFFFFFFFFDF9E9CBC9099DBDBDFFFFFFF9F9F9000A990000000090000090B00909A0A00000A00000000000A000000A0000000A0000000000A0E900000000A0A0A0A000A00A0000A00000000FBFFFFF9F9999F9F9909CFFFFFFFFFFFFFFFFFFF9FFFFFDFFFFF9F9F9B9F9A99E9F9FFFFFFFFA90090D00000000000000C90909F9000000000000A0A00000000000000000000A00000A0A0A0000B000A000000000000A0A00A0000000A00A0DFBDDFFFFFF990FFF9CA90ADFFFFFFFFFFFFFFFBF9FFFF9FFBDB9909090D0909CB9F9FFFFFFFF9D9090000000900000C090B00F0D0000000A000A0A000000000A00A0000A00A000000A0000000A00A0000000000000A0A000A000A0A0000000A0EDBFFFFFFFFB9090B9900DBFFFFFFFFFFFFFBF9FFB999B0090000000009009090D0FFFFFFFF9FB090090900000000909E909090B9B0000000A00000A0A000000E90E0A00000000A000A0A0A00000DA0000000000A0000A0E0F00000000000000FFDFFFFFFBF9E990000900DFFFFFFFFFFFFFDFF9FDBE9DBD0900000000090B090B99FDFFFFFF9F9E900009E909ADBCB9090090D0C090000000A0A000000000000A000CA0000000000000000A0000A00000000000000A000000A0A00000000000E9F9FFFFB090900909000D0FFFFFFFFFFFFFBFFFFBD9FBDBFBD0900B00BC909099CFBFFFFFFFF99909090009CBC90900909BCB09B900000000000A0A00000A0A0C0A0A00A0A0000A00A0A0000A0000000000000000000A0A0A0000000000000ADF9FDBFB0D09009000009AFFFFFFFFFFFFFFFF9F9FFB9CFFDFFFB9D0D9090909E9FBDFBFFFDB0F0F9A90090009090909CAC00909C00000000A00A0000000000C00A0000000000A00000000A0000AF00000000000000000000000000000000000FBDFFFD99000900000000CDFFFFFFFFFFFFFFFFFFFF9F999F99FDFB9A909090F9DBDBFDF9FBFDB90D90090909009ACB0999990DA0900000000A000A0000A0000A000000A0000000000A0A00A0A00A000000000000000000A00000000000000000FB9DBF099900009000009AFFFFFFFFFFFFFFFFFF9FFBF9A9F0B09C990090F99BF9E9FBFF9F99FF9ADB90009090990DBCBCADB0900900000000A0000A00000A00A0A0A000A0A000A0000000000A0F00000000000000000000000000000000000F9DBF999E009A90000909ADFFFFFFFFFFFFFFFFFFFF9FFFDF9F9F9B09DBCB9AD09F9F9F9FF0FF09F990DA90000000909909900900000000000000A000000A0000C000000000000000A0A0A000000000000000000000A00000000000000000000E9BD9C9E99F9900000000CDFFFFFFFFFFFFFFFFDFFFFFDBFBF9F9FDBDA9990D09F0B0F9FF9FF9FF9F0F990900000000000000900009000000000000A00A000ACA0A0A00A000000000000000A00A0A00000000000000000000000000000000000DF9E9BDBDF9E9900000009AFFFFFFFFFFFFFFFFBFBDFFFFDFDFBDA909000090F90D9DBC9FFF9FF9E9F9F0DAD0000000000000000CB0000000000000000000000000000000A0A0A00A00A0A00A0CAB00000A0000000000000000000000A0000000E9990DFBF990009000000D9FFFFFFFFFFFFFFFFDFADBDFBB090090009090DA9E90F0FBF9FDFBDF9FDADB09099A90000000000090990000000000000000A0A0A0A0A000000000000000000000000CA00000000000000000000000000000000000FBDEFFBD90090000000000FFFFFFFFFFFFFFFFFF9DBDA9D090090090000009D9FF9FDFDFFBFDFBFFBDBFDBDAD09C900009000C09C0000000000000000A00000000000A0000A0A000A0A00A0A0A0A0000000000000000A00000000000000000000999990909000000000090FCFFFFFFFFFFFFFFFFFB909009E09C0F0BC9E9FFFFF9FFFFBFDFDBFDFBDBD0BF0F9FDB0D0F9E0909B0A900000000000000000000000B00000A0A0000000000A0000009E00A000000000A000000000000000000000000000090000000000000009FFFFFFFFFFFFFFFFFFFFDF9F99DBBD9FDBDBDF9F9FFDFFFDBFBFFBFDFFFFFFDBDF0BC9A9009D0F00C90000000000000000000A00A000A000000A0A0A000A000A0A00A90000A0A000A000000000000000A00000000000000000000000000000009FFFFFFFFFFFFFFFFFFFFFFFFFFDFFFFFFFFFFFFFFBFF9FFFFFFDFFBFDF9F9FDADF9BD99F90B009090900000000000000000000000A000A9A00000000A00A0000000EA0A0000000A0000A0A000000000000009000000000000000000090000000DBFFFFFFFFFFFFFFFFFFFFFFFFFFFFFFFFFFFFFFDFFFFFFDFDBFFDFFBFFFFFBDB9C9A9E90C9090000000000000000000000000A00000A0000A0A0A0000000A0A000B0000A0000A000A000000000000A000000000000000000000000000000909FFFFFFFFFFFFFFFFFFFFFFFFFFFFFFFFFFFFFFFFFFFFFFFBFFFFFFFDFF9FDBDBD09BD0900B090009000000000000000000000000A0A0000A00000000000A00000A0E00A00A0A000000000000000A0000000000000000000000000000000000000FFFFFFFFFFFFFFFFFFFFFFFFFFFFFFFFFFFFFFFFFFFFDFF9FFDFFFFFFFFBDB09F09090909000B000900000000000000000000A0009A0A000A0A0A0000000A000009A00000000A0A00A0A00000000B00000000900000000000000000000000009CBDFFFFFFFFFFFFFFFFFFFFFFFFFFFFFFFFFFFFFFFFFFFFFFFBFFBFF9FFF9DB09909A0C90900090000000000000000000000000A00000A00000000A00000000000E000A00A0A00000000000000A00000000000000000000000000000000000909FFFFFFFFFFFFFFFFFFFFFFFFFFFFFFFFFFFFFFFFFDFBFFF9FFDFDFFFF99B0909E909DB9000900900000000000000000000000A00A0A000A0A0A00000A00000000B00000000000A000000A0A0000000000000009000000000000000000000000BCFFFFFFFFFFFFFFFFFFFFFFFFFFFFFFFFFFFFFFFFFFFFDFFFFFBFFDFB9F0D9F990DA900090C0900900000000000000000000000000000A000000A0000000000000A0000A0A0A000A0A000009A0B000000000000000000000000000000000090D9FFFFFFFFFFFFFFFFFFFFFFFFFFFFFFFFFFFFFFFFFFFFBFFFDFFFBF9D099B09A909D099009A900000000000000000000000000A00A0A00A00A0000A00000A00A0F000A0000000000000ACA000000000000000000000000000000000000090C90AD9FFFFFFFFFFFFFFFFFFFFFFFFFFFFFFFFFFFFFFFFFFFDFFBFFDFFBB900090D09A99E90009009000000000000000000000000000000A00A000A00000A00000000A000000000A0000000090A0A00000000D000900000000000000000000009A9DBEFFFFFFFFFFFFFFFFFFFFFFFFFFFFFFFFFFFFFFFFDBFFBFDFFBF9D90DB9DB90BC9A90090909000000000000000000000000A0A00A000A000A0000A0000000E0F0000A0A0A00000A000A0A0900000009000900000000900000000000900909DA9DFFFFFFFFFFFFFFFFFFFFFFFFFFFFFFFFFFFFFFBFFFFDFFFBFDF9A0DB9CB900D9909090000000000000000000000000000000000000A00A0000A000000A0A90AB00000000000A000A00000A09009000090000009000000000000000009E9E9DEBFFFFFFFFFFFFFFFFFFFFFFFFFFFFFFFFFFFFFFFFFFFFF9FDFFB99DBC9BDA9990A90000909000000000000000000000000000A00A0A0A0000000000A000000ACA0A000000000000000A0A00A00000000000909000000000000000000C0909A99DADFFFFFFFFFFFFFFFFFFFFFFFFFFFFFFFFFFFFFFFFFFFFFBDBF00BDBF09900F99090900009000000000000000000000000A000000C000A00A00A0000000A00B0000A0A0A00A00A00000000000000000090000000000000000000900900F0D9EFDFFFFFFFFFFFFFFFFFFFFFFFFFFFFFFFFFFFFFFFDFF9FFFFFF99D9F09F9CB909AD0909090000000000000000000000000000A0000A0AE9000000CA00A00000A000000000000000000B0A0A00009000000000000000009000000000DAD9090FBDBFFFFFFFFFFFFFFFFFFFFFFFFFFFFFFFFFFFFFFFFBFFFBDBF99E9E99F9A990F09090000000000000000000000000000000A00000E0CF000A09E0B00000A00AF0000000000000000A000900090000000000000900000000090000000900B0F0DEDFFFFFFFFFFFFFFFFFFFFFFFFFFFFFFFFFFFFFFFFFFFDFFF9F099BDA9C90909009A09090000000000000000000000000090A00A00BE0FA0C0E0E09A00000000A00000000000A0A00A00A00A00000000090090000000000000000000B09C90F9FBDFFFFFFFFFFFFFFFFFFFFFFFFFFFFFFFFFFFFFFFFFBFBDFF9B0D0BDB9BDA9099090000000000000000000000000000000C0F000000E0DA9ACBCA00A000000F0000A00A00000000A00A00A00900000090000000000000000900000D09A90D0FDFFFFFFFFFFFFFFFFFFFFFFFFFFFFFFFFFFFFFFFFFFFDFFFBDF9C9F909C909C9AC909090000000000000000000000000000ACA0A0A0F0EA000A0A9A000A0A00A00000000000A00A000A09A09000900000009000900000000000000000C000FBCFFFFFFFFFFFFFFFFFFFFFFFFFFFFFFFFFFFFFFFFFFDBFFDBDFB0B9ADBDB9B909090000000000000000000000000000000CACBE090C00A9000A0000000A0000A900A000000000000A0000ACA00000090009000000000000000000090090909C9F0FFFFFFFFFFFFFFFFFFFFFFFFFFFFFFFFFFFFFFFFFFFFBFFFBD90D909090DA90900909000000000000000000000000000A9E0FCE0B0ACA0A00000A0A0000A00EA000A0A0A000A0000000090A90000090C00000000000000000090000000CB0DFFFFFFFFFFFFFFFFFFFFFFFFFFFFFFFFFFFFFFFFFFFFFDFDBDFBF9ADBCB9909CB09000000000000000000000000000000000A0A9AECB000C00A000000A000000B0000000000000000000A0A000000000090900000000000000000000000900DAFDFFFFFFFFFFFFFFFFFFFFFFFFFFFFFFFFFFFFFFFFBFFFFBFBDF9F90999CA9099090900000000000000000000000000000A090CEE9A00A0A0A000A0A090A090A000A0A0000000000000000000000000000000000000900000000000009000DAFDAFFFFFFFFFFFFFFFFFFFFFFFFFFFFFFFFFFFFFFFFFFDBFDFDF0F90DBC909DA90000000900000000000000000000000000C0ACAA9A0A00AC00000000C0A90A00E000000A000A000000000000A00000000000000900000000009009090000009DFFFFFFFFFFFFFFFFFFFFFFFFFFFFFFFFFFFFFFFFFDFFFFFFBF9FBDB909A900900900000000000000000000000000000CA0A000000000A00A9A09A00A9E9A00A0B00000000000000000000A0000000000000900000000000000000000009090CADFFFFFFFFFFFFFFFFFFFFFFFFFFFFFFFFFFFFFFFFFBFBDBDFBFDBDF0F909B00900090000000000000000000000000000CE9A00BCA0A00A0C0CA00000A0E9E900CA0000000A0000000A00000000000000090000000000000000009000900000BDAFFFFFFFFFFFFFFFFFFFFFFFFFFFFFFFFFFFFFFFBFFDFFFFBD9BDB09909C090009000000090000000000000000000009A0AC0A000000A00A0ACACA900EDA9A0AA000A00E090A0000000A000A00000000000000000000000900000090000090D0FDFFFFFFFFFFFFFFFFFFFFFFFFFFFFFFFFFFFFFFFFFFF9FBDFAF0F9F0B0090090000000000000000000000000000000A0C09A0A0A90A00A0AD0B000ACB0A0090B0000000AA000A000000000000000000009000000000000000000000090000ADFFFFFFFFFFFFFFFFFFFFFFFFFFFFFFFFFFFFFFBDFFF9FFFDB9D99909D90909009000000000000900000000000000000CA0E000000A00A00000AC9A090E9C9A0ACA0000A000E9000000000000A0090000000900000000000000900000000900909EDFFFFFFFFFFFFFFFFFFFFFFFFFFFFFFFFFFFFFF9FFBDBFFFBFF9F090B00000000000090090000009000000000000900B0A90A000A90A0A000AC0A000A00090B0000000AC0A000000000A00000A0000090C090909000000000000000000090DEBFFFFFFFFFFFFFFFFFFFFFFFFFFFFFFFFFFFFFFFFFF9FF9E9F09A99AD09009000090090000000000000000000000900E0C00A00E0CA000000A00B00E0E9A0A000A0000AC0A00A000A00900A000090000000BC90C000909000000000090A90ADBDFFFFFFFFFFFFFFFFFFFFFFFFFFFFFFFFFBFFFFBDBDFF9F9F9DBD9090909000900000000000000000000000000000AC90A9AC0B00A000A00A09AC0ADADA0000E000A0000A9A000A900A0A900000000000090900909000000000000000909C90DFFFFFFFFFFFFFFFFFFFFFFFFFFFFFFFFFFDFFDFFFFBDBF9F9A909CB0900009000000000900900000000000000009C9A0E0000ACAE09A00009CA00ACACA0E9A0B00000A00C00A0C0A00000A0A0000900000000000000000000000000000C0090BC9FFFFFFFFFFFFFFFFFFFFFFFFFFFFFFFFFFFBF9FBDBDBE9F9F9B090090900000000090000000900000000000000000009A000009E00E09A00CAC0E0BCB0000E0A0A00CA0A000A000A0A0000000000000C09000000900000000000090090B0C9FFFDBFFFFFFFFFFFFFFFFFFFFFFFFFFFFFFFFFFFFDBCBD99090909009000009090009C0900000000000000000090B0A0A000B0E0E0B000A0CA90B0A9CA00ACBA00C000A00000000A0000000000000000090CA90000009000000000000000C0B9E9FFFFFFFFFFFFFFFFFFFFFFFFFFBFFFFFFF9FDB0BDB909A9090090900090000000000B009090000000000000000000000A0000B0000FAD0B0CAC00CA0A0CA09E0ADA000A9A0A00000000A00A90000900009000000000000000000000009090C9F9FFDFFFFFFFFFFFFFFFFFFFFFFFFFFF9FFFBF9F9090909000090000900909000909000DA9CB0000000000009C900A0A0C0A0E00B0E0CA00E00ADA0000A90AA900A00AC000000A000A0000000909000000090909000000000000000090000090DBDBFFFFFFFFFFFFFFFFFFFFFFFFFDBFFBDBD9F9F90</t>
  </si>
  <si>
    <t>Callahan</t>
  </si>
  <si>
    <t>Laura</t>
  </si>
  <si>
    <t>Inside Sales Coordinator</t>
  </si>
  <si>
    <t>4726 - 11th Ave. N.E.</t>
  </si>
  <si>
    <t>(206) 555-1189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</si>
  <si>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00900000000000009090FB0000900000090000000909BFBFFFFFFFFFFFFFFFFFFFFFFFFFFFFFFFFFFFFFFFFFFFFFFFFFFFFFFFFFFFFFFFFFFFFFFFFFFFFFFFFFFFFFFFFFFFFD0009C90C0F9E9BE000090009000D09009009000000000000000B0900000000900000FF009CD00000009000090900000DFFFFFFFFFFFFFFFFFFFFFFFFFFFFFFFFFFFFFFFFFFFFFFFFFFFFFFFFFFFFFFFFFFFFFFFFFFFFFFFFFFFFFFFFFFFFFFF0B0D0900909E9FC9000900900FBFA90000000090000909000000D00B0000000000009000009B00000000090900000909BFFFFFFFFFFFFFFFFFFFFFFFFFFFFFFFFFFFFFFFFFFFFFFFFFFFFFFFFFFFFFFFFFFFFFFFFFFFFFFFFFFFFFFFFFFFFFFFFFD0900B00009E9E09000900F9DFFFF090009000090000090090B09090000000000009F00000F0000009000009000000BFFFFFFBFFFFFFFFFFFFFFFFFFFFFFFFFFFFFFFFFFFFFFFFFFFFFFFFFFFFFFFFFFFFFFFFFFFFFFFFFFFFFFFFFFFFFFFFFFE9AC90009009090C9000099E00D0FFFE900000000090009000F000000000000000009E90090F00000090090900009C9BFFFFFFFFFFFFFFFFFFFFFFFFFFFFFFFFFFFFFFFFFFFFFFFFFFFFFFFFFFFFFFFFFFFFFFFFFFFFFFFFFFFFFFFFFFFFFFFFFFF00900000000900900009F00090909ED009090900000090090000090000000000009E0009F0000000000000909E90FFFFFFFFFFFFFFFFFFFFFFFFFFFFFFFFFFFFFFFFFFFFFFFFFFFFFFFFFFFFFFFFFFFFFFFFFFFFFFFFFFFFBFBFFFFFFFFFFFF90D00909090909000900BC90900009BDA90000000000BEFFE00000000000000000090F09A0009000090000900090BFFFFBFFFFFFFFFFFFFFFFFFFFFFFFFFFFFFFFFFFFFFFFFFFFFFFFFFFFFFFFFFFFFFFFFFFFFFFFFFFFFFFFFFFFFFFFFFBFFFCBBF00000000000090009FE00000000FFC000900909DFBD0B0000000000000000000099ED00009000090009F00009BFBFFFFFFFFFFFFFFFFFFFFFFFFFFFFFFFFFFFFFFFFFFFFFFFFFFFFFFFFFFFFFFFFFFFFFFFFFFFFFFFFFFFFFFFFFFFFFFFBFFC9F000000909000000099E00000090B0090090000BFC00D00000000909A00000000009000000000000900BF009ADFFFFFFFFFFFFFFFFFFFFFFFFFFFFFFFFFFFFFFFFFFFFFFFFFFFFFFFFFFFFFFFFFFFFFFFFFFFFFFFFFFFFFDFFBFFFFFFFFFFF9E9FF90000009090090009BD0B0909C900000090900900B00000000000900000000000009000090000000900009BFFFFFFFFFFFFFFFFFFFFFFFFFFFFFFFFFFFFFFFFFFFFFFFFFFFFFFFFFFFFFFFFFFFFFFFFFFFFFFFFFFFFFBFFFFFBFFFFFFFFF09F0009000900000000000FBC9000A00909000009F000F0000000090000900000000000000000000900009F009EFBFFFBFFFFFFFFFFFFFFFFFFFFFFFFFFFFFFFFFFFFFFFFFFFFFFFFFFFFFFFFFFFFFFFFFFFFFFFFFFFFFFFFFFFFFFDBFFEFFFFF0F009000000900000000090DAFDBD0900009009FE000900000000009000900000000000000000000009090FC9BFFFFFFFFFFFFFFFFFFFFFFFFFFFFFFFFFFFFFFFFFFFFFFFFFFFFFFFFFFFFFFFFFFFFFFFFFFFFFFFFFFFBFFBDFBFFFFFBFFFFFFF0000000000000000009000090000000000000090000F000000000000000900000000000000000000000090009FFBFFFFFFFFFFFFFFFFFFFFFFFFFFFFFFFFFFFFFFFFFFFFFFFFFFFFFFFFFFFFFFFFFFFFFFFFFFFFFFFFFDFFFFFFBFFFFFFFFFFFF090909090090000000000009000900090000000000B0090000000009000A0000000000000000F00009000900BFFFFFFFBFFFFFFFFFFFFFFFFFFFFFFFFFFFFFFFFFFFFFFFFFFFFFFFFFFFFFFFFFFFFFFFFFFFFFFFBFFFFBFFBFDFFFDFBFFBFFFF00000000000000009090090000900000009BF00990F00000000090000909000000000000000900F9E0009009FDFFFFBFFFFFFFFFFFFFFFFFFFFFFFFFFFFFFFFFFFFBFFFFFFFFFFFFFFFFFFFFFFFFFFFFFFFFFFFFFFFFBFCBDFFBDBFFFDFFFBFFC000900900000000000000000900090009CFC9FF0EB09090000000900000000000000000009009009A000009BFBFBFFFFFFFFFFFFFFFFFFFFFFFFFFFFFFFFFFFFFFFFFFFFFFFFFFFFFFFFFFFFFFFFFFFFFFFFFFFFFFDFFFFFBFFFEBFFFFDFFFFFD0009009090DBDB00000000000000090FBFFADAD0F90009A00900009090900000000000000F00090D9000000FDFFFFFFFFFFFFFFFFFFFFFFFFFFFFFFFFFFFFFFFFFFFFFFFFFFFFFFFFFFFFFFFFFFFFFFFFFFBFFFFBFFFBFDFF9FFFDBFBFFFEF9EB00000000F0FADFBCBC90000090000BCFFCF0F00F0090090900909000000000000000000090000000009009BFFBFBFFFFFFFFFFFFFFFFFFFFFFFFFFFFFFFFFFFFFFFFFFFFFFFFFFFFFFFFFFFFFFFFFFFFFFFFFFFFFBDFFBFFFFFFFFFFFFBFBFFD000900099A9DF0FFFFBCF000000090BD0B09000B09A90900090A090900000000000000009E00009000009AFFBFFFFFFFFFFFFFFFFFFFFFFFFFFFFFFFFFFFFFFBFFFFFFFFFFFFFFFFFFFFFFFFFFFFFFFFFFDAFFFFFFFFFFF9FBDBFBDFBDFDFBCBA000099FEDFE09F0D0FFBC00000900D0A9C0000F0BDA09A9000900009000000000000000099E000B0090099FDFDFFFFFFFFFFFFFFFFFFFFFFFFFFFFFFFFFFFFFFFFFFFFFFFFFFFFFFFFFFFFFFFFFFFFFFFFF9AFDBFFBDBFEFFFFCFBDFAFBCFFDFD00000FFF0F9C009E09CBC00009E9AFD000000F900D009C09009000090900900000000000090000000000BFBFBFBFFFFFFFFFFDFFFFFFFFFBFFFFFFFFFFFFFFFFFFFFFFFFFFFFFFFFFFFFFFFFFFFFFFFFBFFDBEF9FFEF9F9F9FBDFADF9FBDBEBFE909009BD009B0F9FE9F0900009C900000000B09F0090B900000900000000000000000000090990000009FFFFFFFFFFFFFFBFFBFFFFFFF9FFFFFFFFFFFFFFFFFFFFFFFFFFFFFFFFFFFFFFFFBFFBFFFFBFF9F099EB9F9FBCBE9FABDBFEFFEFFDFBC00090FE9AFEF9E09F000000000000000000F0900B09000090000009090000009000000000000000009FF9FBFFFDFBFFBDFCBFFFBFFF0FFFFFFFFFFFFFFFBFFFFFFFFFFFFFFFFFFFFFFFFFFFFFFFBFFEFFFFBE90FDFADBF9F9FDFCBFDBF9FBFFF00000090DBDFFED00000000000000000000B0B909F090B000000000000000000A90000000000009000BFFFDBFFBFDBDFBFBFDBFFFFFBFFFFFFFFFFFFFFFFFFFFFFFFFFFFFFFFFFFFFFBFFFFFFBFFDFBDBE9F9F9B0BDFF0FBEFAFBDBFDFFFFFEFF0009000000909090090000000000000000F9CB00BFC90900900000909009009C0900000000000000099FAFF9FF0FAB0F9FBEF9FFFDBFFFFFFFFFFFFFFFFFBFFFFFFFFFFFFFFFFFFFFFFFFFBFFDFBFFFFFFFFEFCB0B9FBDF9FDBFFEBFAFFFBDBFF000900090000000000000000000009000F09099E90B00900000000000900909ADA900000000000090BFDB9E90B9D9F9ADBDBFFFBBFFFFFFFFFFFFFFFFFFFFFFFFFFFFFFFFFFFBFFFFFFFBFFFFBFFBFF9FADBDBDBCBCFBAFBBE9F9FFDFBCFFFFFF90000000000000000000000000000000B0A9E099E9C090B090000090009000900000000000000000909BC99BCDBEBFFFFFFFFADFFFFFFFFFFFFFFFFFFBFFFBFFFFFFFFFFFFFFFBFFFBFFCFBFFFFDFBFFDBFFFAF90B9FFDFFDFFFFBFFFFFFFBDAC0000000000000000000000000000000F9090B0090B0009A000000009000C000900000000000000000009AE9BBF9FDBFBFBFFFBFFFFFFFFFFFFFFFFFFFFFFFFFFFFFFFFBFFBFFDFFFDFFBDFBDBFAFDEBFFBCBDEBD9E9FBCBFBFADFFBFFFBFEFF909F0000000000000000000000000090FC909C900909000909009090000B9090C0900000000000000000999E9CBFAFDFDFFFFDBFFFFFFFFFFFFFFFFFFFFBFF9FFFBFFFFFFFFFBFF0FFBFFBFFFEDFBFDFADFBDBDBEF9F0FFF0FDFFBFCFBDEDBDAF009F9F9000000000000000000000000FB09A90A90000900900900009090000A9000000000000000000000B9FBDBDBFBFBFFDBFFFFFFFFFFFFFFFFFFBFFFFFFFFFFFFFFFFBDFEFBFFBDFADF9FBFBDFBFDBEDAFBCBDAFBF9FFFBF9EDBFFFBFFFF9F000000090000000000000000000000B0F0900900B0900000B009090B00090900000090000000000900099CBCBDBFADFFFFBFFFFFFFFFFFFFFFFFFFFFFDFBFBF9FDFBFFFFFF9FFF9FFBDFBEFF9FEBE9BE9BF9CBFBF9F0FADBCBFFBFFF0FF0F9E0000000000000000000000000000090F09F0A90090000090909E0000000000000900000000000000000000B9BDAF9FFBFBFFFFFFFFFFFFFFFFFFFFFFFFBFFDFFFFBFFDBDFBFF9FBFF0FFBDBDBE9FDFFDBFF0FBF9E9EDBDBFFFDBDFE9FFDBFBC9FA00000000000000000000000000000F90BD9E9009000000000909090909000900000009000000000000090E9BDBF9FFFDF9FBFFFFFFFFFFFFFFFFFFFFFBFFBDFFFFBFFBFCBFFDF0FF9EFADBDBFBB9AF9ADBCBCBDBBEBF09BFAFBDBF0FAD0FBC9D09000000000000000000000009000B090B0909A009000909009A0000000090009000000000000000000099ADADAFBDBFABFFFFFFFFFFFFFFFFFFFFBFDFF9FFB9F9FFFFFBFDABFFBDFB9FBEBDADEFDBEDF0BDBFADF9F0F0F0FDEFF9FBDBF09B0A90000000000000000000000000000F00B0DA9090000000009000090090000000000000000009000000009ADB9BDBCBEDBDFFFFFFFFFFFFFFFFFFFFFFFFBFFE9FEFF9FF9FDBFFCBDAF9FE9F9E9FB9BADB0BDADADBDAFF9F9FFB9B0F9E9F0DBC0900000000000000000000000000000F09CB09AD0B00000000090900900000000009000000090009000000090F9E9FBDBF0BFBFFFFFFFFFFFFFFFFFFFFBFCF9FFDBDBF9FFBFE9FBFBF9EB9F0F9FADEFDBCBCB9F9FABDB0FAF0BDEFF0F9E0B00B9000000000000000000000000000090BE9009090909009000000009009009000000000000000E00009000009B0F9B0FBDBDBDFFBFFFFFFFFFFFFFFFFFFFFBFFBFFFBCBE9FE9FF0DBCBDBDE9FADB9B9BCB9DBCB0F9FDADBDB9F0A90F9ADBC9F000000000000000000000000000000000F90B00F0B0C00900900900900900B09000000900000909000000000000DBC9F9CBF0BFBFFFBFFFFFFFFFFFFFFFFDFFFBFCBDFFFDFB9FB9FBDBFADA9F0DBCFCFCBDAA99ADBE9ADBCBCF099FBBCB099A0900000000000000000000000000000000B0F09B0909B09000000009000009000090000000009000000000900009BA9FADBF09EBDFBFFFFFFFFFFFFFFFFFFFBF9FDBFEBF9FBDFF0FF9E9E9F9F0FB0F9B0BB0F9DADBC9BDBE9F9B9E009C90DA009000000000000000000000000009000000F09BC09A900900900900009A000009B0000000900000909000090F00090DA99ABCB9BEBDFFFFFFFFFFFFFFFFFBFFFFFEBF9BDFF0FBCBFDAF9F9F9ADF09F9ADBC9F09A9A9BADA9DA9E9E9900BCB00900000000000000000000000000000000900F009B09C0B00B0000009000090000009000000000000000090009000009BDAD9DBC9D9FADFBFFFFFFFFFFFFFFFFFDBFDFCFFADBFDFBDBF9FADB0F9A9F0BD9ADBE9F0D0D09DADA9F9B09ACB090090000000000000000000000000000000000000F09A0F099090D0900000090900090090B00000090000000000000900000009A0B0B0BF9FBFFFFBFFFFFFFFFFFFFBFFFBFBF9FBDBF0FBE9FBDBCBDADB0F0BE9F09B0B0B0BDA9BBCBC0F0D90009000000000000000000000000000000000900000B00D990B0009A000009090000900000000000000000000000000000000099B9F9F09ADBFBDBFFFFFFFFFFFFFFFFFFF0FDF0FBCBE9FBD9F0DADBDADB0F9BC9DA9E9E9C9BDA90D0990B909A0000000000000000000000000000000000000000000F09A0A090B00900000000909000000909000000090000000000000000000000909E9DAF9FEFBFFFFFFFFFFFFFFFDBFFFA9F0DBF9FBDBEBFBF0F0B0DB0D0B0B0F9A90B0009CB0F0A9C0B009000000000000000000000000000000000000090000FB09909E9C900900009000000000000009090000000000000000000000000900B090BDBE9BFFFFFFFFFFFFFFFFFFF9FFDFBFBCBDE9E9F9CF9F9F9FADB0F9E9F0D9F099F0B09909D0B00900000000000000000000000000000000000000000000F00009A90B0B000009009000900000000000000000000000000000000000000909A09AD9FF9FBFFFFFFFFFFFFFBEFFF0FADBCBDA9BFBCBB9E9A9E99B0F09B90BAB0BCA09C9ACB0A9090000000000000000000000000000000000000000000000F99E909DA9000900000B0000009009009090009000000000000000000000000009090BDBE9FFFFFFFFFFFFFFFFFF9E9F9DBCB9EBDF0DBFDE9F9F90F0DADBC0F0D0D00990A9090090000000000000000000000000000000900000000009090009BE09A9A0DAD900000900990000000000000900000900000000000000000000000000090B9FBFFFFFFFFFFFFFFFFFFFFBFADB0F9DA9FAD0B9F0DA9F0B90B09B09B0B090AD909A9009000000000000000000000000000000000900000000009000F9F0909B09AB000000900A900000009000000000000000000000000000000000000090BCBCBFBFFFFFFFFFFFFFFBDBDADFADF0B9F0DBF9E9FBADA9F0F9CB0DB0DAD9A9000B000900000000000000000000000000000000090000000000000000F0B0F0000F9C900000090900900000000090900000000000000000000000000000000009B9FDFFFFFFFFFFFFFFFEFEBDB0DB0FAD0BA90FDB0D9BF09B0B99E9ADA90AD09B00090000000000000000000000000000000000000000000900090000B00F90B0B90B0000099AD0000000090900000000090000000000000000000000000000090FFBFFFFFFFFFFFFFFDBDBDB0FB0F9D0F0D9F0B0DBAD0DBCBC0E909090F9000009000000000000000000000000000000000000090900000000000000F909A9090CBC90000000B0909009000000090900000000000000000000000000000000009A9FFFFFFFFFFFFFFFFFBF09F0DB0B0B9B0B0BDBAD0B9A9B09B9BCBCB0000B0900900000000000000000000000000000000000000000000000900000FA9ADA90B9A9A9000090000000000090900000000000000000000000000000000000000009FBFFFFFFFFFFFFFFBDE9FE9B0DBCB0F09C909C9BD0F9C9E9C90909C9B9900090000000000000000000000000000000000009090000000000090000F0009ADA009C900B00009A90090009000000090900900000000000000000000000000000009FFFFFFFFFFFFFFFFFBF09BC9A990D09E9ADA9A9A90B0B9A9ADA9A9AC0009000000000000000000000000000000000000000000000009009000000B09BBD0909A9AC909000090000000009000090000000000000000000000000000000000009BFFFFFFFFFFFFFBEBDBC9BC9AD0E9A9A909B09D0D0BCB9C9AD09C90909A90000000000000000000000000000000000000009000000900000000000F000CBFAD00C9B090A0900000090009A000000900000000000000000000000000000000000BFFFFFFFFFFFDFD9FADBF0B90B990D0D0BC0DA0B0F09CB0F9A9A90F090000000000000000000000000000000000000000000000000000009090000F9A9090B0B0B00F099000000000090090900000090000000000000000000000000000000009FFFFFFFFBD9A9E90D090D0BD0A9A90B099A99C909B090B0D09CB090A9090000000000000000000000000000000000000000000000000000000000F090B0BDBC90090BC009000000000090900000900090000000000000000000000000000009BFFFFFF9FCBFDB9BDB9B0B9C0BD090B0DA090A9A90C9AD90B0B09CB0D0000000000000000000000000000000000000000000000000000009000000B0AF0D0BCB9A90BCB090090000000900A90000000000000000000000000000000000000000BFFFFDFBDBFCB9EDB0FC99CB9900BC90909CB900DA9B090F09C9A90900090000000000000000000000000000000000000000000000009090000090F9090B0F9BC900090F00000000090000909000000000000000000000000000000000000009FFFFFBFFFDBFFFB0FDB9FA90BCB909A90B0900DB090C9E90F0BC90B00B000000000000000000000000000000000000000000000900000000000000FA90BCB0F0BE909A9A9F000000000909000B00090900000000000000000000000000000000BFFFFFDFFFF9FFDFBFE99F9F090CB0DA9CB09A09A9B090B09909A9C900900000000000000000000000000000000000000000000000000900000900F9E0909E9F99AD090DA9090000000000090009000000000000000000000000000000000009BFFFFFBFBDFFF9FBDF9FE9F09E9B090909090900D009A9C9ACB0D0B090000000000000000000000000000000000000000000000000000000090000F09B00A99A9E9B0CB09E900000000000900090000000000000000000000000000000000009FFFFFFFFFFBDBFFFFBFF9FA9F9BC9B0A9A90F09A90F090B90990B09000900000000000000000000000000000000000000000000000090000000009BAC0909ACBE9FCB90A90B09090000000009000909000000000000000000000000000000009FFFFFFFFFFFFFFF9FEDBFDFF0F0BC0D90D0909090090F90CB0E9090E90000000000000000000000000000000000000000000000000000000090900F9B0AD09099A9BCB9C009CA00000000000090000009000000000000000000000000000000BFFFFFFFFFFFFDFFFF9FDAF9FBDF9B9A90B0A9E90B09000B09909E09009000000000000000000000000000000000000000000000000000000000090F0AD90A0B0ADBCB0F9A90B90900000000090009000000000000000000000000000000000BFFFFFFFFFFFFFFBFFBFFBFDBFDA9E9E90F09D0900D00B09090A0909B09A000000000000000000000000000000000000000000000000000000900000B0990A9D009BCB9F00909000000000000009B00000000000000000000000000000000009FFFFFFFFFFFFFFFFDFDF9F9BFCBFDBDB0F909A09A9009090DA0D9A090C09000000000000000000000000000000000000000000000000000000009090F00AC90A9F00BCB09B09E90900090000000009000900000000000000000000000000009BFFFFFFFFFFFFFFFFFBFBFEFDFBDFADBCB00F09B9C90B009A099A09F00900000000000000000000000000000000000000000000000000000000000009AB099A900BD09ADAD0F090000000000000000000000000000000000000000000000000BFFFFFFFFFFFFFFFDBFDEDBDBE9FB9FBCBDBB0F0C0B0909E09000900090A90900000000000000000000000000000000000000000000090000000090900F0A0A09A90A909B9A909A090000000000000009000000000000000000000000000000BFFFFFFFFFFFFFFFBFFDBF9FBDB9EDFBCBDAD0D0B9B0DBC90909A9CB09A090000000000000000000000000000000000000000000000000000009000009BB00909E9E99F0F0E90F09000000000000000000000000000000000000000000000009BFFFFFFFFFFFBDBDFBDAF9FAD9EDB9A9F9E9ADBBDAC9A09A90A09000900D009000000000000000000000000000000000000000000000900009000909A9CF0A0B0009A00B099F00B0000009000000000000000000000000000000000000000009FFFFFFFFFFFFFFFADF9F9E9DA9B0ADBD0F9BDB0DA9BC9B0909090909E0909A000000000000000000000000000000000000000000000000000000000990BB0090B9A09A9CBE09B0D000000090000000000000000000000000000000000000009FFFFFFFFFFFFBDF9F9BE9F9EBDAD9B0DA9AD0BCBBDE9B0DADA9C000B090A0090900000000000000000000000000000000000000000000000000900000AD0F00A00ADA0D0B09BC9DA90000000000000000000009000000000000000000000009BFFFFFFFFFFFFFEBF9F0DB099099A9C9B0D9A9DB0DA9F0DA9090B09000090900000000000000000000000000000000000000000000000000000000000B09BA0009A99090A9CBCB0A90000009090000000000000000000000000000000000000BFFBFFFFFFFFFFDBD0DADB09F0F9AD09BCB9A9CBADB9F09A909E9090090900000900000000000000000000000000000000000000000000000000900090D0BCF0A0A9AA9A09A9A90F900000000000090000000000000000000000000000000009FFFFFFFFFFFFFBFDBFB990F0909C90F09090D0B9DADADFF90F09E9090000A90B000000000000000000000000000000000000000000000000000009000B0B09B009009AD0BC09CB90BD000000000900000000090000000000000000000000000BBFFFBFFFFFFFDFBC90DAD990F90B090BCBCB090E99B9A9DA909A90F09A090000909000000000000000000000000000000000000000000000000000009090F0B00A0A0B0BC9A9A9E9CB000000909000090000000000000000000000000000009FFFFFFFFFFFFFF9DB9F9DBCF99090DAD09090DA990F0F9FADA9AD0B9000900090000000000000000000000000000000000000000000000000000909009ADB00E000090B000B009E9AB900000000009000090090000000000000000000000009FFFDFBFFFFFFDF9FBDFFDBFDBDADA9099A9BC9B0D0B0B9EBDB9C90BCA90900090090000000000000000000000000000000000000000000000000000A0B090009B0000A90BB00DA09BD0E9000000090090000000000000000000000000000000BBFFBFDFFFFFFBFFDFFDBFFDBDBD9DB9009C9A9C9AD09C99FADA9A9099CB009000009000000000000000000000000000000000000000000000000009090F0090BB00A00A000B0A9F00B99A0000000090A0000009000000000000000000000009FFFFFBFBFFFFFFFFFDBC9009090B09CBDB0909A909A9A9ADBDBD0D0BCB0090009000000000000000000000000000000000000000000000000000000090909A090F0A00A9A9A099009F0FAD09000000009090009A00000000000000000000009FFFFF9E9FFFFFFFDBCB09BD9A9AD09E9090DAD090F09C90909BFAB0BC90DB0E90009000900000000000000000000000000000000000000000000000900F00090CBA0000000A09A0E9B0B0909000900009000000000000000000000000000000BFFBF9F9FFFFFFFDBC99FFFFADFF9E909009099ADB09A9ADA9BCF9D090B0B00900000000000000000000000000000000000000000000000000000000009090B09B0B00A00B00B0B09ACBDE9A9E90000000090000909000000000000000000009FBFFDA9BFBFFFBD9BFFFFFFFFFFEFF0F090A900900F0D090909B9EB0F09C90909090009000000000000000000000000000000000000000000000000909A0000000BF0000A0A0000B09B0B9C909A900900000090000000000000000000000000BFFFFBDA9FFFFFD0BFFFFFFFFFFFFFF9BFAD9AD00990B0F0BC9ADBDF90B0B0DA9A009000000000000000000000000000000000000000000000000000090909090900B000A0900A0B0B00F9E90B09C09000000900009900000000000000000009FFBF0F99FFFFF00BFFFFFFFFF9EBFF0BCFDA9F009000909909AD0BEB0F0909A90C90000000000000000000000000000000000000000000000000000000B0000A009AA000000A00000BCB9E9A90C9A90000000000000A0000000000000000009FFFFFF90BF9A9909FFFFFF9F009BDB0F0FBA9CB09AD00909E9A90BDB9D0BDA9090909A900000000000000000000000000000000000000000000000000090009090BA9F0A00A000A0B00B00B09A9B09A000000000900990000000000000000009BFDF990BDFFDF09BFFF9E9E99D000090909C0B0F009A000090DA99ADFA990DA9E9A0000000000000000000000000000000000000000000000000000009A900000009AB00000B00000A90F90F0D09A9D9000000000000E909000000000000000BFFBFE9A9B090900F9F9F9F9E9BD9B0CB090900909009090090090F9B0F00B0909090900900000000000000000000000000000000000000000000000090009009000B0F0000B0000000A9A0B09A9E9E0A9000000000009000000000000000009FFFF0909D09A909B9F9F9F9F9FCB0D99090B09909090000000090B00DFBDBC9ADA9CB00900000000000000000000000000000000000000000000000000090000009BCBB00A000A000A9A9AD09E9F90999C09000009009A90900000000000009FFF90B9F9A9FDFBFFFFFFFFFFFFBFDBF0BDA9CB0A90AD909090909909B90009A9090900900000000000000000000000000000000000000000000000009000000900B0A0A0000A00A00000B0BDA90ADB00A900000000000000000000000000000BFBE9090F9FFBFFFFFFFFFFFBFFDBF09F09DA9BD9E99A09A9A9A9ACB09E9B9AD09A9A09A0000000000000000000000000000000000000000000000090009000009009A9F00000B0000A00A00BCBD9ADBD00B0900009090909000000000000009FDF9900B0FADFFFFFFFFFFBDF9FBCBF09F0BDADA99E9DA9C90D099090B9C0D90B09C90D090900000000000000000000000000000000000000000000000000000009A00AB00A0000A000000B0B9A9ADA9A9009A0000000000000000000000000BFFBBCB099BDBFBFFFFFFBFFFAF9FBD09A0909909F09A99E9A9A90090900B9A0F09A990A90000000000000000000000000000000000000000000000000090000090A0B09F0000A9A0000A0B009ADADA9AD09000000090009090000000000000BFFDBC9909BCBFFFFFFFFFFFDBD9F0D0B9C99ADA9F09AD0F090D09E9B09E9900990D09A09009000000000000000000000000000000000000000000900000000090BC9000AA000000000000000B0DBDB0D09E9E909000000000000000000000099FBFDBF0BC099BDBFBFFFFDFBCA909A9009AC909B0BD0B90B0B0B0990F90B0F9E0B0B0C909A000000000000000000000000000000000000000000000000000900009A9AB0B0A000A000A00B000000BCBADA909A0090000000009000000000000BFFFBDBD9B9A9FADFFFFFFF9F99E09009A99A9B0C9CBD0F0D9C90B0FB0BD0909900909B00C90909000000000000000000000000000000000000000000000000009000A90BF0000A90000000000A9B0BD0B09E909000000000090000000000009FFFFFFFBF09D09FFBDFFFFBE9F099009000090C9B9A9A99B0B9BD9F90D0B9E9A0BDA9009A90000000000000000000000000000000000000000000000000009009ADA90A00B000000A0000A0A00900FF0B0DA90F000000000000000000000009BFFFBFDBD0DBA9BF9FFFFF9FDBE9B00900909009BC0DBD0F09CBC9E90F9BDA909D9009E9090A9000000000000000000000000000000000000000000000009000900900B0FBA0A00B000000000A00A90B9E9A9E90B00000000009090000000000FFFFFFFFBFBD9E99FBFFFFFBFDF9C9BC9B09C9B009B09A90F9BDBFBDB9E90DADB0A9B09A90900900000000000000000000000000000000000000000000000090A90A0B0B0AF00000A000000000009A9CBDAD09AD090000000000000000000009BFFFFFBDFDBE99F0BDBFFFFFFBFFBC9B0DA9A090909F09F90F0F99CBCB9F9B90D9C0D0900F0900090000000909000000000000000000000000000000000009009090B00AB9B0000A0000000A00B0A9A90B9A9E90BC000000000009000000000BFFFFFFFFBFF9FE9BDBFFFFFFFFDBCBD0F09D9F0F09A09E90FBDBEFBDBDA9E9E9A9B9A9A90900B0900009009E9ADA0000000000000000000000000000000000A900AB0A900EA0000900000000000A0B09E9E9F09A900000000000900000000009FFFFFFBFFF9FF9BCBDFFFFFFFFBFDB0B09F0B099009DB9BFBDBF9BDB0F9F9B9F9AD0D09C9009000009000B0909090000000000000000000000000000000090909A9009A9ABF0A0A0A00000000A09000A90BCBCBD09000000000000909000000FFFFFFFFF9FFF9FDBFBFFFFFFFFDFADF9DB0BC9E0D9A9CBD9DBCBFDBDF9E9E9E9C9A9A9A9A9A0900900009C909009B00000000000000000000000000000000900A90ABE0A00B0000A9000000000A0A0B0BC9A9B0AF0000000000000000000009BFFFFFFFFFFFBFBFDBDBFFFFFFFFBDB0F0DBDBB99A09B9EBEBFBF9FE9FBDB9F9B9BDB0D9090900900009009A90B00C90000000000000000000000000000000A909A990B00B0F00009A00A0A0000000900B0BCBCBD00900000000009000000000BFFFFFFFFFBDFFF9FFFFFFFFFFFBDFFDB9A909C9A99FCBDBDF9FDF9BFBC9F9ADE9E90F0BD0B09A00900009090C909B00000000000000000000000000000009009E0A0B00B0AA0A00A0A0909000A9A0A0B0F09A9B0B9E09000000000000000009FFFFFFFFFFFFF9FFFFBFFFFFFFFDFBCB9E9CBCB0D0F0B9F9FBF9FAFFDBDBE9F9B99CB990A9C9000900909A09090F000000000000000000000000000000000090BA90B00B0A0F0000B009AAA0000000000B0A90C9C009A0000000000900000000BFFFFFFFFFBFFFFBFFFFFFFFFFFBDDBDE90B909B0B9BDF9EBDEFBDF9ADBF9F0F0F0BC9E9DA900900000009000B09090000000000000000000000000000009A9AD0A9AA00A00B0A000BAE9000000A000090B9E9A09B90D9000000000000000009FFFFFFFFFFFFFBFFFFFFFFFFFFFFBE9A9F90FBCBD0F9A9F9FBDBFBDFF9F0F9F9F9F9B09A909A90909000009A90BCB00000000000000000000000000000000909A90090B00B0F0000B0B0A0A0A0A000A0A0A09A99AC09A0900000000000000000BFFFFFFFFFFFFFFFFFFFFFFFFFFDF9F9F0BD09909B9CBDADBDBFDFBDBF9F9F09E90BC9F9E9E900A000909009C909000000000000000000000000000000009CADA0B0A000B00A000A0A00000000000000090BBC9E090BCB000000000000000009FFFFFFFFFFFFFFFBFFFFFFFFFFFFBCBD0BD0BDADB0FBDBFFFFDBFBDBF0F9F0BDB0BD9A9090909090900000900000900000000000000000000900000000009A90900A09A000AB000000000000A000A0000A000B09B09090B00000009000000009BFFFFFFFFFFFFFFFFFFFFFFFFFFFDF0BDA0F9A9BCB0DAF9BCBFCBDEBDBFE9F9AD9CBADADA9A9E9000000090B000000000000000000000000000000000009009A0B09A00A0A0F0000000A0A0000A0000A00A9A9F0D009A9C90000000000000000FFFFFFFFFFFFFFFFFFFFFFFFFFFBF9F09DB09D099DBDBDFFBDBFFBDBFDB9F9F9BA9D909B0D09009090000000900000000000000000000000000000000000B00900A00B0009AA000000000009A000A00000000A0B9A9000B0000000000000000BFFFFFFFFFFFFFFFFFFFFFFFFFFFFFCBDA09F9A9E9A9ADAF9FFF9FDBFDADFADAD0DB0BDAD9A909A000090000900000000000000000000000000000000009009E0A900A00A9A0B000000A0A00A000A000000B0B9BCAC00090C9000009000000009FFFFFFFFFDBFFBFFFFFFFFFFFFFFDBDA99F0AD0909FDBD9F0B0F0BFCB9FB9DB9FB0BDA9A090F0909000000900B00000000000000000000000000000009009009000A90A0000E00A0A090000000A9000A000A0A0B99090A90A00000000000009BFFFFFFBFFFFFFFFFFFFFFFFFFFFBF909F00990B9FA9ADBEBDBD9BD9BDFBDFADE90F099C9F09090DA90000000900000000000000000000000090000000A09A90A9A900A9A9A0B000000A0000A000A0A00000B0F0ACB0090090900009090000000BFFFFFFFFBDADBDBFFBFFFFFFFFDFFFA9BDADBC09FDBC99DADAF0BE9BDEBDB9BF99F0BB09A9A9A0000000000090000000000000000000000000000000900C0B000A0A000A00F00000A0000A000B0A0000A00BA90B00909000000000000000009FFFFFFFFBCB9B0BC9FDFFFFFFFFFF09D0909099BC9A9B0F0F9D9FD9FCB9DADFC9AD0BD0F0D09C9909000000000000000000000000000000000000000909A9900B00000A900AB0A00B0000A000A0A000A000B000B0DA00A009000009090000009FFFFFFFF9F9F0D99BDAFBFFFFFFFF9F0BCB0BCBC9A9C0F9B0B0A90B0B9FABDA9BDABD0B909A909A0000000000000000000000000000000000000000000090A0B0A00A90A0B0A00A000A0000000090A0000A0A9A9A0D009900000000000000009BFFFFFFFFFFBF9E90B99FDBFFFFF9E90909C909A909B90D0D09909090909DA9DABD09F0CB0D0B0090000000000000000000000000000000009000009099AC9A090B00A0B000F090A00000A00000A9A00009A000A9A0900AC0900900090000000BFFFFFFFFFEDBF9F9CBCBFFFFFFFFDBDB0B90B090DAD0B0B0F0FBCBCBC9A99E9D0F9A9B909A9090000000000000000000000000000000000000000000A09B09A0A00B000A00A9A000000A0000A00A00A00A00A09A90B00990000000900000000FFFFDFFFF9FBCBCBCB99F9FFFFFFFBE909C09C90B090BC9F9BD0090909AD0B9B0B9ADAD0F090CB09000000000000000000000000000000000000000090DA0A090B0A0A9A90AB0000A00A0000090A00000B00009ADAD0C900A000009000000009BFF9BBFF0FBC909099ACBDBFFFFFBD99CB09A9AC9BCBDBBD0F0F9BCB0909ADACBDAD990B090B90000000000000000000000000000000000009000009A9A9009AA00009A0A00FA000000000000A000000A0000A0BA9A9BC9090000000000000009FFFC909FFC0000000990B9BFFFFFADA9090009900909C0FBC900090BCB09099909ADAD09A90009000000000000000000000000000000000000000B0C9A0B0A090B0A000000B0A0A00A0000000A0000000A00000F0F00B0F0900000000000000BFF90090BFF00000000090FDFFFFDFBCB0E99000B090B9F0FE00000090090000090909A9C90DA900000000000000000000000000000000000000090B909A0F9A0A0A9A0B0A0F000000000000A0000000000000A9AA9BD0B09A000090000000009FBCB0009EF0900000090F9BFFFFFBD9099000B9D00900BFF00000000900090B0A9A9A9CB0B0900000000000000000000000000000000000900090900EB09A00B009A9A0000B00000A00000000000000A000A09E090F0ADAD000000000000000FFFFDA9009000000099A9B0FFFFFBC9A090009000BD009FFC0900000000000909D090D9A909000900000000000000000000000000000000000900DAC9B00A9AB0B0A0A9A000F0A0A000A0000000000000A0000ABFAB0F909A9000090900000099FFFBDA9000000900009C9FBFFFFFFE9DA0F009090A9F000F000000000009A0900B09A0900009000000000000000000000000000000000900009A09B00BE9A00A000B000A00B00000A000000000000000000000009AB0F09C00900000A900000ADBFFFFBD0B0900909C9B09FFFFFFBDA9900900D090090900000000009000900B09E99CA909000000000000000000000000000000000000090009000B00B09A90BA00A090A0F000000000000000000A00000000BAA90F9E9A900000009000009BFFFBFDFFBDF0F0A99A9CBFFFFFF9FF9CB09A90A90090F0F090009000090909090C90A900000000000000000000000000000000000000000000900BD0B0A0A9A0000A90A000A00A00000000000000000A00000A0090A9A090090000000000000BFFFFFFBE9E9B9F9DA9DBBDFBFFFFE9CB0C90099009000909CA9900D99CB09AD0B90B909000000000000000000000000000000000000009000000090A0B0A9ACAB0A90A0000B0000000000000000000000000009A0A9ADBE90000090009000090F9FFBFDF9F9E90B099A9FFFFFBFF9FBC9B00900090B0909A99CA990A0909C9A9CA90C00900000000000000000000000000000000000000000090B0A9A0B00AB0000A000000F0000A0000000000000000000000A9A00009009090000000000009FAF9E9ADA0909009AC9E9BFFFFFBFCBB0C9F0F0B09090BC90B99CB990B0B0090900B0900000000000000000000000000000000000000000000000D0A9A0B000B00A9A0A000B0A000000000000000000000000A0A09A90ADB00009B000090009BFF9E9C9090000090D9B9FFFFFDFFFBD0F9A090900000909A9C9A900E90D09F09A9D09A900000000000000000000000000000000000000900009090A9A090A9A00A00000000A000A00000000000000000000000900A0009000909000000000009FFFF9B00000909ADBAFFDFBFFBFFADAF90090000090909AD09ADBCB99E9A000090A00000000000000000000000000000000000000000000000000A9A0B0A9A00A00A0A0000F0A000000000000000000000000A0A000B0009000090900090900BFFFFFFFBDB9FBFFBDF9FBFF9FFFDFBDFE990090900000090BC90090009090909E090909000000000000000000000000000000000000000000909ADA900B000A00000000000B00A000000000000000000000000B0A9000F00B9000A0900000909FFFFFFFFFFFFFF9FBFFFFFFFFFFBFFBF9EBD0A000000000009A9A9CB000000B0900000000000000000000000000000000000000000000000000090A0A9EBA09A0A00000000F00000A00000000000000000000B0000A090090C0909000000000BFFFFFFFFFFFFFFFFFFFBFFFFBFFFFFDFFFDAF99090900900900D00900909090900909090000000000000000000000000000000000000000009A90A9E9A900AA000000A0000A0A00000000000000000000000A000A00000B009B000090000009FFFFFFFFFFFFFFBFFFFFFFFFFFFFFFBFFFBFFFDEF0B009009009009009CB09000000000000000000000000000000000000000000000000000000009A9A0A0A900A000000000F00A00000000000000000000000BA900A00900B00F090009000909FFFFFFFFFFFFFFFFFFFFFFFFFFFFFFBFFFFFFFBDBCBDA09A09A09A90B00000000000090000000000000000000000000000000000000900009090FA00090000A00000000000B00000000000000000000000000000A900009009009E9A0009009FFFFFFFFFFFFFFFFFFFFFFFBFFFBFFFFFFFFFBFFFFBCBDBC9F0900009090000000000000000000000000000000000000000000000000000900A0900B0A00A00000000000000E00000000000000000000000000B0A00A0000090B00909909009ABFFFFFFFFFFFFFFFFFFFFFFFFFFFFFFFFFFFFFFFADFF9E9B0000090900000900000000000000000000000000000000000000000000000090090DA0B0A90A000000000000000B0A00000000000000000000000A0A000000A9B0090B0BCA00A909FFFFFFFFFFFFFFFFFFFFFFFFFFFFFFFFFBFFFFFDFFB9EBD0090900000000000000000000000000000000000000000000000000000000090000B09A0090A0000000000000000F000000000000000000000000000000000000099AD0D09090900BFFFFFFFFFFFFFFFFFFFFFFFFFFFFFFBFFFFFFFFBF9EF9009009090900000000000000000000000000000000000000000000000000009000090DA00B0A000000000000000000A0000000000000000000000000000000000000AC9A90B000009C9BFFFFFFFFFFFFFFFFFFFFFFFFFFFFFFFFFFFDBFFFF9DE900900A090000009000000000000000000000000000000000000000000009000090A909A90B0A00000000000000000F00000000000000000000000000000000000090909CB0D0B0009BFFFFFFFFFFFFFFFFFFFFFFFFFFFFFFFFFFFBFFDAF9EB900DA90900000090000000000000000000000000000000000000000000000000000090BC90A00000000000000000000B000000000000000000000000000000000000A90B0B09A90090B0FFFFFFFFFFFFFFFFFFFFFFFFFFFFFFFFBFFFFFBF9F9000B0900090009000000000000000000000000000000000000000000000090000090A9AD00B000000000000000000000E00000000000000000000000000000000000090090DAD0900009FFFFFFFFFFFFFFFFFFFFFFFFFFFFFFFFFFFFDBDFDBCB090090909000000000900000000000000000000000000000000000000000000000009C90BA0A00000000000000000000B00000000000000000000000000000000000009ADA90B00F009A9BFFFFFFFFFFFFFFFFFFFFFFFFFFFFFFFFFFFFB0BCBD0090B00B09000900900090000000000000000000000000000000000000900000900A90BD090000000000000000000000F00000000000000000000000000000000000A009090BCBD090009FFFFFFFFFFFBFFFFFFFFFFFFFFFFFFBFFFA90F9DB9A090D00900009000000000000000000000000000000000000000000000000000900090F00A0A000000000000000000000A0000000000000000000000000000000000000B0B0F0900B0099BFFFFFFFFFFFFFFFFFFFFFFFFFFFFFFFFFE9FF9DA9C0909A90090000090900900000000000000000000000000000000000009000000000BDA9A9000000000000000000000000B000000000000000000000000000000A00000909C909EBD00B0C9BFFFFFFFFFDBFFFFFFFFFFFFFFFFFFFFBD909EBDA90009009009009000000000000000000000000000000000000000000000000090090009C00B00000000000000A00000000E000000000000000000000000000000000000009ADB090AD009A0FBFFFFFFFFFFFFFFFFFFFFFFFFFFFFFFFE9FBDB0F0900B900900000909000090000000000000000000000000000000000000000000009BCA9A0000000000000000000A00000B000000000000000000000000000000000000B0A909F9F9A900999FFFFFFFFFBFFFFFFFFFFFFFFFFFFFFFFDA9FADF90009C0000900900000900000000000000000000000000000000000009000090000B00990900A0000000000000000000000A00000000000000000000000000000000000000D0BE9A00DAD090BFFFFFFFFFFFFFFFFFFFFFFFFFFFFFBFF090F9F90009A9090B0090090090000009000000000000000000000000000000000000009AD9E90E00A000000000000000000000000F00000000000000000000000000000000000B09A909E9F9A909A9E9FFFFFFFF9FFFFFFFFFFFFFFFFFFFDFF09F9F9A900090009000009090000900000000000000000000000000000000000000000000A09009000000000000000000000000000A000000000000000000000000000000000000009E9E9A9C9E90909BDBFFFFFFFFFFFFFFFFFFFFFFFFFFFFF9A9E9ED000909000900900009090000000000000000000000000000000000090000000099D0A9A0A09A00000000000000000000000B00000000000000000000000000000000000A09A909F9E9A90F09BCBFFFFFFFDBFFFFFFFFFFFFFFFFFFFFBC09BDA90909A00090000090900A0900009000000000000000000000000000000000000BCA009C9000A000000000000000000000000E0000000000000000000000000000000000099AD00B0A9E9E90BC0B9FBFFFFFAFFFFFFFFFFFFFFFFFFF9FC99FDA9000090909000909A0009090009000000000000009000000000000090000000090090B0B0A009000000000000000000000000B000000000000000000000000000000000A0A0DAFD099E909E90BD0F9FFFFFFDBFFFFFFFFFFFFFFFFFFFBF009A909009E0009A9000090900000000000090000000000000000000000000000009A0F009CBC000A00A0000000000000000000000B000000000000000000000000000000000090B09A9AC99FA99AD0B9ADABFFFFBFFFFFFFFFFFFFFFFFFFFDE900D0009009900000090900090909009000000000000000009000000000000000000D9009A90B00090000000000000000000000000E000000000000000A000000000000000000000DADADB0E9DAD09BC09BDF9FFFF9FFFFFFFFFFFFFFFFFFFAF099B09000B000909000009090000000000900090000000000000000000090000000B0AD0B0DA00000A000000000000000000000000B00000000000000000000000000000000000A9B0BDB0E9FADA9BCBDBCB9FFFF0FFFFFFFFFFFFFFFFFBF9FD0BC0009009009A900090900A09A9000900000000000000000000000000000000099C090B0DA9A09A00000000000000000000000000A00A0000000000A00000000000000A0000000009CB0F9B09F9E9B0B09ADBFFFFDBFFFFFFFFBFFFFFFFFFF0C0B0B000909000009000009090000900000090000009A0090000000000000000000BDA9C9A000A0000A00000000000000000000000F0000000000000000A0000000000000000000BCA9CBCF0F0BCBCE9CB0DADBFFFADBFFFDFFFFFFBFFFDBDFB09C909009E0900900090900009090000000000000000900009000000009000000B0009A0F9A009A000000000000000000000000000B00000000000000000000A00000A0000000000090B9B0F9E909B99A9CB9A9FFBDBFFDFBFFFFFFFFFFBEFBC9A900000090009000000009090000090009000009000000000000000B0000000909E90D90009A00000000000000000000000000000A0000000000000000000000A000000000A0000B000C0FDA90BCBCAFDB90FDFBDCBFFFFFFFDFFFDFBDFDBC9090B090090909009090909000A9000000000909000A900009000000900000009ADA90F00A0B0000000A00000000000000000000000F00000000000000A000000000000000000000000B0909ADF090DBD9A9E99A9FFB9FFBFFBFBFBFBFDAFBDB0000000090A0000000000000090009000009000A0090000000000000C90000900909E90B00000A00000000000000000000000000000B00000000000000000A00A000A000000000A000000A909ADF0B0FADDA9EBDA9FED9FF9FDFFFFDFAF9DAFCB00900000909009000009009</t>
  </si>
  <si>
    <t>Dodsworth</t>
  </si>
  <si>
    <t>Anne</t>
  </si>
  <si>
    <t>7 Houndstooth Rd.</t>
  </si>
  <si>
    <t>WG2 7LT</t>
  </si>
  <si>
    <t>(71) 555-4444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</si>
  <si>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D999D999999D9D999DB99DD9F9D9D9D99D99D9F9D999BD9FD9D9D9D9D9DFD9F9F9DBDBD9DBD9DB9FD9FDFFFFFFFFFFFFFFFFFFF9D9F9DB9D9DFD9DB9F9BDF9F9D9DBD9BD9F99DBD99999999D9DBDBD9BDDD9F9DBDBD9F9D9D99D9BD999D99D9D99DB99D999D9F9D9F9D9D9999D9B9BDBD99F9D9999D9DBD9FDBDBDBDBDBD9F9D9DBD9D99FD9F9DD9FDD9FFFFFFFFFFFFFFFFFFDBDF9DBDD9F9DBD9DD9DD9D9DDBD9D9DD9D9D99D99999D99D9F9D9D9DD99BD9D9D9D9F9DBD9FD9DD999DB9DBD99D99D999D999D9BD9D9DBDBDD9D9DD9D9DD999999999FD9F9D9FD9D9D9D9F9D9F9D9DBDF99F9DF9F9F9FFFFFFFFFFFFFFFFFFFFD99DF9DB9DF9D9D9F9F9F9F9BD9F99F9F9DBDF9D99D999D9D9D9D9F99BDD9D9F9F9F9D9D9D99BD999999D9D9F99D999999D9F9D9D99F99DD99B9D999D9B99D999D9D99FD9DBDD9DFDBDBD9D9D9F9F9D99DF9FD9FD9FDFFFFFFFFFFFFFFFFFFFFBDF99D9DFD9F9DBD9D9D9D9DD9D9DD9D9D9D99F99999999B9DBDBD9D9D99DBD9D9D9D9F9F9D9D9BD999D9F9D99DBD9D999BD9D99D9D9D999D9D99F9F9D9DB9D9999BD99F9DDB9F99D9DD9F9F9D9D9DBD99D9DBD9FD9FFFFFFFFFFFFFFFFFFFFFD9DDBDB9DBD9F9DBDBDBDBD99F9F99F9F9F9D99D9999D99D99D9D9DBD9F9D99F9DBDBD9D9DBD9DD9F99999DBD9999999F9D9DBD9BDBD9FD9BD99D9D9D9D9D999999D9DFD9F9DD9DF9F9DBD9D9F9D9D9D9FDF9DFD9FDDFFFFFFFFFFFFFFFFFFFFF9F9D9DDBD9F9D9D9D9D9D9FD9D9DF9D9D9DBD9F999999D99D9DBD9D9D9DBD9D9D9D9DBD9D9D9B9D999D9D9D99D9D9999D9F99D9D9D99D99D99F9D99DB999999D9D9DF99F9DDBDF9D9DBD9D9F9DBDBDBDDB9DBD9F9FFFFFFFFFFFFFFFFFFFFFFFD9FDBDBDBD9D9DBDBDF9F9D9BD9F9D9F9F9D9D999D9D999DBDBD9F9DBD9D9F9DBD9F9D9F9DBD9D9D9999BD9F9B99999D99D9D9BD9D9D9BD99D9D9BD99D99D999F9F99FD9DBD9D9D9F9D9DBD9D9D9D9D99DDBDF9DD9FFFFFFFFFFFFFFFFFFFFFF9F99D9D9DFD9F9D9DD9DD9FDD9D9DBD9D9D9DBD999999D99D9D9D9D9DBD9D9D9DBD9F9D9D9D99D9F999D9D9DD9D99999FD9F9D9D9BDBDD9DF99F9D9D9BD99999D9DD9D9F9DBDBDBD9F9F9D9F9F9F9DBD9BDDBDF9FDFFFFFFFFFFFFFFFFFFFFFFDDF9FDBD9DBD9DBDB9F9BD99F9F9D9D9F9DBD9FD999D9BD99D9F9DBD9D9F9DBD9D9D9DBD9F9D9BD9D99999F99D999D9D99D9DB99FD9D99D99DD9D9DB9D9999DBDDB9DBD9DBDDD9D9D9D9DBD9D9D9DBD9FD9FD9DF9FFFFFFFFFFFFFFFFFFFFFFFFBDD9DD9F9D9D9D9DD9DD9FD9D9D9F9F9D9D9D9999D99D9D99F9D9D9F9D9DBD9F9DBDBD9D9DB9D9F99999D9D999999DBDF9D99D9D99D9F9BDDB9DBD9D99D9D9D9B9DBD9DBDDB9F9F9F9FD9D9F9F9F9D9D9FDBDF9DFFFFFFFFFFFFFFFFFFFFFFFFD99F99F9DBDBDF9F9FDB9D99F9F9D9D9DBD9F9D9999D999BD9D9F9F9D9F9D9D9DBD9D9DBD9DD9D9D999D9D9D999D99D99DB9DBD9D9F9D9D99DBD99D9999B9DBDDD9DDF9DF9DDD9D9DD9BDBD9D9D9DBDBDBDDBDFFFFFFFFFFFFFFFFFFFFFFFFFFDFD9FDDBD9D9D9D9DD9DF9FD9D9F9D9F9D9D9F99D9DB9D9D99BD9D9DBD9DBDBD9DD9DF9DBD99F9F9D9999F999999F99D9D9D9D9DBD9D9D9FD9D9D9BD9D99D9D9BD9B9D999F9F9F9F99DD9DBDBDBD9D9D9DBDD9DDFFFFFFFFFFFFFFFFFFFFFFFFF9FD9BDDBD9F9F9F9BD99D9F9D9D9F9D9DB9D9D99B9D99D9DD99F9D9DBD9D9DBDB9F99D9D9F99D9DB99999D99999D9F9F9DBD9F9D9F9F9D99D9DBD99999D9DBDDD9DDBDFD9D9D9D9DF99F9D9D9D9F9F9F9DF9F9FFFFFFFFFFFFFFFFFFFFFFFFFFD9DFDBDD9D9D9D9DD9DF9D9DBD9D9D9BD9D9F99D9D9F99F99D9D9F9DD9F9F9D9DD9DF9F9D9DD99F9D99D9999D9F9D9D9D9D9D9D9D9D99D9F9D9D9D999D9F9D99B9F99D9D9F9F9F9F99F9D9F9F9F9D9D9DF9FDFFFFFFFFFFFFFFFFFFFFFFFFFFFFDBD9DB9F9F9FDBDBDB9DBDBD9F9DBDD9D9F9D99999D9D99D9FDBD9F9BD9D9DBDBDB9D9DBD9B9D9D9999BD999D9DBD9DBD9DBD9DBD9D9F9D9BD9999D9BD9F9FDD9DFDBDBDD9DD9D99D9DBD9D9D9DBD9DBDF99FFFFFFFFFFFFFFFFFFFFFFFFFFFF9DBDFDD9D9DD9D9D9DD9D9D9D9D9D99F9D9DB9D9DF9D99DBD99D9D9DDDBDF9D9D9DD9F9D9D9D9F9D999D9999BD9D9F9D9F9D9F9D9DBD9D9D9DF9D99D9D9DD9BD999DD9D99F9DBDFD9D9D9F9F9D9DBDBD9DFDDFFFFFFFFFFFFFFFFFFFFFFFFFFFFDD9DB9DBDB9F9F9F9BDBD9F9DBD9D9DDB9DD99999DBDD999D9FDBDBD9D9DBDBDB9FD9D9F9DBD9DBD999D99D9D9D9D9DBD9F9D9DBD9D9F9D999999D9D9F9BDD99DF99DBDF9DBD999F9F9D99D9F9FD9D9F9DBFFFFFFFFFFFFFFFFFFFFFFFFFFFFF9BDBDD9D9DD9D9D9DD9D9F9D9D9F9D99D99F9D9DDD99BD9DBD99D9D9F9F9D9DDDD9DF9F9D9D9DBD999D99D9DBDBD9F9D9D9DF9F9D9F9D9BD9D99D9BDBD9DD999F99FD9D9DBD9D9D9D9D9FD9F9D99F9F9FFDFFFFFFFFFFFFFFFFFFFFFFFFFFFFFDDD9DB9F9DBDBDF9F9F9FD9DBD9D9F9D9DF999F9B99DD9D9D9FD9DBD9D9D9FDB9BDB9D9DF9DBD9DD999B9B9D9D99D9F9D9F99D9D9D99D9D999D9BD9D9DD9BD99DDD99F9F9D9DBDBDBDBD9BD9D9FD99DFD9FFFFFFFFFFFFFFFFFFFFFFFFFFFFFFFB9FD9D9F9D9DD9D9D9DD9F9DBD9D9F9F99D9D99DDF99DB9D999F9DBDBDBDD9DDD9DD9FD9D99DBDBD99D9D99F9DBD99DBDDDBD9DBDD9BD9F999D99D9F9BDD999B9DF9D9D9DBD9D9D9D9FDD9F9F9FDF9FFDFFFFFFFFFFFFFFFFFFFFFFFFFFFFFFFDD9FD9D9DBDB9F9F9F9BD9D9D9F9D9D9D9F99D999D9F9D9BDDD9D9D9D9DB9F9BDDBDF9BDBD9D99DBD9999DF9D9D9DF9D9F9D9F9D9BD99D99D999DBD9DD9BD99DD99D9F9F99D9BDBDBD99BD9D9D9D99D9FFFFFFFFFFFFFFFFFFFFFFFFFFFFFFFFF9F99F9DBD9DD9D9D9DD9F9F99D999D99DD9DBD9D9D9D9DD9B9DBDBDBD9DD9DDDBD99DD9D9F9DDBD9999DF99DBDBD9D9F9DBD99D9DD9D99D99BD9DDBDBDD999DB9DBD9D9DDBDD9D9D9FDD9F9F9F9BDFFDFFFFFFFFFFFFFFFFFFFFFFFFFFFFFFFF9D9D9DBD9DBDBDBDBDBD9D9DD9FDF99F9BD9D9DBDBD9F999DD9D9D9D9F9F9F9BD9FDDBDBD9DB9D9D99D99DF9D9D9DBD9D9D9D9F999DB9D99D9D9F9D9D99D99D9D9D9DBDB9D9BDBDBD99BD9D9D9DD9D9FFFFFFFFFFFFFFFFFFFFFFFFFFFFFFFFFD9F9F9D9F9D9D9DD9D99F9F9BD9999D9DDB99F9D99D99DBD99BD9BDBD9D9DDDDBD9F9DD9DBD9DBDBD9DF9D9DBD9F9DBD9F9DBD9DF99D99F99DBD9DBD9DB999BD9DBD9D9D99D9D9D9DFD9F9F9FDBD9FDFFFFFFFFFFFFFFFFFFFFFFFFFFFFFFFFFFDD99DBD9F9F9F9F9FDD9D9DD9DD9D9999D9D9D9DDBDD9D9FD99DD9DBDBDB99FDBD9F9F9D9D9D9D9D9BDDBD9D9D9D9D9F9D9D9D99D999D99D9D9F9D9BD9D99D999D9F9D9F99D9F9F999D9D9D9DD9F9FFFFFFFFFFFFFFFFFFFFFFFFFFFFFFFFFFF9F9DBD9D9D9D9D9D9DBDBD99F9BD9F9DDF99DBDB9D9BD9D99DDB9D9D9D9DDF9D9DF9D9DBDBDBDFDBDDDBD9F9F9F9F9F9DBD9F9FD9F9D9D9F9D9D9F9D9999D99DF9D9DBD9DBDBD9D9DDBDBDBDB9F9DFFFFFFFFFFFFFFFFFFFFFFFFFFFFFFFFFFFD9F9D9F9F9F9F9F9F9D9D9FD99D9D9DB99D9D9D9D99D9DB9DB99D9F9F9F9F9F9DF9F9DBD9D99D99DBF9DF9DD9DD9DD9D9D9D9D99D99F99D9D9F9D9D99D999BD99DBD99D99D9D9DBDB9D9D9D9DD9DFFFFFFFFFFFFFFFFFFFFFFFFFFFFFFFFFFFFFD9DBD9D9D9D9D9D9F9F9D999D9F9999DF99F9D9F9F9D99D9D9DBD9D9D9D9D9FD9D9FDD9F9DDBDFDDDF9DF99F9BDB9F9F9DBD9D99D99DBD9FD9F9D9DB9D99D9D99D9FD9F99F9F9D9D9F9F9F99F9BDFFFFFFFFFFFFFFFFFFFFFFFFFFFFFFFFFFFF9F9DBDBDBDBD9F9D9D9F9DDF9D9DFD99DF9D9BD9D9DBDDBD9D9D9DBDBDBD9F9BDBD9BD9D9B9D99BDF9DF9DF9DDDDD9D9DD9DBDBD99D9D9D99D9DB999D999D99BD9D99D99D9D9DBDBD9D9D9DF9DDFFFFFFFFFFFFFFFFFFFFFFFFFFFFFFFFFFFFFD9D9D9D9D9D9F9DBD9D9DB99D9D999D99D99DD9F9D9D999DB9D9F9D9DD9DBDDD9D9FDDF9DDDBDFD9DDF9DF9DBDB9BDBDB9F9D9D9D9F9DBD9FD999D9D9999F99D9DB9D99DBDB9F9D9DBDBDBD99F9FFFFFFFFFFFFFFFFFFFFFFFFFFFFFFFFFFFFFF9DBD9F9F9F9D9D9DBDBD9DD9F99DDB9DB9DB9D9DBDBD9D99D9D99DBDBDBDDB9F9FD9F9DBDBD9D9F9F9F99FDD9DDD9D9DD9D9D9DBD9D9D9D99F9D9D9BD9D99D9D99D9F9D99DD9DBD9D9D9D9FD9DFFFFFFFFFFFFFFFFFFFFFFFFFFFFFFFFFFFFFF9D9F9DD9D9F9F9F9D9D9DB9D99DB99D9D99DF9F9D9D9F9FD9F99D9D9D9DF9DD9D99F9F9D9DBDBDDFDDDFD9F9DB9FDBDBDF9F9F9D9DBDBDBD99D999D9999D999BDDBD999D9BDBD9DB9DBDBD9BD9FFFFFFFFFFFFFFFFFFFFFFFFFFFFFFFFFFFFFFF9D9DBDBD9D9DD9F9F9F9DF9DF9D9D99FD99D9D9F9D9D999D9D9F9BDBD99F9F9FD9DD9F9FD9DDBDDBDBDBD9DBDD9DD9D9DD9D9D9F9D9D9D9D99DBD99D99BD9FD99D9DDB9D99D9F9D9BD9D9FD9FFFFFFFFFFFFFFFFFFFFFFFFFFFFFFFFFFFFFFF9DBDBD9D9F9DB9F9D9D9D99D99D9F99D99D999F9D9F9DBDDB9F99DD9D9FD9D9D9DF9BDD9DBDF9DFFDFDDDFDF9D9F99F9F9BDBD9F9D9F9D9DB9D99D9F99DD9D999F99B99D9D9F9D9BDDDBDBD9DFFFFFFFFFFFFFFFFFFFFFFFFFFFFFFFFFFFFFFFF99D9D9F9D9F9DD9D9F9DBDDBD9D99DB9D99FD9DBD9D9D999D99D999F9D9F9F9DB9DDDBDBDF9DBD9F9F9F9D9DF9DFD9D9DDD99D9DBD9D9F9D99D9999D999B99DD9D9D9D9DBD999DD9B9D9D9F9FFFFFFFFFFFFFFFFFFFFFFFFFFFFFFFFFFFFFFFFDF9DBD9F99D999F9D9D9D99D9B99D99DB9D99F9D9DBD9D9D9D999FD9DBD9D9F9DDBDBD9DD9FDFDFDFDF9FDF9DF9DBDBDB9FDBDD9D9DBD9D9D99F9D9BD9D9D9B9D9D9D9B9D9DDB99DD9F9F9DDFFFFFFFFFFFFFFFFFFFFFFFFFFFFFFFFFFFFFFFF9DBD9D9DDF9DF9D9F9DBDF99DDD9B9D9D99D99DBD9D9F9F9F9DF999D9D9F9D9F99D9DBDBDF9DBDDBDBDFDBDDBDDBDDD9DD99D9BD9DBD9D9F99D9D99D999D99DDB9F9BDD99DB9D9DB9F9D9DBFFFFFFFFFFFFFFFFFFFFFFFFFFFFFFFFFFFFFFFFFF9D9F9F999D99DBD9D9D99DF99BD9D99D999D9F9D9F9D99D9DB9D9F9F9F9DBD9DFDBDDBDD9FFDFFFDFDF9DDBD9F9DB9FDB9DF9DDBD9D9BD99F9999D999F99D999D99D999F99D9DBDD9DBDBDFFFFFFFFFFFFFFFFFFFFFFFFFFFFFFFFFFFFFFFFFFDDBD9D9FDF9FD9DBDBD9FD99DD9D999F99DB9D9F9D9D9D99D9D9D9D9D9DBD9DBD9DDBDDBDBD9F9DFDBDF9FDF9DF9DD99DD99DB9D9D9DD9D99D9DB9D999D99DBD9D9D9D99D9999D99F9D9DDFFFFFFFFFFFFFFFFFFFFFFFFFFFFFFFFFFFFFFFFFFF9D9DBD999D99F9D9DBD99FDB9D9BD9D999D99D9DBD9F9F9F99F99DD9F9D9F9D9F9FDDBDFDFFD009FDFDF9FDF9DF9DFDBDF9DD9F9F9BD9F9D999D9BD9D9D99D99F99B9D9BD9F99F9D9F99FFFFFFFFFFFFFFFFFFFFFFFFFFFFFFFFFFFFFFFFFFFF9DB9DBDDBD9D9D9D9D9D999D9BD99D9D999D9BD9DBD9D9D9DD9DB9BD9F9DD9F9DF9F9DF9FDFF909BDF9FDF9DFD9DBD9D99DB9D9D9DD99D99F9D99D99F99BD9F999D9DB9D9999F9DBD9DFFFFFFFFFFFFFFFFFFFFFFFFFFFFFFFFFFFFFFFFFFFFFF9DD9D99D9FD9F9BD9F9DD99D99D9B9F99DB9D99D9DBD99F9BD9D9D9D9DBDF9FD9FDFD9FDBDF09909FFFDBDFDBDFD9F9FDF9DF9DBD9BD99D9999D99D999D999D9D9D99D99D9D9D9D9FD9FFFFFFFFFFFFFFFFFFFFFFFFFFFFFFFFFFFFFFFFFFFFD9DB9DBDBD9999D9D9D9DB9DB9D999D99D99D9DF9F9D9F9D9D9D9D9F9DBD99DD9F9DBDFDFDFD90D999DDFDF9FD9DBDD9D99D99D9D99D9DB9D9F99D999D999D9999B9999D9B99F9BD999FFFFFFFFFFFFFFFFFFFFFFFFFFFFFFFFFFFFFFFFFFFFFFF99D9D9D99DFD9D9BD999D9D9BD9D9D999D9B99D9F9D9DBD9DBDBD9F9DDFDF9FDDFDBDBFDFF0B00D09B9FFD9FF9DBDBDF9FD9F99FD9D9D99D9D9B9DB9D9B9D9F9D99D99D9D99DDBDF9DFFFFFFFFFFFFFFFFFFFFFFFFFFFFFFFFFFFFFFFFFFFFF9DDBD9D9F9999F9D99F9DB99D99999F99D9D9D9D99DBD9D9F9D9D9D9DB9DBDF9FF9FDFDFFDFC9D9099009DFFD9DF9DD99D99D9DF99F9D99D9999D999D99D9999999DB999999D99D99DFFFFFFFFFFFFFFFFFFFFFFFFFFFFFFFFFFFFFFFFFFFFFFF9BDDB9D9D9D99DBD99D9D9D9D9D9BD9DB999DB9DDBD9D9BD9DBD9F9FDDBD9DFD9FDF9FDFFF9B9099C900BD9FDF9DF9FDF9FD9D99D9D9BD9B9D99999999999D9999999DBD9D9BD99F9FFFFFFFFFFFFFFFFFFFFFFFFFFFFFFFFFFFFFFFFFFFFFFF9D999DB99F99D999D9D99DB99B99D9999D9D99D999D9F9D9DBD9F9D9DBDDFBDBFDBDFDFFFD00E909909009F9FDF9D9D99D99DB9D99D9D99D99D999D9999D9999D99D99999BD99FD9DFFFFFFFFFFFFFFFFFFFFFFFFFFFFFFFFFFFFFFFFFFFFFFFD9D9F9D9D9D9BD9D999BD9DD9D9999D9D9DB9D9BDDB9D9D9D9D9D9FDBDDBDDFDDFDFFDFDFFB990DA9D0900099B9FF9DFD9DBD9DBD9B999999999D999D99999999999999D9D9D99D99FFFFFFFFFFFFFFFFFFFFFFFFFFFFFFFFFFFFFFFFFFFFFFFF9BD999D9999D999DBD9999999D9D9BD9B9D99D99D9D9F9F9F9F9D9FDBD9F9FBFDF9FFDFDF00CB990990DB00009D9F999F9D9D9D99D999D99D9999999999999999999D99999BD9B9DFFFFFFFFFFFFFFFFFFFFFFFFFFFFFFFFFFFFFFFFFFFFFFFF9D9D9F99DBD9DBD99999B9999999BD99D99D9BD99DF9D9D9D9D9FD9FDDFDFDDDBDFDFFFFF9DB000990F00009E90BD9FD9D99F999D99D9999999999999999999999D9999BD9D99DDFFFFFFFFFFFFFFFFFFFFFFFFFFFFFFFFFFFFFFFFFFFFFFFFFD99BD99F9D999999999D9DBD999D99D999DB9D99F999D9F9F9F9D9FD9F9F9FFFFFDFFDFDFDA909090999000090909999DBD999D9999999999999999999999999999999D9999F999FFFFFFFFFFFFFFFFFFFFFFFFFFFFFFFFFFFFFFFFFFFFFFFFFF9D99D9999999D999D9999999B99D99D9F99D99D99DDBD9D9DDF9F9DFDFDFDBDFDFDFFFFF09000909090099009000999999D999999999999999999990990999999999999D9D9D99FFFFFFFFFFFFFFFFFFFFFFFFFFFFFFFFFFFFFFFFFFFFFFFFFF999999D999DB999999D99999D999F9999D999F9D9B9DBDBDB9DF9F9FDBDFDFFDFFFDFFFF909A9090F09D000000900099999999999099999909999999909909999999D99999999DFFFFFFFFFFFFFFFFFFFFFFFFFFFFFFFFFFFFFFFFFFFFFFFFFFD9D9F9999D99999D99999D99999999D999F9D999F9D9D9D9DDBDDDFDBDF9FFDFFDFFFFF99000000C990B0900900000009999999999909999999099090909999999999999BD9F9BFFFFFFFFFFFFFFFFFFFFFFFFFFFFFFFFFFFFFFFFFFFFFFFFFFF999999D99999D999999999D99D9D999D999999D9D9DBDBDDBDDBF9FDFDFFDFFDFFFFD9D9A0009DB0090000000000000000000099999909999999090909090909999999D99999DFFFFFFFFFFFFFFFFFFFFFFFFFFFFFFFFFFFFFFFFFFFFFFFFFFF9999D99F99D999999999999999999999999D9DBD9BD9D9F9D9FDDF9F9FDFFDFFFF9B9BF9C900E909099009A900000000000000000099909090990000909999999999999999D9BFFFFFFFFFFFFBFFFBFBFFFFFFFFFFFFFFFFFFFFFFFFFFFFFFFFF9D9B99999999999999999999999999999999999D9DBDD9FFD9F9DFDFDFDFFFFF99DC9D0900B090000900000000000000000000000000909090000900909099909999999D999DFFFFFFFFBFFBDF9FFDFF9FBF9FFBFFFFFFFFFFFFFFFFFFFFFFFD9999D99999999999999909999999999099999D99D9D9BD9DBFDFF9FFDFFFF999C9A9FF9909090A0990090900000000000000000000000000000000090909909999999999999FFFFFFFBFFFBFFBBFBFFBFBF9FB9BDBDBF9FFBFFFFFFFFFFFFFFF99999999999D9999909999990990999999D99BDF9F9FDFDBDDDBDFFDFFF909F09FDFF990B00B09000990A000000000000000000000000000000009009990999909099999999FFFFFFDF9FBF9BDFFFBBDBDBFBDBF9BBDBFBDFDBBDBFFFFFFFFFFD99D999999999909999999999090909999999D99D9D9D9BDDBFDFDFFB909909DF9BDFF9D09000B0900B90900000000000000000000000000000000900909090999909999999DFFFFBBFFBDFFFBDBFDFBFBDBFBDBFDBDBDBBBFDBFF9BFBFFFFFFF9999999D99909999990990909090990999999D9F9F9FDDBDDFFFF090900090B9C9B9D909000909E9BC09000000000000000000000000000000000009099909909990990999FFFFB9DB9FFBF9FBFDBBDBDBDBDBF9BFBFBDFDBFF9FFF9FBDBFFFF999999999999999909990999999999999999DBD9D9D99FDBF999099000900B0DB0D0B09090D000900990000000000000000000000000000000000000090099099099909909FFF99FBFFFBF9FBF9FBDBFBFBFBDBBDF9F9FBBBF9FBF9BF9F9FFFF999999999999999099900990999999999D999D9F9DBDFDBD9900900090009099090BD99C09BDA90900B0000000000000000000000000000000000000000900909909999990BFFA9B9BDBDBFBDBFB9F9F9FDBDBDFBFBFFBDFDBFBDBFDBFBF9BFF990999999099999990999999999909999B9D9F9DBD9999990000090909090900909D909B000990000090900000000000000000000000000000000000000090090990990999DF999BDBBFBDBFBDBFFBFBF9BFBFB9F9F9FBFBF9F9F9BBDBDBF9DBF9990999999999099909999909099099D99999999900900009000090000900B90F0AD0909990CF909090000000000000000000000000000000000000000000900909999909FB09B0B9F9FBF9FBF9BDBDBFF9FFFFBFFBFDBDBFBFBFDBBF9F9BB9099999999990999990909099999999999999990900000000000000090F900900099D990D9000B9A0000900000000000000000000000000000000000000000000909909999F0090999FDBFBDBDBDBDFBFBF9FF9FBDF9FDBFBFDBDBDB9F9BF9F990909999990999090999999990999999999900000000000000000009099009099B90909900009090BC900000000000000000000000000000000000000000000000000909099F909B9B9BBDBBFBFBFBBDBDBFBFF9FFBFFBFBDBFFFBFBF9FB9B9A990990990999999990090999999990990900000000090909009000009AD090B000F0F909DB09090C9009090000000000000000000000000000000000000000000000099990DB090090BDBBDBDBDBDFBFBFFFDBFBF9F9FF9FF9FB9F9FB9BDBD99A9909909990909099990990999099990900000000000000000000009099A90099099CB90B00000B90B000000000000000000000000000000000000000000000000000000909000909B9BBDBFBFBFBBDFDBF9BF9F9FBFBDFBFFBDFBF9FFDB9BB99909099909999999090990999090000000000000000009000000000000090990AD0F9D09090909909009009000000000000000000000000000000000000000000000000900900909099BDBDBDFBDBDFBBF9FF9FBFBDF9FBFDBDFBF9FB9B9F99DB0909090990909909009099909000000000000000000000090900000909009A099B9FBD09A000009090090000000000000000000000000000000000000000000000000000000000090BDBBFBF9FBFFBFDBF9BBB9BDBBFBDBFFFBDBF9DBFB99A909000909099990909090909000000000000000000000000000000000090A909900CF0DBD9900900B009A090090000000000000000000000000000000000000000000000090000000090B9F9FBF9F9FB9BDBF9DBF9BDB9FBDB9FBF9FBBD9FB99B9B99090990909009000090000000000000000000000000000090090000900DADB999FB909E90A09090090000000000000000000000000000000000000000000000000000000000009099F9FBDBFBFBDBFB9BBB99BDBDBBDBFFFDFBF9FBF9DB090900009009090900090000000000000000000000000000090900000090090B90D00B9D09999909A90090009090000000000000000000000000000000000000000000000000000000009BBFBDBFBDBDBDB9F9D99FB9B9BDBBDB9BBBDB9F9BB999B00909009909000090000000000000000000000000000000000000090A90990F909DCB9090C90090B0009A0000000000000000000000000000000000000000000000000000000000090DBDBFBDBBDBB9F99BB9B999BDB9F9BFFFDFBDBBF9DB090900009000000090000000000000000000000000000000000000090009090A90F90B90909B9090B009000909009000000000000000000000000000000000000000000000000000000099BF9BFBDBF9F9BBD99B9BDB9B9B9F99B9BF9F99FBBDB090900000900090000000000000000000000000000000000000000009009A9909090DFBA9009A90909009000000000000000000000000000000000000000000000000000000000000900BF9FBDBF99B9BD9B9BDBDB9F9F9F9BF9FB9FBFB9F9B9909000000000000000000000000000000000000000000000000090000A909C0B0F9CB9D900B009C00A9000090B0000000000000000000000000000000000000000000000000000000009B9FBDBB9BBBDB9B9BDBDBDF9BF9F9F99B9F99B9FF9B00900000000000000000000000000000000000000000000000090009090909A9099090DF09009A9B90909090000900000000000000000000000000000000000000000000000000000000BDB9FBF9F9D9B9B9F9BDBDBBFDBF9F9FBDB9FF9F9BF9B9000000000000000000000000000000000000000000000000000000000009099BC9F9AD90090900990900A90090000000000000000000000000000000000000000000000000000000000BFBDB9B9BB99D9F9F9BFFDFBFDBFBF9F9DB9BF9F9BF9090000000000000000000000000000000000000000000000000000009090A9AD09AD99FB0909A9B00A00990B000900000000000000000000000000000000000000000000000000000009BDBBDBDB9DB9BB9FFFFDBFFFFFFDFFFBFBF9F9BB9F9B90000000000000000000000000000000000000000000000090000090000BD090BD9FE9F9C90B9A90999F000909000000000000000000000000000000000000000000000000000000009BDBBDB9B99B9FBDFFBDFBFFBDBFFBFF9FDF9F9BD9FBDB00000000000000000000000000000000000000000900000000000000090900B9DAF990FB90B09090F0B0D0B00090000000000000000000000000000000000000000000000000000000ADBDBB9B9DB9F9FF9FFBFFFFFFFFFFFFFFBFFFBDBB9B9F9000000000000000000000000000000000000000000000900000000090009900F9DFD9D0B90D00A90909B00090000000000000000000000000000000000000000000000000000000009B9BDBDB9B9FBF9FFFFFFFFFFFFFFFFFFFFFBDFBD9BDB9B0000000000000000000000000000000000000000009000000090090A9000BD9DF9FA99909DA9B9E909A909000900000000000000000000000000000000000000000000000000000009BFB9B999BDBDFFFFFFFFFFFFFFFFFFFFFFFFFFFFBDB9F900000000000000000000000000000000000000009000009090000AC900B000B0FDFD9C099A9B00990A909090000000000000000000000000000000000000000000009000000000009F9BDB09BBDBFBFFBFFFFFFFFFFFFFFFFFFFFFFBDBDBDB9000000000000000000000000000000000000009000090900C0000909909090999FFF909BB0900090090090B009000000000000000000000000000000000000000000B0F00000000000BF9BD9BD9BFFFFFFFFFFFFFFFFFFFFFFFFFFFFFFFBFBDB9000000000000000000000000000000000000000090000F9F0090090A09CBDBC9DFDBD99BB99A90B0000A9C90090000000000000000000000000000000000000000009AF000000000B9BDB9B9BFDBDFBFDBFFFFFBFFFFFFFFFFFFFFFFFFFF9F9B0000000000000000000000000000000000000000009000F0900000990B0909909FF9E9B900A90B900090099000000000000000000000000000000000000000000000090F000000009F9B9B9FBDBFFBFFFFFFFFFFFFBFFBFBFFFFFBFFFFFDFBFD00000000900000000000000000000000000000000900909000B09000D09ADF0F9F9E9900BD9DB00900009A009000000000000000000000000000000000000000000AD0FB90000000F9BBDBDBDBFFFFFFBFFBFFBFF9FF9FFFFFFBFFDFBFFBF9FB9000000000000000000000000000000000000909009B000009090009A9ADB9F9C9E9909F0B0B0900B009009000000000000000000000000000000000000000000909A090CF000009BBD9B9FBFFFBFFBDFBDFBFDBFFBFFBF9FBDFFFBFFFFFFF9FF00000000000000000000000000000000000000A900009090000090BD9DBDE9F999BC9D9F9F9FAB009CA90A90000000000000000000000000000000000000000000090FB9BB000009BB9DB9FBFFFBFFBFFBFDBFF9FF9FFFFFFFBFFFFBFFFFFFBDF0000009B0000000000000000000000000000000090000090900090F09DBDFFCBC9BDAF9B09090B0A990900090000000000000000000000000000000000000009AF9A90FF000009F99FBFFFFDBFDFBFBDFFBFDBFFBFF9F9FBFFDBFFDFBF9F9FFB90000000000000000000000000000000900009090090900000090F9B0BDBD9F99DF999D0909BA9E990000900000000000000000000000000000000000000009E09009EF900009BB9FBDBDBFBFFFBDFDBF9FFBFDBDB9FBFFFDBFFDFBFFFFFFFBDF90000D000000000000000000000000000090000000000009090F9909D0FBFF9CB9CBDB99A90DA9A09BB0A9000000000000000000000000000000000000000B9B090FFF00000099F9BFBFFFFFFBFFBFFFFB9DB99B9F9DBDBFFFFBFFBDBFBF9FFBF0000B000000000000000000000000000009000909090900B090B0FCBDFDDBF9E99ABC9D00B999900909000000000000000000000000000000000000000000000A9FF9000000F9BFDBDBF9FBFDBDFBF9BDB99B9DB9B99BDBDBFFFFFFFFFFF9BDBF00090000000000000000000000000000009000000A009009A9099FF9FBD0F9909B99B09B090A099A0009000000000000000000000000000000000000000000000FB0000009B9F9BFBFFFFF9FFBFDBF9B9FDDFBDFDFFDBDBFDBDBDBDBDBFFFFFDA000000000000000000000000000000000000900909009909090F9FFD9E9FF990BDA9DB0B9090B00090000000000000000000000000000000000000000000009B90000000BDFBFF9FBDBF9FFBF9BD99FDFBFBDBDBBDBFFDFBFFFBFBFFFF9F9FB90000000000000000000000000000090090A9009C090B9A90BCB9DBFFFDFD00ADA9BB0990B0090A900090000000000000000000000000000000000000000000000000000DBB9F9BFDFBFBFFBDBDB9FFFBDBDFFBFFDBF99B9DBDBDBDBF9FFFFFFF909000000000000000000000000000000900090B9F99C9BC999CB990FBFFBD9FB0DAB009B9B09009B000000900000000000000000000000000000000000000900000000BDFBFF9FBDFFDBF9F9BDB99DBFFBFFDBFFFFF9F99B9FB9BDBFBFBFBFDF000000000000000000000000000000000900A90B00B909B0A9BDADBDF9FFFDF9BB90DBBFB9009B9A90000000000000000000000000000000000000000000000000000BDB9F9BFBFBF9BF9F9F999FB9FFBFFFBFFF9FFFFBD099909BFFFDFDFFBF00000000000000000000000000000090000BD0909990BD0B9C99DFDBDFF9FBD9A9B0B9FB9B0B00090000000000000000000000000000000000000000000000000000BDBFFFFFFDFFDBF9F9B999BF9FFBDFFB9FBFFFFBFF900099BFFDBFBFBDFF9000000000000000000000009000000009090B09A9CBD0B909B0F9FFDF9F090BBB0B0B9B0B9090B09A000000900000000000000000000000000000000000000000009BDBF9FBFBFBFB99B9900BDBF9F9B9B9999B99F9BB900009F9FBFFFFFFBFB0000000000000000000000000090000009E90BD0B90B990B0D99F9FFBFFD990BEB09099A9B9A9CB0900090000000000000000000000000000000000000009000000FBF9FFBDBDFDBDB9900090BFB9B9999D9B999999999999F9BBFDBFBDBFDFFD0000000000000000000000000000909090BD0A90F90DA90B090F909DBDB09BDB90A9A9B009DA99A9A900000000000000000000000000000000000000000000000BF9FFFBFFFBFBFB990000099999999BD9B9D9F9B9D9DBFB9BDBDBBDFFFFBFFBB000000000000000000000009000000009D0B9B09A9B09A99FD9EBFBCB0900BB0A909B0DB9A99A9B0000009000000000000000000000000000000000000F90000F9FFB9F9FBDBF99F9B9D999999999F9FBFDBF9F9FBDFBFDBDBDBFDBF9F9FFFD000000000000000000000090000090A9F9AF90C9A9090B9B0F9F9D0099D09B9A9BFA9A9B0F9F0900B000000000000000000000000000000000000000000000000BFBFFFFBDBBDBFB9BDBBDB9FDBFFFFBDB9B9FBFFDFBFDFBF9B9B9B9FBBFFFBFD00000000000000000000000009000900FD0DB9B09B0B0BC9FFCBAB9A90B00B00A9B09A9BB909F9A9B09000900000000000000000000000000000000000B00009F9F9FBDBBD9B99FBDBDBFDFBFDBF9B9B09999B9FBFFBFBDBF9BDB9F9FDBBDFFB0000000000000000000000000A9000909BD909DBCBD9F9B00F9D90090B9F09ABDB090990009AB09000009000000000000000000000000000000000000090000BFBFFBDBDBBF9FB9B9B9F9FBFFBF9F0999F9BD9F9F9FFFDBDB99B9F9F9BDFBFF9A0000000000000000000000090000009F09090F0BDAF9F099FF9E9F9EDE90ABDAC900000090B909A909A0000000000000000000000000000000000000000009F9FDBDBFB9F99B9DBDBFBFBFDBDB9B9BDB99F9B9BFFF9FBDB99F9F9F9BFF9FFFBD00000000000000000009009000909B90999CBD9F9B9B00B09DBDF9A9B99B09A9B9A09A000900B00A0009090000000000000000000000000000000000F0000ABFBFBB9F9F9FBDB9B9F99FDBFBF9B999B9FF9F9F999BF9FB9B9BDBFBFDF9FBFFF9000000000000000000009000900000C9E9A90F9F0909090DABC9FDFF9A9000000F9A090000000B090900A000000000000000000000000000000000009B9B9D9FBDFDB9B9F9FBDB99BFFBF9F9B99999F9FFFFF9F9F9FF9F99F9FDBDBFBF9F9FF9000000000000000000000000090009090909900FD00A9A9FDDBDBFDFDFF0000099A9A00090000000A009900000000000000000000000000000000009F9F9FBFBDBB9BDBF9F9FBF9B99BDBFBF9F9FBFFFFFFFFFFFFFDBB99B9FFBFFFDFFFFFFFF00000000000000000000009000009A90909A09F90B09C9F9FBFF9CBFFFD000999AB00000000009009090009000000000000000000000000000000F0FFBFFBDF9FBDBF9F9FFBDF9F99BDBF9F9F9FFDFFFFFFFFFFFFFFBDB9DFDBFDFFBF9FF9FBDA000000000000000000090000000000BDA9090909090B9BCBD9999F9FFF000000090000900000000000090000000000000000000000000000000099FBDFBDBBFBDBF9BFBF9FFBF9F9999FB9FFFFBFFFFFFFFFFFFFFF999BFBFFFFBDFFFFFFFFF900000000000000000000000900909909C90000B009BD0D9FB09A9DFFDF00009000000900000A0009A09A90090000000000000000000000000000B9FFBFFBDBDBF9FFDBDFFBDFFFFFB9B9DB9FFFFFFFFFFFFFFFFFFFB9F9FFFFFFFFFFFFFFFFFF0000000000000000000009000000E99F9E9090DB0D0F999D0BC90BDBBF009000F009A00009A900000900000000000000000000000000000000009FF9FB9DBFBF9FBDBFFBDFFBDFF9FF99B9FFFBDFFFFFFFFFFFFFF999FFFFFFFFFFFFFFFFFBFB000000000000000000000000090090FCB909FA90DB990D09F09BD9ADDF00009A9E00090000000090900000000000000000000000000000000000FFBFB9FBF9FDBFFBFFFFFBFFFBFFF9F999FBDFFFFFFFFFFFFFFFDBFFFFFFFFFFFFFFFFFFFFDF90000000000000000009000900090BDBDE9EBD9DBC0099B9F90F9090BF00000909A090000A000000A0900900000000000000000000000000000BDBDBDB9BDBFBF9FFDBFDFF9FFFFFFFFBF99FBFFBFFFFFFFFFFFBF9FFFFFFFFFFFFFFFFFFFFFFB00000000000000000000900000C9090B9F9D909DF9B009D0BD0F9009909A900009909000900000090090000000000000000000000000000000FBFFFBDBDBDBDBFBFFFFBFFFFFFFFFFFFFBF9F9FFFFFFFFFFFFFFFFFFFFFFFFFFFFFFFFFFFFBFF0000000000000000000000000B00B09090B0B90BDFDFF0990BDF0B9C900000B09000009A000000909000000900000000000000000000000009BDFB9FB9BBFBFFFDFFFFFFFFFFFFFFFFFFFFF9FBDFFFFFFFFFFFFFFFFFFFFFFFFFFFFFFFFFFFFDB00000000000000000090900909900B0D909009CFFDF90B09090909B90000B00A09009A9A0000900A09090000000000000000000000000000BDFBDB9B9FDBDBDBFFBFFFFFFFFFFFFFFFFFDBFFFFBFFFFFFFFFFFFFFFFFFFFFFFFFFFFFFFFFFFBF90000000000000000000009A9009909B09A9F9BB9BB9090909AB0F090000090900B000090090A909000A0000000000000000000000000000FBFFB9FDB9BFFFFFFFFFFBFFBFFFFFFFFFFBFFBDBFDFFFFFFFFFFFFFFFFFFBDFFFFFFFFFFFFFFFDBF00000000000000009000909A0B00B09DB90909C900A9CB9B090F9B0B000A000900B0B009A09C90090909090000000000000000000000009FF9F9BB99B9BFFBFBFDFFDFFFFFFFFFFFDFFF9FFFBFFFFFFFFFFFFFFFFBFFFFBFFFFFFFFFFFFFFBDB00000000000009000090A909909E9F0DCBDADBBF99CB90C09A9CBD900B0900009A0900B00909A90A000000000000000000000000000000FB9B9BDBB90FFDBFFFFBFBFFFFFFBFDBFFBFFBFFBDFFBFFFFFFFFFFFFFFFFBFFFFFFFFFFFFFFFFF9BD0000000000000000000090F0A9F9909B9FD9F0D90FFDADB9A9FB90B0B0B00B09A09A0B0A9CA90090090B09000000000000000000000009FBDB9F9F90F9FBFDF9FFFFFBFFFFDFBFF9FFBDF9FFF9FFFFFFFFFFFFBF9FBDFFBFBFFFFFFFFFFFF99B0000000000000000900B0909DB9A90B0DFBFFDBDDF9A9B90DFF9CF00009B009090A9A090B0909A0000000000000000000000000000000FF9B90BB099BFFFFBFFBF9FFFDBFBBFFDBFB9FBFF9FBFFFFFFFFFBFDBDBF9FB99F9FBFFFFFFFFFFFB0F900000000000000000900B0A9009C909B0D9DBDFBFDF90DB90FDB9BB0A0B90000B009A00AB090900B09090000000000000000000000009B9B9909B009FBFFFBFFFFBDFFFFDFB9BDBDBDB9BFDFBDFFFFFFFFFBFB9B999B99BDF9FFBFFFFFFFD9B0000000000000000900990990BDB9A9C9B90DFFFDBDB090D99DB0C90000B00909CBA90BFB90B009A00A00000000000000000000000000F9090909009B9FDBDFF9FBFFBF9BB99B9A9B9B9F9BBFDBFFFFFFFDBD9BD9B9BDB9F9BFBFDFFFFFFFB9F9000000000000090009A090AD0B0D90B000BFF9DBDF9D09FD9A9D9A0A9B0BF0BABADBA9A90A9A9A90909000000000000000000000000BB0900090909FFFBFFBFFBFDBF9BD99F999999909BDF9BFFFFFFFBBFBB99B9BD9BDBBFFDFFFFFFFFF90B000000000000000009009DAD9B0909090B9D99DA9DB09BDF9099A900000B09B0F9FBCBB9A90B9A9A0A9A900000000000000000000000990909000000B9FFBFF9FDFBDBF9B9B9A9F9B099B9B9FFDFFFFFFDF999B90990B9A9D9BBFBFFFBFFF9F9B0000000000000090090B09B00B09A9090099CBDFF090D9FF9009A900A9AB0B0BB0FB9A9A00B00B90900A000000000000000000000000990D0909009DB9FDFBFBFBFB9B09B999B9999B9090B9BBBFFFFFBFF0909FB090090B99999B9FFFFF0B900000000000009000BC909E9F90F090B0FA9DBDBDBD090D9DAD0DDFA09A90B0B90BFFA9A9B000B00B00B9000000000000000000000009A9BB9A90000BFFBFB9F9B9999099090909ADB909B99F9FDFFFFFDB9B90BD09000009000DB9F9FFFF9909000000000000000009A90909EB90B09C9909D9EFDB0099FF99BBF909BA9B0B00AFFF900F0A0000B090000000000000000000000000909F9F9090009F9BDF9F9B990000000000009F0009099BDBBFBFFFB909090B00009000009A9DBFFFFF000000000000000000999090F009B9CBC9FBF09F9BD900090FF9CA090B0A0900A9AB0BBFEBBFF0B00B0BA9A9000000000000000000000090B9B09000009BFFBFBFBDBDB000000000000B990090B9BDFFFFBDBDB90900000000000DB9BFFFFFFB00000000000000009000A9A90B9009B9FBC9DBD0D0BDB90B9ADB999E99B000B00A9A90DFFCBFFFCFA9ADBCDA0000000000000000000000909B990900000DBDBDBF9BFB9F900000000000009009CB9B9FBFFFFBD09090900000A9B90999FBFFFF90000000000009000B99C909D0B90D0909FBC99999D90090DFFDBC99A9000A00A9A9ABBB9BFFFFBB0FFFFBB090000000000000000000000990000000000BBF9BFDFF9F9B9090900000009000999B9FBFDF9FBDBB9009909A9B9900B9FBDFFFFD000000000000000090009A9E99C0D0B09A90BD9DAD09D9FFFFDFDBDA900B090BB9A9B9009A9BBBBDFFFF0FD000000000000000000000009000900000009BD9ABDBB9B9B909B00090090000A9B0B9F9F9FBFBDB990B000099000099DBF9FBFFFB0000000000009009009B09090F9DB900090BD90B909FFFFDBFBFBC9D0900FBA9E0F000BA000909BABB9FBFA000C000000000000000000090900000000009BBD9B9090909B909B90900900990999B9FBFBDBDBBDB999990009099A9B90FBDFFF90000000000000000A900909090F909909AD9099D90FFDF9A9009DBDB09A9A9E9BBA9A00B00A0009900A90B909A9A9000000000000000000BA9000000000099B9900000000090909090099099B0DB999F9BFBDB9FBC9A99000900909B990B9FFF900000000000000900B09A9F090F9009C9FFFF09CBDFBDF9FFF0909D900FBFBFADBAC9AD0B00B0A00000000000000000000000000000000990000000009B9B000090090009000000009009A909B9FBF9F9BDB9F99B990090000909090BFDFFB900000000000000B009C90D909BD90F9FDFDF9099DF9FDF9FDBD0F909090BB09A9B0B9AB0B0000000A0090900000900000000000000000000000000000009000099B000090000000000009090DBDB9F9BDBDBDBBDA90909000900009ADFDBFF9F0000000000000900909B0B09F0FFFDFFBBBFD90FF9FBF9BDBC9F9CB099BCBB000A90A9000000000009A00A00090A09000000000000000000000000000000900B0B0F90000000000000000909A9B9F9F9B9B9BD9BD99A90A90A009D099BFF9FB900000000090000900A90D0B009099A999C0DBE9D9FC99C90990F9F9F09BB000000000B00B0000009009A0900009000000000000000000000000000000000000999909B0000000009009A90B99BDB9B9F9F9B9B9BBFBDBD9F99FDA9FBE9BDBDB0900000000000000B009A909B09909DBCB990D90FD9B00BDB0BD9E9F9F90BB000000000000000000A0000F0CB0000B00000000000000000000000000000000090B0B9B0900909909D09BDB909F99BDBDB9B909DAD990BDBF9FF9BDB9099FB0B900000000000000B0090090B099A0F909909A99099BD09D909090BDBD090000000000000000000000000FFFFF0A009000000000000000000000000000000000009099099000090009A9B09909B9B0F9B9B9DA99B99BFBF9F9FB9BDB90B9F099900000000000000900D09B09C9AC9990B9C90D0000BD0BC9E9AD09990090900000000B00000000000009AFFFFFFDA000000000000000000000000000000000000009A9B0B9000009A999090B90909B9BDBDA99900909999B9F90909909909B900900000000000000090A000B9E9BE9E900B0B09B0909D99F9FDBD000B9AD0000000000A000000000000ADFFFFFFFDF0000000000000000000000000000000000000090990900000090B99B9000090090B9B9BB9000B00B9F9BFB9000B09090B9B0000000000000009A99090099099F9E99090909909F90D9F9ADBD900DBD9000000BA9000000000000A9FFFFFFFFFB000000000000000000000000000000000000099090000009000909A909900009099A9D9009909909D0BD99000B99A90B090000000000000090000090DB0F0BD9F9E0A9DA9A0DBDA9909C9FF9A9DBC9B00000B0000000000000B09ABBBFFDEBF0000000000000000000000000000000000000000000000090090009909B00009009F99A90900CB090B9F9B09009909090900900000000000000909B00B0909D0A9FDBD0BC909B009D09DBFDBD09A9990000000B0000000000000A000900BFBD900090000000000000000000000000000000000000000000090099000909F90000909B990090B99B009B99090B090B900009000000000000000B00909099A9909900BDA9F9F0B09B9B90BDFF90B09A90900000A0B00000000000B000000000BA00000F000000000000000000000000000000000000000000909009900B909900090B0DA909009A9C900FB900909A9009090000000000000000009A0B0B090DA90990FFDB0F9BDBC900D90FF9F9DA9DAD9000000000000000000B00000AC09A09009FF000D00000000000000000000000000000000000000B090B9000990B9B0090099B9900099DBB9099900B09090900000090000000000000000909090B0990DA0BFFB0FF09ADBDBDF0990FDFFFDA99000000000A00090000000000BCB0A09009EB09A9A0000000000000000000000000000000000000909099000B0909900000909090009A9A99090B09099B090000009000000000000000090900B0F099A9099FFFFDF99DF9FDFDBD90F9E9FFFF90B0000A0009A00A00000000000B0909A000BDB0000000000000000000000000000000000000000009000000909A9000000009A9000099999090F9009B09000000000000000000000000000A90999CBEDA99E9FF9A9F0BDF9F0BD0B09D90F9FFD9000009A0000B00B00000000009A000090000F09E90000000000000000000000000000000000090009090900909909000009090B00000000BC90B9009B9900000000000000000000000009000E0B99FBDADFEBD099090B90D9DB990B0B0BCBFBCB000000000000B000000000B00000000009B09E900B000000000000000000000000000000000009000000090B000B00009000990009099B9B999009B00000090000000000000000090000090990FCBDAF9B9FA9FA0B09099FF9F99C9909B9C9BD00000B00000B00000000A0000000000000ADA0B000000000000000000000000000000000000000009090909909900009009090900009A9090000009909009000000000000000000009009A000BDBDBF90FFFDFF999009FDF0B90A99A0F0DB9CB0000B0000A00000000A00B0000000000009A9BCBD00000000000000000000000000000000000009000000900000900009000000000009090B09000000000009000000000000000000000009B90FFB090B09FBFFF0A9B099DBDA990BD99F9C9B000000A9000000000000B0000000000A0009AC9BCBE90000000000000000000000000000000000000090000B900000000090000090090000090090000090900000000000000000000000900000B9FDE909FF9DFFFFD00FC9FDBDA99EBE9FFBCF900B0090A0900000000000000000000900009B0FBDB0000000000000000000000000000000000000000090900009000000000000000009090009000000000000090000000000000000090090900FFB90BEFFFFFFDFA9FBDBDBC9F9A9D9FFBCBDA0000A0A9A00000000000000000000B0090000090B000000000000000000000000000000000000000090000909000090A90000909B0000009000000000000090000090000000000900900A00009BFF90B99FFFFFBFDFFDF9D99F909DB0B99F9FD0000000090000000000000000A0A00000000000000000000000000000000000000000000000000000000900009090090D09900A9099009000900000000000000000A900000000000A00090909A09FCB0FA9FF9F9BFDFB9D0D90D9E9FD9FA9CBB00A9A90A0000000000000000090900B09000A00000000000000000000000000000000000000000000000090000B090090B09F9009AC990B090009000000000000000000000000900909000090900BFDFDFFFFFF099F0DB990FDFDBF9F009B090000000A9A00000000000000000A0A900A0B009000000000000000000000000000000000000000000000090000000009A999A90990990B09000900000000000000009000090000000000A900A00009FFFFFFFFDBF0FBDBC9DBDB9AD9FA9B0DBCB0000B0009000000A000000000A9090A90900900B0A900000000000000000000000000000000000000000000009909009900999A009A909009000000000000000000000000000000090090099C9000FFFBFFFFBF09ADF09DB999ADB0B9D09A9A900000B000000000000A9A0000000000000B0A00090C9000000000000000000000000000000000000000000000009090009B0B0D90090090900B00000000000000900000000000000000009A0B00000BFDBFFBCD99DBDFD909E90BCBDBA90909000A0000000000000000B0B000000A090A0090900A9A0A9000000000000000000000000000000000000000000000000990099090B00990</t>
  </si>
  <si>
    <t>CustomerID</t>
  </si>
  <si>
    <t>CompanyName</t>
  </si>
  <si>
    <t>ContactName</t>
  </si>
  <si>
    <t>ContactTitle</t>
  </si>
  <si>
    <t>Phone</t>
  </si>
  <si>
    <t>Fax</t>
  </si>
  <si>
    <t>ALFKI</t>
  </si>
  <si>
    <t>Alfreds Futterkiste</t>
  </si>
  <si>
    <t>Maria Anders</t>
  </si>
  <si>
    <t>Obere Str. 57</t>
  </si>
  <si>
    <t>Berlin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</si>
  <si>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</si>
  <si>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</si>
  <si>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</si>
  <si>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</si>
  <si>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</si>
  <si>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</si>
  <si>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</si>
  <si>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Constitucion 2222</t>
  </si>
  <si>
    <t>Mexico D.F.</t>
  </si>
  <si>
    <t>Mexico</t>
  </si>
  <si>
    <t>(5) 555-4729</t>
  </si>
  <si>
    <t>(5) 555-3745</t>
  </si>
  <si>
    <t>ANTON</t>
  </si>
  <si>
    <t>Antonio Moreno Taqueria</t>
  </si>
  <si>
    <t>Antonio Moreno</t>
  </si>
  <si>
    <t>Mataderos  2312</t>
  </si>
  <si>
    <t>(5) 555-3932</t>
  </si>
  <si>
    <t>AROUT</t>
  </si>
  <si>
    <t>Around the Horn</t>
  </si>
  <si>
    <t>Thomas Hardy</t>
  </si>
  <si>
    <t>120 Hanover Sq.</t>
  </si>
  <si>
    <t>WA1 1DP</t>
  </si>
  <si>
    <t>(171) 555-7788</t>
  </si>
  <si>
    <t>(171) 555-6750</t>
  </si>
  <si>
    <t>BERGS</t>
  </si>
  <si>
    <t>Berglunds snabbkop</t>
  </si>
  <si>
    <t>Christina Berglund</t>
  </si>
  <si>
    <t>Order Administrator</t>
  </si>
  <si>
    <t>Berguvsvagen  8</t>
  </si>
  <si>
    <t>Lulea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</si>
  <si>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</si>
  <si>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</si>
  <si>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</si>
  <si>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</si>
  <si>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</si>
  <si>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</si>
  <si>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</si>
  <si>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</si>
  <si>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</si>
  <si>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0621-08460</t>
  </si>
  <si>
    <t>0621-08924</t>
  </si>
  <si>
    <t>BLONP</t>
  </si>
  <si>
    <t>Blondel pere et fils</t>
  </si>
  <si>
    <t>Frederique Citeaux</t>
  </si>
  <si>
    <t>Marketing Manager</t>
  </si>
  <si>
    <t>24, place Kleber</t>
  </si>
  <si>
    <t>Strasbourg</t>
  </si>
  <si>
    <t>France</t>
  </si>
  <si>
    <t>88.60.15.31</t>
  </si>
  <si>
    <t>88.60.15.32</t>
  </si>
  <si>
    <t>BOLID</t>
  </si>
  <si>
    <t>Bolido Comidas preparadas</t>
  </si>
  <si>
    <t>Martin Sommer</t>
  </si>
  <si>
    <t>C/ Araquil, 67</t>
  </si>
  <si>
    <t>Madrid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</si>
  <si>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</si>
  <si>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</si>
  <si>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</si>
  <si>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</si>
  <si>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</si>
  <si>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</si>
  <si>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</si>
  <si>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</si>
  <si>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</si>
  <si>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</si>
  <si>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</si>
  <si>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</si>
  <si>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</si>
  <si>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</si>
  <si>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</si>
  <si>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</si>
  <si>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</si>
  <si>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</si>
  <si>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</si>
  <si>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</si>
  <si>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</si>
  <si>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</si>
  <si>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</si>
  <si>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</si>
  <si>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</si>
  <si>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</si>
  <si>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</si>
  <si>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</si>
  <si>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</si>
  <si>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</si>
  <si>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</si>
  <si>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</si>
  <si>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</si>
  <si>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</si>
  <si>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</si>
  <si>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</si>
  <si>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</si>
  <si>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</si>
  <si>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</si>
  <si>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</si>
  <si>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</si>
  <si>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</si>
  <si>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</si>
  <si>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</si>
  <si>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</si>
  <si>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</si>
  <si>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</si>
  <si>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Switzerland</t>
  </si>
  <si>
    <t>0452-076545</t>
  </si>
  <si>
    <t>COMMI</t>
  </si>
  <si>
    <t>Comercio Mineiro</t>
  </si>
  <si>
    <t>Pedro Afonso</t>
  </si>
  <si>
    <t>Sales Associate</t>
  </si>
  <si>
    <t>Av. dos Lusiadas, 23</t>
  </si>
  <si>
    <t>Sao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</si>
  <si>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</si>
  <si>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</si>
  <si>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</si>
  <si>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</si>
  <si>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</si>
  <si>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</si>
  <si>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</si>
  <si>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</si>
  <si>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</si>
  <si>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</si>
  <si>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</si>
  <si>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</si>
  <si>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</si>
  <si>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</si>
  <si>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</si>
  <si>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</si>
  <si>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</si>
  <si>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</si>
  <si>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</si>
  <si>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</si>
  <si>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</si>
  <si>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</si>
  <si>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</si>
  <si>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</si>
  <si>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</si>
  <si>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</si>
  <si>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</si>
  <si>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</si>
  <si>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</si>
  <si>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</si>
  <si>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</si>
  <si>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</si>
  <si>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</si>
  <si>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</si>
  <si>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</si>
  <si>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Kirchgasse 6</t>
  </si>
  <si>
    <t>Graz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</si>
  <si>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</si>
  <si>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</si>
  <si>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</si>
  <si>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</si>
  <si>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</si>
  <si>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</si>
  <si>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</si>
  <si>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Oros,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</si>
  <si>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</si>
  <si>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</si>
  <si>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</si>
  <si>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</si>
  <si>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</si>
  <si>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</si>
  <si>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</si>
  <si>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</si>
  <si>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</si>
  <si>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</si>
  <si>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Martine Rance</t>
  </si>
  <si>
    <t>Assistant Sales Agent</t>
  </si>
  <si>
    <t>184, chaussee de Tournai</t>
  </si>
  <si>
    <t>Lille</t>
  </si>
  <si>
    <t>20.16.10.16</t>
  </si>
  <si>
    <t>20.16.10.17</t>
  </si>
  <si>
    <t>FOLKO</t>
  </si>
  <si>
    <t>Folk och fa HB</t>
  </si>
  <si>
    <t>Maria Larsson</t>
  </si>
  <si>
    <t>Akergatan 24</t>
  </si>
  <si>
    <t>Bracke</t>
  </si>
  <si>
    <t>S-844 67</t>
  </si>
  <si>
    <t>0695-34 67 21</t>
  </si>
  <si>
    <t>FRANK</t>
  </si>
  <si>
    <t>Frankenversand</t>
  </si>
  <si>
    <t>Peter Franken</t>
  </si>
  <si>
    <t>Berliner Platz 43</t>
  </si>
  <si>
    <t>Munchen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</si>
  <si>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</si>
  <si>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</si>
  <si>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</si>
  <si>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</si>
  <si>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</si>
  <si>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</si>
  <si>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</si>
  <si>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</si>
  <si>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</si>
  <si>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</si>
  <si>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</si>
  <si>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</si>
  <si>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</si>
  <si>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Italy</t>
  </si>
  <si>
    <t>011-4988260</t>
  </si>
  <si>
    <t>011-4988261</t>
  </si>
  <si>
    <t>FURIB</t>
  </si>
  <si>
    <t>Furia Bacalhau e Frutos do Mar</t>
  </si>
  <si>
    <t xml:space="preserve">Lino Rodriguez </t>
  </si>
  <si>
    <t>Jardim das rosas n. 32</t>
  </si>
  <si>
    <t>Lisboa</t>
  </si>
  <si>
    <t>Portugal</t>
  </si>
  <si>
    <t>(1) 354-2534</t>
  </si>
  <si>
    <t>(1) 354-2535</t>
  </si>
  <si>
    <t>GALED</t>
  </si>
  <si>
    <t>Galeria del gastronomo</t>
  </si>
  <si>
    <t>Eduardo Saavedra</t>
  </si>
  <si>
    <t>Rambla de Cataluna, 23</t>
  </si>
  <si>
    <t>Barcelona</t>
  </si>
  <si>
    <t>(93) 203 4560</t>
  </si>
  <si>
    <t>(93) 203 4561</t>
  </si>
  <si>
    <t>GODOS</t>
  </si>
  <si>
    <t>Godos Cocina Tipica</t>
  </si>
  <si>
    <t>Jose Pedro Freyre</t>
  </si>
  <si>
    <t>C/ Romero, 33</t>
  </si>
  <si>
    <t>Sevilla</t>
  </si>
  <si>
    <t>(95) 555 82 82</t>
  </si>
  <si>
    <t>GOURL</t>
  </si>
  <si>
    <t>Gourmet Lanchonetes</t>
  </si>
  <si>
    <t>Andre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</si>
  <si>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</si>
  <si>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</si>
  <si>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</si>
  <si>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</si>
  <si>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</si>
  <si>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</si>
  <si>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</si>
  <si>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</si>
  <si>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</si>
  <si>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</si>
  <si>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(503) 555-7555</t>
  </si>
  <si>
    <t>GROSR</t>
  </si>
  <si>
    <t>GROSELLA-Restaurante</t>
  </si>
  <si>
    <t>Manuel Pereira</t>
  </si>
  <si>
    <t>5? Ave. Los Palos Grandes</t>
  </si>
  <si>
    <t>Caracas</t>
  </si>
  <si>
    <t>DF</t>
  </si>
  <si>
    <t>Venezuela</t>
  </si>
  <si>
    <t>(2) 283-2951</t>
  </si>
  <si>
    <t>(2) 283-3397</t>
  </si>
  <si>
    <t>HANAR</t>
  </si>
  <si>
    <t>Hanari Carnes</t>
  </si>
  <si>
    <t>Mario Pontes</t>
  </si>
  <si>
    <t>Rua do Paco, 67</t>
  </si>
  <si>
    <t>Rio de Janeiro</t>
  </si>
  <si>
    <t>RJ</t>
  </si>
  <si>
    <t>05454-876</t>
  </si>
  <si>
    <t>(21) 555-0091</t>
  </si>
  <si>
    <t>(21) 555-8765</t>
  </si>
  <si>
    <t>HILAA</t>
  </si>
  <si>
    <t>HILARION-Abastos</t>
  </si>
  <si>
    <t>Carlos Hernandez</t>
  </si>
  <si>
    <t>Carrera 22 con Ave. Carlos Soublette #8-35</t>
  </si>
  <si>
    <t>San Cristobal</t>
  </si>
  <si>
    <t>Tachira</t>
  </si>
  <si>
    <t>(5) 555-1340</t>
  </si>
  <si>
    <t>(5) 555-1948</t>
  </si>
  <si>
    <t>HUNGC</t>
  </si>
  <si>
    <t>Hungry Coyote Import Store</t>
  </si>
  <si>
    <t>Yoshi Latimer</t>
  </si>
  <si>
    <t>City Center Plaza_x000D_
516 Main St.</t>
  </si>
  <si>
    <t>Elgin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</si>
  <si>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</si>
  <si>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</si>
  <si>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</si>
  <si>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</si>
  <si>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</si>
  <si>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</si>
  <si>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</si>
  <si>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</si>
  <si>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</si>
  <si>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</si>
  <si>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</si>
  <si>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</si>
  <si>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</si>
  <si>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</si>
  <si>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</si>
  <si>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</si>
  <si>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</si>
  <si>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</si>
  <si>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</si>
  <si>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</si>
  <si>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Koniglich Essen</t>
  </si>
  <si>
    <t>Philip Cramer</t>
  </si>
  <si>
    <t>Maubelstr. 90</t>
  </si>
  <si>
    <t>Brandenburg</t>
  </si>
  <si>
    <t>0555-09876</t>
  </si>
  <si>
    <t>LACOR</t>
  </si>
  <si>
    <t>La corne d'abondance</t>
  </si>
  <si>
    <t>Daniel Tonini</t>
  </si>
  <si>
    <t>67, avenue de l'Europe</t>
  </si>
  <si>
    <t>Versailles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</si>
  <si>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</si>
  <si>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</si>
  <si>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</si>
  <si>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</si>
  <si>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</si>
  <si>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</si>
  <si>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</si>
  <si>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</si>
  <si>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</si>
  <si>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</si>
  <si>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</si>
  <si>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</si>
  <si>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</si>
  <si>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</si>
  <si>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</si>
  <si>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</si>
  <si>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</si>
  <si>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</si>
  <si>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</si>
  <si>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</si>
  <si>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</si>
  <si>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</si>
  <si>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(509) 555-7969</t>
  </si>
  <si>
    <t>(509) 555-6221</t>
  </si>
  <si>
    <t>LEHMS</t>
  </si>
  <si>
    <t>Lehmanns Marktstand</t>
  </si>
  <si>
    <t>Renate Messner</t>
  </si>
  <si>
    <t>Magazinweg 7</t>
  </si>
  <si>
    <t xml:space="preserve">Frankfurt a.M. </t>
  </si>
  <si>
    <t>069-0245984</t>
  </si>
  <si>
    <t>069-0245874</t>
  </si>
  <si>
    <t>LETSS</t>
  </si>
  <si>
    <t>Let's Stop N Shop</t>
  </si>
  <si>
    <t>Jaime Yorres</t>
  </si>
  <si>
    <t>87 Polk St._x000D_
Suite 5</t>
  </si>
  <si>
    <t>San Francisco</t>
  </si>
  <si>
    <t>CA</t>
  </si>
  <si>
    <t>(415) 555-5938</t>
  </si>
  <si>
    <t>LILAS</t>
  </si>
  <si>
    <t>LILA-Supermercado</t>
  </si>
  <si>
    <t>Carlos Gonzalez</t>
  </si>
  <si>
    <t>Carrera 52 con Ave. Bolivar #65-98 Llano Largo</t>
  </si>
  <si>
    <t>Barquisimeto</t>
  </si>
  <si>
    <t>Lara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</si>
  <si>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</si>
  <si>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</si>
  <si>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</si>
  <si>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</si>
  <si>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</si>
  <si>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</si>
  <si>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</si>
  <si>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</si>
  <si>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</si>
  <si>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</si>
  <si>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</si>
  <si>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</si>
  <si>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</si>
  <si>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</si>
  <si>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</si>
  <si>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</si>
  <si>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</si>
  <si>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</si>
  <si>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</si>
  <si>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</si>
  <si>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</si>
  <si>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</si>
  <si>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</si>
  <si>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</si>
  <si>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</si>
  <si>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</si>
  <si>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</si>
  <si>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</si>
  <si>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</si>
  <si>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</si>
  <si>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</si>
  <si>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</si>
  <si>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</si>
  <si>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</si>
  <si>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Mere Paillarde</t>
  </si>
  <si>
    <t>Jean Fresniere</t>
  </si>
  <si>
    <t>43 rue St. Laurent</t>
  </si>
  <si>
    <t>Montreal</t>
  </si>
  <si>
    <t>Quebec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</si>
  <si>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</si>
  <si>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</si>
  <si>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</si>
  <si>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</si>
  <si>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</si>
  <si>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</si>
  <si>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</si>
  <si>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</si>
  <si>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</si>
  <si>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</si>
  <si>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</si>
  <si>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</si>
  <si>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</si>
  <si>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</si>
  <si>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</si>
  <si>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(171) 555-2530</t>
  </si>
  <si>
    <t>OCEAN</t>
  </si>
  <si>
    <t>Oceano Atlantico Ltda.</t>
  </si>
  <si>
    <t>Yvonne Moncada</t>
  </si>
  <si>
    <t>Ing. Gustavo Moncada 8585_x000D_
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</si>
  <si>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</si>
  <si>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</si>
  <si>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</si>
  <si>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</si>
  <si>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</si>
  <si>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</si>
  <si>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</si>
  <si>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</si>
  <si>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(907) 555-7584</t>
  </si>
  <si>
    <t>(907) 555-2880</t>
  </si>
  <si>
    <t>OTTIK</t>
  </si>
  <si>
    <t>Ottilies Kaseladen</t>
  </si>
  <si>
    <t>Henriette Pfalzheim</t>
  </si>
  <si>
    <t>Mehrheimerstr. 369</t>
  </si>
  <si>
    <t>Koln</t>
  </si>
  <si>
    <t>0221-0644327</t>
  </si>
  <si>
    <t>0221-0765721</t>
  </si>
  <si>
    <t>PARIS</t>
  </si>
  <si>
    <t>Paris specialites</t>
  </si>
  <si>
    <t>Marie Bertrand</t>
  </si>
  <si>
    <t>265, boulevard Charonne</t>
  </si>
  <si>
    <t>Paris</t>
  </si>
  <si>
    <t>(1) 42.34.22.66</t>
  </si>
  <si>
    <t>(1) 42.34.22.77</t>
  </si>
  <si>
    <t>PERIC</t>
  </si>
  <si>
    <t>Pericles Comidas clasicas</t>
  </si>
  <si>
    <t>Guillermo Fernandez</t>
  </si>
  <si>
    <t>Calle Dr. Jorge Cash 321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</si>
  <si>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</si>
  <si>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</si>
  <si>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</si>
  <si>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</si>
  <si>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</si>
  <si>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</si>
  <si>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</si>
  <si>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6562-9722</t>
  </si>
  <si>
    <t>6562-9723</t>
  </si>
  <si>
    <t>PRINI</t>
  </si>
  <si>
    <t>Princesa Isabel Vinhos</t>
  </si>
  <si>
    <t>Isabel de Castro</t>
  </si>
  <si>
    <t>Estrada da saude n. 58</t>
  </si>
  <si>
    <t>(1) 356-5634</t>
  </si>
  <si>
    <t>QUEDE</t>
  </si>
  <si>
    <t>Que Delicia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</si>
  <si>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</si>
  <si>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</si>
  <si>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</si>
  <si>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</si>
  <si>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</si>
  <si>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</si>
  <si>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</si>
  <si>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Lucia Carvalho</t>
  </si>
  <si>
    <t>Alameda dos Canarios, 891</t>
  </si>
  <si>
    <t>05487-020</t>
  </si>
  <si>
    <t>(11) 555-1189</t>
  </si>
  <si>
    <t>QUICK</t>
  </si>
  <si>
    <t>QUICK-Stop</t>
  </si>
  <si>
    <t>Horst Kloss</t>
  </si>
  <si>
    <t>Taucherstra?e 10</t>
  </si>
  <si>
    <t>Cunewalde</t>
  </si>
  <si>
    <t>0372-035188</t>
  </si>
  <si>
    <t>RANCH</t>
  </si>
  <si>
    <t>Rancho grande</t>
  </si>
  <si>
    <t>Sergio Gutierrez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</si>
  <si>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</si>
  <si>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</si>
  <si>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</si>
  <si>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</si>
  <si>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</si>
  <si>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</si>
  <si>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</si>
  <si>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</si>
  <si>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</si>
  <si>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</si>
  <si>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</si>
  <si>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</si>
  <si>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</si>
  <si>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</si>
  <si>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</si>
  <si>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</si>
  <si>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</si>
  <si>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</si>
  <si>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</si>
  <si>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</si>
  <si>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</si>
  <si>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</si>
  <si>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</si>
  <si>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</si>
  <si>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</si>
  <si>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</si>
  <si>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</si>
  <si>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</si>
  <si>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</si>
  <si>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Geneve</t>
  </si>
  <si>
    <t>0897-034214</t>
  </si>
  <si>
    <t>ROMEY</t>
  </si>
  <si>
    <t>Romero y tomillo</t>
  </si>
  <si>
    <t>Alejandra Camino</t>
  </si>
  <si>
    <t>Gran Via, 1</t>
  </si>
  <si>
    <t>(91) 745 6200</t>
  </si>
  <si>
    <t>(91) 745 6210</t>
  </si>
  <si>
    <t>SANTG</t>
  </si>
  <si>
    <t>Sante Gourmet</t>
  </si>
  <si>
    <t>Jonas Bergulfsen</t>
  </si>
  <si>
    <t>Erling Skakkes gate 78</t>
  </si>
  <si>
    <t>Stavern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</si>
  <si>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</si>
  <si>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</si>
  <si>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</si>
  <si>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</si>
  <si>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</si>
  <si>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</si>
  <si>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</si>
  <si>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</si>
  <si>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</si>
  <si>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</si>
  <si>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</si>
  <si>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</si>
  <si>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</si>
  <si>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</si>
  <si>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</si>
  <si>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</si>
  <si>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</si>
  <si>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</si>
  <si>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</si>
  <si>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</si>
  <si>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Vinb?ltet 34</t>
  </si>
  <si>
    <t>Kobenhavn</t>
  </si>
  <si>
    <t>Denmark</t>
  </si>
  <si>
    <t>31 12 34 56</t>
  </si>
  <si>
    <t>31 13 35 57</t>
  </si>
  <si>
    <t>SPECD</t>
  </si>
  <si>
    <t>Specialites du monde</t>
  </si>
  <si>
    <t>Dominique Perrier</t>
  </si>
  <si>
    <t>25, rue Lauriston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</si>
  <si>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</si>
  <si>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</si>
  <si>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</si>
  <si>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</si>
  <si>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</si>
  <si>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</si>
  <si>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</si>
  <si>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</si>
  <si>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(307) 555-4680</t>
  </si>
  <si>
    <t>(307) 555-6525</t>
  </si>
  <si>
    <t>SUPRD</t>
  </si>
  <si>
    <t>Supremes delices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</si>
  <si>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</si>
  <si>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</si>
  <si>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</si>
  <si>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</si>
  <si>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</si>
  <si>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</si>
  <si>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</si>
  <si>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</si>
  <si>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</si>
  <si>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Way_x000D_
Suite 2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</si>
  <si>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</si>
  <si>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</si>
  <si>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</si>
  <si>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</si>
  <si>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</si>
  <si>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</si>
  <si>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</si>
  <si>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(406) 555-5834</t>
  </si>
  <si>
    <t>(406) 555-8083</t>
  </si>
  <si>
    <t>TOMSP</t>
  </si>
  <si>
    <t>Toms Spezialitaten</t>
  </si>
  <si>
    <t>Karin Josephs</t>
  </si>
  <si>
    <t>Luisenstr. 48</t>
  </si>
  <si>
    <t>Munster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</si>
  <si>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</si>
  <si>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</si>
  <si>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</si>
  <si>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</si>
  <si>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</si>
  <si>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</si>
  <si>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</si>
  <si>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</si>
  <si>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Tradicao Hipermercados</t>
  </si>
  <si>
    <t>Anabela Domingues</t>
  </si>
  <si>
    <t>Av. Ines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</si>
  <si>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</si>
  <si>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</si>
  <si>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</si>
  <si>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</si>
  <si>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</si>
  <si>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</si>
  <si>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</si>
  <si>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(206) 555-8257</t>
  </si>
  <si>
    <t>(206) 555-2174</t>
  </si>
  <si>
    <t>VAFFE</t>
  </si>
  <si>
    <t>Vaffeljernet</t>
  </si>
  <si>
    <t>Palle Ibsen</t>
  </si>
  <si>
    <t>Smagsloget 45</t>
  </si>
  <si>
    <t>Arhus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</si>
  <si>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</si>
  <si>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</si>
  <si>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</si>
  <si>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</si>
  <si>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</si>
  <si>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</si>
  <si>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</si>
  <si>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</si>
  <si>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</si>
  <si>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</si>
  <si>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</si>
  <si>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</si>
  <si>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</si>
  <si>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</si>
  <si>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26.47.15.10</t>
  </si>
  <si>
    <t>26.47.15.11</t>
  </si>
  <si>
    <t>WANDK</t>
  </si>
  <si>
    <t>Die Wandernde Kuh</t>
  </si>
  <si>
    <t>Rita Muller</t>
  </si>
  <si>
    <t>Adenauerallee 900</t>
  </si>
  <si>
    <t>Stuttgart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</si>
  <si>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</si>
  <si>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</si>
  <si>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</si>
  <si>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</si>
  <si>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</si>
  <si>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</si>
  <si>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</si>
  <si>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</si>
  <si>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</si>
  <si>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</si>
  <si>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</si>
  <si>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</si>
  <si>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</si>
  <si>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</si>
  <si>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</si>
  <si>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</si>
  <si>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</si>
  <si>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</si>
  <si>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</si>
  <si>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S._x000D_
Suite 3B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</si>
  <si>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</si>
  <si>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</si>
  <si>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</si>
  <si>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</si>
  <si>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</si>
  <si>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</si>
  <si>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</si>
  <si>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</si>
  <si>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</si>
  <si>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</si>
  <si>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</si>
  <si>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</si>
  <si>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</si>
  <si>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</si>
  <si>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</si>
  <si>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</si>
  <si>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</si>
  <si>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</si>
  <si>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ProductID</t>
  </si>
  <si>
    <t>UnitPrice</t>
  </si>
  <si>
    <t>Quantity</t>
  </si>
  <si>
    <t>Discount</t>
  </si>
  <si>
    <t>Costumer</t>
  </si>
  <si>
    <t>Costumer range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</si>
  <si>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</si>
  <si>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</si>
  <si>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</si>
  <si>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</si>
  <si>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</si>
  <si>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</si>
  <si>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</si>
  <si>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</si>
  <si>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ShipPostalCode</t>
  </si>
  <si>
    <t>ShipCountry</t>
  </si>
  <si>
    <t>Hauptstr. 31</t>
  </si>
  <si>
    <t>Starenweg 5</t>
  </si>
  <si>
    <t>1029 - 12th Ave. S.</t>
  </si>
  <si>
    <t>Brook Farm_x000D_
Stratford St. Mary</t>
  </si>
  <si>
    <t>Colchester</t>
  </si>
  <si>
    <t>Essex</t>
  </si>
  <si>
    <t>CO7 6JX</t>
  </si>
  <si>
    <t>Wolski Zajazd</t>
  </si>
  <si>
    <t>2319 Elm St.</t>
  </si>
  <si>
    <t>Alfred's Futterkiste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</si>
  <si>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</si>
  <si>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</si>
  <si>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</si>
  <si>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</si>
  <si>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</si>
  <si>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</si>
  <si>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</si>
  <si>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</si>
  <si>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</si>
  <si>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</si>
  <si>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</si>
  <si>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</si>
  <si>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</si>
  <si>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</si>
  <si>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</si>
  <si>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</si>
  <si>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</si>
  <si>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</si>
  <si>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</si>
  <si>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</si>
  <si>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</si>
  <si>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</si>
  <si>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</si>
  <si>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</si>
  <si>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</si>
  <si>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</si>
  <si>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</si>
  <si>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</si>
  <si>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</si>
  <si>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</si>
  <si>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</si>
  <si>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</si>
  <si>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</si>
  <si>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</si>
  <si>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</si>
  <si>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</si>
  <si>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</si>
  <si>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</si>
  <si>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</si>
  <si>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</si>
  <si>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</si>
  <si>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</si>
  <si>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</si>
  <si>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</si>
  <si>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</si>
  <si>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</si>
  <si>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</si>
  <si>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</si>
  <si>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</si>
  <si>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Knackebrod</t>
  </si>
  <si>
    <t>24 - 500 g pkgs.</t>
  </si>
  <si>
    <t>Tunnbrod</t>
  </si>
  <si>
    <t>12 - 250 g pkgs.</t>
  </si>
  <si>
    <t>Guarana Fantastica</t>
  </si>
  <si>
    <t>12 - 355 ml cans</t>
  </si>
  <si>
    <t>NuNuCa Nu?-Nougat-Creme</t>
  </si>
  <si>
    <t>20 - 450 g glasses</t>
  </si>
  <si>
    <t>Gumbar Gummibarchen</t>
  </si>
  <si>
    <t>100 - 250 g bags</t>
  </si>
  <si>
    <t>Schoggi Schokolade</t>
  </si>
  <si>
    <t>100 - 100 g pieces</t>
  </si>
  <si>
    <t>Rossle Sauerkraut</t>
  </si>
  <si>
    <t>25 - 825 g cans</t>
  </si>
  <si>
    <t>Thuringer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</si>
  <si>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</si>
  <si>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</si>
  <si>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</si>
  <si>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</si>
  <si>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</si>
  <si>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</si>
  <si>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</si>
  <si>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</si>
  <si>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</si>
  <si>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</si>
  <si>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</si>
  <si>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</si>
  <si>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</si>
  <si>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</si>
  <si>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</si>
  <si>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Cote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</si>
  <si>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</si>
  <si>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</si>
  <si>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</si>
  <si>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</si>
  <si>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</si>
  <si>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</si>
  <si>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</si>
  <si>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</si>
  <si>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</si>
  <si>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</si>
  <si>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</si>
  <si>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</si>
  <si>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</si>
  <si>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</si>
  <si>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</si>
  <si>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</si>
  <si>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</si>
  <si>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</si>
  <si>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</si>
  <si>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</si>
  <si>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</si>
  <si>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</si>
  <si>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</si>
  <si>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</si>
  <si>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</si>
  <si>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</si>
  <si>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</si>
  <si>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</si>
  <si>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</si>
  <si>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</si>
  <si>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</si>
  <si>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Tourtiere</t>
  </si>
  <si>
    <t>16 pies</t>
  </si>
  <si>
    <t>Pate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</si>
  <si>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</si>
  <si>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</si>
  <si>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</si>
  <si>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</si>
  <si>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</si>
  <si>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</si>
  <si>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</si>
  <si>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</si>
  <si>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</si>
  <si>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</si>
  <si>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d'erable</t>
  </si>
  <si>
    <t>24 - 500 ml bottles</t>
  </si>
  <si>
    <t>Tarte au sucre</t>
  </si>
  <si>
    <t>48 pies</t>
  </si>
  <si>
    <t>Vegie-spread</t>
  </si>
  <si>
    <t>15 - 625 g jars</t>
  </si>
  <si>
    <t>Wimmers gute Semmelknodel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</si>
  <si>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</si>
  <si>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</si>
  <si>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</si>
  <si>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</si>
  <si>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</si>
  <si>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</si>
  <si>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</si>
  <si>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</si>
  <si>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</si>
  <si>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</si>
  <si>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</si>
  <si>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</si>
  <si>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</si>
  <si>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</si>
  <si>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Rod Kaviar</t>
  </si>
  <si>
    <t>24 - 150 g jars</t>
  </si>
  <si>
    <t>Longlife Tofu</t>
  </si>
  <si>
    <t>Rhonbrau Klosterbier</t>
  </si>
  <si>
    <t>24 - 0.5 l bottles</t>
  </si>
  <si>
    <t>Lakkalikoori</t>
  </si>
  <si>
    <t>500 ml</t>
  </si>
  <si>
    <t>Original Frankfurter grune So?e</t>
  </si>
  <si>
    <t>12 boxes</t>
  </si>
  <si>
    <t>ShipperID</t>
  </si>
  <si>
    <t>Speedy Express</t>
  </si>
  <si>
    <t>(503) 555-9831</t>
  </si>
  <si>
    <t>United Package</t>
  </si>
  <si>
    <t>(503) 555-3199</t>
  </si>
  <si>
    <t>Federal Shipping</t>
  </si>
  <si>
    <t>(503) 555-9931</t>
  </si>
  <si>
    <t>HomePage</t>
  </si>
  <si>
    <t>Exotic Liquids</t>
  </si>
  <si>
    <t>Charlotte Cooper</t>
  </si>
  <si>
    <t>Purchasing Manager</t>
  </si>
  <si>
    <t>49 Gilbert St.</t>
  </si>
  <si>
    <t>EC1 4SD</t>
  </si>
  <si>
    <t>(171) 555-2222</t>
  </si>
  <si>
    <t>New Orleans Cajun Delights</t>
  </si>
  <si>
    <t>Shelley Burke</t>
  </si>
  <si>
    <t>P.O. Box 78934</t>
  </si>
  <si>
    <t>New Orleans</t>
  </si>
  <si>
    <t>LA</t>
  </si>
  <si>
    <t>(100) 555-4822</t>
  </si>
  <si>
    <t>#CAJUN.HTM#</t>
  </si>
  <si>
    <t>Grandma Kelly's Homestead</t>
  </si>
  <si>
    <t>Regina Murphy</t>
  </si>
  <si>
    <t>707 Oxford Rd.</t>
  </si>
  <si>
    <t>Ann Arbor</t>
  </si>
  <si>
    <t>MI</t>
  </si>
  <si>
    <t>(313) 555-5735</t>
  </si>
  <si>
    <t>(313) 555-3349</t>
  </si>
  <si>
    <t>Tokyo Traders</t>
  </si>
  <si>
    <t>Yoshi Nagase</t>
  </si>
  <si>
    <t>9-8 Sekimai_x000D_
Musashino-shi</t>
  </si>
  <si>
    <t>Tokyo</t>
  </si>
  <si>
    <t>Japan</t>
  </si>
  <si>
    <t>(03) 3555-5011</t>
  </si>
  <si>
    <t>Cooperativa de Quesos 'Las Cabras'</t>
  </si>
  <si>
    <t xml:space="preserve">Antonio del Valle Saavedra </t>
  </si>
  <si>
    <t>Export Administrator</t>
  </si>
  <si>
    <t>Calle del Rosal 4</t>
  </si>
  <si>
    <t>Oviedo</t>
  </si>
  <si>
    <t>Asturias</t>
  </si>
  <si>
    <t>(98) 598 76 54</t>
  </si>
  <si>
    <t>Mayumi's</t>
  </si>
  <si>
    <t>Mayumi Ohno</t>
  </si>
  <si>
    <t>Marketing Representative</t>
  </si>
  <si>
    <t>92 Setsuko_x000D_
Chuo-ku</t>
  </si>
  <si>
    <t>Osaka</t>
  </si>
  <si>
    <t>(06) 431-7877</t>
  </si>
  <si>
    <t>Mayumi's (on the World Wide Web)#http://www.microsoft.com/accessdev/sampleapps/mayumi.htm#</t>
  </si>
  <si>
    <t>Pavlova, Ltd.</t>
  </si>
  <si>
    <t>Ian Devling</t>
  </si>
  <si>
    <t>74 Rose St._x000D_
Moonie Ponds</t>
  </si>
  <si>
    <t>Melbourne</t>
  </si>
  <si>
    <t>Victoria</t>
  </si>
  <si>
    <t>Australia</t>
  </si>
  <si>
    <t>(03) 444-2343</t>
  </si>
  <si>
    <t>(03) 444-6588</t>
  </si>
  <si>
    <t>Specialty Biscuits, Ltd.</t>
  </si>
  <si>
    <t>Peter Wilson</t>
  </si>
  <si>
    <t>29 King's Way</t>
  </si>
  <si>
    <t>Manchester</t>
  </si>
  <si>
    <t>M14 GSD</t>
  </si>
  <si>
    <t>(161) 555-4448</t>
  </si>
  <si>
    <t>PB Knackebrod AB</t>
  </si>
  <si>
    <t>Lars Peterson</t>
  </si>
  <si>
    <t>Kaloadagatan 13</t>
  </si>
  <si>
    <t>Goteborg</t>
  </si>
  <si>
    <t>S-345 67</t>
  </si>
  <si>
    <t xml:space="preserve">Sweden </t>
  </si>
  <si>
    <t>031-987 65 43</t>
  </si>
  <si>
    <t>031-987 65 91</t>
  </si>
  <si>
    <t>Refrescos Americanas LTDA</t>
  </si>
  <si>
    <t>Carlos Diaz</t>
  </si>
  <si>
    <t>Av. das Americanas 12.890</t>
  </si>
  <si>
    <t>(11) 555 4640</t>
  </si>
  <si>
    <t>Heli Su?waren GmbH &amp; Co. KG</t>
  </si>
  <si>
    <t>Petra Winkler</t>
  </si>
  <si>
    <t>Tiergartenstra?e 5</t>
  </si>
  <si>
    <t>(010) 9984510</t>
  </si>
  <si>
    <t>Plutzer Lebensmittelgro?markte AG</t>
  </si>
  <si>
    <t>Martin Bein</t>
  </si>
  <si>
    <t>International Marketing Mgr.</t>
  </si>
  <si>
    <t>Bogenallee 51</t>
  </si>
  <si>
    <t>Frankfurt</t>
  </si>
  <si>
    <t>(069) 992755</t>
  </si>
  <si>
    <t>Plutzer (on the World Wide Web)#http://www.microsoft.com/accessdev/sampleapps/plutzer.htm#</t>
  </si>
  <si>
    <t>Nord-Ost-Fisch Handelsgesellschaft mbH</t>
  </si>
  <si>
    <t>Sven Petersen</t>
  </si>
  <si>
    <t>Coordinator Foreign Markets</t>
  </si>
  <si>
    <t>Frahmredder 112a</t>
  </si>
  <si>
    <t>Cuxhaven</t>
  </si>
  <si>
    <t>(04721) 8713</t>
  </si>
  <si>
    <t>(04721) 8714</t>
  </si>
  <si>
    <t>Formaggi Fortini s.r.l.</t>
  </si>
  <si>
    <t>Elio Rossi</t>
  </si>
  <si>
    <t>Viale Dante, 75</t>
  </si>
  <si>
    <t>Ravenna</t>
  </si>
  <si>
    <t>(0544) 60323</t>
  </si>
  <si>
    <t>(0544) 60603</t>
  </si>
  <si>
    <t>#FORMAGGI.HTM#</t>
  </si>
  <si>
    <t>Norske Meierier</t>
  </si>
  <si>
    <t>Beate Vileid</t>
  </si>
  <si>
    <t>Hatlevegen 5</t>
  </si>
  <si>
    <t>Sandvika</t>
  </si>
  <si>
    <t>(0)2-953010</t>
  </si>
  <si>
    <t>Bigfoot Breweries</t>
  </si>
  <si>
    <t>Cheryl Saylor</t>
  </si>
  <si>
    <t>Regional Account Rep.</t>
  </si>
  <si>
    <t>3400 - 8th Avenue_x000D_
Suite 210</t>
  </si>
  <si>
    <t>Bend</t>
  </si>
  <si>
    <t>Svensk Sjofoda AB</t>
  </si>
  <si>
    <t>Michael Bjorn</t>
  </si>
  <si>
    <t>Brovallavagen 231</t>
  </si>
  <si>
    <t>Stockholm</t>
  </si>
  <si>
    <t>S-123 45</t>
  </si>
  <si>
    <t>08-123 45 67</t>
  </si>
  <si>
    <t>Aux joyeux ecclesiastiques</t>
  </si>
  <si>
    <t>Guylene Nodier</t>
  </si>
  <si>
    <t>203, Rue des Francs-Bourgeois</t>
  </si>
  <si>
    <t>(1) 03.83.00.68</t>
  </si>
  <si>
    <t>(1) 03.83.00.62</t>
  </si>
  <si>
    <t>New England Seafood Cannery</t>
  </si>
  <si>
    <t>Robb Merchant</t>
  </si>
  <si>
    <t>Wholesale Account Agent</t>
  </si>
  <si>
    <t>Order Processing Dept._x000D_
2100 Paul Revere Blvd.</t>
  </si>
  <si>
    <t>Boston</t>
  </si>
  <si>
    <t>MA</t>
  </si>
  <si>
    <t>(617) 555-3267</t>
  </si>
  <si>
    <t>(617) 555-3389</t>
  </si>
  <si>
    <t>Leka Trading</t>
  </si>
  <si>
    <t>Chandra Leka</t>
  </si>
  <si>
    <t>471 Serangoon Loop, Suite #402</t>
  </si>
  <si>
    <t>Singapore</t>
  </si>
  <si>
    <t>555-8787</t>
  </si>
  <si>
    <t>Lyngbysild</t>
  </si>
  <si>
    <t>Niels Petersen</t>
  </si>
  <si>
    <t>Lyngbysild_x000D_
Fiskebakken 10</t>
  </si>
  <si>
    <t>Lyngby</t>
  </si>
  <si>
    <t>Zaanse Snoepfabriek</t>
  </si>
  <si>
    <t>Dirk Luchte</t>
  </si>
  <si>
    <t>Verkoop_x000D_
Rijnweg 22</t>
  </si>
  <si>
    <t>Zaandam</t>
  </si>
  <si>
    <t>9999 ZZ</t>
  </si>
  <si>
    <t>Netherlands</t>
  </si>
  <si>
    <t>(12345) 1212</t>
  </si>
  <si>
    <t>(12345) 1210</t>
  </si>
  <si>
    <t>Karkki Oy</t>
  </si>
  <si>
    <t>Anne Heikkonen</t>
  </si>
  <si>
    <t>Product Manager</t>
  </si>
  <si>
    <t>Valtakatu 12</t>
  </si>
  <si>
    <t>Lappeenranta</t>
  </si>
  <si>
    <t>(953) 10956</t>
  </si>
  <si>
    <t>G'day, Mate</t>
  </si>
  <si>
    <t>Wendy Mackenzie</t>
  </si>
  <si>
    <t>170 Prince Edward Parade_x000D_
Hunter's Hill</t>
  </si>
  <si>
    <t>Sydney</t>
  </si>
  <si>
    <t>NSW</t>
  </si>
  <si>
    <t>(02) 555-5914</t>
  </si>
  <si>
    <t>(02) 555-4873</t>
  </si>
  <si>
    <t>G'day Mate (on the World Wide Web)#http://www.microsoft.com/accessdev/sampleapps/gdaymate.htm#</t>
  </si>
  <si>
    <t>Ma Maison</t>
  </si>
  <si>
    <t>Jean-Guy Lauzon</t>
  </si>
  <si>
    <t>2960 Rue St. Laurent</t>
  </si>
  <si>
    <t>(514) 555-9022</t>
  </si>
  <si>
    <t>Pasta Buttini s.r.l.</t>
  </si>
  <si>
    <t>Giovanni Giudici</t>
  </si>
  <si>
    <t>Via dei Gelsomini, 153</t>
  </si>
  <si>
    <t>Salerno</t>
  </si>
  <si>
    <t>(089) 6547665</t>
  </si>
  <si>
    <t>(089) 6547667</t>
  </si>
  <si>
    <t>Escargots Nouveaux</t>
  </si>
  <si>
    <t>Marie Delamare</t>
  </si>
  <si>
    <t>22, rue H. Voiron</t>
  </si>
  <si>
    <t>Montceau</t>
  </si>
  <si>
    <t>85.57.00.07</t>
  </si>
  <si>
    <t>Gai paturage</t>
  </si>
  <si>
    <t>Eliane Noz</t>
  </si>
  <si>
    <t>Bat. B_x000D_
3, rue des Alpes</t>
  </si>
  <si>
    <t>Annecy</t>
  </si>
  <si>
    <t>38.76.98.06</t>
  </si>
  <si>
    <t>38.76.98.58</t>
  </si>
  <si>
    <t>Forets d'erables</t>
  </si>
  <si>
    <t>Chantal Goulet</t>
  </si>
  <si>
    <t>148 rue Chasseur</t>
  </si>
  <si>
    <t>Ste-Hyacinthe</t>
  </si>
  <si>
    <t>J2S 7S8</t>
  </si>
  <si>
    <t>(514) 555-2955</t>
  </si>
  <si>
    <t>(514) 555-2921</t>
  </si>
  <si>
    <t>Company Name</t>
  </si>
  <si>
    <t>Divide Quantity and Duscount</t>
  </si>
  <si>
    <t>Ifferror:</t>
  </si>
  <si>
    <t>Shippers Details</t>
  </si>
  <si>
    <t>FULL NAME</t>
  </si>
  <si>
    <t>Price and Discount</t>
  </si>
  <si>
    <t>Price</t>
  </si>
  <si>
    <t>Duscount</t>
  </si>
  <si>
    <t>City London</t>
  </si>
  <si>
    <t>Find TRUE (Sales Manager and London)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</si>
</sst>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</font>
    <font>
      <b/>
      <sz val="10"/>
      <color theme="1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22" fontId="0" fillId="0" borderId="0" xfId="0" applyNumberFormat="1"/>
    <xf numFmtId="0" fontId="19" fillId="0" borderId="0" xfId="0" applyFont="1"/>
    <xf numFmtId="0" fontId="0" fillId="3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5" borderId="0" xfId="0" applyFill="1"/>
    <xf numFmtId="0" fontId="0" fillId="36" borderId="0" xfId="0" applyFill="1" applyAlignment="1">
      <alignment horizontal="center"/>
    </xf>
    <xf numFmtId="0" fontId="0" fillId="36" borderId="0" xfId="0" applyFill="1"/>
    <xf numFmtId="0" fontId="0" fillId="34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20" fillId="33" borderId="0" xfId="0" applyFont="1" applyFill="1" applyAlignment="1">
      <alignment wrapText="1"/>
    </xf>
    <xf numFmtId="0" fontId="18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"/>
    </sheetView>
  </sheetViews>
  <sheetFormatPr defaultRowHeight="15" x14ac:dyDescent="0.25"/>
  <cols>
    <col min="1" max="1" width="12.85546875" customWidth="1"/>
    <col min="2" max="2" width="18.5703125" customWidth="1"/>
    <col min="3" max="3" width="34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">
        <v>15</v>
      </c>
    </row>
    <row r="6" spans="1:4" x14ac:dyDescent="0.25">
      <c r="A6">
        <v>5</v>
      </c>
      <c r="B6" t="s">
        <v>16</v>
      </c>
      <c r="C6" t="s">
        <v>17</v>
      </c>
      <c r="D6" t="s">
        <v>18</v>
      </c>
    </row>
    <row r="7" spans="1:4" x14ac:dyDescent="0.25">
      <c r="A7">
        <v>6</v>
      </c>
      <c r="B7" t="s">
        <v>19</v>
      </c>
      <c r="C7" t="s">
        <v>20</v>
      </c>
      <c r="D7" t="s">
        <v>21</v>
      </c>
    </row>
    <row r="8" spans="1:4" x14ac:dyDescent="0.25">
      <c r="A8">
        <v>7</v>
      </c>
      <c r="B8" t="s">
        <v>22</v>
      </c>
      <c r="C8" t="s">
        <v>23</v>
      </c>
      <c r="D8" t="s">
        <v>24</v>
      </c>
    </row>
    <row r="9" spans="1:4" x14ac:dyDescent="0.25">
      <c r="A9">
        <v>8</v>
      </c>
      <c r="B9" t="s">
        <v>25</v>
      </c>
      <c r="C9" t="s">
        <v>26</v>
      </c>
      <c r="D9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F8" sqref="F8"/>
    </sheetView>
  </sheetViews>
  <sheetFormatPr defaultRowHeight="15" x14ac:dyDescent="0.25"/>
  <cols>
    <col min="1" max="1" width="12.85546875" customWidth="1"/>
    <col min="2" max="2" width="16" customWidth="1"/>
    <col min="3" max="3" width="12.85546875" customWidth="1"/>
    <col min="4" max="4" width="22.7109375" customWidth="1"/>
    <col min="5" max="5" width="15.42578125" customWidth="1"/>
    <col min="6" max="6" width="20.7109375" style="5" customWidth="1"/>
    <col min="7" max="7" width="16.7109375" customWidth="1"/>
    <col min="8" max="8" width="15" customWidth="1"/>
    <col min="10" max="10" width="10.28515625" customWidth="1"/>
    <col min="11" max="11" width="7.7109375" customWidth="1"/>
    <col min="12" max="12" width="11.28515625" customWidth="1"/>
    <col min="14" max="14" width="14.28515625" customWidth="1"/>
    <col min="15" max="15" width="9.85546875" customWidth="1"/>
    <col min="16" max="16" width="12.7109375" customWidth="1"/>
  </cols>
  <sheetData>
    <row r="1" spans="1:33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s="5" t="s">
        <v>1146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AG1" s="4"/>
    </row>
    <row r="2" spans="1:33" ht="60" x14ac:dyDescent="0.25">
      <c r="A2">
        <v>1</v>
      </c>
      <c r="B2" t="s">
        <v>45</v>
      </c>
      <c r="C2" t="s">
        <v>46</v>
      </c>
      <c r="D2" t="s">
        <v>47</v>
      </c>
      <c r="E2" t="s">
        <v>48</v>
      </c>
      <c r="F2" s="5" t="str">
        <f>CONCATENATE(E2, C2, B2)</f>
        <v>Ms.NancyDavolio</v>
      </c>
      <c r="G2" s="3">
        <v>17875</v>
      </c>
      <c r="H2" s="3">
        <v>33725</v>
      </c>
      <c r="I2" s="1" t="s">
        <v>49</v>
      </c>
      <c r="J2" t="s">
        <v>50</v>
      </c>
      <c r="K2" t="s">
        <v>51</v>
      </c>
      <c r="L2">
        <v>98122</v>
      </c>
      <c r="M2" t="s">
        <v>52</v>
      </c>
      <c r="N2" t="s">
        <v>53</v>
      </c>
      <c r="O2">
        <v>5467</v>
      </c>
      <c r="P2" t="s">
        <v>54</v>
      </c>
    </row>
    <row r="3" spans="1:33" x14ac:dyDescent="0.25">
      <c r="A3">
        <v>2</v>
      </c>
      <c r="B3" t="s">
        <v>55</v>
      </c>
      <c r="C3" t="s">
        <v>56</v>
      </c>
      <c r="D3" t="s">
        <v>57</v>
      </c>
      <c r="E3" t="s">
        <v>58</v>
      </c>
      <c r="F3" s="5" t="str">
        <f t="shared" ref="F3:F10" si="0">CONCATENATE(E3, C3, B3)</f>
        <v>Dr.AndrewFuller</v>
      </c>
      <c r="G3" s="3">
        <v>19043</v>
      </c>
      <c r="H3" s="3">
        <v>33830</v>
      </c>
      <c r="I3" t="s">
        <v>59</v>
      </c>
      <c r="J3" t="s">
        <v>60</v>
      </c>
      <c r="K3" t="s">
        <v>51</v>
      </c>
      <c r="L3">
        <v>98401</v>
      </c>
      <c r="M3" t="s">
        <v>52</v>
      </c>
      <c r="N3" t="s">
        <v>61</v>
      </c>
      <c r="O3">
        <v>3457</v>
      </c>
      <c r="P3" t="s">
        <v>62</v>
      </c>
    </row>
    <row r="4" spans="1:33" x14ac:dyDescent="0.25">
      <c r="A4">
        <v>3</v>
      </c>
      <c r="B4" t="s">
        <v>64</v>
      </c>
      <c r="C4" t="s">
        <v>65</v>
      </c>
      <c r="D4" t="s">
        <v>47</v>
      </c>
      <c r="E4" t="s">
        <v>48</v>
      </c>
      <c r="F4" s="5" t="str">
        <f t="shared" si="0"/>
        <v>Ms.JanetLeverling</v>
      </c>
      <c r="G4" s="3">
        <v>23253</v>
      </c>
      <c r="H4" s="3">
        <v>33695</v>
      </c>
      <c r="I4" t="s">
        <v>66</v>
      </c>
      <c r="J4" t="s">
        <v>67</v>
      </c>
      <c r="K4" t="s">
        <v>51</v>
      </c>
      <c r="L4">
        <v>98033</v>
      </c>
      <c r="M4" t="s">
        <v>52</v>
      </c>
      <c r="N4" t="s">
        <v>68</v>
      </c>
      <c r="O4">
        <v>3355</v>
      </c>
      <c r="P4" t="s">
        <v>69</v>
      </c>
    </row>
    <row r="5" spans="1:33" x14ac:dyDescent="0.25">
      <c r="A5">
        <v>4</v>
      </c>
      <c r="B5" t="s">
        <v>70</v>
      </c>
      <c r="C5" t="s">
        <v>71</v>
      </c>
      <c r="D5" t="s">
        <v>47</v>
      </c>
      <c r="E5" t="s">
        <v>72</v>
      </c>
      <c r="F5" s="5" t="str">
        <f t="shared" si="0"/>
        <v>Mrs.MargaretPeacock</v>
      </c>
      <c r="G5" s="3">
        <v>13777</v>
      </c>
      <c r="H5" s="3">
        <v>34092</v>
      </c>
      <c r="I5" t="s">
        <v>73</v>
      </c>
      <c r="J5" t="s">
        <v>74</v>
      </c>
      <c r="K5" t="s">
        <v>51</v>
      </c>
      <c r="L5">
        <v>98052</v>
      </c>
      <c r="M5" t="s">
        <v>52</v>
      </c>
      <c r="N5" t="s">
        <v>75</v>
      </c>
      <c r="O5">
        <v>5176</v>
      </c>
      <c r="P5" t="s">
        <v>76</v>
      </c>
    </row>
    <row r="6" spans="1:33" x14ac:dyDescent="0.25">
      <c r="A6">
        <v>5</v>
      </c>
      <c r="B6" t="s">
        <v>77</v>
      </c>
      <c r="C6" t="s">
        <v>78</v>
      </c>
      <c r="D6" t="s">
        <v>79</v>
      </c>
      <c r="E6" t="s">
        <v>80</v>
      </c>
      <c r="F6" s="5" t="str">
        <f t="shared" si="0"/>
        <v>Mr.StevenBuchanan</v>
      </c>
      <c r="G6" s="3">
        <v>20152</v>
      </c>
      <c r="H6" s="3">
        <v>34259</v>
      </c>
      <c r="I6" t="s">
        <v>81</v>
      </c>
      <c r="J6" t="s">
        <v>82</v>
      </c>
      <c r="K6" t="s">
        <v>63</v>
      </c>
      <c r="L6" t="s">
        <v>83</v>
      </c>
      <c r="M6" t="s">
        <v>84</v>
      </c>
      <c r="N6" t="s">
        <v>85</v>
      </c>
      <c r="O6">
        <v>3453</v>
      </c>
      <c r="P6" t="s">
        <v>86</v>
      </c>
    </row>
    <row r="7" spans="1:33" ht="60" x14ac:dyDescent="0.25">
      <c r="A7">
        <v>6</v>
      </c>
      <c r="B7" t="s">
        <v>87</v>
      </c>
      <c r="C7" t="s">
        <v>88</v>
      </c>
      <c r="D7" t="s">
        <v>47</v>
      </c>
      <c r="E7" t="s">
        <v>80</v>
      </c>
      <c r="F7" s="5" t="str">
        <f t="shared" si="0"/>
        <v>Mr.MichaelSuyama</v>
      </c>
      <c r="G7" s="3">
        <v>23194</v>
      </c>
      <c r="H7" s="3">
        <v>34259</v>
      </c>
      <c r="I7" s="1" t="s">
        <v>89</v>
      </c>
      <c r="J7" t="s">
        <v>82</v>
      </c>
      <c r="K7" t="s">
        <v>63</v>
      </c>
      <c r="L7" t="s">
        <v>90</v>
      </c>
      <c r="M7" t="s">
        <v>84</v>
      </c>
      <c r="N7" t="s">
        <v>91</v>
      </c>
      <c r="O7">
        <v>428</v>
      </c>
      <c r="P7" t="s">
        <v>92</v>
      </c>
    </row>
    <row r="8" spans="1:33" ht="60" x14ac:dyDescent="0.25">
      <c r="A8">
        <v>7</v>
      </c>
      <c r="B8" t="s">
        <v>93</v>
      </c>
      <c r="C8" t="s">
        <v>94</v>
      </c>
      <c r="D8" t="s">
        <v>47</v>
      </c>
      <c r="E8" t="s">
        <v>80</v>
      </c>
      <c r="F8" s="5" t="str">
        <f t="shared" si="0"/>
        <v>Mr.RobertKing</v>
      </c>
      <c r="G8" s="3">
        <v>22065</v>
      </c>
      <c r="H8" s="3">
        <v>34336</v>
      </c>
      <c r="I8" s="1" t="s">
        <v>95</v>
      </c>
      <c r="J8" t="s">
        <v>82</v>
      </c>
      <c r="K8" t="s">
        <v>63</v>
      </c>
      <c r="L8" t="s">
        <v>96</v>
      </c>
      <c r="M8" t="s">
        <v>84</v>
      </c>
      <c r="N8" t="s">
        <v>97</v>
      </c>
      <c r="O8">
        <v>465</v>
      </c>
      <c r="P8" t="s">
        <v>98</v>
      </c>
    </row>
    <row r="9" spans="1:33" x14ac:dyDescent="0.25">
      <c r="A9">
        <v>8</v>
      </c>
      <c r="B9" t="s">
        <v>99</v>
      </c>
      <c r="C9" t="s">
        <v>100</v>
      </c>
      <c r="D9" t="s">
        <v>101</v>
      </c>
      <c r="E9" t="s">
        <v>48</v>
      </c>
      <c r="F9" s="5" t="str">
        <f t="shared" si="0"/>
        <v>Ms.LauraCallahan</v>
      </c>
      <c r="G9" s="3">
        <v>21194</v>
      </c>
      <c r="H9" s="3">
        <v>34398</v>
      </c>
      <c r="I9" t="s">
        <v>102</v>
      </c>
      <c r="J9" t="s">
        <v>50</v>
      </c>
      <c r="K9" t="s">
        <v>51</v>
      </c>
      <c r="L9">
        <v>98105</v>
      </c>
      <c r="M9" t="s">
        <v>52</v>
      </c>
      <c r="N9" t="s">
        <v>103</v>
      </c>
      <c r="O9">
        <v>2344</v>
      </c>
      <c r="P9" t="s">
        <v>104</v>
      </c>
    </row>
    <row r="10" spans="1:33" x14ac:dyDescent="0.25">
      <c r="A10">
        <v>9</v>
      </c>
      <c r="B10" t="s">
        <v>105</v>
      </c>
      <c r="C10" t="s">
        <v>106</v>
      </c>
      <c r="D10" t="s">
        <v>47</v>
      </c>
      <c r="E10" t="s">
        <v>48</v>
      </c>
      <c r="F10" s="5" t="str">
        <f t="shared" si="0"/>
        <v>Ms.AnneDodsworth</v>
      </c>
      <c r="G10" s="3">
        <v>24134</v>
      </c>
      <c r="H10" s="3">
        <v>34653</v>
      </c>
      <c r="I10" t="s">
        <v>107</v>
      </c>
      <c r="J10" t="s">
        <v>82</v>
      </c>
      <c r="K10" t="s">
        <v>63</v>
      </c>
      <c r="L10" t="s">
        <v>108</v>
      </c>
      <c r="M10" t="s">
        <v>84</v>
      </c>
      <c r="N10" t="s">
        <v>109</v>
      </c>
      <c r="O10">
        <v>452</v>
      </c>
      <c r="P10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abSelected="1" topLeftCell="E1" workbookViewId="0">
      <selection activeCell="N92" sqref="M1:N92"/>
    </sheetView>
  </sheetViews>
  <sheetFormatPr defaultRowHeight="15" x14ac:dyDescent="0.25"/>
  <cols>
    <col min="1" max="1" width="12.42578125" customWidth="1"/>
    <col min="2" max="2" width="33.140625" bestFit="1" customWidth="1"/>
    <col min="3" max="3" width="22.7109375" bestFit="1" customWidth="1"/>
    <col min="4" max="4" width="28.5703125" bestFit="1" customWidth="1"/>
    <col min="5" max="5" width="41.85546875" bestFit="1" customWidth="1"/>
    <col min="6" max="6" width="14" bestFit="1" customWidth="1"/>
    <col min="7" max="7" width="13.7109375" bestFit="1" customWidth="1"/>
    <col min="8" max="8" width="11" bestFit="1" customWidth="1"/>
    <col min="9" max="9" width="11.42578125" bestFit="1" customWidth="1"/>
    <col min="10" max="11" width="15.28515625" bestFit="1" customWidth="1"/>
    <col min="12" max="12" width="17.85546875" customWidth="1"/>
    <col min="13" max="13" width="14" bestFit="1" customWidth="1"/>
    <col min="14" max="14" width="11.42578125" bestFit="1" customWidth="1"/>
  </cols>
  <sheetData>
    <row r="1" spans="1:14" s="2" customFormat="1" ht="39" x14ac:dyDescent="0.25">
      <c r="A1" s="2" t="s">
        <v>111</v>
      </c>
      <c r="B1" s="2" t="s">
        <v>112</v>
      </c>
      <c r="C1" s="2" t="s">
        <v>113</v>
      </c>
      <c r="D1" s="2" t="s">
        <v>114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115</v>
      </c>
      <c r="K1" s="2" t="s">
        <v>116</v>
      </c>
      <c r="L1" s="16" t="s">
        <v>1151</v>
      </c>
      <c r="M1" s="17" t="s">
        <v>79</v>
      </c>
      <c r="N1" s="17" t="s">
        <v>1150</v>
      </c>
    </row>
    <row r="2" spans="1:14" x14ac:dyDescent="0.25">
      <c r="A2" t="s">
        <v>117</v>
      </c>
      <c r="B2" t="s">
        <v>118</v>
      </c>
      <c r="C2" t="s">
        <v>119</v>
      </c>
      <c r="D2" t="s">
        <v>47</v>
      </c>
      <c r="E2" t="s">
        <v>120</v>
      </c>
      <c r="F2" t="s">
        <v>121</v>
      </c>
      <c r="G2" t="s">
        <v>63</v>
      </c>
      <c r="H2">
        <v>12209</v>
      </c>
      <c r="I2" t="s">
        <v>122</v>
      </c>
      <c r="J2" t="s">
        <v>123</v>
      </c>
      <c r="K2" t="s">
        <v>124</v>
      </c>
      <c r="L2" s="5" t="b">
        <f>OR(D2="Sales Manager",F2="London")</f>
        <v>0</v>
      </c>
      <c r="M2" s="8" t="b">
        <f>OR(D2="Sales Manager")</f>
        <v>0</v>
      </c>
      <c r="N2" s="8" t="b">
        <f>OR(F2="London")</f>
        <v>0</v>
      </c>
    </row>
    <row r="3" spans="1:14" x14ac:dyDescent="0.25">
      <c r="A3" t="s">
        <v>125</v>
      </c>
      <c r="B3" t="s">
        <v>126</v>
      </c>
      <c r="C3" t="s">
        <v>127</v>
      </c>
      <c r="D3" t="s">
        <v>128</v>
      </c>
      <c r="E3" t="s">
        <v>129</v>
      </c>
      <c r="F3" t="s">
        <v>130</v>
      </c>
      <c r="G3" t="s">
        <v>63</v>
      </c>
      <c r="H3">
        <v>5021</v>
      </c>
      <c r="I3" t="s">
        <v>131</v>
      </c>
      <c r="J3" t="s">
        <v>132</v>
      </c>
      <c r="K3" t="s">
        <v>133</v>
      </c>
      <c r="L3" s="5" t="b">
        <f t="shared" ref="L3:L66" si="0">OR(D3="Sales Manager",F3="London")</f>
        <v>0</v>
      </c>
      <c r="M3" s="8" t="b">
        <f t="shared" ref="M3:M66" si="1">OR(D3="Sales Manager")</f>
        <v>0</v>
      </c>
      <c r="N3" s="8" t="b">
        <f t="shared" ref="N3:N66" si="2">OR(F3="London")</f>
        <v>0</v>
      </c>
    </row>
    <row r="4" spans="1:14" x14ac:dyDescent="0.25">
      <c r="A4" t="s">
        <v>134</v>
      </c>
      <c r="B4" t="s">
        <v>135</v>
      </c>
      <c r="C4" t="s">
        <v>136</v>
      </c>
      <c r="D4" t="s">
        <v>128</v>
      </c>
      <c r="E4" t="s">
        <v>137</v>
      </c>
      <c r="F4" t="s">
        <v>130</v>
      </c>
      <c r="G4" t="s">
        <v>63</v>
      </c>
      <c r="H4">
        <v>5023</v>
      </c>
      <c r="I4" t="s">
        <v>131</v>
      </c>
      <c r="J4" t="s">
        <v>138</v>
      </c>
      <c r="K4" t="s">
        <v>63</v>
      </c>
      <c r="L4" s="5" t="b">
        <f t="shared" si="0"/>
        <v>0</v>
      </c>
      <c r="M4" s="8" t="b">
        <f t="shared" si="1"/>
        <v>0</v>
      </c>
      <c r="N4" s="8" t="b">
        <f t="shared" si="2"/>
        <v>0</v>
      </c>
    </row>
    <row r="5" spans="1:14" x14ac:dyDescent="0.25">
      <c r="A5" t="s">
        <v>139</v>
      </c>
      <c r="B5" t="s">
        <v>140</v>
      </c>
      <c r="C5" t="s">
        <v>141</v>
      </c>
      <c r="D5" t="s">
        <v>47</v>
      </c>
      <c r="E5" t="s">
        <v>142</v>
      </c>
      <c r="F5" t="s">
        <v>82</v>
      </c>
      <c r="G5" t="s">
        <v>63</v>
      </c>
      <c r="H5" t="s">
        <v>143</v>
      </c>
      <c r="I5" t="s">
        <v>84</v>
      </c>
      <c r="J5" t="s">
        <v>144</v>
      </c>
      <c r="K5" t="s">
        <v>145</v>
      </c>
      <c r="L5" s="5" t="b">
        <f t="shared" si="0"/>
        <v>1</v>
      </c>
      <c r="M5" s="8" t="b">
        <f t="shared" si="1"/>
        <v>0</v>
      </c>
      <c r="N5" s="8" t="b">
        <f t="shared" si="2"/>
        <v>1</v>
      </c>
    </row>
    <row r="6" spans="1:14" x14ac:dyDescent="0.25">
      <c r="A6" t="s">
        <v>146</v>
      </c>
      <c r="B6" t="s">
        <v>147</v>
      </c>
      <c r="C6" t="s">
        <v>148</v>
      </c>
      <c r="D6" t="s">
        <v>149</v>
      </c>
      <c r="E6" t="s">
        <v>150</v>
      </c>
      <c r="F6" t="s">
        <v>151</v>
      </c>
      <c r="G6" t="s">
        <v>63</v>
      </c>
      <c r="H6" t="s">
        <v>152</v>
      </c>
      <c r="I6" t="s">
        <v>153</v>
      </c>
      <c r="J6" t="s">
        <v>154</v>
      </c>
      <c r="K6" t="s">
        <v>155</v>
      </c>
      <c r="L6" s="5" t="b">
        <f t="shared" si="0"/>
        <v>0</v>
      </c>
      <c r="M6" s="8" t="b">
        <f t="shared" si="1"/>
        <v>0</v>
      </c>
      <c r="N6" s="8" t="b">
        <f t="shared" si="2"/>
        <v>0</v>
      </c>
    </row>
    <row r="7" spans="1:14" x14ac:dyDescent="0.25">
      <c r="A7" t="s">
        <v>156</v>
      </c>
      <c r="B7" t="s">
        <v>157</v>
      </c>
      <c r="C7" t="s">
        <v>158</v>
      </c>
      <c r="D7" t="s">
        <v>47</v>
      </c>
      <c r="E7" t="s">
        <v>159</v>
      </c>
      <c r="F7" t="s">
        <v>160</v>
      </c>
      <c r="G7" t="s">
        <v>63</v>
      </c>
      <c r="H7">
        <v>68306</v>
      </c>
      <c r="I7" t="s">
        <v>122</v>
      </c>
      <c r="J7" t="s">
        <v>161</v>
      </c>
      <c r="K7" t="s">
        <v>162</v>
      </c>
      <c r="L7" s="5" t="b">
        <f t="shared" si="0"/>
        <v>0</v>
      </c>
      <c r="M7" s="8" t="b">
        <f t="shared" si="1"/>
        <v>0</v>
      </c>
      <c r="N7" s="8" t="b">
        <f t="shared" si="2"/>
        <v>0</v>
      </c>
    </row>
    <row r="8" spans="1:14" x14ac:dyDescent="0.25">
      <c r="A8" t="s">
        <v>163</v>
      </c>
      <c r="B8" t="s">
        <v>164</v>
      </c>
      <c r="C8" t="s">
        <v>165</v>
      </c>
      <c r="D8" t="s">
        <v>166</v>
      </c>
      <c r="E8" t="s">
        <v>167</v>
      </c>
      <c r="F8" t="s">
        <v>168</v>
      </c>
      <c r="G8" t="s">
        <v>63</v>
      </c>
      <c r="H8">
        <v>67000</v>
      </c>
      <c r="I8" t="s">
        <v>169</v>
      </c>
      <c r="J8" t="s">
        <v>170</v>
      </c>
      <c r="K8" t="s">
        <v>171</v>
      </c>
      <c r="L8" s="5" t="b">
        <f t="shared" si="0"/>
        <v>0</v>
      </c>
      <c r="M8" s="8" t="b">
        <f t="shared" si="1"/>
        <v>0</v>
      </c>
      <c r="N8" s="8" t="b">
        <f t="shared" si="2"/>
        <v>0</v>
      </c>
    </row>
    <row r="9" spans="1:14" x14ac:dyDescent="0.25">
      <c r="A9" t="s">
        <v>172</v>
      </c>
      <c r="B9" t="s">
        <v>173</v>
      </c>
      <c r="C9" t="s">
        <v>174</v>
      </c>
      <c r="D9" t="s">
        <v>128</v>
      </c>
      <c r="E9" t="s">
        <v>175</v>
      </c>
      <c r="F9" t="s">
        <v>176</v>
      </c>
      <c r="G9" t="s">
        <v>63</v>
      </c>
      <c r="H9">
        <v>28023</v>
      </c>
      <c r="I9" t="s">
        <v>177</v>
      </c>
      <c r="J9" t="s">
        <v>178</v>
      </c>
      <c r="K9" t="s">
        <v>179</v>
      </c>
      <c r="L9" s="5" t="b">
        <f t="shared" si="0"/>
        <v>0</v>
      </c>
      <c r="M9" s="8" t="b">
        <f t="shared" si="1"/>
        <v>0</v>
      </c>
      <c r="N9" s="8" t="b">
        <f t="shared" si="2"/>
        <v>0</v>
      </c>
    </row>
    <row r="10" spans="1:14" x14ac:dyDescent="0.25">
      <c r="A10" t="s">
        <v>180</v>
      </c>
      <c r="B10" t="s">
        <v>181</v>
      </c>
      <c r="C10" t="s">
        <v>182</v>
      </c>
      <c r="D10" t="s">
        <v>128</v>
      </c>
      <c r="E10" t="s">
        <v>183</v>
      </c>
      <c r="F10" t="s">
        <v>184</v>
      </c>
      <c r="G10" t="s">
        <v>63</v>
      </c>
      <c r="H10">
        <v>13008</v>
      </c>
      <c r="I10" t="s">
        <v>169</v>
      </c>
      <c r="J10" t="s">
        <v>185</v>
      </c>
      <c r="K10" t="s">
        <v>186</v>
      </c>
      <c r="L10" s="5" t="b">
        <f t="shared" si="0"/>
        <v>0</v>
      </c>
      <c r="M10" s="8" t="b">
        <f t="shared" si="1"/>
        <v>0</v>
      </c>
      <c r="N10" s="8" t="b">
        <f t="shared" si="2"/>
        <v>0</v>
      </c>
    </row>
    <row r="11" spans="1:14" x14ac:dyDescent="0.25">
      <c r="A11" t="s">
        <v>187</v>
      </c>
      <c r="B11" t="s">
        <v>188</v>
      </c>
      <c r="C11" t="s">
        <v>189</v>
      </c>
      <c r="D11" t="s">
        <v>190</v>
      </c>
      <c r="E11" t="s">
        <v>191</v>
      </c>
      <c r="F11" t="s">
        <v>192</v>
      </c>
      <c r="G11" t="s">
        <v>193</v>
      </c>
      <c r="H11" t="s">
        <v>194</v>
      </c>
      <c r="I11" t="s">
        <v>195</v>
      </c>
      <c r="J11" t="s">
        <v>196</v>
      </c>
      <c r="K11" t="s">
        <v>197</v>
      </c>
      <c r="L11" s="5" t="b">
        <f t="shared" si="0"/>
        <v>0</v>
      </c>
      <c r="M11" s="8" t="b">
        <f t="shared" si="1"/>
        <v>0</v>
      </c>
      <c r="N11" s="8" t="b">
        <f t="shared" si="2"/>
        <v>0</v>
      </c>
    </row>
    <row r="12" spans="1:14" x14ac:dyDescent="0.25">
      <c r="A12" t="s">
        <v>198</v>
      </c>
      <c r="B12" t="s">
        <v>199</v>
      </c>
      <c r="C12" t="s">
        <v>200</v>
      </c>
      <c r="D12" t="s">
        <v>47</v>
      </c>
      <c r="E12" t="s">
        <v>201</v>
      </c>
      <c r="F12" t="s">
        <v>82</v>
      </c>
      <c r="G12" t="s">
        <v>63</v>
      </c>
      <c r="H12" t="s">
        <v>202</v>
      </c>
      <c r="I12" t="s">
        <v>84</v>
      </c>
      <c r="J12" t="s">
        <v>203</v>
      </c>
      <c r="K12" t="s">
        <v>63</v>
      </c>
      <c r="L12" s="5" t="b">
        <f t="shared" si="0"/>
        <v>1</v>
      </c>
      <c r="M12" s="8" t="b">
        <f t="shared" si="1"/>
        <v>0</v>
      </c>
      <c r="N12" s="8" t="b">
        <f t="shared" si="2"/>
        <v>1</v>
      </c>
    </row>
    <row r="13" spans="1:14" x14ac:dyDescent="0.25">
      <c r="A13" t="s">
        <v>204</v>
      </c>
      <c r="B13" t="s">
        <v>205</v>
      </c>
      <c r="C13" t="s">
        <v>206</v>
      </c>
      <c r="D13" t="s">
        <v>207</v>
      </c>
      <c r="E13" t="s">
        <v>208</v>
      </c>
      <c r="F13" t="s">
        <v>209</v>
      </c>
      <c r="G13" t="s">
        <v>63</v>
      </c>
      <c r="H13">
        <v>1010</v>
      </c>
      <c r="I13" t="s">
        <v>210</v>
      </c>
      <c r="J13" t="s">
        <v>211</v>
      </c>
      <c r="K13" t="s">
        <v>212</v>
      </c>
      <c r="L13" s="5" t="b">
        <f t="shared" si="0"/>
        <v>0</v>
      </c>
      <c r="M13" s="8" t="b">
        <f t="shared" si="1"/>
        <v>0</v>
      </c>
      <c r="N13" s="8" t="b">
        <f t="shared" si="2"/>
        <v>0</v>
      </c>
    </row>
    <row r="14" spans="1:14" x14ac:dyDescent="0.25">
      <c r="A14" t="s">
        <v>213</v>
      </c>
      <c r="B14" t="s">
        <v>214</v>
      </c>
      <c r="C14" t="s">
        <v>215</v>
      </c>
      <c r="D14" t="s">
        <v>166</v>
      </c>
      <c r="E14" t="s">
        <v>216</v>
      </c>
      <c r="F14" t="s">
        <v>130</v>
      </c>
      <c r="G14" t="s">
        <v>63</v>
      </c>
      <c r="H14">
        <v>5022</v>
      </c>
      <c r="I14" t="s">
        <v>131</v>
      </c>
      <c r="J14" t="s">
        <v>217</v>
      </c>
      <c r="K14" t="s">
        <v>218</v>
      </c>
      <c r="L14" s="5" t="b">
        <f t="shared" si="0"/>
        <v>0</v>
      </c>
      <c r="M14" s="8" t="b">
        <f t="shared" si="1"/>
        <v>0</v>
      </c>
      <c r="N14" s="8" t="b">
        <f t="shared" si="2"/>
        <v>0</v>
      </c>
    </row>
    <row r="15" spans="1:14" x14ac:dyDescent="0.25">
      <c r="A15" t="s">
        <v>219</v>
      </c>
      <c r="B15" t="s">
        <v>220</v>
      </c>
      <c r="C15" t="s">
        <v>221</v>
      </c>
      <c r="D15" t="s">
        <v>128</v>
      </c>
      <c r="E15" t="s">
        <v>222</v>
      </c>
      <c r="F15" t="s">
        <v>223</v>
      </c>
      <c r="G15" t="s">
        <v>63</v>
      </c>
      <c r="H15">
        <v>3012</v>
      </c>
      <c r="I15" t="s">
        <v>224</v>
      </c>
      <c r="J15" t="s">
        <v>225</v>
      </c>
      <c r="K15" t="s">
        <v>63</v>
      </c>
      <c r="L15" s="5" t="b">
        <f t="shared" si="0"/>
        <v>0</v>
      </c>
      <c r="M15" s="8" t="b">
        <f t="shared" si="1"/>
        <v>0</v>
      </c>
      <c r="N15" s="8" t="b">
        <f t="shared" si="2"/>
        <v>0</v>
      </c>
    </row>
    <row r="16" spans="1:14" x14ac:dyDescent="0.25">
      <c r="A16" t="s">
        <v>226</v>
      </c>
      <c r="B16" t="s">
        <v>227</v>
      </c>
      <c r="C16" t="s">
        <v>228</v>
      </c>
      <c r="D16" t="s">
        <v>229</v>
      </c>
      <c r="E16" t="s">
        <v>230</v>
      </c>
      <c r="F16" t="s">
        <v>231</v>
      </c>
      <c r="G16" t="s">
        <v>232</v>
      </c>
      <c r="H16" t="s">
        <v>233</v>
      </c>
      <c r="I16" t="s">
        <v>234</v>
      </c>
      <c r="J16" t="s">
        <v>235</v>
      </c>
      <c r="K16" t="s">
        <v>63</v>
      </c>
      <c r="L16" s="5" t="b">
        <f t="shared" si="0"/>
        <v>0</v>
      </c>
      <c r="M16" s="8" t="b">
        <f t="shared" si="1"/>
        <v>0</v>
      </c>
      <c r="N16" s="8" t="b">
        <f t="shared" si="2"/>
        <v>0</v>
      </c>
    </row>
    <row r="17" spans="1:14" ht="30" x14ac:dyDescent="0.25">
      <c r="A17" t="s">
        <v>236</v>
      </c>
      <c r="B17" t="s">
        <v>237</v>
      </c>
      <c r="C17" t="s">
        <v>238</v>
      </c>
      <c r="D17" t="s">
        <v>47</v>
      </c>
      <c r="E17" s="1" t="s">
        <v>239</v>
      </c>
      <c r="F17" t="s">
        <v>82</v>
      </c>
      <c r="G17" t="s">
        <v>63</v>
      </c>
      <c r="H17" t="s">
        <v>240</v>
      </c>
      <c r="I17" t="s">
        <v>84</v>
      </c>
      <c r="J17" t="s">
        <v>241</v>
      </c>
      <c r="K17" t="s">
        <v>242</v>
      </c>
      <c r="L17" s="5" t="b">
        <f t="shared" si="0"/>
        <v>1</v>
      </c>
      <c r="M17" s="8" t="b">
        <f t="shared" si="1"/>
        <v>0</v>
      </c>
      <c r="N17" s="8" t="b">
        <f t="shared" si="2"/>
        <v>1</v>
      </c>
    </row>
    <row r="18" spans="1:14" x14ac:dyDescent="0.25">
      <c r="A18" t="s">
        <v>243</v>
      </c>
      <c r="B18" t="s">
        <v>244</v>
      </c>
      <c r="C18" t="s">
        <v>245</v>
      </c>
      <c r="D18" t="s">
        <v>149</v>
      </c>
      <c r="E18" t="s">
        <v>246</v>
      </c>
      <c r="F18" t="s">
        <v>247</v>
      </c>
      <c r="G18" t="s">
        <v>63</v>
      </c>
      <c r="H18">
        <v>52066</v>
      </c>
      <c r="I18" t="s">
        <v>122</v>
      </c>
      <c r="J18" t="s">
        <v>248</v>
      </c>
      <c r="K18" t="s">
        <v>249</v>
      </c>
      <c r="L18" s="5" t="b">
        <f t="shared" si="0"/>
        <v>0</v>
      </c>
      <c r="M18" s="8" t="b">
        <f t="shared" si="1"/>
        <v>0</v>
      </c>
      <c r="N18" s="8" t="b">
        <f t="shared" si="2"/>
        <v>0</v>
      </c>
    </row>
    <row r="19" spans="1:14" x14ac:dyDescent="0.25">
      <c r="A19" t="s">
        <v>250</v>
      </c>
      <c r="B19" t="s">
        <v>251</v>
      </c>
      <c r="C19" t="s">
        <v>252</v>
      </c>
      <c r="D19" t="s">
        <v>128</v>
      </c>
      <c r="E19" t="s">
        <v>253</v>
      </c>
      <c r="F19" t="s">
        <v>254</v>
      </c>
      <c r="G19" t="s">
        <v>63</v>
      </c>
      <c r="H19">
        <v>44000</v>
      </c>
      <c r="I19" t="s">
        <v>169</v>
      </c>
      <c r="J19" t="s">
        <v>255</v>
      </c>
      <c r="K19" t="s">
        <v>256</v>
      </c>
      <c r="L19" s="5" t="b">
        <f t="shared" si="0"/>
        <v>0</v>
      </c>
      <c r="M19" s="8" t="b">
        <f t="shared" si="1"/>
        <v>0</v>
      </c>
      <c r="N19" s="8" t="b">
        <f t="shared" si="2"/>
        <v>0</v>
      </c>
    </row>
    <row r="20" spans="1:14" x14ac:dyDescent="0.25">
      <c r="A20" t="s">
        <v>257</v>
      </c>
      <c r="B20" t="s">
        <v>258</v>
      </c>
      <c r="C20" t="s">
        <v>259</v>
      </c>
      <c r="D20" t="s">
        <v>207</v>
      </c>
      <c r="E20" t="s">
        <v>260</v>
      </c>
      <c r="F20" t="s">
        <v>82</v>
      </c>
      <c r="G20" t="s">
        <v>63</v>
      </c>
      <c r="H20" t="s">
        <v>261</v>
      </c>
      <c r="I20" t="s">
        <v>84</v>
      </c>
      <c r="J20" t="s">
        <v>262</v>
      </c>
      <c r="K20" t="s">
        <v>263</v>
      </c>
      <c r="L20" s="5" t="b">
        <f t="shared" si="0"/>
        <v>1</v>
      </c>
      <c r="M20" s="8" t="b">
        <f t="shared" si="1"/>
        <v>0</v>
      </c>
      <c r="N20" s="8" t="b">
        <f t="shared" si="2"/>
        <v>1</v>
      </c>
    </row>
    <row r="21" spans="1:14" x14ac:dyDescent="0.25">
      <c r="A21" t="s">
        <v>264</v>
      </c>
      <c r="B21" t="s">
        <v>265</v>
      </c>
      <c r="C21" t="s">
        <v>266</v>
      </c>
      <c r="D21" t="s">
        <v>79</v>
      </c>
      <c r="E21" t="s">
        <v>267</v>
      </c>
      <c r="F21" t="s">
        <v>268</v>
      </c>
      <c r="G21" t="s">
        <v>63</v>
      </c>
      <c r="H21">
        <v>8010</v>
      </c>
      <c r="I21" t="s">
        <v>269</v>
      </c>
      <c r="J21" t="s">
        <v>270</v>
      </c>
      <c r="K21" t="s">
        <v>271</v>
      </c>
      <c r="L21" s="5" t="b">
        <f t="shared" si="0"/>
        <v>1</v>
      </c>
      <c r="M21" s="8" t="b">
        <f t="shared" si="1"/>
        <v>1</v>
      </c>
      <c r="N21" s="8" t="b">
        <f t="shared" si="2"/>
        <v>0</v>
      </c>
    </row>
    <row r="22" spans="1:14" x14ac:dyDescent="0.25">
      <c r="A22" t="s">
        <v>272</v>
      </c>
      <c r="B22" t="s">
        <v>273</v>
      </c>
      <c r="C22" t="s">
        <v>274</v>
      </c>
      <c r="D22" t="s">
        <v>275</v>
      </c>
      <c r="E22" t="s">
        <v>276</v>
      </c>
      <c r="F22" t="s">
        <v>231</v>
      </c>
      <c r="G22" t="s">
        <v>232</v>
      </c>
      <c r="H22" t="s">
        <v>277</v>
      </c>
      <c r="I22" t="s">
        <v>234</v>
      </c>
      <c r="J22" t="s">
        <v>278</v>
      </c>
      <c r="K22" t="s">
        <v>63</v>
      </c>
      <c r="L22" s="5" t="b">
        <f t="shared" si="0"/>
        <v>0</v>
      </c>
      <c r="M22" s="8" t="b">
        <f t="shared" si="1"/>
        <v>0</v>
      </c>
      <c r="N22" s="8" t="b">
        <f t="shared" si="2"/>
        <v>0</v>
      </c>
    </row>
    <row r="23" spans="1:14" x14ac:dyDescent="0.25">
      <c r="A23" t="s">
        <v>279</v>
      </c>
      <c r="B23" t="s">
        <v>280</v>
      </c>
      <c r="C23" t="s">
        <v>281</v>
      </c>
      <c r="D23" t="s">
        <v>190</v>
      </c>
      <c r="E23" t="s">
        <v>282</v>
      </c>
      <c r="F23" t="s">
        <v>176</v>
      </c>
      <c r="G23" t="s">
        <v>63</v>
      </c>
      <c r="H23">
        <v>28034</v>
      </c>
      <c r="I23" t="s">
        <v>177</v>
      </c>
      <c r="J23" t="s">
        <v>283</v>
      </c>
      <c r="K23" t="s">
        <v>284</v>
      </c>
      <c r="L23" s="5" t="b">
        <f t="shared" si="0"/>
        <v>0</v>
      </c>
      <c r="M23" s="8" t="b">
        <f t="shared" si="1"/>
        <v>0</v>
      </c>
      <c r="N23" s="8" t="b">
        <f t="shared" si="2"/>
        <v>0</v>
      </c>
    </row>
    <row r="24" spans="1:14" x14ac:dyDescent="0.25">
      <c r="A24" t="s">
        <v>285</v>
      </c>
      <c r="B24" t="s">
        <v>286</v>
      </c>
      <c r="C24" t="s">
        <v>287</v>
      </c>
      <c r="D24" t="s">
        <v>288</v>
      </c>
      <c r="E24" t="s">
        <v>289</v>
      </c>
      <c r="F24" t="s">
        <v>290</v>
      </c>
      <c r="G24" t="s">
        <v>63</v>
      </c>
      <c r="H24">
        <v>59000</v>
      </c>
      <c r="I24" t="s">
        <v>169</v>
      </c>
      <c r="J24" t="s">
        <v>291</v>
      </c>
      <c r="K24" t="s">
        <v>292</v>
      </c>
      <c r="L24" s="5" t="b">
        <f t="shared" si="0"/>
        <v>0</v>
      </c>
      <c r="M24" s="8" t="b">
        <f t="shared" si="1"/>
        <v>0</v>
      </c>
      <c r="N24" s="8" t="b">
        <f t="shared" si="2"/>
        <v>0</v>
      </c>
    </row>
    <row r="25" spans="1:14" x14ac:dyDescent="0.25">
      <c r="A25" t="s">
        <v>293</v>
      </c>
      <c r="B25" t="s">
        <v>294</v>
      </c>
      <c r="C25" t="s">
        <v>295</v>
      </c>
      <c r="D25" t="s">
        <v>128</v>
      </c>
      <c r="E25" t="s">
        <v>296</v>
      </c>
      <c r="F25" t="s">
        <v>297</v>
      </c>
      <c r="G25" t="s">
        <v>63</v>
      </c>
      <c r="H25" t="s">
        <v>298</v>
      </c>
      <c r="I25" t="s">
        <v>153</v>
      </c>
      <c r="J25" t="s">
        <v>299</v>
      </c>
      <c r="K25" t="s">
        <v>63</v>
      </c>
      <c r="L25" s="5" t="b">
        <f t="shared" si="0"/>
        <v>0</v>
      </c>
      <c r="M25" s="8" t="b">
        <f t="shared" si="1"/>
        <v>0</v>
      </c>
      <c r="N25" s="8" t="b">
        <f t="shared" si="2"/>
        <v>0</v>
      </c>
    </row>
    <row r="26" spans="1:14" x14ac:dyDescent="0.25">
      <c r="A26" t="s">
        <v>300</v>
      </c>
      <c r="B26" t="s">
        <v>301</v>
      </c>
      <c r="C26" t="s">
        <v>302</v>
      </c>
      <c r="D26" t="s">
        <v>166</v>
      </c>
      <c r="E26" t="s">
        <v>303</v>
      </c>
      <c r="F26" t="s">
        <v>304</v>
      </c>
      <c r="G26" t="s">
        <v>63</v>
      </c>
      <c r="H26">
        <v>80805</v>
      </c>
      <c r="I26" t="s">
        <v>122</v>
      </c>
      <c r="J26" t="s">
        <v>305</v>
      </c>
      <c r="K26" t="s">
        <v>306</v>
      </c>
      <c r="L26" s="5" t="b">
        <f t="shared" si="0"/>
        <v>0</v>
      </c>
      <c r="M26" s="8" t="b">
        <f t="shared" si="1"/>
        <v>0</v>
      </c>
      <c r="N26" s="8" t="b">
        <f t="shared" si="2"/>
        <v>0</v>
      </c>
    </row>
    <row r="27" spans="1:14" x14ac:dyDescent="0.25">
      <c r="A27" t="s">
        <v>307</v>
      </c>
      <c r="B27" t="s">
        <v>308</v>
      </c>
      <c r="C27" t="s">
        <v>309</v>
      </c>
      <c r="D27" t="s">
        <v>166</v>
      </c>
      <c r="E27" t="s">
        <v>310</v>
      </c>
      <c r="F27" t="s">
        <v>254</v>
      </c>
      <c r="G27" t="s">
        <v>63</v>
      </c>
      <c r="H27">
        <v>44000</v>
      </c>
      <c r="I27" t="s">
        <v>169</v>
      </c>
      <c r="J27" t="s">
        <v>311</v>
      </c>
      <c r="K27" t="s">
        <v>312</v>
      </c>
      <c r="L27" s="5" t="b">
        <f t="shared" si="0"/>
        <v>0</v>
      </c>
      <c r="M27" s="8" t="b">
        <f t="shared" si="1"/>
        <v>0</v>
      </c>
      <c r="N27" s="8" t="b">
        <f t="shared" si="2"/>
        <v>0</v>
      </c>
    </row>
    <row r="28" spans="1:14" x14ac:dyDescent="0.25">
      <c r="A28" t="s">
        <v>313</v>
      </c>
      <c r="B28" t="s">
        <v>314</v>
      </c>
      <c r="C28" t="s">
        <v>315</v>
      </c>
      <c r="D28" t="s">
        <v>47</v>
      </c>
      <c r="E28" t="s">
        <v>316</v>
      </c>
      <c r="F28" t="s">
        <v>317</v>
      </c>
      <c r="G28" t="s">
        <v>63</v>
      </c>
      <c r="H28">
        <v>10100</v>
      </c>
      <c r="I28" t="s">
        <v>318</v>
      </c>
      <c r="J28" t="s">
        <v>319</v>
      </c>
      <c r="K28" t="s">
        <v>320</v>
      </c>
      <c r="L28" s="5" t="b">
        <f t="shared" si="0"/>
        <v>0</v>
      </c>
      <c r="M28" s="8" t="b">
        <f t="shared" si="1"/>
        <v>0</v>
      </c>
      <c r="N28" s="8" t="b">
        <f t="shared" si="2"/>
        <v>0</v>
      </c>
    </row>
    <row r="29" spans="1:14" x14ac:dyDescent="0.25">
      <c r="A29" t="s">
        <v>321</v>
      </c>
      <c r="B29" t="s">
        <v>322</v>
      </c>
      <c r="C29" t="s">
        <v>323</v>
      </c>
      <c r="D29" t="s">
        <v>79</v>
      </c>
      <c r="E29" t="s">
        <v>324</v>
      </c>
      <c r="F29" t="s">
        <v>325</v>
      </c>
      <c r="G29" t="s">
        <v>63</v>
      </c>
      <c r="H29">
        <v>1675</v>
      </c>
      <c r="I29" t="s">
        <v>326</v>
      </c>
      <c r="J29" t="s">
        <v>327</v>
      </c>
      <c r="K29" t="s">
        <v>328</v>
      </c>
      <c r="L29" s="5" t="b">
        <f t="shared" si="0"/>
        <v>1</v>
      </c>
      <c r="M29" s="8" t="b">
        <f t="shared" si="1"/>
        <v>1</v>
      </c>
      <c r="N29" s="8" t="b">
        <f t="shared" si="2"/>
        <v>0</v>
      </c>
    </row>
    <row r="30" spans="1:14" x14ac:dyDescent="0.25">
      <c r="A30" t="s">
        <v>329</v>
      </c>
      <c r="B30" t="s">
        <v>330</v>
      </c>
      <c r="C30" t="s">
        <v>331</v>
      </c>
      <c r="D30" t="s">
        <v>166</v>
      </c>
      <c r="E30" t="s">
        <v>332</v>
      </c>
      <c r="F30" t="s">
        <v>333</v>
      </c>
      <c r="G30" t="s">
        <v>63</v>
      </c>
      <c r="H30">
        <v>8022</v>
      </c>
      <c r="I30" t="s">
        <v>177</v>
      </c>
      <c r="J30" t="s">
        <v>334</v>
      </c>
      <c r="K30" t="s">
        <v>335</v>
      </c>
      <c r="L30" s="5" t="b">
        <f t="shared" si="0"/>
        <v>0</v>
      </c>
      <c r="M30" s="8" t="b">
        <f t="shared" si="1"/>
        <v>0</v>
      </c>
      <c r="N30" s="8" t="b">
        <f t="shared" si="2"/>
        <v>0</v>
      </c>
    </row>
    <row r="31" spans="1:14" x14ac:dyDescent="0.25">
      <c r="A31" t="s">
        <v>336</v>
      </c>
      <c r="B31" t="s">
        <v>337</v>
      </c>
      <c r="C31" t="s">
        <v>338</v>
      </c>
      <c r="D31" t="s">
        <v>79</v>
      </c>
      <c r="E31" t="s">
        <v>339</v>
      </c>
      <c r="F31" t="s">
        <v>340</v>
      </c>
      <c r="G31" t="s">
        <v>63</v>
      </c>
      <c r="H31">
        <v>41101</v>
      </c>
      <c r="I31" t="s">
        <v>177</v>
      </c>
      <c r="J31" t="s">
        <v>341</v>
      </c>
      <c r="K31" t="s">
        <v>63</v>
      </c>
      <c r="L31" s="5" t="b">
        <f t="shared" si="0"/>
        <v>1</v>
      </c>
      <c r="M31" s="8" t="b">
        <f t="shared" si="1"/>
        <v>1</v>
      </c>
      <c r="N31" s="8" t="b">
        <f t="shared" si="2"/>
        <v>0</v>
      </c>
    </row>
    <row r="32" spans="1:14" x14ac:dyDescent="0.25">
      <c r="A32" t="s">
        <v>342</v>
      </c>
      <c r="B32" t="s">
        <v>343</v>
      </c>
      <c r="C32" t="s">
        <v>344</v>
      </c>
      <c r="D32" t="s">
        <v>229</v>
      </c>
      <c r="E32" t="s">
        <v>345</v>
      </c>
      <c r="F32" t="s">
        <v>346</v>
      </c>
      <c r="G32" t="s">
        <v>232</v>
      </c>
      <c r="H32" t="s">
        <v>347</v>
      </c>
      <c r="I32" t="s">
        <v>234</v>
      </c>
      <c r="J32" t="s">
        <v>348</v>
      </c>
      <c r="K32" t="s">
        <v>63</v>
      </c>
      <c r="L32" s="5" t="b">
        <f t="shared" si="0"/>
        <v>0</v>
      </c>
      <c r="M32" s="8" t="b">
        <f t="shared" si="1"/>
        <v>0</v>
      </c>
      <c r="N32" s="8" t="b">
        <f t="shared" si="2"/>
        <v>0</v>
      </c>
    </row>
    <row r="33" spans="1:14" x14ac:dyDescent="0.25">
      <c r="A33" t="s">
        <v>349</v>
      </c>
      <c r="B33" t="s">
        <v>350</v>
      </c>
      <c r="C33" t="s">
        <v>351</v>
      </c>
      <c r="D33" t="s">
        <v>166</v>
      </c>
      <c r="E33" t="s">
        <v>352</v>
      </c>
      <c r="F33" t="s">
        <v>353</v>
      </c>
      <c r="G33" t="s">
        <v>354</v>
      </c>
      <c r="H33">
        <v>97403</v>
      </c>
      <c r="I33" t="s">
        <v>52</v>
      </c>
      <c r="J33" t="s">
        <v>355</v>
      </c>
      <c r="K33" t="s">
        <v>63</v>
      </c>
      <c r="L33" s="5" t="b">
        <f t="shared" si="0"/>
        <v>0</v>
      </c>
      <c r="M33" s="8" t="b">
        <f t="shared" si="1"/>
        <v>0</v>
      </c>
      <c r="N33" s="8" t="b">
        <f t="shared" si="2"/>
        <v>0</v>
      </c>
    </row>
    <row r="34" spans="1:14" x14ac:dyDescent="0.25">
      <c r="A34" t="s">
        <v>356</v>
      </c>
      <c r="B34" t="s">
        <v>357</v>
      </c>
      <c r="C34" t="s">
        <v>358</v>
      </c>
      <c r="D34" t="s">
        <v>128</v>
      </c>
      <c r="E34" t="s">
        <v>359</v>
      </c>
      <c r="F34" t="s">
        <v>360</v>
      </c>
      <c r="G34" t="s">
        <v>361</v>
      </c>
      <c r="H34">
        <v>1081</v>
      </c>
      <c r="I34" t="s">
        <v>362</v>
      </c>
      <c r="J34" t="s">
        <v>363</v>
      </c>
      <c r="K34" t="s">
        <v>364</v>
      </c>
      <c r="L34" s="5" t="b">
        <f t="shared" si="0"/>
        <v>0</v>
      </c>
      <c r="M34" s="8" t="b">
        <f t="shared" si="1"/>
        <v>0</v>
      </c>
      <c r="N34" s="8" t="b">
        <f t="shared" si="2"/>
        <v>0</v>
      </c>
    </row>
    <row r="35" spans="1:14" x14ac:dyDescent="0.25">
      <c r="A35" t="s">
        <v>365</v>
      </c>
      <c r="B35" t="s">
        <v>366</v>
      </c>
      <c r="C35" t="s">
        <v>367</v>
      </c>
      <c r="D35" t="s">
        <v>190</v>
      </c>
      <c r="E35" t="s">
        <v>368</v>
      </c>
      <c r="F35" t="s">
        <v>369</v>
      </c>
      <c r="G35" t="s">
        <v>370</v>
      </c>
      <c r="H35" t="s">
        <v>371</v>
      </c>
      <c r="I35" t="s">
        <v>234</v>
      </c>
      <c r="J35" t="s">
        <v>372</v>
      </c>
      <c r="K35" t="s">
        <v>373</v>
      </c>
      <c r="L35" s="5" t="b">
        <f t="shared" si="0"/>
        <v>0</v>
      </c>
      <c r="M35" s="8" t="b">
        <f t="shared" si="1"/>
        <v>0</v>
      </c>
      <c r="N35" s="8" t="b">
        <f t="shared" si="2"/>
        <v>0</v>
      </c>
    </row>
    <row r="36" spans="1:14" x14ac:dyDescent="0.25">
      <c r="A36" t="s">
        <v>374</v>
      </c>
      <c r="B36" t="s">
        <v>375</v>
      </c>
      <c r="C36" t="s">
        <v>376</v>
      </c>
      <c r="D36" t="s">
        <v>47</v>
      </c>
      <c r="E36" t="s">
        <v>377</v>
      </c>
      <c r="F36" t="s">
        <v>378</v>
      </c>
      <c r="G36" t="s">
        <v>379</v>
      </c>
      <c r="H36">
        <v>5022</v>
      </c>
      <c r="I36" t="s">
        <v>362</v>
      </c>
      <c r="J36" t="s">
        <v>380</v>
      </c>
      <c r="K36" t="s">
        <v>381</v>
      </c>
      <c r="L36" s="5" t="b">
        <f t="shared" si="0"/>
        <v>0</v>
      </c>
      <c r="M36" s="8" t="b">
        <f t="shared" si="1"/>
        <v>0</v>
      </c>
      <c r="N36" s="8" t="b">
        <f t="shared" si="2"/>
        <v>0</v>
      </c>
    </row>
    <row r="37" spans="1:14" ht="30" x14ac:dyDescent="0.25">
      <c r="A37" t="s">
        <v>382</v>
      </c>
      <c r="B37" t="s">
        <v>383</v>
      </c>
      <c r="C37" t="s">
        <v>384</v>
      </c>
      <c r="D37" t="s">
        <v>47</v>
      </c>
      <c r="E37" s="1" t="s">
        <v>385</v>
      </c>
      <c r="F37" t="s">
        <v>386</v>
      </c>
      <c r="G37" t="s">
        <v>354</v>
      </c>
      <c r="H37">
        <v>97827</v>
      </c>
      <c r="I37" t="s">
        <v>52</v>
      </c>
      <c r="J37" t="s">
        <v>387</v>
      </c>
      <c r="K37" t="s">
        <v>388</v>
      </c>
      <c r="L37" s="5" t="b">
        <f t="shared" si="0"/>
        <v>0</v>
      </c>
      <c r="M37" s="8" t="b">
        <f t="shared" si="1"/>
        <v>0</v>
      </c>
      <c r="N37" s="8" t="b">
        <f t="shared" si="2"/>
        <v>0</v>
      </c>
    </row>
    <row r="38" spans="1:14" x14ac:dyDescent="0.25">
      <c r="A38" t="s">
        <v>389</v>
      </c>
      <c r="B38" t="s">
        <v>390</v>
      </c>
      <c r="C38" t="s">
        <v>391</v>
      </c>
      <c r="D38" t="s">
        <v>229</v>
      </c>
      <c r="E38" t="s">
        <v>392</v>
      </c>
      <c r="F38" t="s">
        <v>393</v>
      </c>
      <c r="G38" t="s">
        <v>394</v>
      </c>
      <c r="H38" t="s">
        <v>63</v>
      </c>
      <c r="I38" t="s">
        <v>395</v>
      </c>
      <c r="J38" t="s">
        <v>396</v>
      </c>
      <c r="K38" t="s">
        <v>397</v>
      </c>
      <c r="L38" s="5" t="b">
        <f t="shared" si="0"/>
        <v>0</v>
      </c>
      <c r="M38" s="8" t="b">
        <f t="shared" si="1"/>
        <v>0</v>
      </c>
      <c r="N38" s="8" t="b">
        <f t="shared" si="2"/>
        <v>0</v>
      </c>
    </row>
    <row r="39" spans="1:14" ht="30" x14ac:dyDescent="0.25">
      <c r="A39" t="s">
        <v>398</v>
      </c>
      <c r="B39" t="s">
        <v>399</v>
      </c>
      <c r="C39" t="s">
        <v>400</v>
      </c>
      <c r="D39" t="s">
        <v>166</v>
      </c>
      <c r="E39" s="1" t="s">
        <v>401</v>
      </c>
      <c r="F39" t="s">
        <v>402</v>
      </c>
      <c r="G39" t="s">
        <v>403</v>
      </c>
      <c r="H39" t="s">
        <v>404</v>
      </c>
      <c r="I39" t="s">
        <v>84</v>
      </c>
      <c r="J39" t="s">
        <v>405</v>
      </c>
      <c r="K39" t="s">
        <v>63</v>
      </c>
      <c r="L39" s="5" t="b">
        <f t="shared" si="0"/>
        <v>0</v>
      </c>
      <c r="M39" s="8" t="b">
        <f t="shared" si="1"/>
        <v>0</v>
      </c>
      <c r="N39" s="8" t="b">
        <f t="shared" si="2"/>
        <v>0</v>
      </c>
    </row>
    <row r="40" spans="1:14" x14ac:dyDescent="0.25">
      <c r="A40" t="s">
        <v>406</v>
      </c>
      <c r="B40" t="s">
        <v>407</v>
      </c>
      <c r="C40" t="s">
        <v>408</v>
      </c>
      <c r="D40" t="s">
        <v>229</v>
      </c>
      <c r="E40" t="s">
        <v>409</v>
      </c>
      <c r="F40" t="s">
        <v>410</v>
      </c>
      <c r="G40" t="s">
        <v>63</v>
      </c>
      <c r="H40">
        <v>14776</v>
      </c>
      <c r="I40" t="s">
        <v>122</v>
      </c>
      <c r="J40" t="s">
        <v>411</v>
      </c>
      <c r="K40" t="s">
        <v>63</v>
      </c>
      <c r="L40" s="5" t="b">
        <f t="shared" si="0"/>
        <v>0</v>
      </c>
      <c r="M40" s="8" t="b">
        <f t="shared" si="1"/>
        <v>0</v>
      </c>
      <c r="N40" s="8" t="b">
        <f t="shared" si="2"/>
        <v>0</v>
      </c>
    </row>
    <row r="41" spans="1:14" x14ac:dyDescent="0.25">
      <c r="A41" t="s">
        <v>412</v>
      </c>
      <c r="B41" t="s">
        <v>413</v>
      </c>
      <c r="C41" t="s">
        <v>414</v>
      </c>
      <c r="D41" t="s">
        <v>47</v>
      </c>
      <c r="E41" t="s">
        <v>415</v>
      </c>
      <c r="F41" t="s">
        <v>416</v>
      </c>
      <c r="G41" t="s">
        <v>63</v>
      </c>
      <c r="H41">
        <v>78000</v>
      </c>
      <c r="I41" t="s">
        <v>169</v>
      </c>
      <c r="J41" t="s">
        <v>417</v>
      </c>
      <c r="K41" t="s">
        <v>418</v>
      </c>
      <c r="L41" s="5" t="b">
        <f t="shared" si="0"/>
        <v>0</v>
      </c>
      <c r="M41" s="8" t="b">
        <f t="shared" si="1"/>
        <v>0</v>
      </c>
      <c r="N41" s="8" t="b">
        <f t="shared" si="2"/>
        <v>0</v>
      </c>
    </row>
    <row r="42" spans="1:14" x14ac:dyDescent="0.25">
      <c r="A42" t="s">
        <v>419</v>
      </c>
      <c r="B42" t="s">
        <v>420</v>
      </c>
      <c r="C42" t="s">
        <v>421</v>
      </c>
      <c r="D42" t="s">
        <v>79</v>
      </c>
      <c r="E42" t="s">
        <v>422</v>
      </c>
      <c r="F42" t="s">
        <v>423</v>
      </c>
      <c r="G42" t="s">
        <v>63</v>
      </c>
      <c r="H42">
        <v>31000</v>
      </c>
      <c r="I42" t="s">
        <v>169</v>
      </c>
      <c r="J42" t="s">
        <v>424</v>
      </c>
      <c r="K42" t="s">
        <v>425</v>
      </c>
      <c r="L42" s="5" t="b">
        <f t="shared" si="0"/>
        <v>1</v>
      </c>
      <c r="M42" s="8" t="b">
        <f t="shared" si="1"/>
        <v>1</v>
      </c>
      <c r="N42" s="8" t="b">
        <f t="shared" si="2"/>
        <v>0</v>
      </c>
    </row>
    <row r="43" spans="1:14" x14ac:dyDescent="0.25">
      <c r="A43" t="s">
        <v>426</v>
      </c>
      <c r="B43" t="s">
        <v>427</v>
      </c>
      <c r="C43" t="s">
        <v>428</v>
      </c>
      <c r="D43" t="s">
        <v>275</v>
      </c>
      <c r="E43" t="s">
        <v>429</v>
      </c>
      <c r="F43" t="s">
        <v>430</v>
      </c>
      <c r="G43" t="s">
        <v>193</v>
      </c>
      <c r="H43" t="s">
        <v>431</v>
      </c>
      <c r="I43" t="s">
        <v>195</v>
      </c>
      <c r="J43" t="s">
        <v>432</v>
      </c>
      <c r="K43" t="s">
        <v>433</v>
      </c>
      <c r="L43" s="5" t="b">
        <f t="shared" si="0"/>
        <v>0</v>
      </c>
      <c r="M43" s="8" t="b">
        <f t="shared" si="1"/>
        <v>0</v>
      </c>
      <c r="N43" s="8" t="b">
        <f t="shared" si="2"/>
        <v>0</v>
      </c>
    </row>
    <row r="44" spans="1:14" x14ac:dyDescent="0.25">
      <c r="A44" t="s">
        <v>434</v>
      </c>
      <c r="B44" t="s">
        <v>435</v>
      </c>
      <c r="C44" t="s">
        <v>436</v>
      </c>
      <c r="D44" t="s">
        <v>166</v>
      </c>
      <c r="E44" t="s">
        <v>437</v>
      </c>
      <c r="F44" t="s">
        <v>438</v>
      </c>
      <c r="G44" t="s">
        <v>51</v>
      </c>
      <c r="H44">
        <v>99362</v>
      </c>
      <c r="I44" t="s">
        <v>52</v>
      </c>
      <c r="J44" t="s">
        <v>439</v>
      </c>
      <c r="K44" t="s">
        <v>440</v>
      </c>
      <c r="L44" s="5" t="b">
        <f t="shared" si="0"/>
        <v>0</v>
      </c>
      <c r="M44" s="8" t="b">
        <f t="shared" si="1"/>
        <v>0</v>
      </c>
      <c r="N44" s="8" t="b">
        <f t="shared" si="2"/>
        <v>0</v>
      </c>
    </row>
    <row r="45" spans="1:14" x14ac:dyDescent="0.25">
      <c r="A45" t="s">
        <v>441</v>
      </c>
      <c r="B45" t="s">
        <v>442</v>
      </c>
      <c r="C45" t="s">
        <v>443</v>
      </c>
      <c r="D45" t="s">
        <v>47</v>
      </c>
      <c r="E45" t="s">
        <v>444</v>
      </c>
      <c r="F45" t="s">
        <v>445</v>
      </c>
      <c r="G45" t="s">
        <v>63</v>
      </c>
      <c r="H45">
        <v>60528</v>
      </c>
      <c r="I45" t="s">
        <v>122</v>
      </c>
      <c r="J45" t="s">
        <v>446</v>
      </c>
      <c r="K45" t="s">
        <v>447</v>
      </c>
      <c r="L45" s="5" t="b">
        <f t="shared" si="0"/>
        <v>0</v>
      </c>
      <c r="M45" s="8" t="b">
        <f t="shared" si="1"/>
        <v>0</v>
      </c>
      <c r="N45" s="8" t="b">
        <f t="shared" si="2"/>
        <v>0</v>
      </c>
    </row>
    <row r="46" spans="1:14" ht="30" x14ac:dyDescent="0.25">
      <c r="A46" t="s">
        <v>448</v>
      </c>
      <c r="B46" t="s">
        <v>449</v>
      </c>
      <c r="C46" t="s">
        <v>450</v>
      </c>
      <c r="D46" t="s">
        <v>128</v>
      </c>
      <c r="E46" s="1" t="s">
        <v>451</v>
      </c>
      <c r="F46" t="s">
        <v>452</v>
      </c>
      <c r="G46" t="s">
        <v>453</v>
      </c>
      <c r="H46">
        <v>94117</v>
      </c>
      <c r="I46" t="s">
        <v>52</v>
      </c>
      <c r="J46" t="s">
        <v>454</v>
      </c>
      <c r="K46" t="s">
        <v>63</v>
      </c>
      <c r="L46" s="5" t="b">
        <f t="shared" si="0"/>
        <v>0</v>
      </c>
      <c r="M46" s="8" t="b">
        <f t="shared" si="1"/>
        <v>0</v>
      </c>
      <c r="N46" s="8" t="b">
        <f t="shared" si="2"/>
        <v>0</v>
      </c>
    </row>
    <row r="47" spans="1:14" x14ac:dyDescent="0.25">
      <c r="A47" t="s">
        <v>455</v>
      </c>
      <c r="B47" t="s">
        <v>456</v>
      </c>
      <c r="C47" t="s">
        <v>457</v>
      </c>
      <c r="D47" t="s">
        <v>190</v>
      </c>
      <c r="E47" t="s">
        <v>458</v>
      </c>
      <c r="F47" t="s">
        <v>459</v>
      </c>
      <c r="G47" t="s">
        <v>460</v>
      </c>
      <c r="H47">
        <v>3508</v>
      </c>
      <c r="I47" t="s">
        <v>362</v>
      </c>
      <c r="J47" t="s">
        <v>461</v>
      </c>
      <c r="K47" t="s">
        <v>462</v>
      </c>
      <c r="L47" s="5" t="b">
        <f t="shared" si="0"/>
        <v>0</v>
      </c>
      <c r="M47" s="8" t="b">
        <f t="shared" si="1"/>
        <v>0</v>
      </c>
      <c r="N47" s="8" t="b">
        <f t="shared" si="2"/>
        <v>0</v>
      </c>
    </row>
    <row r="48" spans="1:14" x14ac:dyDescent="0.25">
      <c r="A48" t="s">
        <v>463</v>
      </c>
      <c r="B48" t="s">
        <v>464</v>
      </c>
      <c r="C48" t="s">
        <v>465</v>
      </c>
      <c r="D48" t="s">
        <v>128</v>
      </c>
      <c r="E48" t="s">
        <v>466</v>
      </c>
      <c r="F48" t="s">
        <v>467</v>
      </c>
      <c r="G48" t="s">
        <v>468</v>
      </c>
      <c r="H48">
        <v>4980</v>
      </c>
      <c r="I48" t="s">
        <v>362</v>
      </c>
      <c r="J48" t="s">
        <v>469</v>
      </c>
      <c r="K48" t="s">
        <v>470</v>
      </c>
      <c r="L48" s="5" t="b">
        <f t="shared" si="0"/>
        <v>0</v>
      </c>
      <c r="M48" s="8" t="b">
        <f t="shared" si="1"/>
        <v>0</v>
      </c>
      <c r="N48" s="8" t="b">
        <f t="shared" si="2"/>
        <v>0</v>
      </c>
    </row>
    <row r="49" spans="1:14" x14ac:dyDescent="0.25">
      <c r="A49" t="s">
        <v>471</v>
      </c>
      <c r="B49" t="s">
        <v>472</v>
      </c>
      <c r="C49" t="s">
        <v>473</v>
      </c>
      <c r="D49" t="s">
        <v>79</v>
      </c>
      <c r="E49" t="s">
        <v>474</v>
      </c>
      <c r="F49" t="s">
        <v>475</v>
      </c>
      <c r="G49" t="s">
        <v>354</v>
      </c>
      <c r="H49">
        <v>97219</v>
      </c>
      <c r="I49" t="s">
        <v>52</v>
      </c>
      <c r="J49" t="s">
        <v>476</v>
      </c>
      <c r="K49" t="s">
        <v>477</v>
      </c>
      <c r="L49" s="5" t="b">
        <f t="shared" si="0"/>
        <v>1</v>
      </c>
      <c r="M49" s="8" t="b">
        <f t="shared" si="1"/>
        <v>1</v>
      </c>
      <c r="N49" s="8" t="b">
        <f t="shared" si="2"/>
        <v>0</v>
      </c>
    </row>
    <row r="50" spans="1:14" x14ac:dyDescent="0.25">
      <c r="A50" t="s">
        <v>478</v>
      </c>
      <c r="B50" t="s">
        <v>479</v>
      </c>
      <c r="C50" t="s">
        <v>480</v>
      </c>
      <c r="D50" t="s">
        <v>166</v>
      </c>
      <c r="E50" t="s">
        <v>481</v>
      </c>
      <c r="F50" t="s">
        <v>482</v>
      </c>
      <c r="G50" t="s">
        <v>63</v>
      </c>
      <c r="H50">
        <v>24100</v>
      </c>
      <c r="I50" t="s">
        <v>318</v>
      </c>
      <c r="J50" t="s">
        <v>483</v>
      </c>
      <c r="K50" t="s">
        <v>484</v>
      </c>
      <c r="L50" s="5" t="b">
        <f t="shared" si="0"/>
        <v>0</v>
      </c>
      <c r="M50" s="8" t="b">
        <f t="shared" si="1"/>
        <v>0</v>
      </c>
      <c r="N50" s="8" t="b">
        <f t="shared" si="2"/>
        <v>0</v>
      </c>
    </row>
    <row r="51" spans="1:14" x14ac:dyDescent="0.25">
      <c r="A51" t="s">
        <v>485</v>
      </c>
      <c r="B51" t="s">
        <v>486</v>
      </c>
      <c r="C51" t="s">
        <v>487</v>
      </c>
      <c r="D51" t="s">
        <v>207</v>
      </c>
      <c r="E51" t="s">
        <v>488</v>
      </c>
      <c r="F51" t="s">
        <v>489</v>
      </c>
      <c r="G51" t="s">
        <v>63</v>
      </c>
      <c r="H51" t="s">
        <v>490</v>
      </c>
      <c r="I51" t="s">
        <v>491</v>
      </c>
      <c r="J51" t="s">
        <v>492</v>
      </c>
      <c r="K51" t="s">
        <v>493</v>
      </c>
      <c r="L51" s="5" t="b">
        <f t="shared" si="0"/>
        <v>0</v>
      </c>
      <c r="M51" s="8" t="b">
        <f t="shared" si="1"/>
        <v>0</v>
      </c>
      <c r="N51" s="8" t="b">
        <f t="shared" si="2"/>
        <v>0</v>
      </c>
    </row>
    <row r="52" spans="1:14" x14ac:dyDescent="0.25">
      <c r="A52" t="s">
        <v>494</v>
      </c>
      <c r="B52" t="s">
        <v>495</v>
      </c>
      <c r="C52" t="s">
        <v>496</v>
      </c>
      <c r="D52" t="s">
        <v>275</v>
      </c>
      <c r="E52" t="s">
        <v>497</v>
      </c>
      <c r="F52" t="s">
        <v>498</v>
      </c>
      <c r="G52" t="s">
        <v>499</v>
      </c>
      <c r="H52" t="s">
        <v>500</v>
      </c>
      <c r="I52" t="s">
        <v>195</v>
      </c>
      <c r="J52" t="s">
        <v>501</v>
      </c>
      <c r="K52" t="s">
        <v>502</v>
      </c>
      <c r="L52" s="5" t="b">
        <f t="shared" si="0"/>
        <v>0</v>
      </c>
      <c r="M52" s="8" t="b">
        <f t="shared" si="1"/>
        <v>0</v>
      </c>
      <c r="N52" s="8" t="b">
        <f t="shared" si="2"/>
        <v>0</v>
      </c>
    </row>
    <row r="53" spans="1:14" x14ac:dyDescent="0.25">
      <c r="A53" t="s">
        <v>503</v>
      </c>
      <c r="B53" t="s">
        <v>504</v>
      </c>
      <c r="C53" t="s">
        <v>505</v>
      </c>
      <c r="D53" t="s">
        <v>275</v>
      </c>
      <c r="E53" t="s">
        <v>506</v>
      </c>
      <c r="F53" t="s">
        <v>507</v>
      </c>
      <c r="G53" t="s">
        <v>63</v>
      </c>
      <c r="H53">
        <v>4179</v>
      </c>
      <c r="I53" t="s">
        <v>122</v>
      </c>
      <c r="J53" t="s">
        <v>508</v>
      </c>
      <c r="K53" t="s">
        <v>63</v>
      </c>
      <c r="L53" s="5" t="b">
        <f t="shared" si="0"/>
        <v>0</v>
      </c>
      <c r="M53" s="8" t="b">
        <f t="shared" si="1"/>
        <v>0</v>
      </c>
      <c r="N53" s="8" t="b">
        <f t="shared" si="2"/>
        <v>0</v>
      </c>
    </row>
    <row r="54" spans="1:14" ht="30" x14ac:dyDescent="0.25">
      <c r="A54" t="s">
        <v>509</v>
      </c>
      <c r="B54" t="s">
        <v>510</v>
      </c>
      <c r="C54" t="s">
        <v>511</v>
      </c>
      <c r="D54" t="s">
        <v>229</v>
      </c>
      <c r="E54" s="1" t="s">
        <v>512</v>
      </c>
      <c r="F54" t="s">
        <v>82</v>
      </c>
      <c r="G54" t="s">
        <v>63</v>
      </c>
      <c r="H54" t="s">
        <v>513</v>
      </c>
      <c r="I54" t="s">
        <v>84</v>
      </c>
      <c r="J54" t="s">
        <v>514</v>
      </c>
      <c r="K54" t="s">
        <v>515</v>
      </c>
      <c r="L54" s="5" t="b">
        <f t="shared" si="0"/>
        <v>1</v>
      </c>
      <c r="M54" s="8" t="b">
        <f t="shared" si="1"/>
        <v>0</v>
      </c>
      <c r="N54" s="8" t="b">
        <f t="shared" si="2"/>
        <v>1</v>
      </c>
    </row>
    <row r="55" spans="1:14" ht="30" x14ac:dyDescent="0.25">
      <c r="A55" t="s">
        <v>516</v>
      </c>
      <c r="B55" t="s">
        <v>517</v>
      </c>
      <c r="C55" t="s">
        <v>518</v>
      </c>
      <c r="D55" t="s">
        <v>207</v>
      </c>
      <c r="E55" s="1" t="s">
        <v>519</v>
      </c>
      <c r="F55" t="s">
        <v>209</v>
      </c>
      <c r="G55" t="s">
        <v>63</v>
      </c>
      <c r="H55">
        <v>1010</v>
      </c>
      <c r="I55" t="s">
        <v>210</v>
      </c>
      <c r="J55" t="s">
        <v>520</v>
      </c>
      <c r="K55" t="s">
        <v>521</v>
      </c>
      <c r="L55" s="5" t="b">
        <f t="shared" si="0"/>
        <v>0</v>
      </c>
      <c r="M55" s="8" t="b">
        <f t="shared" si="1"/>
        <v>0</v>
      </c>
      <c r="N55" s="8" t="b">
        <f t="shared" si="2"/>
        <v>0</v>
      </c>
    </row>
    <row r="56" spans="1:14" x14ac:dyDescent="0.25">
      <c r="A56" t="s">
        <v>522</v>
      </c>
      <c r="B56" t="s">
        <v>523</v>
      </c>
      <c r="C56" t="s">
        <v>524</v>
      </c>
      <c r="D56" t="s">
        <v>47</v>
      </c>
      <c r="E56" t="s">
        <v>525</v>
      </c>
      <c r="F56" t="s">
        <v>526</v>
      </c>
      <c r="G56" t="s">
        <v>527</v>
      </c>
      <c r="H56">
        <v>99508</v>
      </c>
      <c r="I56" t="s">
        <v>52</v>
      </c>
      <c r="J56" t="s">
        <v>528</v>
      </c>
      <c r="K56" t="s">
        <v>529</v>
      </c>
      <c r="L56" s="5" t="b">
        <f t="shared" si="0"/>
        <v>0</v>
      </c>
      <c r="M56" s="8" t="b">
        <f t="shared" si="1"/>
        <v>0</v>
      </c>
      <c r="N56" s="8" t="b">
        <f t="shared" si="2"/>
        <v>0</v>
      </c>
    </row>
    <row r="57" spans="1:14" x14ac:dyDescent="0.25">
      <c r="A57" t="s">
        <v>530</v>
      </c>
      <c r="B57" t="s">
        <v>531</v>
      </c>
      <c r="C57" t="s">
        <v>532</v>
      </c>
      <c r="D57" t="s">
        <v>128</v>
      </c>
      <c r="E57" t="s">
        <v>533</v>
      </c>
      <c r="F57" t="s">
        <v>534</v>
      </c>
      <c r="G57" t="s">
        <v>63</v>
      </c>
      <c r="H57">
        <v>50739</v>
      </c>
      <c r="I57" t="s">
        <v>122</v>
      </c>
      <c r="J57" t="s">
        <v>535</v>
      </c>
      <c r="K57" t="s">
        <v>536</v>
      </c>
      <c r="L57" s="5" t="b">
        <f t="shared" si="0"/>
        <v>0</v>
      </c>
      <c r="M57" s="8" t="b">
        <f t="shared" si="1"/>
        <v>0</v>
      </c>
      <c r="N57" s="8" t="b">
        <f t="shared" si="2"/>
        <v>0</v>
      </c>
    </row>
    <row r="58" spans="1:14" x14ac:dyDescent="0.25">
      <c r="A58" t="s">
        <v>537</v>
      </c>
      <c r="B58" t="s">
        <v>538</v>
      </c>
      <c r="C58" t="s">
        <v>539</v>
      </c>
      <c r="D58" t="s">
        <v>128</v>
      </c>
      <c r="E58" t="s">
        <v>540</v>
      </c>
      <c r="F58" t="s">
        <v>541</v>
      </c>
      <c r="G58" t="s">
        <v>63</v>
      </c>
      <c r="H58">
        <v>75012</v>
      </c>
      <c r="I58" t="s">
        <v>169</v>
      </c>
      <c r="J58" t="s">
        <v>542</v>
      </c>
      <c r="K58" t="s">
        <v>543</v>
      </c>
      <c r="L58" s="5" t="b">
        <f t="shared" si="0"/>
        <v>0</v>
      </c>
      <c r="M58" s="8" t="b">
        <f t="shared" si="1"/>
        <v>0</v>
      </c>
      <c r="N58" s="8" t="b">
        <f t="shared" si="2"/>
        <v>0</v>
      </c>
    </row>
    <row r="59" spans="1:14" x14ac:dyDescent="0.25">
      <c r="A59" t="s">
        <v>544</v>
      </c>
      <c r="B59" t="s">
        <v>545</v>
      </c>
      <c r="C59" t="s">
        <v>546</v>
      </c>
      <c r="D59" t="s">
        <v>47</v>
      </c>
      <c r="E59" t="s">
        <v>547</v>
      </c>
      <c r="F59" t="s">
        <v>130</v>
      </c>
      <c r="G59" t="s">
        <v>63</v>
      </c>
      <c r="H59">
        <v>5033</v>
      </c>
      <c r="I59" t="s">
        <v>131</v>
      </c>
      <c r="J59" t="s">
        <v>548</v>
      </c>
      <c r="K59" t="s">
        <v>549</v>
      </c>
      <c r="L59" s="5" t="b">
        <f t="shared" si="0"/>
        <v>0</v>
      </c>
      <c r="M59" s="8" t="b">
        <f t="shared" si="1"/>
        <v>0</v>
      </c>
      <c r="N59" s="8" t="b">
        <f t="shared" si="2"/>
        <v>0</v>
      </c>
    </row>
    <row r="60" spans="1:14" x14ac:dyDescent="0.25">
      <c r="A60" t="s">
        <v>550</v>
      </c>
      <c r="B60" t="s">
        <v>551</v>
      </c>
      <c r="C60" t="s">
        <v>552</v>
      </c>
      <c r="D60" t="s">
        <v>79</v>
      </c>
      <c r="E60" t="s">
        <v>553</v>
      </c>
      <c r="F60" t="s">
        <v>554</v>
      </c>
      <c r="G60" t="s">
        <v>63</v>
      </c>
      <c r="H60">
        <v>5020</v>
      </c>
      <c r="I60" t="s">
        <v>269</v>
      </c>
      <c r="J60" t="s">
        <v>555</v>
      </c>
      <c r="K60" t="s">
        <v>556</v>
      </c>
      <c r="L60" s="5" t="b">
        <f t="shared" si="0"/>
        <v>1</v>
      </c>
      <c r="M60" s="8" t="b">
        <f t="shared" si="1"/>
        <v>1</v>
      </c>
      <c r="N60" s="8" t="b">
        <f t="shared" si="2"/>
        <v>0</v>
      </c>
    </row>
    <row r="61" spans="1:14" x14ac:dyDescent="0.25">
      <c r="A61" t="s">
        <v>557</v>
      </c>
      <c r="B61" t="s">
        <v>558</v>
      </c>
      <c r="C61" t="s">
        <v>559</v>
      </c>
      <c r="D61" t="s">
        <v>47</v>
      </c>
      <c r="E61" t="s">
        <v>560</v>
      </c>
      <c r="F61" t="s">
        <v>325</v>
      </c>
      <c r="G61" t="s">
        <v>63</v>
      </c>
      <c r="H61">
        <v>1756</v>
      </c>
      <c r="I61" t="s">
        <v>326</v>
      </c>
      <c r="J61" t="s">
        <v>561</v>
      </c>
      <c r="K61" t="s">
        <v>63</v>
      </c>
      <c r="L61" s="5" t="b">
        <f t="shared" si="0"/>
        <v>0</v>
      </c>
      <c r="M61" s="8" t="b">
        <f t="shared" si="1"/>
        <v>0</v>
      </c>
      <c r="N61" s="8" t="b">
        <f t="shared" si="2"/>
        <v>0</v>
      </c>
    </row>
    <row r="62" spans="1:14" x14ac:dyDescent="0.25">
      <c r="A62" t="s">
        <v>562</v>
      </c>
      <c r="B62" t="s">
        <v>563</v>
      </c>
      <c r="C62" t="s">
        <v>564</v>
      </c>
      <c r="D62" t="s">
        <v>190</v>
      </c>
      <c r="E62" t="s">
        <v>565</v>
      </c>
      <c r="F62" t="s">
        <v>369</v>
      </c>
      <c r="G62" t="s">
        <v>370</v>
      </c>
      <c r="H62" t="s">
        <v>566</v>
      </c>
      <c r="I62" t="s">
        <v>234</v>
      </c>
      <c r="J62" t="s">
        <v>567</v>
      </c>
      <c r="K62" t="s">
        <v>568</v>
      </c>
      <c r="L62" s="5" t="b">
        <f t="shared" si="0"/>
        <v>0</v>
      </c>
      <c r="M62" s="8" t="b">
        <f t="shared" si="1"/>
        <v>0</v>
      </c>
      <c r="N62" s="8" t="b">
        <f t="shared" si="2"/>
        <v>0</v>
      </c>
    </row>
    <row r="63" spans="1:14" x14ac:dyDescent="0.25">
      <c r="A63" t="s">
        <v>569</v>
      </c>
      <c r="B63" t="s">
        <v>570</v>
      </c>
      <c r="C63" t="s">
        <v>571</v>
      </c>
      <c r="D63" t="s">
        <v>275</v>
      </c>
      <c r="E63" t="s">
        <v>572</v>
      </c>
      <c r="F63" t="s">
        <v>231</v>
      </c>
      <c r="G63" t="s">
        <v>232</v>
      </c>
      <c r="H63" t="s">
        <v>573</v>
      </c>
      <c r="I63" t="s">
        <v>234</v>
      </c>
      <c r="J63" t="s">
        <v>574</v>
      </c>
      <c r="K63" t="s">
        <v>63</v>
      </c>
      <c r="L63" s="5" t="b">
        <f t="shared" si="0"/>
        <v>0</v>
      </c>
      <c r="M63" s="8" t="b">
        <f t="shared" si="1"/>
        <v>0</v>
      </c>
      <c r="N63" s="8" t="b">
        <f t="shared" si="2"/>
        <v>0</v>
      </c>
    </row>
    <row r="64" spans="1:14" x14ac:dyDescent="0.25">
      <c r="A64" t="s">
        <v>575</v>
      </c>
      <c r="B64" t="s">
        <v>576</v>
      </c>
      <c r="C64" t="s">
        <v>577</v>
      </c>
      <c r="D64" t="s">
        <v>190</v>
      </c>
      <c r="E64" t="s">
        <v>578</v>
      </c>
      <c r="F64" t="s">
        <v>579</v>
      </c>
      <c r="G64" t="s">
        <v>63</v>
      </c>
      <c r="H64">
        <v>1307</v>
      </c>
      <c r="I64" t="s">
        <v>122</v>
      </c>
      <c r="J64" t="s">
        <v>580</v>
      </c>
      <c r="K64" t="s">
        <v>63</v>
      </c>
      <c r="L64" s="5" t="b">
        <f t="shared" si="0"/>
        <v>0</v>
      </c>
      <c r="M64" s="8" t="b">
        <f t="shared" si="1"/>
        <v>0</v>
      </c>
      <c r="N64" s="8" t="b">
        <f t="shared" si="2"/>
        <v>0</v>
      </c>
    </row>
    <row r="65" spans="1:14" x14ac:dyDescent="0.25">
      <c r="A65" t="s">
        <v>581</v>
      </c>
      <c r="B65" t="s">
        <v>582</v>
      </c>
      <c r="C65" t="s">
        <v>583</v>
      </c>
      <c r="D65" t="s">
        <v>47</v>
      </c>
      <c r="E65" t="s">
        <v>584</v>
      </c>
      <c r="F65" t="s">
        <v>209</v>
      </c>
      <c r="G65" t="s">
        <v>63</v>
      </c>
      <c r="H65">
        <v>1010</v>
      </c>
      <c r="I65" t="s">
        <v>210</v>
      </c>
      <c r="J65" t="s">
        <v>585</v>
      </c>
      <c r="K65" t="s">
        <v>586</v>
      </c>
      <c r="L65" s="5" t="b">
        <f t="shared" si="0"/>
        <v>0</v>
      </c>
      <c r="M65" s="8" t="b">
        <f t="shared" si="1"/>
        <v>0</v>
      </c>
      <c r="N65" s="8" t="b">
        <f t="shared" si="2"/>
        <v>0</v>
      </c>
    </row>
    <row r="66" spans="1:14" x14ac:dyDescent="0.25">
      <c r="A66" t="s">
        <v>587</v>
      </c>
      <c r="B66" t="s">
        <v>588</v>
      </c>
      <c r="C66" t="s">
        <v>589</v>
      </c>
      <c r="D66" t="s">
        <v>590</v>
      </c>
      <c r="E66" t="s">
        <v>591</v>
      </c>
      <c r="F66" t="s">
        <v>592</v>
      </c>
      <c r="G66" t="s">
        <v>593</v>
      </c>
      <c r="H66">
        <v>87110</v>
      </c>
      <c r="I66" t="s">
        <v>52</v>
      </c>
      <c r="J66" t="s">
        <v>594</v>
      </c>
      <c r="K66" t="s">
        <v>595</v>
      </c>
      <c r="L66" s="5" t="b">
        <f t="shared" si="0"/>
        <v>0</v>
      </c>
      <c r="M66" s="8" t="b">
        <f t="shared" si="1"/>
        <v>0</v>
      </c>
      <c r="N66" s="8" t="b">
        <f t="shared" si="2"/>
        <v>0</v>
      </c>
    </row>
    <row r="67" spans="1:14" x14ac:dyDescent="0.25">
      <c r="A67" t="s">
        <v>596</v>
      </c>
      <c r="B67" t="s">
        <v>597</v>
      </c>
      <c r="C67" t="s">
        <v>598</v>
      </c>
      <c r="D67" t="s">
        <v>229</v>
      </c>
      <c r="E67" t="s">
        <v>599</v>
      </c>
      <c r="F67" t="s">
        <v>600</v>
      </c>
      <c r="G67" t="s">
        <v>63</v>
      </c>
      <c r="H67">
        <v>42100</v>
      </c>
      <c r="I67" t="s">
        <v>318</v>
      </c>
      <c r="J67" t="s">
        <v>601</v>
      </c>
      <c r="K67" t="s">
        <v>602</v>
      </c>
      <c r="L67" s="5" t="b">
        <f t="shared" ref="L67:L92" si="3">OR(D67="Sales Manager",F67="London")</f>
        <v>0</v>
      </c>
      <c r="M67" s="8" t="b">
        <f t="shared" ref="M67:M92" si="4">OR(D67="Sales Manager")</f>
        <v>0</v>
      </c>
      <c r="N67" s="8" t="b">
        <f t="shared" ref="N67:N92" si="5">OR(F67="London")</f>
        <v>0</v>
      </c>
    </row>
    <row r="68" spans="1:14" x14ac:dyDescent="0.25">
      <c r="A68" t="s">
        <v>603</v>
      </c>
      <c r="B68" t="s">
        <v>604</v>
      </c>
      <c r="C68" t="s">
        <v>605</v>
      </c>
      <c r="D68" t="s">
        <v>288</v>
      </c>
      <c r="E68" t="s">
        <v>606</v>
      </c>
      <c r="F68" t="s">
        <v>369</v>
      </c>
      <c r="G68" t="s">
        <v>370</v>
      </c>
      <c r="H68" t="s">
        <v>607</v>
      </c>
      <c r="I68" t="s">
        <v>234</v>
      </c>
      <c r="J68" t="s">
        <v>608</v>
      </c>
      <c r="K68" t="s">
        <v>63</v>
      </c>
      <c r="L68" s="5" t="b">
        <f t="shared" si="3"/>
        <v>0</v>
      </c>
      <c r="M68" s="8" t="b">
        <f t="shared" si="4"/>
        <v>0</v>
      </c>
      <c r="N68" s="8" t="b">
        <f t="shared" si="5"/>
        <v>0</v>
      </c>
    </row>
    <row r="69" spans="1:14" x14ac:dyDescent="0.25">
      <c r="A69" t="s">
        <v>609</v>
      </c>
      <c r="B69" t="s">
        <v>610</v>
      </c>
      <c r="C69" t="s">
        <v>611</v>
      </c>
      <c r="D69" t="s">
        <v>79</v>
      </c>
      <c r="E69" t="s">
        <v>612</v>
      </c>
      <c r="F69" t="s">
        <v>613</v>
      </c>
      <c r="G69" t="s">
        <v>63</v>
      </c>
      <c r="H69">
        <v>1203</v>
      </c>
      <c r="I69" t="s">
        <v>224</v>
      </c>
      <c r="J69" t="s">
        <v>614</v>
      </c>
      <c r="K69" t="s">
        <v>63</v>
      </c>
      <c r="L69" s="5" t="b">
        <f t="shared" si="3"/>
        <v>1</v>
      </c>
      <c r="M69" s="8" t="b">
        <f t="shared" si="4"/>
        <v>1</v>
      </c>
      <c r="N69" s="8" t="b">
        <f t="shared" si="5"/>
        <v>0</v>
      </c>
    </row>
    <row r="70" spans="1:14" x14ac:dyDescent="0.25">
      <c r="A70" t="s">
        <v>615</v>
      </c>
      <c r="B70" t="s">
        <v>616</v>
      </c>
      <c r="C70" t="s">
        <v>617</v>
      </c>
      <c r="D70" t="s">
        <v>190</v>
      </c>
      <c r="E70" t="s">
        <v>618</v>
      </c>
      <c r="F70" t="s">
        <v>176</v>
      </c>
      <c r="G70" t="s">
        <v>63</v>
      </c>
      <c r="H70">
        <v>28001</v>
      </c>
      <c r="I70" t="s">
        <v>177</v>
      </c>
      <c r="J70" t="s">
        <v>619</v>
      </c>
      <c r="K70" t="s">
        <v>620</v>
      </c>
      <c r="L70" s="5" t="b">
        <f t="shared" si="3"/>
        <v>0</v>
      </c>
      <c r="M70" s="8" t="b">
        <f t="shared" si="4"/>
        <v>0</v>
      </c>
      <c r="N70" s="8" t="b">
        <f t="shared" si="5"/>
        <v>0</v>
      </c>
    </row>
    <row r="71" spans="1:14" x14ac:dyDescent="0.25">
      <c r="A71" t="s">
        <v>621</v>
      </c>
      <c r="B71" t="s">
        <v>622</v>
      </c>
      <c r="C71" t="s">
        <v>623</v>
      </c>
      <c r="D71" t="s">
        <v>128</v>
      </c>
      <c r="E71" t="s">
        <v>624</v>
      </c>
      <c r="F71" t="s">
        <v>625</v>
      </c>
      <c r="G71" t="s">
        <v>63</v>
      </c>
      <c r="H71">
        <v>4110</v>
      </c>
      <c r="I71" t="s">
        <v>626</v>
      </c>
      <c r="J71" t="s">
        <v>627</v>
      </c>
      <c r="K71" t="s">
        <v>628</v>
      </c>
      <c r="L71" s="5" t="b">
        <f t="shared" si="3"/>
        <v>0</v>
      </c>
      <c r="M71" s="8" t="b">
        <f t="shared" si="4"/>
        <v>0</v>
      </c>
      <c r="N71" s="8" t="b">
        <f t="shared" si="5"/>
        <v>0</v>
      </c>
    </row>
    <row r="72" spans="1:14" x14ac:dyDescent="0.25">
      <c r="A72" t="s">
        <v>629</v>
      </c>
      <c r="B72" t="s">
        <v>630</v>
      </c>
      <c r="C72" t="s">
        <v>631</v>
      </c>
      <c r="D72" t="s">
        <v>47</v>
      </c>
      <c r="E72" t="s">
        <v>632</v>
      </c>
      <c r="F72" t="s">
        <v>633</v>
      </c>
      <c r="G72" t="s">
        <v>634</v>
      </c>
      <c r="H72">
        <v>83720</v>
      </c>
      <c r="I72" t="s">
        <v>52</v>
      </c>
      <c r="J72" t="s">
        <v>635</v>
      </c>
      <c r="K72" t="s">
        <v>63</v>
      </c>
      <c r="L72" s="5" t="b">
        <f t="shared" si="3"/>
        <v>0</v>
      </c>
      <c r="M72" s="8" t="b">
        <f t="shared" si="4"/>
        <v>0</v>
      </c>
      <c r="N72" s="8" t="b">
        <f t="shared" si="5"/>
        <v>0</v>
      </c>
    </row>
    <row r="73" spans="1:14" x14ac:dyDescent="0.25">
      <c r="A73" t="s">
        <v>636</v>
      </c>
      <c r="B73" t="s">
        <v>637</v>
      </c>
      <c r="C73" t="s">
        <v>638</v>
      </c>
      <c r="D73" t="s">
        <v>79</v>
      </c>
      <c r="E73" t="s">
        <v>639</v>
      </c>
      <c r="F73" t="s">
        <v>82</v>
      </c>
      <c r="G73" t="s">
        <v>63</v>
      </c>
      <c r="H73" t="s">
        <v>640</v>
      </c>
      <c r="I73" t="s">
        <v>84</v>
      </c>
      <c r="J73" t="s">
        <v>641</v>
      </c>
      <c r="K73" t="s">
        <v>642</v>
      </c>
      <c r="L73" s="5" t="b">
        <f t="shared" si="3"/>
        <v>1</v>
      </c>
      <c r="M73" s="8" t="b">
        <f t="shared" si="4"/>
        <v>1</v>
      </c>
      <c r="N73" s="8" t="b">
        <f t="shared" si="5"/>
        <v>1</v>
      </c>
    </row>
    <row r="74" spans="1:14" x14ac:dyDescent="0.25">
      <c r="A74" t="s">
        <v>643</v>
      </c>
      <c r="B74" t="s">
        <v>644</v>
      </c>
      <c r="C74" t="s">
        <v>645</v>
      </c>
      <c r="D74" t="s">
        <v>128</v>
      </c>
      <c r="E74" t="s">
        <v>646</v>
      </c>
      <c r="F74" t="s">
        <v>647</v>
      </c>
      <c r="G74" t="s">
        <v>63</v>
      </c>
      <c r="H74">
        <v>1734</v>
      </c>
      <c r="I74" t="s">
        <v>648</v>
      </c>
      <c r="J74" t="s">
        <v>649</v>
      </c>
      <c r="K74" t="s">
        <v>650</v>
      </c>
      <c r="L74" s="5" t="b">
        <f t="shared" si="3"/>
        <v>0</v>
      </c>
      <c r="M74" s="8" t="b">
        <f t="shared" si="4"/>
        <v>0</v>
      </c>
      <c r="N74" s="8" t="b">
        <f t="shared" si="5"/>
        <v>0</v>
      </c>
    </row>
    <row r="75" spans="1:14" x14ac:dyDescent="0.25">
      <c r="A75" t="s">
        <v>651</v>
      </c>
      <c r="B75" t="s">
        <v>652</v>
      </c>
      <c r="C75" t="s">
        <v>653</v>
      </c>
      <c r="D75" t="s">
        <v>166</v>
      </c>
      <c r="E75" t="s">
        <v>654</v>
      </c>
      <c r="F75" t="s">
        <v>541</v>
      </c>
      <c r="G75" t="s">
        <v>63</v>
      </c>
      <c r="H75">
        <v>75016</v>
      </c>
      <c r="I75" t="s">
        <v>169</v>
      </c>
      <c r="J75" t="s">
        <v>655</v>
      </c>
      <c r="K75" t="s">
        <v>656</v>
      </c>
      <c r="L75" s="5" t="b">
        <f t="shared" si="3"/>
        <v>0</v>
      </c>
      <c r="M75" s="8" t="b">
        <f t="shared" si="4"/>
        <v>0</v>
      </c>
      <c r="N75" s="8" t="b">
        <f t="shared" si="5"/>
        <v>0</v>
      </c>
    </row>
    <row r="76" spans="1:14" x14ac:dyDescent="0.25">
      <c r="A76" t="s">
        <v>657</v>
      </c>
      <c r="B76" t="s">
        <v>658</v>
      </c>
      <c r="C76" t="s">
        <v>659</v>
      </c>
      <c r="D76" t="s">
        <v>79</v>
      </c>
      <c r="E76" t="s">
        <v>660</v>
      </c>
      <c r="F76" t="s">
        <v>661</v>
      </c>
      <c r="G76" t="s">
        <v>662</v>
      </c>
      <c r="H76">
        <v>82520</v>
      </c>
      <c r="I76" t="s">
        <v>52</v>
      </c>
      <c r="J76" t="s">
        <v>663</v>
      </c>
      <c r="K76" t="s">
        <v>664</v>
      </c>
      <c r="L76" s="5" t="b">
        <f t="shared" si="3"/>
        <v>1</v>
      </c>
      <c r="M76" s="8" t="b">
        <f t="shared" si="4"/>
        <v>1</v>
      </c>
      <c r="N76" s="8" t="b">
        <f t="shared" si="5"/>
        <v>0</v>
      </c>
    </row>
    <row r="77" spans="1:14" x14ac:dyDescent="0.25">
      <c r="A77" t="s">
        <v>665</v>
      </c>
      <c r="B77" t="s">
        <v>666</v>
      </c>
      <c r="C77" t="s">
        <v>667</v>
      </c>
      <c r="D77" t="s">
        <v>190</v>
      </c>
      <c r="E77" t="s">
        <v>668</v>
      </c>
      <c r="F77" t="s">
        <v>669</v>
      </c>
      <c r="G77" t="s">
        <v>63</v>
      </c>
      <c r="H77" t="s">
        <v>670</v>
      </c>
      <c r="I77" t="s">
        <v>491</v>
      </c>
      <c r="J77" t="s">
        <v>671</v>
      </c>
      <c r="K77" t="s">
        <v>672</v>
      </c>
      <c r="L77" s="5" t="b">
        <f t="shared" si="3"/>
        <v>0</v>
      </c>
      <c r="M77" s="8" t="b">
        <f t="shared" si="4"/>
        <v>0</v>
      </c>
      <c r="N77" s="8" t="b">
        <f t="shared" si="5"/>
        <v>0</v>
      </c>
    </row>
    <row r="78" spans="1:14" ht="30" x14ac:dyDescent="0.25">
      <c r="A78" t="s">
        <v>673</v>
      </c>
      <c r="B78" t="s">
        <v>674</v>
      </c>
      <c r="C78" t="s">
        <v>675</v>
      </c>
      <c r="D78" t="s">
        <v>166</v>
      </c>
      <c r="E78" s="1" t="s">
        <v>676</v>
      </c>
      <c r="F78" t="s">
        <v>475</v>
      </c>
      <c r="G78" t="s">
        <v>354</v>
      </c>
      <c r="H78">
        <v>97201</v>
      </c>
      <c r="I78" t="s">
        <v>52</v>
      </c>
      <c r="J78" t="s">
        <v>677</v>
      </c>
      <c r="K78" t="s">
        <v>63</v>
      </c>
      <c r="L78" s="5" t="b">
        <f t="shared" si="3"/>
        <v>0</v>
      </c>
      <c r="M78" s="8" t="b">
        <f t="shared" si="4"/>
        <v>0</v>
      </c>
      <c r="N78" s="8" t="b">
        <f t="shared" si="5"/>
        <v>0</v>
      </c>
    </row>
    <row r="79" spans="1:14" x14ac:dyDescent="0.25">
      <c r="A79" t="s">
        <v>678</v>
      </c>
      <c r="B79" t="s">
        <v>679</v>
      </c>
      <c r="C79" t="s">
        <v>680</v>
      </c>
      <c r="D79" t="s">
        <v>275</v>
      </c>
      <c r="E79" t="s">
        <v>681</v>
      </c>
      <c r="F79" t="s">
        <v>682</v>
      </c>
      <c r="G79" t="s">
        <v>683</v>
      </c>
      <c r="H79">
        <v>59801</v>
      </c>
      <c r="I79" t="s">
        <v>52</v>
      </c>
      <c r="J79" t="s">
        <v>684</v>
      </c>
      <c r="K79" t="s">
        <v>685</v>
      </c>
      <c r="L79" s="5" t="b">
        <f t="shared" si="3"/>
        <v>0</v>
      </c>
      <c r="M79" s="8" t="b">
        <f t="shared" si="4"/>
        <v>0</v>
      </c>
      <c r="N79" s="8" t="b">
        <f t="shared" si="5"/>
        <v>0</v>
      </c>
    </row>
    <row r="80" spans="1:14" x14ac:dyDescent="0.25">
      <c r="A80" t="s">
        <v>686</v>
      </c>
      <c r="B80" t="s">
        <v>687</v>
      </c>
      <c r="C80" t="s">
        <v>688</v>
      </c>
      <c r="D80" t="s">
        <v>166</v>
      </c>
      <c r="E80" t="s">
        <v>689</v>
      </c>
      <c r="F80" t="s">
        <v>690</v>
      </c>
      <c r="G80" t="s">
        <v>63</v>
      </c>
      <c r="H80">
        <v>44087</v>
      </c>
      <c r="I80" t="s">
        <v>122</v>
      </c>
      <c r="J80" t="s">
        <v>691</v>
      </c>
      <c r="K80" t="s">
        <v>692</v>
      </c>
      <c r="L80" s="5" t="b">
        <f t="shared" si="3"/>
        <v>0</v>
      </c>
      <c r="M80" s="8" t="b">
        <f t="shared" si="4"/>
        <v>0</v>
      </c>
      <c r="N80" s="8" t="b">
        <f t="shared" si="5"/>
        <v>0</v>
      </c>
    </row>
    <row r="81" spans="1:14" x14ac:dyDescent="0.25">
      <c r="A81" t="s">
        <v>693</v>
      </c>
      <c r="B81" t="s">
        <v>694</v>
      </c>
      <c r="C81" t="s">
        <v>695</v>
      </c>
      <c r="D81" t="s">
        <v>128</v>
      </c>
      <c r="E81" t="s">
        <v>696</v>
      </c>
      <c r="F81" t="s">
        <v>130</v>
      </c>
      <c r="G81" t="s">
        <v>63</v>
      </c>
      <c r="H81">
        <v>5033</v>
      </c>
      <c r="I81" t="s">
        <v>131</v>
      </c>
      <c r="J81" t="s">
        <v>697</v>
      </c>
      <c r="K81" t="s">
        <v>63</v>
      </c>
      <c r="L81" s="5" t="b">
        <f t="shared" si="3"/>
        <v>0</v>
      </c>
      <c r="M81" s="8" t="b">
        <f t="shared" si="4"/>
        <v>0</v>
      </c>
      <c r="N81" s="8" t="b">
        <f t="shared" si="5"/>
        <v>0</v>
      </c>
    </row>
    <row r="82" spans="1:14" x14ac:dyDescent="0.25">
      <c r="A82" t="s">
        <v>698</v>
      </c>
      <c r="B82" t="s">
        <v>699</v>
      </c>
      <c r="C82" t="s">
        <v>700</v>
      </c>
      <c r="D82" t="s">
        <v>47</v>
      </c>
      <c r="E82" t="s">
        <v>701</v>
      </c>
      <c r="F82" t="s">
        <v>231</v>
      </c>
      <c r="G82" t="s">
        <v>232</v>
      </c>
      <c r="H82" t="s">
        <v>702</v>
      </c>
      <c r="I82" t="s">
        <v>234</v>
      </c>
      <c r="J82" t="s">
        <v>703</v>
      </c>
      <c r="K82" t="s">
        <v>704</v>
      </c>
      <c r="L82" s="5" t="b">
        <f t="shared" si="3"/>
        <v>0</v>
      </c>
      <c r="M82" s="8" t="b">
        <f t="shared" si="4"/>
        <v>0</v>
      </c>
      <c r="N82" s="8" t="b">
        <f t="shared" si="5"/>
        <v>0</v>
      </c>
    </row>
    <row r="83" spans="1:14" x14ac:dyDescent="0.25">
      <c r="A83" t="s">
        <v>705</v>
      </c>
      <c r="B83" t="s">
        <v>706</v>
      </c>
      <c r="C83" t="s">
        <v>707</v>
      </c>
      <c r="D83" t="s">
        <v>229</v>
      </c>
      <c r="E83" t="s">
        <v>708</v>
      </c>
      <c r="F83" t="s">
        <v>67</v>
      </c>
      <c r="G83" t="s">
        <v>51</v>
      </c>
      <c r="H83">
        <v>98034</v>
      </c>
      <c r="I83" t="s">
        <v>52</v>
      </c>
      <c r="J83" t="s">
        <v>709</v>
      </c>
      <c r="K83" t="s">
        <v>710</v>
      </c>
      <c r="L83" s="5" t="b">
        <f t="shared" si="3"/>
        <v>0</v>
      </c>
      <c r="M83" s="8" t="b">
        <f t="shared" si="4"/>
        <v>0</v>
      </c>
      <c r="N83" s="8" t="b">
        <f t="shared" si="5"/>
        <v>0</v>
      </c>
    </row>
    <row r="84" spans="1:14" x14ac:dyDescent="0.25">
      <c r="A84" t="s">
        <v>711</v>
      </c>
      <c r="B84" t="s">
        <v>712</v>
      </c>
      <c r="C84" t="s">
        <v>713</v>
      </c>
      <c r="D84" t="s">
        <v>79</v>
      </c>
      <c r="E84" t="s">
        <v>714</v>
      </c>
      <c r="F84" t="s">
        <v>715</v>
      </c>
      <c r="G84" t="s">
        <v>63</v>
      </c>
      <c r="H84">
        <v>8200</v>
      </c>
      <c r="I84" t="s">
        <v>648</v>
      </c>
      <c r="J84" t="s">
        <v>716</v>
      </c>
      <c r="K84" t="s">
        <v>717</v>
      </c>
      <c r="L84" s="5" t="b">
        <f t="shared" si="3"/>
        <v>1</v>
      </c>
      <c r="M84" s="8" t="b">
        <f t="shared" si="4"/>
        <v>1</v>
      </c>
      <c r="N84" s="8" t="b">
        <f t="shared" si="5"/>
        <v>0</v>
      </c>
    </row>
    <row r="85" spans="1:14" x14ac:dyDescent="0.25">
      <c r="A85" t="s">
        <v>718</v>
      </c>
      <c r="B85" t="s">
        <v>719</v>
      </c>
      <c r="C85" t="s">
        <v>720</v>
      </c>
      <c r="D85" t="s">
        <v>207</v>
      </c>
      <c r="E85" t="s">
        <v>721</v>
      </c>
      <c r="F85" t="s">
        <v>722</v>
      </c>
      <c r="G85" t="s">
        <v>63</v>
      </c>
      <c r="H85">
        <v>69004</v>
      </c>
      <c r="I85" t="s">
        <v>169</v>
      </c>
      <c r="J85" t="s">
        <v>723</v>
      </c>
      <c r="K85" t="s">
        <v>724</v>
      </c>
      <c r="L85" s="5" t="b">
        <f t="shared" si="3"/>
        <v>0</v>
      </c>
      <c r="M85" s="8" t="b">
        <f t="shared" si="4"/>
        <v>0</v>
      </c>
      <c r="N85" s="8" t="b">
        <f t="shared" si="5"/>
        <v>0</v>
      </c>
    </row>
    <row r="86" spans="1:14" x14ac:dyDescent="0.25">
      <c r="A86" t="s">
        <v>725</v>
      </c>
      <c r="B86" t="s">
        <v>726</v>
      </c>
      <c r="C86" t="s">
        <v>727</v>
      </c>
      <c r="D86" t="s">
        <v>190</v>
      </c>
      <c r="E86" t="s">
        <v>728</v>
      </c>
      <c r="F86" t="s">
        <v>729</v>
      </c>
      <c r="G86" t="s">
        <v>63</v>
      </c>
      <c r="H86">
        <v>51100</v>
      </c>
      <c r="I86" t="s">
        <v>169</v>
      </c>
      <c r="J86" t="s">
        <v>730</v>
      </c>
      <c r="K86" t="s">
        <v>731</v>
      </c>
      <c r="L86" s="5" t="b">
        <f t="shared" si="3"/>
        <v>0</v>
      </c>
      <c r="M86" s="8" t="b">
        <f t="shared" si="4"/>
        <v>0</v>
      </c>
      <c r="N86" s="8" t="b">
        <f t="shared" si="5"/>
        <v>0</v>
      </c>
    </row>
    <row r="87" spans="1:14" x14ac:dyDescent="0.25">
      <c r="A87" t="s">
        <v>732</v>
      </c>
      <c r="B87" t="s">
        <v>733</v>
      </c>
      <c r="C87" t="s">
        <v>734</v>
      </c>
      <c r="D87" t="s">
        <v>47</v>
      </c>
      <c r="E87" t="s">
        <v>735</v>
      </c>
      <c r="F87" t="s">
        <v>736</v>
      </c>
      <c r="G87" t="s">
        <v>63</v>
      </c>
      <c r="H87">
        <v>70563</v>
      </c>
      <c r="I87" t="s">
        <v>122</v>
      </c>
      <c r="J87" t="s">
        <v>737</v>
      </c>
      <c r="K87" t="s">
        <v>738</v>
      </c>
      <c r="L87" s="5" t="b">
        <f t="shared" si="3"/>
        <v>0</v>
      </c>
      <c r="M87" s="8" t="b">
        <f t="shared" si="4"/>
        <v>0</v>
      </c>
      <c r="N87" s="8" t="b">
        <f t="shared" si="5"/>
        <v>0</v>
      </c>
    </row>
    <row r="88" spans="1:14" x14ac:dyDescent="0.25">
      <c r="A88" t="s">
        <v>739</v>
      </c>
      <c r="B88" t="s">
        <v>740</v>
      </c>
      <c r="C88" t="s">
        <v>741</v>
      </c>
      <c r="D88" t="s">
        <v>190</v>
      </c>
      <c r="E88" t="s">
        <v>742</v>
      </c>
      <c r="F88" t="s">
        <v>743</v>
      </c>
      <c r="G88" t="s">
        <v>63</v>
      </c>
      <c r="H88">
        <v>90110</v>
      </c>
      <c r="I88" t="s">
        <v>744</v>
      </c>
      <c r="J88" t="s">
        <v>745</v>
      </c>
      <c r="K88" t="s">
        <v>745</v>
      </c>
      <c r="L88" s="5" t="b">
        <f t="shared" si="3"/>
        <v>0</v>
      </c>
      <c r="M88" s="8" t="b">
        <f t="shared" si="4"/>
        <v>0</v>
      </c>
      <c r="N88" s="8" t="b">
        <f t="shared" si="5"/>
        <v>0</v>
      </c>
    </row>
    <row r="89" spans="1:14" x14ac:dyDescent="0.25">
      <c r="A89" t="s">
        <v>746</v>
      </c>
      <c r="B89" t="s">
        <v>747</v>
      </c>
      <c r="C89" t="s">
        <v>748</v>
      </c>
      <c r="D89" t="s">
        <v>79</v>
      </c>
      <c r="E89" t="s">
        <v>749</v>
      </c>
      <c r="F89" t="s">
        <v>750</v>
      </c>
      <c r="G89" t="s">
        <v>232</v>
      </c>
      <c r="H89" t="s">
        <v>751</v>
      </c>
      <c r="I89" t="s">
        <v>234</v>
      </c>
      <c r="J89" t="s">
        <v>752</v>
      </c>
      <c r="K89" t="s">
        <v>63</v>
      </c>
      <c r="L89" s="5" t="b">
        <f t="shared" si="3"/>
        <v>1</v>
      </c>
      <c r="M89" s="8" t="b">
        <f t="shared" si="4"/>
        <v>1</v>
      </c>
      <c r="N89" s="8" t="b">
        <f t="shared" si="5"/>
        <v>0</v>
      </c>
    </row>
    <row r="90" spans="1:14" ht="30" x14ac:dyDescent="0.25">
      <c r="A90" t="s">
        <v>753</v>
      </c>
      <c r="B90" t="s">
        <v>754</v>
      </c>
      <c r="C90" t="s">
        <v>755</v>
      </c>
      <c r="D90" t="s">
        <v>128</v>
      </c>
      <c r="E90" s="1" t="s">
        <v>756</v>
      </c>
      <c r="F90" t="s">
        <v>50</v>
      </c>
      <c r="G90" t="s">
        <v>51</v>
      </c>
      <c r="H90">
        <v>98128</v>
      </c>
      <c r="I90" t="s">
        <v>52</v>
      </c>
      <c r="J90" t="s">
        <v>757</v>
      </c>
      <c r="K90" t="s">
        <v>758</v>
      </c>
      <c r="L90" s="5" t="b">
        <f t="shared" si="3"/>
        <v>0</v>
      </c>
      <c r="M90" s="8" t="b">
        <f t="shared" si="4"/>
        <v>0</v>
      </c>
      <c r="N90" s="8" t="b">
        <f t="shared" si="5"/>
        <v>0</v>
      </c>
    </row>
    <row r="91" spans="1:14" x14ac:dyDescent="0.25">
      <c r="A91" t="s">
        <v>759</v>
      </c>
      <c r="B91" t="s">
        <v>760</v>
      </c>
      <c r="C91" t="s">
        <v>761</v>
      </c>
      <c r="D91" t="s">
        <v>762</v>
      </c>
      <c r="E91" t="s">
        <v>763</v>
      </c>
      <c r="F91" t="s">
        <v>764</v>
      </c>
      <c r="G91" t="s">
        <v>63</v>
      </c>
      <c r="H91">
        <v>21240</v>
      </c>
      <c r="I91" t="s">
        <v>744</v>
      </c>
      <c r="J91" t="s">
        <v>765</v>
      </c>
      <c r="K91" t="s">
        <v>765</v>
      </c>
      <c r="L91" s="5" t="b">
        <f t="shared" si="3"/>
        <v>0</v>
      </c>
      <c r="M91" s="8" t="b">
        <f t="shared" si="4"/>
        <v>0</v>
      </c>
      <c r="N91" s="8" t="b">
        <f t="shared" si="5"/>
        <v>0</v>
      </c>
    </row>
    <row r="92" spans="1:14" x14ac:dyDescent="0.25">
      <c r="A92" t="s">
        <v>766</v>
      </c>
      <c r="B92" t="s">
        <v>767</v>
      </c>
      <c r="C92" t="s">
        <v>768</v>
      </c>
      <c r="D92" t="s">
        <v>128</v>
      </c>
      <c r="E92" t="s">
        <v>769</v>
      </c>
      <c r="F92" t="s">
        <v>770</v>
      </c>
      <c r="G92" t="s">
        <v>63</v>
      </c>
      <c r="H92" t="s">
        <v>771</v>
      </c>
      <c r="I92" t="s">
        <v>772</v>
      </c>
      <c r="J92" t="s">
        <v>773</v>
      </c>
      <c r="K92" t="s">
        <v>773</v>
      </c>
      <c r="L92" s="5" t="b">
        <f t="shared" si="3"/>
        <v>0</v>
      </c>
      <c r="M92" s="8" t="b">
        <f t="shared" si="4"/>
        <v>0</v>
      </c>
      <c r="N92" s="8" t="b">
        <f t="shared" si="5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F997" sqref="F997"/>
    </sheetView>
  </sheetViews>
  <sheetFormatPr defaultRowHeight="15" x14ac:dyDescent="0.25"/>
  <cols>
    <col min="1" max="1" width="14.42578125" customWidth="1"/>
    <col min="2" max="2" width="15.42578125" customWidth="1"/>
    <col min="3" max="3" width="13.5703125" customWidth="1"/>
    <col min="4" max="4" width="14.140625" customWidth="1"/>
    <col min="5" max="5" width="16.28515625" customWidth="1"/>
    <col min="6" max="6" width="27.5703125" style="14" customWidth="1"/>
    <col min="7" max="7" width="21.5703125" style="14" customWidth="1"/>
    <col min="8" max="8" width="15.7109375" style="15" customWidth="1"/>
    <col min="10" max="10" width="17.5703125" bestFit="1" customWidth="1"/>
    <col min="11" max="11" width="9.140625" style="7"/>
  </cols>
  <sheetData>
    <row r="1" spans="1:12" x14ac:dyDescent="0.25">
      <c r="A1" t="s">
        <v>774</v>
      </c>
      <c r="B1" t="s">
        <v>775</v>
      </c>
      <c r="C1" t="s">
        <v>776</v>
      </c>
      <c r="D1" t="s">
        <v>777</v>
      </c>
      <c r="E1" t="s">
        <v>778</v>
      </c>
      <c r="F1" s="11" t="s">
        <v>1143</v>
      </c>
      <c r="G1" s="12" t="s">
        <v>1144</v>
      </c>
      <c r="H1" s="13" t="s">
        <v>1144</v>
      </c>
      <c r="J1" s="8" t="s">
        <v>1147</v>
      </c>
      <c r="K1" s="9" t="s">
        <v>1148</v>
      </c>
      <c r="L1" s="10" t="s">
        <v>1149</v>
      </c>
    </row>
    <row r="2" spans="1:12" x14ac:dyDescent="0.25">
      <c r="A2">
        <v>10248</v>
      </c>
      <c r="B2">
        <v>11</v>
      </c>
      <c r="C2">
        <v>14</v>
      </c>
      <c r="D2">
        <v>12</v>
      </c>
      <c r="E2">
        <v>0</v>
      </c>
      <c r="F2" s="11" t="e">
        <f>SUM(D2/E2)</f>
        <v>#DIV/0!</v>
      </c>
      <c r="G2" s="12">
        <f>IFERROR(D2/E2,0)</f>
        <v>0</v>
      </c>
      <c r="H2" s="13" t="str">
        <f>IFERROR(D2/E2,"Error")</f>
        <v>Error</v>
      </c>
      <c r="J2" s="8" t="b">
        <f>AND(C2&gt;30,E2&lt;=0.05)</f>
        <v>0</v>
      </c>
      <c r="K2" s="9" t="b">
        <f>AND(C2&gt;30)</f>
        <v>0</v>
      </c>
      <c r="L2" s="10" t="b">
        <f>AND(E2&lt;0.05)</f>
        <v>1</v>
      </c>
    </row>
    <row r="3" spans="1:12" x14ac:dyDescent="0.25">
      <c r="A3">
        <v>10248</v>
      </c>
      <c r="B3">
        <v>42</v>
      </c>
      <c r="C3">
        <v>9.8000000000000007</v>
      </c>
      <c r="D3">
        <v>10</v>
      </c>
      <c r="E3">
        <v>0</v>
      </c>
      <c r="F3" s="11" t="e">
        <f t="shared" ref="F3:F66" si="0">SUM(D3/E3)</f>
        <v>#DIV/0!</v>
      </c>
      <c r="G3" s="12">
        <f t="shared" ref="G3:G66" si="1">IFERROR(D3/E3,0)</f>
        <v>0</v>
      </c>
      <c r="H3" s="13" t="str">
        <f t="shared" ref="H3:H66" si="2">IFERROR(D3/E3,"Error")</f>
        <v>Error</v>
      </c>
      <c r="J3" s="8" t="b">
        <f t="shared" ref="J3:J6" si="3">AND(C3&gt;30,E3&lt;=0.05)</f>
        <v>0</v>
      </c>
      <c r="K3" s="9" t="b">
        <f t="shared" ref="K3:K66" si="4">AND(C3&gt;30)</f>
        <v>0</v>
      </c>
      <c r="L3" s="10" t="b">
        <f t="shared" ref="L3:L66" si="5">AND(E3&lt;0.05)</f>
        <v>1</v>
      </c>
    </row>
    <row r="4" spans="1:12" x14ac:dyDescent="0.25">
      <c r="A4">
        <v>10248</v>
      </c>
      <c r="B4">
        <v>72</v>
      </c>
      <c r="C4">
        <v>34.799999999999997</v>
      </c>
      <c r="D4">
        <v>5</v>
      </c>
      <c r="E4">
        <v>0</v>
      </c>
      <c r="F4" s="11" t="e">
        <f t="shared" si="0"/>
        <v>#DIV/0!</v>
      </c>
      <c r="G4" s="12">
        <f t="shared" si="1"/>
        <v>0</v>
      </c>
      <c r="H4" s="13" t="str">
        <f t="shared" si="2"/>
        <v>Error</v>
      </c>
      <c r="J4" s="8" t="b">
        <f t="shared" si="3"/>
        <v>1</v>
      </c>
      <c r="K4" s="9" t="b">
        <f t="shared" si="4"/>
        <v>1</v>
      </c>
      <c r="L4" s="10" t="b">
        <f t="shared" si="5"/>
        <v>1</v>
      </c>
    </row>
    <row r="5" spans="1:12" x14ac:dyDescent="0.25">
      <c r="A5">
        <v>10249</v>
      </c>
      <c r="B5">
        <v>14</v>
      </c>
      <c r="C5">
        <v>18.600000000000001</v>
      </c>
      <c r="D5">
        <v>9</v>
      </c>
      <c r="E5">
        <v>0</v>
      </c>
      <c r="F5" s="11" t="e">
        <f t="shared" si="0"/>
        <v>#DIV/0!</v>
      </c>
      <c r="G5" s="12">
        <f t="shared" si="1"/>
        <v>0</v>
      </c>
      <c r="H5" s="13" t="str">
        <f t="shared" si="2"/>
        <v>Error</v>
      </c>
      <c r="J5" s="8" t="b">
        <f t="shared" si="3"/>
        <v>0</v>
      </c>
      <c r="K5" s="9" t="b">
        <f t="shared" si="4"/>
        <v>0</v>
      </c>
      <c r="L5" s="10" t="b">
        <f t="shared" si="5"/>
        <v>1</v>
      </c>
    </row>
    <row r="6" spans="1:12" x14ac:dyDescent="0.25">
      <c r="A6">
        <v>10249</v>
      </c>
      <c r="B6">
        <v>51</v>
      </c>
      <c r="C6">
        <v>42.4</v>
      </c>
      <c r="D6">
        <v>40</v>
      </c>
      <c r="E6">
        <v>0</v>
      </c>
      <c r="F6" s="11" t="e">
        <f t="shared" si="0"/>
        <v>#DIV/0!</v>
      </c>
      <c r="G6" s="12">
        <f t="shared" si="1"/>
        <v>0</v>
      </c>
      <c r="H6" s="13" t="str">
        <f t="shared" si="2"/>
        <v>Error</v>
      </c>
      <c r="J6" s="8" t="b">
        <f t="shared" si="3"/>
        <v>1</v>
      </c>
      <c r="K6" s="9" t="b">
        <f t="shared" si="4"/>
        <v>1</v>
      </c>
      <c r="L6" s="10" t="b">
        <f t="shared" si="5"/>
        <v>1</v>
      </c>
    </row>
    <row r="7" spans="1:12" x14ac:dyDescent="0.25">
      <c r="A7">
        <v>10250</v>
      </c>
      <c r="B7">
        <v>41</v>
      </c>
      <c r="C7">
        <v>7.7</v>
      </c>
      <c r="D7">
        <v>10</v>
      </c>
      <c r="E7">
        <v>0</v>
      </c>
      <c r="F7" s="11" t="e">
        <f t="shared" si="0"/>
        <v>#DIV/0!</v>
      </c>
      <c r="G7" s="12">
        <f t="shared" si="1"/>
        <v>0</v>
      </c>
      <c r="H7" s="13" t="str">
        <f t="shared" si="2"/>
        <v>Error</v>
      </c>
      <c r="J7" s="8" t="b">
        <f>AND(C12&gt;30,E12&lt;=0.05)</f>
        <v>0</v>
      </c>
      <c r="K7" s="9" t="b">
        <f t="shared" si="4"/>
        <v>0</v>
      </c>
      <c r="L7" s="10" t="b">
        <f t="shared" si="5"/>
        <v>1</v>
      </c>
    </row>
    <row r="8" spans="1:12" x14ac:dyDescent="0.25">
      <c r="A8">
        <v>10250</v>
      </c>
      <c r="B8">
        <v>51</v>
      </c>
      <c r="C8">
        <v>42.4</v>
      </c>
      <c r="D8">
        <v>35</v>
      </c>
      <c r="E8">
        <v>0.15</v>
      </c>
      <c r="F8" s="11">
        <f t="shared" si="0"/>
        <v>233.33333333333334</v>
      </c>
      <c r="G8" s="12">
        <f t="shared" si="1"/>
        <v>233.33333333333334</v>
      </c>
      <c r="H8" s="13">
        <f t="shared" si="2"/>
        <v>233.33333333333334</v>
      </c>
      <c r="J8" s="8" t="b">
        <f>AND(C13&gt;30,E13&lt;=0.05)</f>
        <v>1</v>
      </c>
      <c r="K8" s="9" t="b">
        <f t="shared" si="4"/>
        <v>1</v>
      </c>
      <c r="L8" s="10" t="b">
        <f t="shared" si="5"/>
        <v>0</v>
      </c>
    </row>
    <row r="9" spans="1:12" x14ac:dyDescent="0.25">
      <c r="A9">
        <v>10250</v>
      </c>
      <c r="B9">
        <v>65</v>
      </c>
      <c r="C9">
        <v>16.8</v>
      </c>
      <c r="D9">
        <v>15</v>
      </c>
      <c r="E9">
        <v>0.15</v>
      </c>
      <c r="F9" s="11">
        <f t="shared" si="0"/>
        <v>100</v>
      </c>
      <c r="G9" s="12">
        <f t="shared" si="1"/>
        <v>100</v>
      </c>
      <c r="H9" s="13">
        <f t="shared" si="2"/>
        <v>100</v>
      </c>
      <c r="J9" s="8" t="b">
        <f>AND(C14&gt;30,E14&lt;=0.05)</f>
        <v>0</v>
      </c>
      <c r="K9" s="9" t="b">
        <f t="shared" si="4"/>
        <v>0</v>
      </c>
      <c r="L9" s="10" t="b">
        <f t="shared" si="5"/>
        <v>0</v>
      </c>
    </row>
    <row r="10" spans="1:12" x14ac:dyDescent="0.25">
      <c r="A10">
        <v>10251</v>
      </c>
      <c r="B10">
        <v>22</v>
      </c>
      <c r="C10">
        <v>16.8</v>
      </c>
      <c r="D10">
        <v>6</v>
      </c>
      <c r="E10">
        <v>0.05</v>
      </c>
      <c r="F10" s="11">
        <f t="shared" si="0"/>
        <v>120</v>
      </c>
      <c r="G10" s="12">
        <f t="shared" si="1"/>
        <v>120</v>
      </c>
      <c r="H10" s="13">
        <f t="shared" si="2"/>
        <v>120</v>
      </c>
      <c r="J10" s="8" t="b">
        <f>AND(C15&gt;30,E15&lt;=0.05)</f>
        <v>0</v>
      </c>
      <c r="K10" s="9" t="b">
        <f t="shared" si="4"/>
        <v>0</v>
      </c>
      <c r="L10" s="10" t="b">
        <f t="shared" si="5"/>
        <v>0</v>
      </c>
    </row>
    <row r="11" spans="1:12" x14ac:dyDescent="0.25">
      <c r="A11">
        <v>10251</v>
      </c>
      <c r="B11">
        <v>57</v>
      </c>
      <c r="C11">
        <v>15.6</v>
      </c>
      <c r="D11">
        <v>15</v>
      </c>
      <c r="E11">
        <v>0.05</v>
      </c>
      <c r="F11" s="11">
        <f t="shared" si="0"/>
        <v>300</v>
      </c>
      <c r="G11" s="12">
        <f t="shared" si="1"/>
        <v>300</v>
      </c>
      <c r="H11" s="13">
        <f t="shared" si="2"/>
        <v>300</v>
      </c>
      <c r="J11" s="8" t="b">
        <f>AND(C16&gt;30,E16&lt;=0.05)</f>
        <v>0</v>
      </c>
      <c r="K11" s="9" t="b">
        <f t="shared" si="4"/>
        <v>0</v>
      </c>
      <c r="L11" s="10" t="b">
        <f t="shared" si="5"/>
        <v>0</v>
      </c>
    </row>
    <row r="12" spans="1:12" x14ac:dyDescent="0.25">
      <c r="A12">
        <v>10251</v>
      </c>
      <c r="B12">
        <v>65</v>
      </c>
      <c r="C12">
        <v>16.8</v>
      </c>
      <c r="D12">
        <v>20</v>
      </c>
      <c r="E12">
        <v>0</v>
      </c>
      <c r="F12" s="11" t="e">
        <f t="shared" si="0"/>
        <v>#DIV/0!</v>
      </c>
      <c r="G12" s="12">
        <f t="shared" si="1"/>
        <v>0</v>
      </c>
      <c r="H12" s="13" t="str">
        <f t="shared" si="2"/>
        <v>Error</v>
      </c>
      <c r="J12" s="8" t="b">
        <f>AND(C17&gt;30,E17&lt;=0.05)</f>
        <v>0</v>
      </c>
      <c r="K12" s="9" t="b">
        <f t="shared" si="4"/>
        <v>0</v>
      </c>
      <c r="L12" s="10" t="b">
        <f t="shared" si="5"/>
        <v>1</v>
      </c>
    </row>
    <row r="13" spans="1:12" x14ac:dyDescent="0.25">
      <c r="A13">
        <v>10252</v>
      </c>
      <c r="B13">
        <v>20</v>
      </c>
      <c r="C13">
        <v>64.8</v>
      </c>
      <c r="D13">
        <v>40</v>
      </c>
      <c r="E13">
        <v>0.05</v>
      </c>
      <c r="F13" s="11">
        <f t="shared" si="0"/>
        <v>800</v>
      </c>
      <c r="G13" s="12">
        <f t="shared" si="1"/>
        <v>800</v>
      </c>
      <c r="H13" s="13">
        <f t="shared" si="2"/>
        <v>800</v>
      </c>
      <c r="J13" s="8" t="b">
        <f>AND(C18&gt;30,E18&lt;=0.05)</f>
        <v>0</v>
      </c>
      <c r="K13" s="9" t="b">
        <f t="shared" si="4"/>
        <v>1</v>
      </c>
      <c r="L13" s="10" t="b">
        <f t="shared" si="5"/>
        <v>0</v>
      </c>
    </row>
    <row r="14" spans="1:12" x14ac:dyDescent="0.25">
      <c r="A14">
        <v>10252</v>
      </c>
      <c r="B14">
        <v>33</v>
      </c>
      <c r="C14">
        <v>2</v>
      </c>
      <c r="D14">
        <v>25</v>
      </c>
      <c r="E14">
        <v>0.05</v>
      </c>
      <c r="F14" s="11">
        <f t="shared" si="0"/>
        <v>500</v>
      </c>
      <c r="G14" s="12">
        <f t="shared" si="1"/>
        <v>500</v>
      </c>
      <c r="H14" s="13">
        <f t="shared" si="2"/>
        <v>500</v>
      </c>
      <c r="J14" s="8" t="b">
        <f>AND(C19&gt;30,E19&lt;=0.05)</f>
        <v>0</v>
      </c>
      <c r="K14" s="9" t="b">
        <f t="shared" si="4"/>
        <v>0</v>
      </c>
      <c r="L14" s="10" t="b">
        <f t="shared" si="5"/>
        <v>0</v>
      </c>
    </row>
    <row r="15" spans="1:12" x14ac:dyDescent="0.25">
      <c r="A15">
        <v>10252</v>
      </c>
      <c r="B15">
        <v>60</v>
      </c>
      <c r="C15">
        <v>27.2</v>
      </c>
      <c r="D15">
        <v>40</v>
      </c>
      <c r="E15">
        <v>0</v>
      </c>
      <c r="F15" s="11" t="e">
        <f t="shared" si="0"/>
        <v>#DIV/0!</v>
      </c>
      <c r="G15" s="12">
        <f t="shared" si="1"/>
        <v>0</v>
      </c>
      <c r="H15" s="13" t="str">
        <f t="shared" si="2"/>
        <v>Error</v>
      </c>
      <c r="J15" s="8" t="b">
        <f>AND(C20&gt;30,E20&lt;=0.05)</f>
        <v>0</v>
      </c>
      <c r="K15" s="9" t="b">
        <f t="shared" si="4"/>
        <v>0</v>
      </c>
      <c r="L15" s="10" t="b">
        <f t="shared" si="5"/>
        <v>1</v>
      </c>
    </row>
    <row r="16" spans="1:12" x14ac:dyDescent="0.25">
      <c r="A16">
        <v>10253</v>
      </c>
      <c r="B16">
        <v>31</v>
      </c>
      <c r="C16">
        <v>10</v>
      </c>
      <c r="D16">
        <v>20</v>
      </c>
      <c r="E16">
        <v>0</v>
      </c>
      <c r="F16" s="11" t="e">
        <f t="shared" si="0"/>
        <v>#DIV/0!</v>
      </c>
      <c r="G16" s="12">
        <f t="shared" si="1"/>
        <v>0</v>
      </c>
      <c r="H16" s="13" t="str">
        <f t="shared" si="2"/>
        <v>Error</v>
      </c>
      <c r="J16" s="8" t="b">
        <f>AND(C21&gt;30,E21&lt;=0.05)</f>
        <v>0</v>
      </c>
      <c r="K16" s="9" t="b">
        <f t="shared" si="4"/>
        <v>0</v>
      </c>
      <c r="L16" s="10" t="b">
        <f t="shared" si="5"/>
        <v>1</v>
      </c>
    </row>
    <row r="17" spans="1:12" x14ac:dyDescent="0.25">
      <c r="A17">
        <v>10253</v>
      </c>
      <c r="B17">
        <v>39</v>
      </c>
      <c r="C17">
        <v>14.4</v>
      </c>
      <c r="D17">
        <v>42</v>
      </c>
      <c r="E17">
        <v>0</v>
      </c>
      <c r="F17" s="11" t="e">
        <f t="shared" si="0"/>
        <v>#DIV/0!</v>
      </c>
      <c r="G17" s="12">
        <f t="shared" si="1"/>
        <v>0</v>
      </c>
      <c r="H17" s="13" t="str">
        <f t="shared" si="2"/>
        <v>Error</v>
      </c>
      <c r="J17" s="8" t="b">
        <f>AND(C22&gt;30,E22&lt;=0.05)</f>
        <v>0</v>
      </c>
      <c r="K17" s="9" t="b">
        <f t="shared" si="4"/>
        <v>0</v>
      </c>
      <c r="L17" s="10" t="b">
        <f t="shared" si="5"/>
        <v>1</v>
      </c>
    </row>
    <row r="18" spans="1:12" x14ac:dyDescent="0.25">
      <c r="A18">
        <v>10253</v>
      </c>
      <c r="B18">
        <v>49</v>
      </c>
      <c r="C18">
        <v>16</v>
      </c>
      <c r="D18">
        <v>40</v>
      </c>
      <c r="E18">
        <v>0</v>
      </c>
      <c r="F18" s="11" t="e">
        <f t="shared" si="0"/>
        <v>#DIV/0!</v>
      </c>
      <c r="G18" s="12">
        <f t="shared" si="1"/>
        <v>0</v>
      </c>
      <c r="H18" s="13" t="str">
        <f t="shared" si="2"/>
        <v>Error</v>
      </c>
      <c r="J18" s="8" t="b">
        <f>AND(C23&gt;30,E23&lt;=0.05)</f>
        <v>0</v>
      </c>
      <c r="K18" s="9" t="b">
        <f t="shared" si="4"/>
        <v>0</v>
      </c>
      <c r="L18" s="10" t="b">
        <f t="shared" si="5"/>
        <v>1</v>
      </c>
    </row>
    <row r="19" spans="1:12" x14ac:dyDescent="0.25">
      <c r="A19">
        <v>10254</v>
      </c>
      <c r="B19">
        <v>24</v>
      </c>
      <c r="C19">
        <v>3.6</v>
      </c>
      <c r="D19">
        <v>15</v>
      </c>
      <c r="E19">
        <v>0.15</v>
      </c>
      <c r="F19" s="11">
        <f t="shared" si="0"/>
        <v>100</v>
      </c>
      <c r="G19" s="12">
        <f t="shared" si="1"/>
        <v>100</v>
      </c>
      <c r="H19" s="13">
        <f t="shared" si="2"/>
        <v>100</v>
      </c>
      <c r="J19" s="8" t="b">
        <f>AND(C24&gt;30,E24&lt;=0.05)</f>
        <v>0</v>
      </c>
      <c r="K19" s="9" t="b">
        <f t="shared" si="4"/>
        <v>0</v>
      </c>
      <c r="L19" s="10" t="b">
        <f t="shared" si="5"/>
        <v>0</v>
      </c>
    </row>
    <row r="20" spans="1:12" x14ac:dyDescent="0.25">
      <c r="A20">
        <v>10254</v>
      </c>
      <c r="B20">
        <v>55</v>
      </c>
      <c r="C20">
        <v>19.2</v>
      </c>
      <c r="D20">
        <v>21</v>
      </c>
      <c r="E20">
        <v>0.15</v>
      </c>
      <c r="F20" s="11">
        <f t="shared" si="0"/>
        <v>140</v>
      </c>
      <c r="G20" s="12">
        <f t="shared" si="1"/>
        <v>140</v>
      </c>
      <c r="H20" s="13">
        <f t="shared" si="2"/>
        <v>140</v>
      </c>
      <c r="J20" s="8" t="b">
        <f>AND(C25&gt;30,E25&lt;=0.05)</f>
        <v>1</v>
      </c>
      <c r="K20" s="9" t="b">
        <f t="shared" si="4"/>
        <v>0</v>
      </c>
      <c r="L20" s="10" t="b">
        <f t="shared" si="5"/>
        <v>0</v>
      </c>
    </row>
    <row r="21" spans="1:12" x14ac:dyDescent="0.25">
      <c r="A21">
        <v>10254</v>
      </c>
      <c r="B21">
        <v>74</v>
      </c>
      <c r="C21">
        <v>8</v>
      </c>
      <c r="D21">
        <v>21</v>
      </c>
      <c r="E21">
        <v>0</v>
      </c>
      <c r="F21" s="11" t="e">
        <f t="shared" si="0"/>
        <v>#DIV/0!</v>
      </c>
      <c r="G21" s="12">
        <f t="shared" si="1"/>
        <v>0</v>
      </c>
      <c r="H21" s="13" t="str">
        <f t="shared" si="2"/>
        <v>Error</v>
      </c>
      <c r="J21" s="8" t="b">
        <f>AND(C26&gt;30,E26&lt;=0.05)</f>
        <v>0</v>
      </c>
      <c r="K21" s="9" t="b">
        <f t="shared" si="4"/>
        <v>0</v>
      </c>
      <c r="L21" s="10" t="b">
        <f t="shared" si="5"/>
        <v>1</v>
      </c>
    </row>
    <row r="22" spans="1:12" x14ac:dyDescent="0.25">
      <c r="A22">
        <v>10255</v>
      </c>
      <c r="B22">
        <v>2</v>
      </c>
      <c r="C22">
        <v>15.2</v>
      </c>
      <c r="D22">
        <v>20</v>
      </c>
      <c r="E22">
        <v>0</v>
      </c>
      <c r="F22" s="11" t="e">
        <f t="shared" si="0"/>
        <v>#DIV/0!</v>
      </c>
      <c r="G22" s="12">
        <f t="shared" si="1"/>
        <v>0</v>
      </c>
      <c r="H22" s="13" t="str">
        <f t="shared" si="2"/>
        <v>Error</v>
      </c>
      <c r="J22" s="8" t="b">
        <f>AND(C27&gt;30,E27&lt;=0.05)</f>
        <v>0</v>
      </c>
      <c r="K22" s="9" t="b">
        <f t="shared" si="4"/>
        <v>0</v>
      </c>
      <c r="L22" s="10" t="b">
        <f t="shared" si="5"/>
        <v>1</v>
      </c>
    </row>
    <row r="23" spans="1:12" x14ac:dyDescent="0.25">
      <c r="A23">
        <v>10255</v>
      </c>
      <c r="B23">
        <v>16</v>
      </c>
      <c r="C23">
        <v>13.9</v>
      </c>
      <c r="D23">
        <v>35</v>
      </c>
      <c r="E23">
        <v>0</v>
      </c>
      <c r="F23" s="11" t="e">
        <f t="shared" si="0"/>
        <v>#DIV/0!</v>
      </c>
      <c r="G23" s="12">
        <f t="shared" si="1"/>
        <v>0</v>
      </c>
      <c r="H23" s="13" t="str">
        <f t="shared" si="2"/>
        <v>Error</v>
      </c>
      <c r="J23" s="8" t="b">
        <f>AND(C28&gt;30,E28&lt;=0.05)</f>
        <v>1</v>
      </c>
      <c r="K23" s="9" t="b">
        <f t="shared" si="4"/>
        <v>0</v>
      </c>
      <c r="L23" s="10" t="b">
        <f t="shared" si="5"/>
        <v>1</v>
      </c>
    </row>
    <row r="24" spans="1:12" x14ac:dyDescent="0.25">
      <c r="A24">
        <v>10255</v>
      </c>
      <c r="B24">
        <v>36</v>
      </c>
      <c r="C24">
        <v>15.2</v>
      </c>
      <c r="D24">
        <v>25</v>
      </c>
      <c r="E24">
        <v>0</v>
      </c>
      <c r="F24" s="11" t="e">
        <f t="shared" si="0"/>
        <v>#DIV/0!</v>
      </c>
      <c r="G24" s="12">
        <f t="shared" si="1"/>
        <v>0</v>
      </c>
      <c r="H24" s="13" t="str">
        <f t="shared" si="2"/>
        <v>Error</v>
      </c>
      <c r="J24" s="8" t="b">
        <f>AND(C29&gt;30,E29&lt;=0.05)</f>
        <v>0</v>
      </c>
      <c r="K24" s="9" t="b">
        <f t="shared" si="4"/>
        <v>0</v>
      </c>
      <c r="L24" s="10" t="b">
        <f t="shared" si="5"/>
        <v>1</v>
      </c>
    </row>
    <row r="25" spans="1:12" x14ac:dyDescent="0.25">
      <c r="A25">
        <v>10255</v>
      </c>
      <c r="B25">
        <v>59</v>
      </c>
      <c r="C25">
        <v>44</v>
      </c>
      <c r="D25">
        <v>30</v>
      </c>
      <c r="E25">
        <v>0</v>
      </c>
      <c r="F25" s="11" t="e">
        <f t="shared" si="0"/>
        <v>#DIV/0!</v>
      </c>
      <c r="G25" s="12">
        <f t="shared" si="1"/>
        <v>0</v>
      </c>
      <c r="H25" s="13" t="str">
        <f t="shared" si="2"/>
        <v>Error</v>
      </c>
      <c r="J25" s="8" t="b">
        <f>AND(C30&gt;30,E30&lt;=0.05)</f>
        <v>0</v>
      </c>
      <c r="K25" s="9" t="b">
        <f t="shared" si="4"/>
        <v>1</v>
      </c>
      <c r="L25" s="10" t="b">
        <f t="shared" si="5"/>
        <v>1</v>
      </c>
    </row>
    <row r="26" spans="1:12" x14ac:dyDescent="0.25">
      <c r="A26">
        <v>10256</v>
      </c>
      <c r="B26">
        <v>53</v>
      </c>
      <c r="C26">
        <v>26.2</v>
      </c>
      <c r="D26">
        <v>15</v>
      </c>
      <c r="E26">
        <v>0</v>
      </c>
      <c r="F26" s="11" t="e">
        <f t="shared" si="0"/>
        <v>#DIV/0!</v>
      </c>
      <c r="G26" s="12">
        <f t="shared" si="1"/>
        <v>0</v>
      </c>
      <c r="H26" s="13" t="str">
        <f t="shared" si="2"/>
        <v>Error</v>
      </c>
      <c r="J26" s="8" t="b">
        <f>AND(C31&gt;30,E31&lt;=0.05)</f>
        <v>0</v>
      </c>
      <c r="K26" s="9" t="b">
        <f t="shared" si="4"/>
        <v>0</v>
      </c>
      <c r="L26" s="10" t="b">
        <f t="shared" si="5"/>
        <v>1</v>
      </c>
    </row>
    <row r="27" spans="1:12" x14ac:dyDescent="0.25">
      <c r="A27">
        <v>10256</v>
      </c>
      <c r="B27">
        <v>77</v>
      </c>
      <c r="C27">
        <v>10.4</v>
      </c>
      <c r="D27">
        <v>12</v>
      </c>
      <c r="E27">
        <v>0</v>
      </c>
      <c r="F27" s="11" t="e">
        <f t="shared" si="0"/>
        <v>#DIV/0!</v>
      </c>
      <c r="G27" s="12">
        <f t="shared" si="1"/>
        <v>0</v>
      </c>
      <c r="H27" s="13" t="str">
        <f t="shared" si="2"/>
        <v>Error</v>
      </c>
      <c r="J27" s="8" t="b">
        <f>AND(C32&gt;30,E32&lt;=0.05)</f>
        <v>0</v>
      </c>
      <c r="K27" s="9" t="b">
        <f t="shared" si="4"/>
        <v>0</v>
      </c>
      <c r="L27" s="10" t="b">
        <f t="shared" si="5"/>
        <v>1</v>
      </c>
    </row>
    <row r="28" spans="1:12" x14ac:dyDescent="0.25">
      <c r="A28">
        <v>10257</v>
      </c>
      <c r="B28">
        <v>27</v>
      </c>
      <c r="C28">
        <v>35.1</v>
      </c>
      <c r="D28">
        <v>25</v>
      </c>
      <c r="E28">
        <v>0</v>
      </c>
      <c r="F28" s="11" t="e">
        <f t="shared" si="0"/>
        <v>#DIV/0!</v>
      </c>
      <c r="G28" s="12">
        <f t="shared" si="1"/>
        <v>0</v>
      </c>
      <c r="H28" s="13" t="str">
        <f t="shared" si="2"/>
        <v>Error</v>
      </c>
      <c r="J28" s="8" t="b">
        <f>AND(C33&gt;30,E33&lt;=0.05)</f>
        <v>0</v>
      </c>
      <c r="K28" s="9" t="b">
        <f t="shared" si="4"/>
        <v>1</v>
      </c>
      <c r="L28" s="10" t="b">
        <f t="shared" si="5"/>
        <v>1</v>
      </c>
    </row>
    <row r="29" spans="1:12" x14ac:dyDescent="0.25">
      <c r="A29">
        <v>10257</v>
      </c>
      <c r="B29">
        <v>39</v>
      </c>
      <c r="C29">
        <v>14.4</v>
      </c>
      <c r="D29">
        <v>6</v>
      </c>
      <c r="E29">
        <v>0</v>
      </c>
      <c r="F29" s="11" t="e">
        <f t="shared" si="0"/>
        <v>#DIV/0!</v>
      </c>
      <c r="G29" s="12">
        <f t="shared" si="1"/>
        <v>0</v>
      </c>
      <c r="H29" s="13" t="str">
        <f t="shared" si="2"/>
        <v>Error</v>
      </c>
      <c r="J29" s="8" t="b">
        <f>AND(C34&gt;30,E34&lt;=0.05)</f>
        <v>0</v>
      </c>
      <c r="K29" s="9" t="b">
        <f t="shared" si="4"/>
        <v>0</v>
      </c>
      <c r="L29" s="10" t="b">
        <f t="shared" si="5"/>
        <v>1</v>
      </c>
    </row>
    <row r="30" spans="1:12" x14ac:dyDescent="0.25">
      <c r="A30">
        <v>10257</v>
      </c>
      <c r="B30">
        <v>77</v>
      </c>
      <c r="C30">
        <v>10.4</v>
      </c>
      <c r="D30">
        <v>15</v>
      </c>
      <c r="E30">
        <v>0</v>
      </c>
      <c r="F30" s="11" t="e">
        <f t="shared" si="0"/>
        <v>#DIV/0!</v>
      </c>
      <c r="G30" s="12">
        <f t="shared" si="1"/>
        <v>0</v>
      </c>
      <c r="H30" s="13" t="str">
        <f t="shared" si="2"/>
        <v>Error</v>
      </c>
      <c r="J30" s="8" t="b">
        <f>AND(C35&gt;30,E35&lt;=0.05)</f>
        <v>0</v>
      </c>
      <c r="K30" s="9" t="b">
        <f t="shared" si="4"/>
        <v>0</v>
      </c>
      <c r="L30" s="10" t="b">
        <f t="shared" si="5"/>
        <v>1</v>
      </c>
    </row>
    <row r="31" spans="1:12" x14ac:dyDescent="0.25">
      <c r="A31">
        <v>10258</v>
      </c>
      <c r="B31">
        <v>2</v>
      </c>
      <c r="C31">
        <v>15.2</v>
      </c>
      <c r="D31">
        <v>50</v>
      </c>
      <c r="E31">
        <v>0.2</v>
      </c>
      <c r="F31" s="11">
        <f t="shared" si="0"/>
        <v>250</v>
      </c>
      <c r="G31" s="12">
        <f t="shared" si="1"/>
        <v>250</v>
      </c>
      <c r="H31" s="13">
        <f t="shared" si="2"/>
        <v>250</v>
      </c>
      <c r="J31" s="8" t="b">
        <f>AND(C36&gt;30,E36&lt;=0.05)</f>
        <v>0</v>
      </c>
      <c r="K31" s="9" t="b">
        <f t="shared" si="4"/>
        <v>0</v>
      </c>
      <c r="L31" s="10" t="b">
        <f t="shared" si="5"/>
        <v>0</v>
      </c>
    </row>
    <row r="32" spans="1:12" x14ac:dyDescent="0.25">
      <c r="A32">
        <v>10258</v>
      </c>
      <c r="B32">
        <v>5</v>
      </c>
      <c r="C32">
        <v>17</v>
      </c>
      <c r="D32">
        <v>65</v>
      </c>
      <c r="E32">
        <v>0.2</v>
      </c>
      <c r="F32" s="11">
        <f t="shared" si="0"/>
        <v>325</v>
      </c>
      <c r="G32" s="12">
        <f t="shared" si="1"/>
        <v>325</v>
      </c>
      <c r="H32" s="13">
        <f t="shared" si="2"/>
        <v>325</v>
      </c>
      <c r="J32" s="8" t="b">
        <f>AND(C37&gt;30,E37&lt;=0.05)</f>
        <v>0</v>
      </c>
      <c r="K32" s="9" t="b">
        <f t="shared" si="4"/>
        <v>0</v>
      </c>
      <c r="L32" s="10" t="b">
        <f t="shared" si="5"/>
        <v>0</v>
      </c>
    </row>
    <row r="33" spans="1:12" x14ac:dyDescent="0.25">
      <c r="A33">
        <v>10258</v>
      </c>
      <c r="B33">
        <v>32</v>
      </c>
      <c r="C33">
        <v>25.6</v>
      </c>
      <c r="D33">
        <v>6</v>
      </c>
      <c r="E33">
        <v>0.2</v>
      </c>
      <c r="F33" s="11">
        <f t="shared" si="0"/>
        <v>30</v>
      </c>
      <c r="G33" s="12">
        <f t="shared" si="1"/>
        <v>30</v>
      </c>
      <c r="H33" s="13">
        <f t="shared" si="2"/>
        <v>30</v>
      </c>
      <c r="J33" s="8" t="b">
        <f>AND(C38&gt;30,E38&lt;=0.05)</f>
        <v>0</v>
      </c>
      <c r="K33" s="9" t="b">
        <f t="shared" si="4"/>
        <v>0</v>
      </c>
      <c r="L33" s="10" t="b">
        <f t="shared" si="5"/>
        <v>0</v>
      </c>
    </row>
    <row r="34" spans="1:12" x14ac:dyDescent="0.25">
      <c r="A34">
        <v>10259</v>
      </c>
      <c r="B34">
        <v>21</v>
      </c>
      <c r="C34">
        <v>8</v>
      </c>
      <c r="D34">
        <v>10</v>
      </c>
      <c r="E34">
        <v>0</v>
      </c>
      <c r="F34" s="11" t="e">
        <f t="shared" si="0"/>
        <v>#DIV/0!</v>
      </c>
      <c r="G34" s="12">
        <f t="shared" si="1"/>
        <v>0</v>
      </c>
      <c r="H34" s="13" t="str">
        <f t="shared" si="2"/>
        <v>Error</v>
      </c>
      <c r="J34" s="8" t="b">
        <f>AND(C39&gt;30,E39&lt;=0.05)</f>
        <v>0</v>
      </c>
      <c r="K34" s="9" t="b">
        <f t="shared" si="4"/>
        <v>0</v>
      </c>
      <c r="L34" s="10" t="b">
        <f t="shared" si="5"/>
        <v>1</v>
      </c>
    </row>
    <row r="35" spans="1:12" x14ac:dyDescent="0.25">
      <c r="A35">
        <v>10259</v>
      </c>
      <c r="B35">
        <v>37</v>
      </c>
      <c r="C35">
        <v>20.8</v>
      </c>
      <c r="D35">
        <v>1</v>
      </c>
      <c r="E35">
        <v>0</v>
      </c>
      <c r="F35" s="11" t="e">
        <f t="shared" si="0"/>
        <v>#DIV/0!</v>
      </c>
      <c r="G35" s="12">
        <f t="shared" si="1"/>
        <v>0</v>
      </c>
      <c r="H35" s="13" t="str">
        <f t="shared" si="2"/>
        <v>Error</v>
      </c>
      <c r="J35" s="8" t="b">
        <f>AND(C40&gt;30,E40&lt;=0.05)</f>
        <v>0</v>
      </c>
      <c r="K35" s="9" t="b">
        <f t="shared" si="4"/>
        <v>0</v>
      </c>
      <c r="L35" s="10" t="b">
        <f t="shared" si="5"/>
        <v>1</v>
      </c>
    </row>
    <row r="36" spans="1:12" x14ac:dyDescent="0.25">
      <c r="A36">
        <v>10260</v>
      </c>
      <c r="B36">
        <v>41</v>
      </c>
      <c r="C36">
        <v>7.7</v>
      </c>
      <c r="D36">
        <v>16</v>
      </c>
      <c r="E36">
        <v>0.25</v>
      </c>
      <c r="F36" s="11">
        <f t="shared" si="0"/>
        <v>64</v>
      </c>
      <c r="G36" s="12">
        <f t="shared" si="1"/>
        <v>64</v>
      </c>
      <c r="H36" s="13">
        <f t="shared" si="2"/>
        <v>64</v>
      </c>
      <c r="J36" s="8" t="b">
        <f>AND(C41&gt;30,E41&lt;=0.05)</f>
        <v>0</v>
      </c>
      <c r="K36" s="9" t="b">
        <f t="shared" si="4"/>
        <v>0</v>
      </c>
      <c r="L36" s="10" t="b">
        <f t="shared" si="5"/>
        <v>0</v>
      </c>
    </row>
    <row r="37" spans="1:12" x14ac:dyDescent="0.25">
      <c r="A37">
        <v>10260</v>
      </c>
      <c r="B37">
        <v>57</v>
      </c>
      <c r="C37">
        <v>15.6</v>
      </c>
      <c r="D37">
        <v>50</v>
      </c>
      <c r="E37">
        <v>0</v>
      </c>
      <c r="F37" s="11" t="e">
        <f t="shared" si="0"/>
        <v>#DIV/0!</v>
      </c>
      <c r="G37" s="12">
        <f t="shared" si="1"/>
        <v>0</v>
      </c>
      <c r="H37" s="13" t="str">
        <f t="shared" si="2"/>
        <v>Error</v>
      </c>
      <c r="J37" s="8" t="b">
        <f>AND(C42&gt;30,E42&lt;=0.05)</f>
        <v>0</v>
      </c>
      <c r="K37" s="9" t="b">
        <f t="shared" si="4"/>
        <v>0</v>
      </c>
      <c r="L37" s="10" t="b">
        <f t="shared" si="5"/>
        <v>1</v>
      </c>
    </row>
    <row r="38" spans="1:12" x14ac:dyDescent="0.25">
      <c r="A38">
        <v>10260</v>
      </c>
      <c r="B38">
        <v>62</v>
      </c>
      <c r="C38">
        <v>39.4</v>
      </c>
      <c r="D38">
        <v>15</v>
      </c>
      <c r="E38">
        <v>0.25</v>
      </c>
      <c r="F38" s="11">
        <f t="shared" si="0"/>
        <v>60</v>
      </c>
      <c r="G38" s="12">
        <f t="shared" si="1"/>
        <v>60</v>
      </c>
      <c r="H38" s="13">
        <f t="shared" si="2"/>
        <v>60</v>
      </c>
      <c r="J38" s="8" t="b">
        <f>AND(C43&gt;30,E43&lt;=0.05)</f>
        <v>0</v>
      </c>
      <c r="K38" s="9" t="b">
        <f t="shared" si="4"/>
        <v>1</v>
      </c>
      <c r="L38" s="10" t="b">
        <f t="shared" si="5"/>
        <v>0</v>
      </c>
    </row>
    <row r="39" spans="1:12" x14ac:dyDescent="0.25">
      <c r="A39">
        <v>10260</v>
      </c>
      <c r="B39">
        <v>70</v>
      </c>
      <c r="C39">
        <v>12</v>
      </c>
      <c r="D39">
        <v>21</v>
      </c>
      <c r="E39">
        <v>0.25</v>
      </c>
      <c r="F39" s="11">
        <f t="shared" si="0"/>
        <v>84</v>
      </c>
      <c r="G39" s="12">
        <f t="shared" si="1"/>
        <v>84</v>
      </c>
      <c r="H39" s="13">
        <f t="shared" si="2"/>
        <v>84</v>
      </c>
      <c r="J39" s="8" t="b">
        <f>AND(C44&gt;30,E44&lt;=0.05)</f>
        <v>1</v>
      </c>
      <c r="K39" s="9" t="b">
        <f t="shared" si="4"/>
        <v>0</v>
      </c>
      <c r="L39" s="10" t="b">
        <f t="shared" si="5"/>
        <v>0</v>
      </c>
    </row>
    <row r="40" spans="1:12" x14ac:dyDescent="0.25">
      <c r="A40">
        <v>10261</v>
      </c>
      <c r="B40">
        <v>21</v>
      </c>
      <c r="C40">
        <v>8</v>
      </c>
      <c r="D40">
        <v>20</v>
      </c>
      <c r="E40">
        <v>0</v>
      </c>
      <c r="F40" s="11" t="e">
        <f t="shared" si="0"/>
        <v>#DIV/0!</v>
      </c>
      <c r="G40" s="12">
        <f t="shared" si="1"/>
        <v>0</v>
      </c>
      <c r="H40" s="13" t="str">
        <f t="shared" si="2"/>
        <v>Error</v>
      </c>
      <c r="J40" s="8" t="b">
        <f>AND(C45&gt;30,E45&lt;=0.05)</f>
        <v>0</v>
      </c>
      <c r="K40" s="9" t="b">
        <f t="shared" si="4"/>
        <v>0</v>
      </c>
      <c r="L40" s="10" t="b">
        <f t="shared" si="5"/>
        <v>1</v>
      </c>
    </row>
    <row r="41" spans="1:12" x14ac:dyDescent="0.25">
      <c r="A41">
        <v>10261</v>
      </c>
      <c r="B41">
        <v>35</v>
      </c>
      <c r="C41">
        <v>14.4</v>
      </c>
      <c r="D41">
        <v>20</v>
      </c>
      <c r="E41">
        <v>0</v>
      </c>
      <c r="F41" s="11" t="e">
        <f t="shared" si="0"/>
        <v>#DIV/0!</v>
      </c>
      <c r="G41" s="12">
        <f t="shared" si="1"/>
        <v>0</v>
      </c>
      <c r="H41" s="13" t="str">
        <f t="shared" si="2"/>
        <v>Error</v>
      </c>
      <c r="J41" s="8" t="b">
        <f>AND(C46&gt;30,E46&lt;=0.05)</f>
        <v>0</v>
      </c>
      <c r="K41" s="9" t="b">
        <f t="shared" si="4"/>
        <v>0</v>
      </c>
      <c r="L41" s="10" t="b">
        <f t="shared" si="5"/>
        <v>1</v>
      </c>
    </row>
    <row r="42" spans="1:12" x14ac:dyDescent="0.25">
      <c r="A42">
        <v>10262</v>
      </c>
      <c r="B42">
        <v>5</v>
      </c>
      <c r="C42">
        <v>17</v>
      </c>
      <c r="D42">
        <v>12</v>
      </c>
      <c r="E42">
        <v>0.2</v>
      </c>
      <c r="F42" s="11">
        <f t="shared" si="0"/>
        <v>60</v>
      </c>
      <c r="G42" s="12">
        <f t="shared" si="1"/>
        <v>60</v>
      </c>
      <c r="H42" s="13">
        <f t="shared" si="2"/>
        <v>60</v>
      </c>
      <c r="J42" s="8" t="b">
        <f>AND(C47&gt;30,E47&lt;=0.05)</f>
        <v>0</v>
      </c>
      <c r="K42" s="9" t="b">
        <f t="shared" si="4"/>
        <v>0</v>
      </c>
      <c r="L42" s="10" t="b">
        <f t="shared" si="5"/>
        <v>0</v>
      </c>
    </row>
    <row r="43" spans="1:12" x14ac:dyDescent="0.25">
      <c r="A43">
        <v>10262</v>
      </c>
      <c r="B43">
        <v>7</v>
      </c>
      <c r="C43">
        <v>24</v>
      </c>
      <c r="D43">
        <v>15</v>
      </c>
      <c r="E43">
        <v>0</v>
      </c>
      <c r="F43" s="11" t="e">
        <f t="shared" si="0"/>
        <v>#DIV/0!</v>
      </c>
      <c r="G43" s="12">
        <f t="shared" si="1"/>
        <v>0</v>
      </c>
      <c r="H43" s="13" t="str">
        <f t="shared" si="2"/>
        <v>Error</v>
      </c>
      <c r="J43" s="8" t="b">
        <f>AND(C48&gt;30,E48&lt;=0.05)</f>
        <v>0</v>
      </c>
      <c r="K43" s="9" t="b">
        <f t="shared" si="4"/>
        <v>0</v>
      </c>
      <c r="L43" s="10" t="b">
        <f t="shared" si="5"/>
        <v>1</v>
      </c>
    </row>
    <row r="44" spans="1:12" x14ac:dyDescent="0.25">
      <c r="A44">
        <v>10262</v>
      </c>
      <c r="B44">
        <v>56</v>
      </c>
      <c r="C44">
        <v>30.4</v>
      </c>
      <c r="D44">
        <v>2</v>
      </c>
      <c r="E44">
        <v>0</v>
      </c>
      <c r="F44" s="11" t="e">
        <f t="shared" si="0"/>
        <v>#DIV/0!</v>
      </c>
      <c r="G44" s="12">
        <f t="shared" si="1"/>
        <v>0</v>
      </c>
      <c r="H44" s="13" t="str">
        <f t="shared" si="2"/>
        <v>Error</v>
      </c>
      <c r="J44" s="8" t="b">
        <f>AND(C49&gt;30,E49&lt;=0.05)</f>
        <v>0</v>
      </c>
      <c r="K44" s="9" t="b">
        <f t="shared" si="4"/>
        <v>1</v>
      </c>
      <c r="L44" s="10" t="b">
        <f t="shared" si="5"/>
        <v>1</v>
      </c>
    </row>
    <row r="45" spans="1:12" x14ac:dyDescent="0.25">
      <c r="A45">
        <v>10263</v>
      </c>
      <c r="B45">
        <v>16</v>
      </c>
      <c r="C45">
        <v>13.9</v>
      </c>
      <c r="D45">
        <v>60</v>
      </c>
      <c r="E45">
        <v>0.25</v>
      </c>
      <c r="F45" s="11">
        <f t="shared" si="0"/>
        <v>240</v>
      </c>
      <c r="G45" s="12">
        <f t="shared" si="1"/>
        <v>240</v>
      </c>
      <c r="H45" s="13">
        <f t="shared" si="2"/>
        <v>240</v>
      </c>
      <c r="J45" s="8" t="b">
        <f>AND(C50&gt;30,E50&lt;=0.05)</f>
        <v>0</v>
      </c>
      <c r="K45" s="9" t="b">
        <f t="shared" si="4"/>
        <v>0</v>
      </c>
      <c r="L45" s="10" t="b">
        <f t="shared" si="5"/>
        <v>0</v>
      </c>
    </row>
    <row r="46" spans="1:12" x14ac:dyDescent="0.25">
      <c r="A46">
        <v>10263</v>
      </c>
      <c r="B46">
        <v>24</v>
      </c>
      <c r="C46">
        <v>3.6</v>
      </c>
      <c r="D46">
        <v>28</v>
      </c>
      <c r="E46">
        <v>0</v>
      </c>
      <c r="F46" s="11" t="e">
        <f t="shared" si="0"/>
        <v>#DIV/0!</v>
      </c>
      <c r="G46" s="12">
        <f t="shared" si="1"/>
        <v>0</v>
      </c>
      <c r="H46" s="13" t="str">
        <f t="shared" si="2"/>
        <v>Error</v>
      </c>
      <c r="J46" s="8" t="b">
        <f>AND(C51&gt;30,E51&lt;=0.05)</f>
        <v>1</v>
      </c>
      <c r="K46" s="9" t="b">
        <f t="shared" si="4"/>
        <v>0</v>
      </c>
      <c r="L46" s="10" t="b">
        <f t="shared" si="5"/>
        <v>1</v>
      </c>
    </row>
    <row r="47" spans="1:12" x14ac:dyDescent="0.25">
      <c r="A47">
        <v>10263</v>
      </c>
      <c r="B47">
        <v>30</v>
      </c>
      <c r="C47">
        <v>20.7</v>
      </c>
      <c r="D47">
        <v>60</v>
      </c>
      <c r="E47">
        <v>0.25</v>
      </c>
      <c r="F47" s="11">
        <f t="shared" si="0"/>
        <v>240</v>
      </c>
      <c r="G47" s="12">
        <f t="shared" si="1"/>
        <v>240</v>
      </c>
      <c r="H47" s="13">
        <f t="shared" si="2"/>
        <v>240</v>
      </c>
      <c r="J47" s="8" t="b">
        <f>AND(C52&gt;30,E52&lt;=0.05)</f>
        <v>0</v>
      </c>
      <c r="K47" s="9" t="b">
        <f t="shared" si="4"/>
        <v>0</v>
      </c>
      <c r="L47" s="10" t="b">
        <f t="shared" si="5"/>
        <v>0</v>
      </c>
    </row>
    <row r="48" spans="1:12" x14ac:dyDescent="0.25">
      <c r="A48">
        <v>10263</v>
      </c>
      <c r="B48">
        <v>74</v>
      </c>
      <c r="C48">
        <v>8</v>
      </c>
      <c r="D48">
        <v>36</v>
      </c>
      <c r="E48">
        <v>0.25</v>
      </c>
      <c r="F48" s="11">
        <f t="shared" si="0"/>
        <v>144</v>
      </c>
      <c r="G48" s="12">
        <f t="shared" si="1"/>
        <v>144</v>
      </c>
      <c r="H48" s="13">
        <f t="shared" si="2"/>
        <v>144</v>
      </c>
      <c r="J48" s="8" t="b">
        <f>AND(C53&gt;30,E53&lt;=0.05)</f>
        <v>1</v>
      </c>
      <c r="K48" s="9" t="b">
        <f t="shared" si="4"/>
        <v>0</v>
      </c>
      <c r="L48" s="10" t="b">
        <f t="shared" si="5"/>
        <v>0</v>
      </c>
    </row>
    <row r="49" spans="1:12" x14ac:dyDescent="0.25">
      <c r="A49">
        <v>10264</v>
      </c>
      <c r="B49">
        <v>2</v>
      </c>
      <c r="C49">
        <v>15.2</v>
      </c>
      <c r="D49">
        <v>35</v>
      </c>
      <c r="E49">
        <v>0</v>
      </c>
      <c r="F49" s="11" t="e">
        <f t="shared" si="0"/>
        <v>#DIV/0!</v>
      </c>
      <c r="G49" s="12">
        <f t="shared" si="1"/>
        <v>0</v>
      </c>
      <c r="H49" s="13" t="str">
        <f t="shared" si="2"/>
        <v>Error</v>
      </c>
      <c r="J49" s="8" t="b">
        <f>AND(C54&gt;30,E54&lt;=0.05)</f>
        <v>0</v>
      </c>
      <c r="K49" s="9" t="b">
        <f t="shared" si="4"/>
        <v>0</v>
      </c>
      <c r="L49" s="10" t="b">
        <f t="shared" si="5"/>
        <v>1</v>
      </c>
    </row>
    <row r="50" spans="1:12" x14ac:dyDescent="0.25">
      <c r="A50">
        <v>10264</v>
      </c>
      <c r="B50">
        <v>41</v>
      </c>
      <c r="C50">
        <v>7.7</v>
      </c>
      <c r="D50">
        <v>25</v>
      </c>
      <c r="E50">
        <v>0.15</v>
      </c>
      <c r="F50" s="11">
        <f t="shared" si="0"/>
        <v>166.66666666666669</v>
      </c>
      <c r="G50" s="12">
        <f t="shared" si="1"/>
        <v>166.66666666666669</v>
      </c>
      <c r="H50" s="13">
        <f t="shared" si="2"/>
        <v>166.66666666666669</v>
      </c>
      <c r="J50" s="8" t="b">
        <f>AND(C55&gt;30,E55&lt;=0.05)</f>
        <v>0</v>
      </c>
      <c r="K50" s="9" t="b">
        <f t="shared" si="4"/>
        <v>0</v>
      </c>
      <c r="L50" s="10" t="b">
        <f t="shared" si="5"/>
        <v>0</v>
      </c>
    </row>
    <row r="51" spans="1:12" x14ac:dyDescent="0.25">
      <c r="A51">
        <v>10265</v>
      </c>
      <c r="B51">
        <v>17</v>
      </c>
      <c r="C51">
        <v>31.2</v>
      </c>
      <c r="D51">
        <v>30</v>
      </c>
      <c r="E51">
        <v>0</v>
      </c>
      <c r="F51" s="11" t="e">
        <f t="shared" si="0"/>
        <v>#DIV/0!</v>
      </c>
      <c r="G51" s="12">
        <f t="shared" si="1"/>
        <v>0</v>
      </c>
      <c r="H51" s="13" t="str">
        <f t="shared" si="2"/>
        <v>Error</v>
      </c>
      <c r="J51" s="8" t="b">
        <f>AND(C56&gt;30,E56&lt;=0.05)</f>
        <v>0</v>
      </c>
      <c r="K51" s="9" t="b">
        <f t="shared" si="4"/>
        <v>1</v>
      </c>
      <c r="L51" s="10" t="b">
        <f t="shared" si="5"/>
        <v>1</v>
      </c>
    </row>
    <row r="52" spans="1:12" x14ac:dyDescent="0.25">
      <c r="A52">
        <v>10265</v>
      </c>
      <c r="B52">
        <v>70</v>
      </c>
      <c r="C52">
        <v>12</v>
      </c>
      <c r="D52">
        <v>20</v>
      </c>
      <c r="E52">
        <v>0</v>
      </c>
      <c r="F52" s="11" t="e">
        <f t="shared" si="0"/>
        <v>#DIV/0!</v>
      </c>
      <c r="G52" s="12">
        <f t="shared" si="1"/>
        <v>0</v>
      </c>
      <c r="H52" s="13" t="str">
        <f t="shared" si="2"/>
        <v>Error</v>
      </c>
      <c r="J52" s="8" t="b">
        <f>AND(C57&gt;30,E57&lt;=0.05)</f>
        <v>1</v>
      </c>
      <c r="K52" s="9" t="b">
        <f t="shared" si="4"/>
        <v>0</v>
      </c>
      <c r="L52" s="10" t="b">
        <f t="shared" si="5"/>
        <v>1</v>
      </c>
    </row>
    <row r="53" spans="1:12" x14ac:dyDescent="0.25">
      <c r="A53">
        <v>10266</v>
      </c>
      <c r="B53">
        <v>12</v>
      </c>
      <c r="C53">
        <v>30.4</v>
      </c>
      <c r="D53">
        <v>12</v>
      </c>
      <c r="E53">
        <v>0.05</v>
      </c>
      <c r="F53" s="11">
        <f t="shared" si="0"/>
        <v>240</v>
      </c>
      <c r="G53" s="12">
        <f t="shared" si="1"/>
        <v>240</v>
      </c>
      <c r="H53" s="13">
        <f t="shared" si="2"/>
        <v>240</v>
      </c>
      <c r="J53" s="8" t="b">
        <f>AND(C58&gt;30,E58&lt;=0.05)</f>
        <v>0</v>
      </c>
      <c r="K53" s="9" t="b">
        <f t="shared" si="4"/>
        <v>1</v>
      </c>
      <c r="L53" s="10" t="b">
        <f t="shared" si="5"/>
        <v>0</v>
      </c>
    </row>
    <row r="54" spans="1:12" x14ac:dyDescent="0.25">
      <c r="A54">
        <v>10267</v>
      </c>
      <c r="B54">
        <v>40</v>
      </c>
      <c r="C54">
        <v>14.7</v>
      </c>
      <c r="D54">
        <v>50</v>
      </c>
      <c r="E54">
        <v>0</v>
      </c>
      <c r="F54" s="11" t="e">
        <f t="shared" si="0"/>
        <v>#DIV/0!</v>
      </c>
      <c r="G54" s="12">
        <f t="shared" si="1"/>
        <v>0</v>
      </c>
      <c r="H54" s="13" t="str">
        <f t="shared" si="2"/>
        <v>Error</v>
      </c>
      <c r="J54" s="8" t="b">
        <f>AND(C59&gt;30,E59&lt;=0.05)</f>
        <v>0</v>
      </c>
      <c r="K54" s="9" t="b">
        <f t="shared" si="4"/>
        <v>0</v>
      </c>
      <c r="L54" s="10" t="b">
        <f t="shared" si="5"/>
        <v>1</v>
      </c>
    </row>
    <row r="55" spans="1:12" x14ac:dyDescent="0.25">
      <c r="A55">
        <v>10267</v>
      </c>
      <c r="B55">
        <v>59</v>
      </c>
      <c r="C55">
        <v>44</v>
      </c>
      <c r="D55">
        <v>70</v>
      </c>
      <c r="E55">
        <v>0.15</v>
      </c>
      <c r="F55" s="11">
        <f t="shared" si="0"/>
        <v>466.66666666666669</v>
      </c>
      <c r="G55" s="12">
        <f t="shared" si="1"/>
        <v>466.66666666666669</v>
      </c>
      <c r="H55" s="13">
        <f t="shared" si="2"/>
        <v>466.66666666666669</v>
      </c>
      <c r="J55" s="8" t="b">
        <f>AND(C60&gt;30,E60&lt;=0.05)</f>
        <v>0</v>
      </c>
      <c r="K55" s="9" t="b">
        <f t="shared" si="4"/>
        <v>1</v>
      </c>
      <c r="L55" s="10" t="b">
        <f t="shared" si="5"/>
        <v>0</v>
      </c>
    </row>
    <row r="56" spans="1:12" x14ac:dyDescent="0.25">
      <c r="A56">
        <v>10267</v>
      </c>
      <c r="B56">
        <v>76</v>
      </c>
      <c r="C56">
        <v>14.4</v>
      </c>
      <c r="D56">
        <v>15</v>
      </c>
      <c r="E56">
        <v>0.15</v>
      </c>
      <c r="F56" s="11">
        <f t="shared" si="0"/>
        <v>100</v>
      </c>
      <c r="G56" s="12">
        <f t="shared" si="1"/>
        <v>100</v>
      </c>
      <c r="H56" s="13">
        <f t="shared" si="2"/>
        <v>100</v>
      </c>
      <c r="J56" s="8" t="b">
        <f>AND(C61&gt;30,E61&lt;=0.05)</f>
        <v>0</v>
      </c>
      <c r="K56" s="9" t="b">
        <f t="shared" si="4"/>
        <v>0</v>
      </c>
      <c r="L56" s="10" t="b">
        <f t="shared" si="5"/>
        <v>0</v>
      </c>
    </row>
    <row r="57" spans="1:12" x14ac:dyDescent="0.25">
      <c r="A57">
        <v>10268</v>
      </c>
      <c r="B57">
        <v>29</v>
      </c>
      <c r="C57">
        <v>99</v>
      </c>
      <c r="D57">
        <v>10</v>
      </c>
      <c r="E57">
        <v>0</v>
      </c>
      <c r="F57" s="11" t="e">
        <f t="shared" si="0"/>
        <v>#DIV/0!</v>
      </c>
      <c r="G57" s="12">
        <f t="shared" si="1"/>
        <v>0</v>
      </c>
      <c r="H57" s="13" t="str">
        <f t="shared" si="2"/>
        <v>Error</v>
      </c>
      <c r="J57" s="8" t="b">
        <f>AND(C62&gt;30,E62&lt;=0.05)</f>
        <v>1</v>
      </c>
      <c r="K57" s="9" t="b">
        <f t="shared" si="4"/>
        <v>1</v>
      </c>
      <c r="L57" s="10" t="b">
        <f t="shared" si="5"/>
        <v>1</v>
      </c>
    </row>
    <row r="58" spans="1:12" x14ac:dyDescent="0.25">
      <c r="A58">
        <v>10268</v>
      </c>
      <c r="B58">
        <v>72</v>
      </c>
      <c r="C58">
        <v>27.8</v>
      </c>
      <c r="D58">
        <v>4</v>
      </c>
      <c r="E58">
        <v>0</v>
      </c>
      <c r="F58" s="11" t="e">
        <f t="shared" si="0"/>
        <v>#DIV/0!</v>
      </c>
      <c r="G58" s="12">
        <f t="shared" si="1"/>
        <v>0</v>
      </c>
      <c r="H58" s="13" t="str">
        <f t="shared" si="2"/>
        <v>Error</v>
      </c>
      <c r="J58" s="8" t="b">
        <f>AND(C63&gt;30,E63&lt;=0.05)</f>
        <v>0</v>
      </c>
      <c r="K58" s="9" t="b">
        <f t="shared" si="4"/>
        <v>0</v>
      </c>
      <c r="L58" s="10" t="b">
        <f t="shared" si="5"/>
        <v>1</v>
      </c>
    </row>
    <row r="59" spans="1:12" x14ac:dyDescent="0.25">
      <c r="A59">
        <v>10269</v>
      </c>
      <c r="B59">
        <v>33</v>
      </c>
      <c r="C59">
        <v>2</v>
      </c>
      <c r="D59">
        <v>60</v>
      </c>
      <c r="E59">
        <v>0.05</v>
      </c>
      <c r="F59" s="11">
        <f t="shared" si="0"/>
        <v>1200</v>
      </c>
      <c r="G59" s="12">
        <f t="shared" si="1"/>
        <v>1200</v>
      </c>
      <c r="H59" s="13">
        <f t="shared" si="2"/>
        <v>1200</v>
      </c>
      <c r="J59" s="8" t="b">
        <f>AND(C64&gt;30,E64&lt;=0.05)</f>
        <v>1</v>
      </c>
      <c r="K59" s="9" t="b">
        <f t="shared" si="4"/>
        <v>0</v>
      </c>
      <c r="L59" s="10" t="b">
        <f t="shared" si="5"/>
        <v>0</v>
      </c>
    </row>
    <row r="60" spans="1:12" x14ac:dyDescent="0.25">
      <c r="A60">
        <v>10269</v>
      </c>
      <c r="B60">
        <v>72</v>
      </c>
      <c r="C60">
        <v>27.8</v>
      </c>
      <c r="D60">
        <v>20</v>
      </c>
      <c r="E60">
        <v>0.05</v>
      </c>
      <c r="F60" s="11">
        <f t="shared" si="0"/>
        <v>400</v>
      </c>
      <c r="G60" s="12">
        <f t="shared" si="1"/>
        <v>400</v>
      </c>
      <c r="H60" s="13">
        <f t="shared" si="2"/>
        <v>400</v>
      </c>
      <c r="J60" s="8" t="b">
        <f>AND(C65&gt;30,E65&lt;=0.05)</f>
        <v>0</v>
      </c>
      <c r="K60" s="9" t="b">
        <f t="shared" si="4"/>
        <v>0</v>
      </c>
      <c r="L60" s="10" t="b">
        <f t="shared" si="5"/>
        <v>0</v>
      </c>
    </row>
    <row r="61" spans="1:12" x14ac:dyDescent="0.25">
      <c r="A61">
        <v>10270</v>
      </c>
      <c r="B61">
        <v>36</v>
      </c>
      <c r="C61">
        <v>15.2</v>
      </c>
      <c r="D61">
        <v>30</v>
      </c>
      <c r="E61">
        <v>0</v>
      </c>
      <c r="F61" s="11" t="e">
        <f t="shared" si="0"/>
        <v>#DIV/0!</v>
      </c>
      <c r="G61" s="12">
        <f t="shared" si="1"/>
        <v>0</v>
      </c>
      <c r="H61" s="13" t="str">
        <f t="shared" si="2"/>
        <v>Error</v>
      </c>
      <c r="J61" s="8" t="b">
        <f>AND(C66&gt;30,E66&lt;=0.05)</f>
        <v>0</v>
      </c>
      <c r="K61" s="9" t="b">
        <f t="shared" si="4"/>
        <v>0</v>
      </c>
      <c r="L61" s="10" t="b">
        <f t="shared" si="5"/>
        <v>1</v>
      </c>
    </row>
    <row r="62" spans="1:12" x14ac:dyDescent="0.25">
      <c r="A62">
        <v>10270</v>
      </c>
      <c r="B62">
        <v>43</v>
      </c>
      <c r="C62">
        <v>36.799999999999997</v>
      </c>
      <c r="D62">
        <v>25</v>
      </c>
      <c r="E62">
        <v>0</v>
      </c>
      <c r="F62" s="11" t="e">
        <f t="shared" si="0"/>
        <v>#DIV/0!</v>
      </c>
      <c r="G62" s="12">
        <f t="shared" si="1"/>
        <v>0</v>
      </c>
      <c r="H62" s="13" t="str">
        <f t="shared" si="2"/>
        <v>Error</v>
      </c>
      <c r="J62" s="8" t="b">
        <f>AND(C67&gt;30,E67&lt;=0.05)</f>
        <v>0</v>
      </c>
      <c r="K62" s="9" t="b">
        <f t="shared" si="4"/>
        <v>1</v>
      </c>
      <c r="L62" s="10" t="b">
        <f t="shared" si="5"/>
        <v>1</v>
      </c>
    </row>
    <row r="63" spans="1:12" x14ac:dyDescent="0.25">
      <c r="A63">
        <v>10271</v>
      </c>
      <c r="B63">
        <v>33</v>
      </c>
      <c r="C63">
        <v>2</v>
      </c>
      <c r="D63">
        <v>24</v>
      </c>
      <c r="E63">
        <v>0</v>
      </c>
      <c r="F63" s="11" t="e">
        <f t="shared" si="0"/>
        <v>#DIV/0!</v>
      </c>
      <c r="G63" s="12">
        <f t="shared" si="1"/>
        <v>0</v>
      </c>
      <c r="H63" s="13" t="str">
        <f t="shared" si="2"/>
        <v>Error</v>
      </c>
      <c r="J63" s="8" t="b">
        <f>AND(C68&gt;30,E68&lt;=0.05)</f>
        <v>0</v>
      </c>
      <c r="K63" s="9" t="b">
        <f t="shared" si="4"/>
        <v>0</v>
      </c>
      <c r="L63" s="10" t="b">
        <f t="shared" si="5"/>
        <v>1</v>
      </c>
    </row>
    <row r="64" spans="1:12" x14ac:dyDescent="0.25">
      <c r="A64">
        <v>10272</v>
      </c>
      <c r="B64">
        <v>20</v>
      </c>
      <c r="C64">
        <v>64.8</v>
      </c>
      <c r="D64">
        <v>6</v>
      </c>
      <c r="E64">
        <v>0</v>
      </c>
      <c r="F64" s="11" t="e">
        <f t="shared" si="0"/>
        <v>#DIV/0!</v>
      </c>
      <c r="G64" s="12">
        <f t="shared" si="1"/>
        <v>0</v>
      </c>
      <c r="H64" s="13" t="str">
        <f t="shared" si="2"/>
        <v>Error</v>
      </c>
      <c r="J64" s="8" t="b">
        <f>AND(C69&gt;30,E69&lt;=0.05)</f>
        <v>0</v>
      </c>
      <c r="K64" s="9" t="b">
        <f t="shared" si="4"/>
        <v>1</v>
      </c>
      <c r="L64" s="10" t="b">
        <f t="shared" si="5"/>
        <v>1</v>
      </c>
    </row>
    <row r="65" spans="1:12" x14ac:dyDescent="0.25">
      <c r="A65">
        <v>10272</v>
      </c>
      <c r="B65">
        <v>31</v>
      </c>
      <c r="C65">
        <v>10</v>
      </c>
      <c r="D65">
        <v>40</v>
      </c>
      <c r="E65">
        <v>0</v>
      </c>
      <c r="F65" s="11" t="e">
        <f t="shared" si="0"/>
        <v>#DIV/0!</v>
      </c>
      <c r="G65" s="12">
        <f t="shared" si="1"/>
        <v>0</v>
      </c>
      <c r="H65" s="13" t="str">
        <f t="shared" si="2"/>
        <v>Error</v>
      </c>
      <c r="J65" s="8" t="b">
        <f>AND(C70&gt;30,E70&lt;=0.05)</f>
        <v>0</v>
      </c>
      <c r="K65" s="9" t="b">
        <f t="shared" si="4"/>
        <v>0</v>
      </c>
      <c r="L65" s="10" t="b">
        <f t="shared" si="5"/>
        <v>1</v>
      </c>
    </row>
    <row r="66" spans="1:12" x14ac:dyDescent="0.25">
      <c r="A66">
        <v>10272</v>
      </c>
      <c r="B66">
        <v>72</v>
      </c>
      <c r="C66">
        <v>27.8</v>
      </c>
      <c r="D66">
        <v>24</v>
      </c>
      <c r="E66">
        <v>0</v>
      </c>
      <c r="F66" s="11" t="e">
        <f t="shared" si="0"/>
        <v>#DIV/0!</v>
      </c>
      <c r="G66" s="12">
        <f t="shared" si="1"/>
        <v>0</v>
      </c>
      <c r="H66" s="13" t="str">
        <f t="shared" si="2"/>
        <v>Error</v>
      </c>
      <c r="J66" s="8" t="b">
        <f>AND(C71&gt;30,E71&lt;=0.05)</f>
        <v>0</v>
      </c>
      <c r="K66" s="9" t="b">
        <f t="shared" si="4"/>
        <v>0</v>
      </c>
      <c r="L66" s="10" t="b">
        <f t="shared" si="5"/>
        <v>1</v>
      </c>
    </row>
    <row r="67" spans="1:12" x14ac:dyDescent="0.25">
      <c r="A67">
        <v>10273</v>
      </c>
      <c r="B67">
        <v>10</v>
      </c>
      <c r="C67">
        <v>24.8</v>
      </c>
      <c r="D67">
        <v>24</v>
      </c>
      <c r="E67">
        <v>0.05</v>
      </c>
      <c r="F67" s="11">
        <f t="shared" ref="F67:F130" si="6">SUM(D67/E67)</f>
        <v>480</v>
      </c>
      <c r="G67" s="12">
        <f t="shared" ref="G67:G130" si="7">IFERROR(D67/E67,0)</f>
        <v>480</v>
      </c>
      <c r="H67" s="13">
        <f t="shared" ref="H67:H130" si="8">IFERROR(D67/E67,"Error")</f>
        <v>480</v>
      </c>
      <c r="J67" s="8" t="b">
        <f>AND(C72&gt;30,E72&lt;=0.05)</f>
        <v>0</v>
      </c>
      <c r="K67" s="9" t="b">
        <f t="shared" ref="K67:K130" si="9">AND(C67&gt;30)</f>
        <v>0</v>
      </c>
      <c r="L67" s="10" t="b">
        <f t="shared" ref="L67:L130" si="10">AND(E67&lt;0.05)</f>
        <v>0</v>
      </c>
    </row>
    <row r="68" spans="1:12" x14ac:dyDescent="0.25">
      <c r="A68">
        <v>10273</v>
      </c>
      <c r="B68">
        <v>31</v>
      </c>
      <c r="C68">
        <v>10</v>
      </c>
      <c r="D68">
        <v>15</v>
      </c>
      <c r="E68">
        <v>0.05</v>
      </c>
      <c r="F68" s="11">
        <f t="shared" si="6"/>
        <v>300</v>
      </c>
      <c r="G68" s="12">
        <f t="shared" si="7"/>
        <v>300</v>
      </c>
      <c r="H68" s="13">
        <f t="shared" si="8"/>
        <v>300</v>
      </c>
      <c r="J68" s="8" t="b">
        <f>AND(C73&gt;30,E73&lt;=0.05)</f>
        <v>0</v>
      </c>
      <c r="K68" s="9" t="b">
        <f t="shared" si="9"/>
        <v>0</v>
      </c>
      <c r="L68" s="10" t="b">
        <f t="shared" si="10"/>
        <v>0</v>
      </c>
    </row>
    <row r="69" spans="1:12" x14ac:dyDescent="0.25">
      <c r="A69">
        <v>10273</v>
      </c>
      <c r="B69">
        <v>33</v>
      </c>
      <c r="C69">
        <v>2</v>
      </c>
      <c r="D69">
        <v>20</v>
      </c>
      <c r="E69">
        <v>0</v>
      </c>
      <c r="F69" s="11" t="e">
        <f t="shared" si="6"/>
        <v>#DIV/0!</v>
      </c>
      <c r="G69" s="12">
        <f t="shared" si="7"/>
        <v>0</v>
      </c>
      <c r="H69" s="13" t="str">
        <f t="shared" si="8"/>
        <v>Error</v>
      </c>
      <c r="J69" s="8" t="b">
        <f>AND(C74&gt;30,E74&lt;=0.05)</f>
        <v>0</v>
      </c>
      <c r="K69" s="9" t="b">
        <f t="shared" si="9"/>
        <v>0</v>
      </c>
      <c r="L69" s="10" t="b">
        <f t="shared" si="10"/>
        <v>1</v>
      </c>
    </row>
    <row r="70" spans="1:12" x14ac:dyDescent="0.25">
      <c r="A70">
        <v>10273</v>
      </c>
      <c r="B70">
        <v>40</v>
      </c>
      <c r="C70">
        <v>14.7</v>
      </c>
      <c r="D70">
        <v>60</v>
      </c>
      <c r="E70">
        <v>0.05</v>
      </c>
      <c r="F70" s="11">
        <f t="shared" si="6"/>
        <v>1200</v>
      </c>
      <c r="G70" s="12">
        <f t="shared" si="7"/>
        <v>1200</v>
      </c>
      <c r="H70" s="13">
        <f t="shared" si="8"/>
        <v>1200</v>
      </c>
      <c r="J70" s="8" t="b">
        <f>AND(C75&gt;30,E75&lt;=0.05)</f>
        <v>1</v>
      </c>
      <c r="K70" s="9" t="b">
        <f t="shared" si="9"/>
        <v>0</v>
      </c>
      <c r="L70" s="10" t="b">
        <f t="shared" si="10"/>
        <v>0</v>
      </c>
    </row>
    <row r="71" spans="1:12" x14ac:dyDescent="0.25">
      <c r="A71">
        <v>10273</v>
      </c>
      <c r="B71">
        <v>76</v>
      </c>
      <c r="C71">
        <v>14.4</v>
      </c>
      <c r="D71">
        <v>33</v>
      </c>
      <c r="E71">
        <v>0.05</v>
      </c>
      <c r="F71" s="11">
        <f t="shared" si="6"/>
        <v>660</v>
      </c>
      <c r="G71" s="12">
        <f t="shared" si="7"/>
        <v>660</v>
      </c>
      <c r="H71" s="13">
        <f t="shared" si="8"/>
        <v>660</v>
      </c>
      <c r="J71" s="8" t="b">
        <f>AND(C76&gt;30,E76&lt;=0.05)</f>
        <v>0</v>
      </c>
      <c r="K71" s="9" t="b">
        <f t="shared" si="9"/>
        <v>0</v>
      </c>
      <c r="L71" s="10" t="b">
        <f t="shared" si="10"/>
        <v>0</v>
      </c>
    </row>
    <row r="72" spans="1:12" x14ac:dyDescent="0.25">
      <c r="A72">
        <v>10274</v>
      </c>
      <c r="B72">
        <v>71</v>
      </c>
      <c r="C72">
        <v>17.2</v>
      </c>
      <c r="D72">
        <v>20</v>
      </c>
      <c r="E72">
        <v>0</v>
      </c>
      <c r="F72" s="11" t="e">
        <f t="shared" si="6"/>
        <v>#DIV/0!</v>
      </c>
      <c r="G72" s="12">
        <f t="shared" si="7"/>
        <v>0</v>
      </c>
      <c r="H72" s="13" t="str">
        <f t="shared" si="8"/>
        <v>Error</v>
      </c>
      <c r="J72" s="8" t="b">
        <f>AND(C77&gt;30,E77&lt;=0.05)</f>
        <v>0</v>
      </c>
      <c r="K72" s="9" t="b">
        <f t="shared" si="9"/>
        <v>0</v>
      </c>
      <c r="L72" s="10" t="b">
        <f t="shared" si="10"/>
        <v>1</v>
      </c>
    </row>
    <row r="73" spans="1:12" x14ac:dyDescent="0.25">
      <c r="A73">
        <v>10274</v>
      </c>
      <c r="B73">
        <v>72</v>
      </c>
      <c r="C73">
        <v>27.8</v>
      </c>
      <c r="D73">
        <v>7</v>
      </c>
      <c r="E73">
        <v>0</v>
      </c>
      <c r="F73" s="11" t="e">
        <f t="shared" si="6"/>
        <v>#DIV/0!</v>
      </c>
      <c r="G73" s="12">
        <f t="shared" si="7"/>
        <v>0</v>
      </c>
      <c r="H73" s="13" t="str">
        <f t="shared" si="8"/>
        <v>Error</v>
      </c>
      <c r="J73" s="8" t="b">
        <f>AND(C78&gt;30,E78&lt;=0.05)</f>
        <v>1</v>
      </c>
      <c r="K73" s="9" t="b">
        <f t="shared" si="9"/>
        <v>0</v>
      </c>
      <c r="L73" s="10" t="b">
        <f t="shared" si="10"/>
        <v>1</v>
      </c>
    </row>
    <row r="74" spans="1:12" x14ac:dyDescent="0.25">
      <c r="A74">
        <v>10275</v>
      </c>
      <c r="B74">
        <v>24</v>
      </c>
      <c r="C74">
        <v>3.6</v>
      </c>
      <c r="D74">
        <v>12</v>
      </c>
      <c r="E74">
        <v>0.05</v>
      </c>
      <c r="F74" s="11">
        <f t="shared" si="6"/>
        <v>240</v>
      </c>
      <c r="G74" s="12">
        <f t="shared" si="7"/>
        <v>240</v>
      </c>
      <c r="H74" s="13">
        <f t="shared" si="8"/>
        <v>240</v>
      </c>
      <c r="J74" s="8" t="b">
        <f>AND(C79&gt;30,E79&lt;=0.05)</f>
        <v>1</v>
      </c>
      <c r="K74" s="9" t="b">
        <f t="shared" si="9"/>
        <v>0</v>
      </c>
      <c r="L74" s="10" t="b">
        <f t="shared" si="10"/>
        <v>0</v>
      </c>
    </row>
    <row r="75" spans="1:12" x14ac:dyDescent="0.25">
      <c r="A75">
        <v>10275</v>
      </c>
      <c r="B75">
        <v>59</v>
      </c>
      <c r="C75">
        <v>44</v>
      </c>
      <c r="D75">
        <v>6</v>
      </c>
      <c r="E75">
        <v>0.05</v>
      </c>
      <c r="F75" s="11">
        <f t="shared" si="6"/>
        <v>120</v>
      </c>
      <c r="G75" s="12">
        <f t="shared" si="7"/>
        <v>120</v>
      </c>
      <c r="H75" s="13">
        <f t="shared" si="8"/>
        <v>120</v>
      </c>
      <c r="J75" s="8" t="b">
        <f>AND(C80&gt;30,E80&lt;=0.05)</f>
        <v>0</v>
      </c>
      <c r="K75" s="9" t="b">
        <f t="shared" si="9"/>
        <v>1</v>
      </c>
      <c r="L75" s="10" t="b">
        <f t="shared" si="10"/>
        <v>0</v>
      </c>
    </row>
    <row r="76" spans="1:12" x14ac:dyDescent="0.25">
      <c r="A76">
        <v>10276</v>
      </c>
      <c r="B76">
        <v>10</v>
      </c>
      <c r="C76">
        <v>24.8</v>
      </c>
      <c r="D76">
        <v>15</v>
      </c>
      <c r="E76">
        <v>0</v>
      </c>
      <c r="F76" s="11" t="e">
        <f t="shared" si="6"/>
        <v>#DIV/0!</v>
      </c>
      <c r="G76" s="12">
        <f t="shared" si="7"/>
        <v>0</v>
      </c>
      <c r="H76" s="13" t="str">
        <f t="shared" si="8"/>
        <v>Error</v>
      </c>
      <c r="J76" s="8" t="b">
        <f>AND(C81&gt;30,E81&lt;=0.05)</f>
        <v>1</v>
      </c>
      <c r="K76" s="9" t="b">
        <f t="shared" si="9"/>
        <v>0</v>
      </c>
      <c r="L76" s="10" t="b">
        <f t="shared" si="10"/>
        <v>1</v>
      </c>
    </row>
    <row r="77" spans="1:12" x14ac:dyDescent="0.25">
      <c r="A77">
        <v>10276</v>
      </c>
      <c r="B77">
        <v>13</v>
      </c>
      <c r="C77">
        <v>4.8</v>
      </c>
      <c r="D77">
        <v>10</v>
      </c>
      <c r="E77">
        <v>0</v>
      </c>
      <c r="F77" s="11" t="e">
        <f t="shared" si="6"/>
        <v>#DIV/0!</v>
      </c>
      <c r="G77" s="12">
        <f t="shared" si="7"/>
        <v>0</v>
      </c>
      <c r="H77" s="13" t="str">
        <f t="shared" si="8"/>
        <v>Error</v>
      </c>
      <c r="J77" s="8" t="b">
        <f>AND(C82&gt;30,E82&lt;=0.05)</f>
        <v>1</v>
      </c>
      <c r="K77" s="9" t="b">
        <f t="shared" si="9"/>
        <v>0</v>
      </c>
      <c r="L77" s="10" t="b">
        <f t="shared" si="10"/>
        <v>1</v>
      </c>
    </row>
    <row r="78" spans="1:12" x14ac:dyDescent="0.25">
      <c r="A78">
        <v>10277</v>
      </c>
      <c r="B78">
        <v>28</v>
      </c>
      <c r="C78">
        <v>36.4</v>
      </c>
      <c r="D78">
        <v>20</v>
      </c>
      <c r="E78">
        <v>0</v>
      </c>
      <c r="F78" s="11" t="e">
        <f t="shared" si="6"/>
        <v>#DIV/0!</v>
      </c>
      <c r="G78" s="12">
        <f t="shared" si="7"/>
        <v>0</v>
      </c>
      <c r="H78" s="13" t="str">
        <f t="shared" si="8"/>
        <v>Error</v>
      </c>
      <c r="J78" s="8" t="b">
        <f>AND(C83&gt;30,E83&lt;=0.05)</f>
        <v>0</v>
      </c>
      <c r="K78" s="9" t="b">
        <f t="shared" si="9"/>
        <v>1</v>
      </c>
      <c r="L78" s="10" t="b">
        <f t="shared" si="10"/>
        <v>1</v>
      </c>
    </row>
    <row r="79" spans="1:12" x14ac:dyDescent="0.25">
      <c r="A79">
        <v>10277</v>
      </c>
      <c r="B79">
        <v>62</v>
      </c>
      <c r="C79">
        <v>39.4</v>
      </c>
      <c r="D79">
        <v>12</v>
      </c>
      <c r="E79">
        <v>0</v>
      </c>
      <c r="F79" s="11" t="e">
        <f t="shared" si="6"/>
        <v>#DIV/0!</v>
      </c>
      <c r="G79" s="12">
        <f t="shared" si="7"/>
        <v>0</v>
      </c>
      <c r="H79" s="13" t="str">
        <f t="shared" si="8"/>
        <v>Error</v>
      </c>
      <c r="J79" s="8" t="b">
        <f>AND(C84&gt;30,E84&lt;=0.05)</f>
        <v>0</v>
      </c>
      <c r="K79" s="9" t="b">
        <f t="shared" si="9"/>
        <v>1</v>
      </c>
      <c r="L79" s="10" t="b">
        <f t="shared" si="10"/>
        <v>1</v>
      </c>
    </row>
    <row r="80" spans="1:12" x14ac:dyDescent="0.25">
      <c r="A80">
        <v>10278</v>
      </c>
      <c r="B80">
        <v>44</v>
      </c>
      <c r="C80">
        <v>15.5</v>
      </c>
      <c r="D80">
        <v>16</v>
      </c>
      <c r="E80">
        <v>0</v>
      </c>
      <c r="F80" s="11" t="e">
        <f t="shared" si="6"/>
        <v>#DIV/0!</v>
      </c>
      <c r="G80" s="12">
        <f t="shared" si="7"/>
        <v>0</v>
      </c>
      <c r="H80" s="13" t="str">
        <f t="shared" si="8"/>
        <v>Error</v>
      </c>
      <c r="J80" s="8" t="b">
        <f>AND(C85&gt;30,E85&lt;=0.05)</f>
        <v>0</v>
      </c>
      <c r="K80" s="9" t="b">
        <f t="shared" si="9"/>
        <v>0</v>
      </c>
      <c r="L80" s="10" t="b">
        <f t="shared" si="10"/>
        <v>1</v>
      </c>
    </row>
    <row r="81" spans="1:12" x14ac:dyDescent="0.25">
      <c r="A81">
        <v>10278</v>
      </c>
      <c r="B81">
        <v>59</v>
      </c>
      <c r="C81">
        <v>44</v>
      </c>
      <c r="D81">
        <v>15</v>
      </c>
      <c r="E81">
        <v>0</v>
      </c>
      <c r="F81" s="11" t="e">
        <f t="shared" si="6"/>
        <v>#DIV/0!</v>
      </c>
      <c r="G81" s="12">
        <f t="shared" si="7"/>
        <v>0</v>
      </c>
      <c r="H81" s="13" t="str">
        <f t="shared" si="8"/>
        <v>Error</v>
      </c>
      <c r="J81" s="8" t="b">
        <f>AND(C86&gt;30,E86&lt;=0.05)</f>
        <v>0</v>
      </c>
      <c r="K81" s="9" t="b">
        <f t="shared" si="9"/>
        <v>1</v>
      </c>
      <c r="L81" s="10" t="b">
        <f t="shared" si="10"/>
        <v>1</v>
      </c>
    </row>
    <row r="82" spans="1:12" x14ac:dyDescent="0.25">
      <c r="A82">
        <v>10278</v>
      </c>
      <c r="B82">
        <v>63</v>
      </c>
      <c r="C82">
        <v>35.1</v>
      </c>
      <c r="D82">
        <v>8</v>
      </c>
      <c r="E82">
        <v>0</v>
      </c>
      <c r="F82" s="11" t="e">
        <f t="shared" si="6"/>
        <v>#DIV/0!</v>
      </c>
      <c r="G82" s="12">
        <f t="shared" si="7"/>
        <v>0</v>
      </c>
      <c r="H82" s="13" t="str">
        <f t="shared" si="8"/>
        <v>Error</v>
      </c>
      <c r="J82" s="8" t="b">
        <f>AND(C87&gt;30,E87&lt;=0.05)</f>
        <v>0</v>
      </c>
      <c r="K82" s="9" t="b">
        <f t="shared" si="9"/>
        <v>1</v>
      </c>
      <c r="L82" s="10" t="b">
        <f t="shared" si="10"/>
        <v>1</v>
      </c>
    </row>
    <row r="83" spans="1:12" x14ac:dyDescent="0.25">
      <c r="A83">
        <v>10278</v>
      </c>
      <c r="B83">
        <v>73</v>
      </c>
      <c r="C83">
        <v>12</v>
      </c>
      <c r="D83">
        <v>25</v>
      </c>
      <c r="E83">
        <v>0</v>
      </c>
      <c r="F83" s="11" t="e">
        <f t="shared" si="6"/>
        <v>#DIV/0!</v>
      </c>
      <c r="G83" s="12">
        <f t="shared" si="7"/>
        <v>0</v>
      </c>
      <c r="H83" s="13" t="str">
        <f t="shared" si="8"/>
        <v>Error</v>
      </c>
      <c r="J83" s="8" t="b">
        <f>AND(C88&gt;30,E88&lt;=0.05)</f>
        <v>0</v>
      </c>
      <c r="K83" s="9" t="b">
        <f t="shared" si="9"/>
        <v>0</v>
      </c>
      <c r="L83" s="10" t="b">
        <f t="shared" si="10"/>
        <v>1</v>
      </c>
    </row>
    <row r="84" spans="1:12" x14ac:dyDescent="0.25">
      <c r="A84">
        <v>10279</v>
      </c>
      <c r="B84">
        <v>17</v>
      </c>
      <c r="C84">
        <v>31.2</v>
      </c>
      <c r="D84">
        <v>15</v>
      </c>
      <c r="E84">
        <v>0.25</v>
      </c>
      <c r="F84" s="11">
        <f t="shared" si="6"/>
        <v>60</v>
      </c>
      <c r="G84" s="12">
        <f t="shared" si="7"/>
        <v>60</v>
      </c>
      <c r="H84" s="13">
        <f t="shared" si="8"/>
        <v>60</v>
      </c>
      <c r="J84" s="8" t="b">
        <f>AND(C89&gt;30,E89&lt;=0.05)</f>
        <v>0</v>
      </c>
      <c r="K84" s="9" t="b">
        <f t="shared" si="9"/>
        <v>1</v>
      </c>
      <c r="L84" s="10" t="b">
        <f t="shared" si="10"/>
        <v>0</v>
      </c>
    </row>
    <row r="85" spans="1:12" x14ac:dyDescent="0.25">
      <c r="A85">
        <v>10280</v>
      </c>
      <c r="B85">
        <v>24</v>
      </c>
      <c r="C85">
        <v>3.6</v>
      </c>
      <c r="D85">
        <v>12</v>
      </c>
      <c r="E85">
        <v>0</v>
      </c>
      <c r="F85" s="11" t="e">
        <f t="shared" si="6"/>
        <v>#DIV/0!</v>
      </c>
      <c r="G85" s="12">
        <f t="shared" si="7"/>
        <v>0</v>
      </c>
      <c r="H85" s="13" t="str">
        <f t="shared" si="8"/>
        <v>Error</v>
      </c>
      <c r="J85" s="8" t="b">
        <f>AND(C90&gt;30,E90&lt;=0.05)</f>
        <v>0</v>
      </c>
      <c r="K85" s="9" t="b">
        <f t="shared" si="9"/>
        <v>0</v>
      </c>
      <c r="L85" s="10" t="b">
        <f t="shared" si="10"/>
        <v>1</v>
      </c>
    </row>
    <row r="86" spans="1:12" x14ac:dyDescent="0.25">
      <c r="A86">
        <v>10280</v>
      </c>
      <c r="B86">
        <v>55</v>
      </c>
      <c r="C86">
        <v>19.2</v>
      </c>
      <c r="D86">
        <v>20</v>
      </c>
      <c r="E86">
        <v>0</v>
      </c>
      <c r="F86" s="11" t="e">
        <f t="shared" si="6"/>
        <v>#DIV/0!</v>
      </c>
      <c r="G86" s="12">
        <f t="shared" si="7"/>
        <v>0</v>
      </c>
      <c r="H86" s="13" t="str">
        <f t="shared" si="8"/>
        <v>Error</v>
      </c>
      <c r="J86" s="8" t="b">
        <f>AND(C91&gt;30,E91&lt;=0.05)</f>
        <v>0</v>
      </c>
      <c r="K86" s="9" t="b">
        <f t="shared" si="9"/>
        <v>0</v>
      </c>
      <c r="L86" s="10" t="b">
        <f t="shared" si="10"/>
        <v>1</v>
      </c>
    </row>
    <row r="87" spans="1:12" x14ac:dyDescent="0.25">
      <c r="A87">
        <v>10280</v>
      </c>
      <c r="B87">
        <v>75</v>
      </c>
      <c r="C87">
        <v>6.2</v>
      </c>
      <c r="D87">
        <v>30</v>
      </c>
      <c r="E87">
        <v>0</v>
      </c>
      <c r="F87" s="11" t="e">
        <f t="shared" si="6"/>
        <v>#DIV/0!</v>
      </c>
      <c r="G87" s="12">
        <f t="shared" si="7"/>
        <v>0</v>
      </c>
      <c r="H87" s="13" t="str">
        <f t="shared" si="8"/>
        <v>Error</v>
      </c>
      <c r="J87" s="8" t="b">
        <f>AND(C92&gt;30,E92&lt;=0.05)</f>
        <v>0</v>
      </c>
      <c r="K87" s="9" t="b">
        <f t="shared" si="9"/>
        <v>0</v>
      </c>
      <c r="L87" s="10" t="b">
        <f t="shared" si="10"/>
        <v>1</v>
      </c>
    </row>
    <row r="88" spans="1:12" x14ac:dyDescent="0.25">
      <c r="A88">
        <v>10281</v>
      </c>
      <c r="B88">
        <v>19</v>
      </c>
      <c r="C88">
        <v>7.3</v>
      </c>
      <c r="D88">
        <v>1</v>
      </c>
      <c r="E88">
        <v>0</v>
      </c>
      <c r="F88" s="11" t="e">
        <f t="shared" si="6"/>
        <v>#DIV/0!</v>
      </c>
      <c r="G88" s="12">
        <f t="shared" si="7"/>
        <v>0</v>
      </c>
      <c r="H88" s="13" t="str">
        <f t="shared" si="8"/>
        <v>Error</v>
      </c>
      <c r="J88" s="8" t="b">
        <f>AND(C93&gt;30,E93&lt;=0.05)</f>
        <v>0</v>
      </c>
      <c r="K88" s="9" t="b">
        <f t="shared" si="9"/>
        <v>0</v>
      </c>
      <c r="L88" s="10" t="b">
        <f t="shared" si="10"/>
        <v>1</v>
      </c>
    </row>
    <row r="89" spans="1:12" x14ac:dyDescent="0.25">
      <c r="A89">
        <v>10281</v>
      </c>
      <c r="B89">
        <v>24</v>
      </c>
      <c r="C89">
        <v>3.6</v>
      </c>
      <c r="D89">
        <v>6</v>
      </c>
      <c r="E89">
        <v>0</v>
      </c>
      <c r="F89" s="11" t="e">
        <f t="shared" si="6"/>
        <v>#DIV/0!</v>
      </c>
      <c r="G89" s="12">
        <f t="shared" si="7"/>
        <v>0</v>
      </c>
      <c r="H89" s="13" t="str">
        <f t="shared" si="8"/>
        <v>Error</v>
      </c>
      <c r="J89" s="8" t="b">
        <f>AND(C94&gt;30,E94&lt;=0.05)</f>
        <v>0</v>
      </c>
      <c r="K89" s="9" t="b">
        <f t="shared" si="9"/>
        <v>0</v>
      </c>
      <c r="L89" s="10" t="b">
        <f t="shared" si="10"/>
        <v>1</v>
      </c>
    </row>
    <row r="90" spans="1:12" x14ac:dyDescent="0.25">
      <c r="A90">
        <v>10281</v>
      </c>
      <c r="B90">
        <v>35</v>
      </c>
      <c r="C90">
        <v>14.4</v>
      </c>
      <c r="D90">
        <v>4</v>
      </c>
      <c r="E90">
        <v>0</v>
      </c>
      <c r="F90" s="11" t="e">
        <f t="shared" si="6"/>
        <v>#DIV/0!</v>
      </c>
      <c r="G90" s="12">
        <f t="shared" si="7"/>
        <v>0</v>
      </c>
      <c r="H90" s="13" t="str">
        <f t="shared" si="8"/>
        <v>Error</v>
      </c>
      <c r="J90" s="8" t="b">
        <f>AND(C95&gt;30,E95&lt;=0.05)</f>
        <v>0</v>
      </c>
      <c r="K90" s="9" t="b">
        <f t="shared" si="9"/>
        <v>0</v>
      </c>
      <c r="L90" s="10" t="b">
        <f t="shared" si="10"/>
        <v>1</v>
      </c>
    </row>
    <row r="91" spans="1:12" x14ac:dyDescent="0.25">
      <c r="A91">
        <v>10282</v>
      </c>
      <c r="B91">
        <v>30</v>
      </c>
      <c r="C91">
        <v>20.7</v>
      </c>
      <c r="D91">
        <v>6</v>
      </c>
      <c r="E91">
        <v>0</v>
      </c>
      <c r="F91" s="11" t="e">
        <f t="shared" si="6"/>
        <v>#DIV/0!</v>
      </c>
      <c r="G91" s="12">
        <f t="shared" si="7"/>
        <v>0</v>
      </c>
      <c r="H91" s="13" t="str">
        <f t="shared" si="8"/>
        <v>Error</v>
      </c>
      <c r="J91" s="8" t="b">
        <f>AND(C96&gt;30,E96&lt;=0.05)</f>
        <v>0</v>
      </c>
      <c r="K91" s="9" t="b">
        <f t="shared" si="9"/>
        <v>0</v>
      </c>
      <c r="L91" s="10" t="b">
        <f t="shared" si="10"/>
        <v>1</v>
      </c>
    </row>
    <row r="92" spans="1:12" x14ac:dyDescent="0.25">
      <c r="A92">
        <v>10282</v>
      </c>
      <c r="B92">
        <v>57</v>
      </c>
      <c r="C92">
        <v>15.6</v>
      </c>
      <c r="D92">
        <v>2</v>
      </c>
      <c r="E92">
        <v>0</v>
      </c>
      <c r="F92" s="11" t="e">
        <f t="shared" si="6"/>
        <v>#DIV/0!</v>
      </c>
      <c r="G92" s="12">
        <f t="shared" si="7"/>
        <v>0</v>
      </c>
      <c r="H92" s="13" t="str">
        <f t="shared" si="8"/>
        <v>Error</v>
      </c>
      <c r="J92" s="8" t="b">
        <f>AND(C97&gt;30,E97&lt;=0.05)</f>
        <v>0</v>
      </c>
      <c r="K92" s="9" t="b">
        <f t="shared" si="9"/>
        <v>0</v>
      </c>
      <c r="L92" s="10" t="b">
        <f t="shared" si="10"/>
        <v>1</v>
      </c>
    </row>
    <row r="93" spans="1:12" x14ac:dyDescent="0.25">
      <c r="A93">
        <v>10283</v>
      </c>
      <c r="B93">
        <v>15</v>
      </c>
      <c r="C93">
        <v>12.4</v>
      </c>
      <c r="D93">
        <v>20</v>
      </c>
      <c r="E93">
        <v>0</v>
      </c>
      <c r="F93" s="11" t="e">
        <f t="shared" si="6"/>
        <v>#DIV/0!</v>
      </c>
      <c r="G93" s="12">
        <f t="shared" si="7"/>
        <v>0</v>
      </c>
      <c r="H93" s="13" t="str">
        <f t="shared" si="8"/>
        <v>Error</v>
      </c>
      <c r="J93" s="8" t="b">
        <f>AND(C98&gt;30,E98&lt;=0.05)</f>
        <v>0</v>
      </c>
      <c r="K93" s="9" t="b">
        <f t="shared" si="9"/>
        <v>0</v>
      </c>
      <c r="L93" s="10" t="b">
        <f t="shared" si="10"/>
        <v>1</v>
      </c>
    </row>
    <row r="94" spans="1:12" x14ac:dyDescent="0.25">
      <c r="A94">
        <v>10283</v>
      </c>
      <c r="B94">
        <v>19</v>
      </c>
      <c r="C94">
        <v>7.3</v>
      </c>
      <c r="D94">
        <v>18</v>
      </c>
      <c r="E94">
        <v>0</v>
      </c>
      <c r="F94" s="11" t="e">
        <f t="shared" si="6"/>
        <v>#DIV/0!</v>
      </c>
      <c r="G94" s="12">
        <f t="shared" si="7"/>
        <v>0</v>
      </c>
      <c r="H94" s="13" t="str">
        <f t="shared" si="8"/>
        <v>Error</v>
      </c>
      <c r="J94" s="8" t="b">
        <f>AND(C99&gt;30,E99&lt;=0.05)</f>
        <v>0</v>
      </c>
      <c r="K94" s="9" t="b">
        <f t="shared" si="9"/>
        <v>0</v>
      </c>
      <c r="L94" s="10" t="b">
        <f t="shared" si="10"/>
        <v>1</v>
      </c>
    </row>
    <row r="95" spans="1:12" x14ac:dyDescent="0.25">
      <c r="A95">
        <v>10283</v>
      </c>
      <c r="B95">
        <v>60</v>
      </c>
      <c r="C95">
        <v>27.2</v>
      </c>
      <c r="D95">
        <v>35</v>
      </c>
      <c r="E95">
        <v>0</v>
      </c>
      <c r="F95" s="11" t="e">
        <f t="shared" si="6"/>
        <v>#DIV/0!</v>
      </c>
      <c r="G95" s="12">
        <f t="shared" si="7"/>
        <v>0</v>
      </c>
      <c r="H95" s="13" t="str">
        <f t="shared" si="8"/>
        <v>Error</v>
      </c>
      <c r="J95" s="8" t="b">
        <f>AND(C100&gt;30,E100&lt;=0.05)</f>
        <v>0</v>
      </c>
      <c r="K95" s="9" t="b">
        <f t="shared" si="9"/>
        <v>0</v>
      </c>
      <c r="L95" s="10" t="b">
        <f t="shared" si="10"/>
        <v>1</v>
      </c>
    </row>
    <row r="96" spans="1:12" x14ac:dyDescent="0.25">
      <c r="A96">
        <v>10283</v>
      </c>
      <c r="B96">
        <v>72</v>
      </c>
      <c r="C96">
        <v>27.8</v>
      </c>
      <c r="D96">
        <v>3</v>
      </c>
      <c r="E96">
        <v>0</v>
      </c>
      <c r="F96" s="11" t="e">
        <f t="shared" si="6"/>
        <v>#DIV/0!</v>
      </c>
      <c r="G96" s="12">
        <f t="shared" si="7"/>
        <v>0</v>
      </c>
      <c r="H96" s="13" t="str">
        <f t="shared" si="8"/>
        <v>Error</v>
      </c>
      <c r="J96" s="8" t="b">
        <f>AND(C101&gt;30,E101&lt;=0.05)</f>
        <v>0</v>
      </c>
      <c r="K96" s="9" t="b">
        <f t="shared" si="9"/>
        <v>0</v>
      </c>
      <c r="L96" s="10" t="b">
        <f t="shared" si="10"/>
        <v>1</v>
      </c>
    </row>
    <row r="97" spans="1:12" x14ac:dyDescent="0.25">
      <c r="A97">
        <v>10284</v>
      </c>
      <c r="B97">
        <v>27</v>
      </c>
      <c r="C97">
        <v>35.1</v>
      </c>
      <c r="D97">
        <v>15</v>
      </c>
      <c r="E97">
        <v>0.25</v>
      </c>
      <c r="F97" s="11">
        <f t="shared" si="6"/>
        <v>60</v>
      </c>
      <c r="G97" s="12">
        <f t="shared" si="7"/>
        <v>60</v>
      </c>
      <c r="H97" s="13">
        <f t="shared" si="8"/>
        <v>60</v>
      </c>
      <c r="J97" s="8" t="b">
        <f>AND(C102&gt;30,E102&lt;=0.05)</f>
        <v>0</v>
      </c>
      <c r="K97" s="9" t="b">
        <f t="shared" si="9"/>
        <v>1</v>
      </c>
      <c r="L97" s="10" t="b">
        <f t="shared" si="10"/>
        <v>0</v>
      </c>
    </row>
    <row r="98" spans="1:12" x14ac:dyDescent="0.25">
      <c r="A98">
        <v>10284</v>
      </c>
      <c r="B98">
        <v>44</v>
      </c>
      <c r="C98">
        <v>15.5</v>
      </c>
      <c r="D98">
        <v>21</v>
      </c>
      <c r="E98">
        <v>0</v>
      </c>
      <c r="F98" s="11" t="e">
        <f t="shared" si="6"/>
        <v>#DIV/0!</v>
      </c>
      <c r="G98" s="12">
        <f t="shared" si="7"/>
        <v>0</v>
      </c>
      <c r="H98" s="13" t="str">
        <f t="shared" si="8"/>
        <v>Error</v>
      </c>
      <c r="J98" s="8" t="b">
        <f>AND(C103&gt;30,E103&lt;=0.05)</f>
        <v>0</v>
      </c>
      <c r="K98" s="9" t="b">
        <f t="shared" si="9"/>
        <v>0</v>
      </c>
      <c r="L98" s="10" t="b">
        <f t="shared" si="10"/>
        <v>1</v>
      </c>
    </row>
    <row r="99" spans="1:12" x14ac:dyDescent="0.25">
      <c r="A99">
        <v>10284</v>
      </c>
      <c r="B99">
        <v>60</v>
      </c>
      <c r="C99">
        <v>27.2</v>
      </c>
      <c r="D99">
        <v>20</v>
      </c>
      <c r="E99">
        <v>0.25</v>
      </c>
      <c r="F99" s="11">
        <f t="shared" si="6"/>
        <v>80</v>
      </c>
      <c r="G99" s="12">
        <f t="shared" si="7"/>
        <v>80</v>
      </c>
      <c r="H99" s="13">
        <f t="shared" si="8"/>
        <v>80</v>
      </c>
      <c r="J99" s="8" t="b">
        <f>AND(C104&gt;30,E104&lt;=0.05)</f>
        <v>0</v>
      </c>
      <c r="K99" s="9" t="b">
        <f t="shared" si="9"/>
        <v>0</v>
      </c>
      <c r="L99" s="10" t="b">
        <f t="shared" si="10"/>
        <v>0</v>
      </c>
    </row>
    <row r="100" spans="1:12" x14ac:dyDescent="0.25">
      <c r="A100">
        <v>10284</v>
      </c>
      <c r="B100">
        <v>67</v>
      </c>
      <c r="C100">
        <v>11.2</v>
      </c>
      <c r="D100">
        <v>5</v>
      </c>
      <c r="E100">
        <v>0.25</v>
      </c>
      <c r="F100" s="11">
        <f t="shared" si="6"/>
        <v>20</v>
      </c>
      <c r="G100" s="12">
        <f t="shared" si="7"/>
        <v>20</v>
      </c>
      <c r="H100" s="13">
        <f t="shared" si="8"/>
        <v>20</v>
      </c>
      <c r="J100" s="8" t="b">
        <f>AND(C105&gt;30,E105&lt;=0.05)</f>
        <v>1</v>
      </c>
      <c r="K100" s="9" t="b">
        <f t="shared" si="9"/>
        <v>0</v>
      </c>
      <c r="L100" s="10" t="b">
        <f t="shared" si="10"/>
        <v>0</v>
      </c>
    </row>
    <row r="101" spans="1:12" x14ac:dyDescent="0.25">
      <c r="A101">
        <v>10285</v>
      </c>
      <c r="B101">
        <v>1</v>
      </c>
      <c r="C101">
        <v>14.4</v>
      </c>
      <c r="D101">
        <v>45</v>
      </c>
      <c r="E101">
        <v>0.2</v>
      </c>
      <c r="F101" s="11">
        <f t="shared" si="6"/>
        <v>225</v>
      </c>
      <c r="G101" s="12">
        <f t="shared" si="7"/>
        <v>225</v>
      </c>
      <c r="H101" s="13">
        <f t="shared" si="8"/>
        <v>225</v>
      </c>
      <c r="J101" s="8" t="b">
        <f>AND(C106&gt;30,E106&lt;=0.05)</f>
        <v>0</v>
      </c>
      <c r="K101" s="9" t="b">
        <f t="shared" si="9"/>
        <v>0</v>
      </c>
      <c r="L101" s="10" t="b">
        <f t="shared" si="10"/>
        <v>0</v>
      </c>
    </row>
    <row r="102" spans="1:12" x14ac:dyDescent="0.25">
      <c r="A102">
        <v>10285</v>
      </c>
      <c r="B102">
        <v>40</v>
      </c>
      <c r="C102">
        <v>14.7</v>
      </c>
      <c r="D102">
        <v>40</v>
      </c>
      <c r="E102">
        <v>0.2</v>
      </c>
      <c r="F102" s="11">
        <f t="shared" si="6"/>
        <v>200</v>
      </c>
      <c r="G102" s="12">
        <f t="shared" si="7"/>
        <v>200</v>
      </c>
      <c r="H102" s="13">
        <f t="shared" si="8"/>
        <v>200</v>
      </c>
      <c r="J102" s="8" t="b">
        <f>AND(C107&gt;30,E107&lt;=0.05)</f>
        <v>0</v>
      </c>
      <c r="K102" s="9" t="b">
        <f t="shared" si="9"/>
        <v>0</v>
      </c>
      <c r="L102" s="10" t="b">
        <f t="shared" si="10"/>
        <v>0</v>
      </c>
    </row>
    <row r="103" spans="1:12" x14ac:dyDescent="0.25">
      <c r="A103">
        <v>10285</v>
      </c>
      <c r="B103">
        <v>53</v>
      </c>
      <c r="C103">
        <v>26.2</v>
      </c>
      <c r="D103">
        <v>36</v>
      </c>
      <c r="E103">
        <v>0.2</v>
      </c>
      <c r="F103" s="11">
        <f t="shared" si="6"/>
        <v>180</v>
      </c>
      <c r="G103" s="12">
        <f t="shared" si="7"/>
        <v>180</v>
      </c>
      <c r="H103" s="13">
        <f t="shared" si="8"/>
        <v>180</v>
      </c>
      <c r="J103" s="8" t="b">
        <f>AND(C108&gt;30,E108&lt;=0.05)</f>
        <v>0</v>
      </c>
      <c r="K103" s="9" t="b">
        <f t="shared" si="9"/>
        <v>0</v>
      </c>
      <c r="L103" s="10" t="b">
        <f t="shared" si="10"/>
        <v>0</v>
      </c>
    </row>
    <row r="104" spans="1:12" x14ac:dyDescent="0.25">
      <c r="A104">
        <v>10286</v>
      </c>
      <c r="B104">
        <v>35</v>
      </c>
      <c r="C104">
        <v>14.4</v>
      </c>
      <c r="D104">
        <v>100</v>
      </c>
      <c r="E104">
        <v>0</v>
      </c>
      <c r="F104" s="11" t="e">
        <f t="shared" si="6"/>
        <v>#DIV/0!</v>
      </c>
      <c r="G104" s="12">
        <f t="shared" si="7"/>
        <v>0</v>
      </c>
      <c r="H104" s="13" t="str">
        <f t="shared" si="8"/>
        <v>Error</v>
      </c>
      <c r="J104" s="8" t="b">
        <f>AND(C109&gt;30,E109&lt;=0.05)</f>
        <v>0</v>
      </c>
      <c r="K104" s="9" t="b">
        <f t="shared" si="9"/>
        <v>0</v>
      </c>
      <c r="L104" s="10" t="b">
        <f t="shared" si="10"/>
        <v>1</v>
      </c>
    </row>
    <row r="105" spans="1:12" x14ac:dyDescent="0.25">
      <c r="A105">
        <v>10286</v>
      </c>
      <c r="B105">
        <v>62</v>
      </c>
      <c r="C105">
        <v>39.4</v>
      </c>
      <c r="D105">
        <v>40</v>
      </c>
      <c r="E105">
        <v>0</v>
      </c>
      <c r="F105" s="11" t="e">
        <f t="shared" si="6"/>
        <v>#DIV/0!</v>
      </c>
      <c r="G105" s="12">
        <f t="shared" si="7"/>
        <v>0</v>
      </c>
      <c r="H105" s="13" t="str">
        <f t="shared" si="8"/>
        <v>Error</v>
      </c>
      <c r="J105" s="8" t="b">
        <f>AND(C110&gt;30,E110&lt;=0.05)</f>
        <v>0</v>
      </c>
      <c r="K105" s="9" t="b">
        <f t="shared" si="9"/>
        <v>1</v>
      </c>
      <c r="L105" s="10" t="b">
        <f t="shared" si="10"/>
        <v>1</v>
      </c>
    </row>
    <row r="106" spans="1:12" x14ac:dyDescent="0.25">
      <c r="A106">
        <v>10287</v>
      </c>
      <c r="B106">
        <v>16</v>
      </c>
      <c r="C106">
        <v>13.9</v>
      </c>
      <c r="D106">
        <v>40</v>
      </c>
      <c r="E106">
        <v>0.15</v>
      </c>
      <c r="F106" s="11">
        <f t="shared" si="6"/>
        <v>266.66666666666669</v>
      </c>
      <c r="G106" s="12">
        <f t="shared" si="7"/>
        <v>266.66666666666669</v>
      </c>
      <c r="H106" s="13">
        <f t="shared" si="8"/>
        <v>266.66666666666669</v>
      </c>
      <c r="J106" s="8" t="b">
        <f>AND(C111&gt;30,E111&lt;=0.05)</f>
        <v>0</v>
      </c>
      <c r="K106" s="9" t="b">
        <f t="shared" si="9"/>
        <v>0</v>
      </c>
      <c r="L106" s="10" t="b">
        <f t="shared" si="10"/>
        <v>0</v>
      </c>
    </row>
    <row r="107" spans="1:12" x14ac:dyDescent="0.25">
      <c r="A107">
        <v>10287</v>
      </c>
      <c r="B107">
        <v>34</v>
      </c>
      <c r="C107">
        <v>11.2</v>
      </c>
      <c r="D107">
        <v>20</v>
      </c>
      <c r="E107">
        <v>0</v>
      </c>
      <c r="F107" s="11" t="e">
        <f t="shared" si="6"/>
        <v>#DIV/0!</v>
      </c>
      <c r="G107" s="12">
        <f t="shared" si="7"/>
        <v>0</v>
      </c>
      <c r="H107" s="13" t="str">
        <f t="shared" si="8"/>
        <v>Error</v>
      </c>
      <c r="J107" s="8" t="b">
        <f>AND(C112&gt;30,E112&lt;=0.05)</f>
        <v>0</v>
      </c>
      <c r="K107" s="9" t="b">
        <f t="shared" si="9"/>
        <v>0</v>
      </c>
      <c r="L107" s="10" t="b">
        <f t="shared" si="10"/>
        <v>1</v>
      </c>
    </row>
    <row r="108" spans="1:12" x14ac:dyDescent="0.25">
      <c r="A108">
        <v>10287</v>
      </c>
      <c r="B108">
        <v>46</v>
      </c>
      <c r="C108">
        <v>9.6</v>
      </c>
      <c r="D108">
        <v>15</v>
      </c>
      <c r="E108">
        <v>0.15</v>
      </c>
      <c r="F108" s="11">
        <f t="shared" si="6"/>
        <v>100</v>
      </c>
      <c r="G108" s="12">
        <f t="shared" si="7"/>
        <v>100</v>
      </c>
      <c r="H108" s="13">
        <f t="shared" si="8"/>
        <v>100</v>
      </c>
      <c r="J108" s="8" t="b">
        <f>AND(C113&gt;30,E113&lt;=0.05)</f>
        <v>0</v>
      </c>
      <c r="K108" s="9" t="b">
        <f t="shared" si="9"/>
        <v>0</v>
      </c>
      <c r="L108" s="10" t="b">
        <f t="shared" si="10"/>
        <v>0</v>
      </c>
    </row>
    <row r="109" spans="1:12" x14ac:dyDescent="0.25">
      <c r="A109">
        <v>10288</v>
      </c>
      <c r="B109">
        <v>54</v>
      </c>
      <c r="C109">
        <v>5.9</v>
      </c>
      <c r="D109">
        <v>10</v>
      </c>
      <c r="E109">
        <v>0.1</v>
      </c>
      <c r="F109" s="11">
        <f t="shared" si="6"/>
        <v>100</v>
      </c>
      <c r="G109" s="12">
        <f t="shared" si="7"/>
        <v>100</v>
      </c>
      <c r="H109" s="13">
        <f t="shared" si="8"/>
        <v>100</v>
      </c>
      <c r="J109" s="8" t="b">
        <f>AND(C114&gt;30,E114&lt;=0.05)</f>
        <v>1</v>
      </c>
      <c r="K109" s="9" t="b">
        <f t="shared" si="9"/>
        <v>0</v>
      </c>
      <c r="L109" s="10" t="b">
        <f t="shared" si="10"/>
        <v>0</v>
      </c>
    </row>
    <row r="110" spans="1:12" x14ac:dyDescent="0.25">
      <c r="A110">
        <v>10288</v>
      </c>
      <c r="B110">
        <v>68</v>
      </c>
      <c r="C110">
        <v>10</v>
      </c>
      <c r="D110">
        <v>3</v>
      </c>
      <c r="E110">
        <v>0.1</v>
      </c>
      <c r="F110" s="11">
        <f t="shared" si="6"/>
        <v>30</v>
      </c>
      <c r="G110" s="12">
        <f t="shared" si="7"/>
        <v>30</v>
      </c>
      <c r="H110" s="13">
        <f t="shared" si="8"/>
        <v>30</v>
      </c>
      <c r="J110" s="8" t="b">
        <f>AND(C115&gt;30,E115&lt;=0.05)</f>
        <v>0</v>
      </c>
      <c r="K110" s="9" t="b">
        <f t="shared" si="9"/>
        <v>0</v>
      </c>
      <c r="L110" s="10" t="b">
        <f t="shared" si="10"/>
        <v>0</v>
      </c>
    </row>
    <row r="111" spans="1:12" x14ac:dyDescent="0.25">
      <c r="A111">
        <v>10289</v>
      </c>
      <c r="B111">
        <v>3</v>
      </c>
      <c r="C111">
        <v>8</v>
      </c>
      <c r="D111">
        <v>30</v>
      </c>
      <c r="E111">
        <v>0</v>
      </c>
      <c r="F111" s="11" t="e">
        <f t="shared" si="6"/>
        <v>#DIV/0!</v>
      </c>
      <c r="G111" s="12">
        <f t="shared" si="7"/>
        <v>0</v>
      </c>
      <c r="H111" s="13" t="str">
        <f t="shared" si="8"/>
        <v>Error</v>
      </c>
      <c r="J111" s="8" t="b">
        <f>AND(C116&gt;30,E116&lt;=0.05)</f>
        <v>0</v>
      </c>
      <c r="K111" s="9" t="b">
        <f t="shared" si="9"/>
        <v>0</v>
      </c>
      <c r="L111" s="10" t="b">
        <f t="shared" si="10"/>
        <v>1</v>
      </c>
    </row>
    <row r="112" spans="1:12" x14ac:dyDescent="0.25">
      <c r="A112">
        <v>10289</v>
      </c>
      <c r="B112">
        <v>64</v>
      </c>
      <c r="C112">
        <v>26.6</v>
      </c>
      <c r="D112">
        <v>9</v>
      </c>
      <c r="E112">
        <v>0</v>
      </c>
      <c r="F112" s="11" t="e">
        <f t="shared" si="6"/>
        <v>#DIV/0!</v>
      </c>
      <c r="G112" s="12">
        <f t="shared" si="7"/>
        <v>0</v>
      </c>
      <c r="H112" s="13" t="str">
        <f t="shared" si="8"/>
        <v>Error</v>
      </c>
      <c r="J112" s="8" t="b">
        <f>AND(C117&gt;30,E117&lt;=0.05)</f>
        <v>0</v>
      </c>
      <c r="K112" s="9" t="b">
        <f t="shared" si="9"/>
        <v>0</v>
      </c>
      <c r="L112" s="10" t="b">
        <f t="shared" si="10"/>
        <v>1</v>
      </c>
    </row>
    <row r="113" spans="1:12" x14ac:dyDescent="0.25">
      <c r="A113">
        <v>10290</v>
      </c>
      <c r="B113">
        <v>5</v>
      </c>
      <c r="C113">
        <v>17</v>
      </c>
      <c r="D113">
        <v>20</v>
      </c>
      <c r="E113">
        <v>0</v>
      </c>
      <c r="F113" s="11" t="e">
        <f t="shared" si="6"/>
        <v>#DIV/0!</v>
      </c>
      <c r="G113" s="12">
        <f t="shared" si="7"/>
        <v>0</v>
      </c>
      <c r="H113" s="13" t="str">
        <f t="shared" si="8"/>
        <v>Error</v>
      </c>
      <c r="J113" s="8" t="b">
        <f>AND(C118&gt;30,E118&lt;=0.05)</f>
        <v>0</v>
      </c>
      <c r="K113" s="9" t="b">
        <f t="shared" si="9"/>
        <v>0</v>
      </c>
      <c r="L113" s="10" t="b">
        <f t="shared" si="10"/>
        <v>1</v>
      </c>
    </row>
    <row r="114" spans="1:12" x14ac:dyDescent="0.25">
      <c r="A114">
        <v>10290</v>
      </c>
      <c r="B114">
        <v>29</v>
      </c>
      <c r="C114">
        <v>99</v>
      </c>
      <c r="D114">
        <v>15</v>
      </c>
      <c r="E114">
        <v>0</v>
      </c>
      <c r="F114" s="11" t="e">
        <f t="shared" si="6"/>
        <v>#DIV/0!</v>
      </c>
      <c r="G114" s="12">
        <f t="shared" si="7"/>
        <v>0</v>
      </c>
      <c r="H114" s="13" t="str">
        <f t="shared" si="8"/>
        <v>Error</v>
      </c>
      <c r="J114" s="8" t="b">
        <f>AND(C119&gt;30,E119&lt;=0.05)</f>
        <v>0</v>
      </c>
      <c r="K114" s="9" t="b">
        <f t="shared" si="9"/>
        <v>1</v>
      </c>
      <c r="L114" s="10" t="b">
        <f t="shared" si="10"/>
        <v>1</v>
      </c>
    </row>
    <row r="115" spans="1:12" x14ac:dyDescent="0.25">
      <c r="A115">
        <v>10290</v>
      </c>
      <c r="B115">
        <v>49</v>
      </c>
      <c r="C115">
        <v>16</v>
      </c>
      <c r="D115">
        <v>15</v>
      </c>
      <c r="E115">
        <v>0</v>
      </c>
      <c r="F115" s="11" t="e">
        <f t="shared" si="6"/>
        <v>#DIV/0!</v>
      </c>
      <c r="G115" s="12">
        <f t="shared" si="7"/>
        <v>0</v>
      </c>
      <c r="H115" s="13" t="str">
        <f t="shared" si="8"/>
        <v>Error</v>
      </c>
      <c r="J115" s="8" t="b">
        <f>AND(C120&gt;30,E120&lt;=0.05)</f>
        <v>1</v>
      </c>
      <c r="K115" s="9" t="b">
        <f t="shared" si="9"/>
        <v>0</v>
      </c>
      <c r="L115" s="10" t="b">
        <f t="shared" si="10"/>
        <v>1</v>
      </c>
    </row>
    <row r="116" spans="1:12" x14ac:dyDescent="0.25">
      <c r="A116">
        <v>10290</v>
      </c>
      <c r="B116">
        <v>77</v>
      </c>
      <c r="C116">
        <v>10.4</v>
      </c>
      <c r="D116">
        <v>10</v>
      </c>
      <c r="E116">
        <v>0</v>
      </c>
      <c r="F116" s="11" t="e">
        <f t="shared" si="6"/>
        <v>#DIV/0!</v>
      </c>
      <c r="G116" s="12">
        <f t="shared" si="7"/>
        <v>0</v>
      </c>
      <c r="H116" s="13" t="str">
        <f t="shared" si="8"/>
        <v>Error</v>
      </c>
      <c r="J116" s="8" t="b">
        <f>AND(C121&gt;30,E121&lt;=0.05)</f>
        <v>1</v>
      </c>
      <c r="K116" s="9" t="b">
        <f t="shared" si="9"/>
        <v>0</v>
      </c>
      <c r="L116" s="10" t="b">
        <f t="shared" si="10"/>
        <v>1</v>
      </c>
    </row>
    <row r="117" spans="1:12" x14ac:dyDescent="0.25">
      <c r="A117">
        <v>10291</v>
      </c>
      <c r="B117">
        <v>13</v>
      </c>
      <c r="C117">
        <v>4.8</v>
      </c>
      <c r="D117">
        <v>20</v>
      </c>
      <c r="E117">
        <v>0.1</v>
      </c>
      <c r="F117" s="11">
        <f t="shared" si="6"/>
        <v>200</v>
      </c>
      <c r="G117" s="12">
        <f t="shared" si="7"/>
        <v>200</v>
      </c>
      <c r="H117" s="13">
        <f t="shared" si="8"/>
        <v>200</v>
      </c>
      <c r="J117" s="8" t="b">
        <f>AND(C122&gt;30,E122&lt;=0.05)</f>
        <v>0</v>
      </c>
      <c r="K117" s="9" t="b">
        <f t="shared" si="9"/>
        <v>0</v>
      </c>
      <c r="L117" s="10" t="b">
        <f t="shared" si="10"/>
        <v>0</v>
      </c>
    </row>
    <row r="118" spans="1:12" x14ac:dyDescent="0.25">
      <c r="A118">
        <v>10291</v>
      </c>
      <c r="B118">
        <v>44</v>
      </c>
      <c r="C118">
        <v>15.5</v>
      </c>
      <c r="D118">
        <v>24</v>
      </c>
      <c r="E118">
        <v>0.1</v>
      </c>
      <c r="F118" s="11">
        <f t="shared" si="6"/>
        <v>240</v>
      </c>
      <c r="G118" s="12">
        <f t="shared" si="7"/>
        <v>240</v>
      </c>
      <c r="H118" s="13">
        <f t="shared" si="8"/>
        <v>240</v>
      </c>
      <c r="J118" s="8" t="b">
        <f>AND(C123&gt;30,E123&lt;=0.05)</f>
        <v>1</v>
      </c>
      <c r="K118" s="9" t="b">
        <f t="shared" si="9"/>
        <v>0</v>
      </c>
      <c r="L118" s="10" t="b">
        <f t="shared" si="10"/>
        <v>0</v>
      </c>
    </row>
    <row r="119" spans="1:12" x14ac:dyDescent="0.25">
      <c r="A119">
        <v>10291</v>
      </c>
      <c r="B119">
        <v>51</v>
      </c>
      <c r="C119">
        <v>42.4</v>
      </c>
      <c r="D119">
        <v>2</v>
      </c>
      <c r="E119">
        <v>0.1</v>
      </c>
      <c r="F119" s="11">
        <f t="shared" si="6"/>
        <v>20</v>
      </c>
      <c r="G119" s="12">
        <f t="shared" si="7"/>
        <v>20</v>
      </c>
      <c r="H119" s="13">
        <f t="shared" si="8"/>
        <v>20</v>
      </c>
      <c r="J119" s="8" t="b">
        <f>AND(C124&gt;30,E124&lt;=0.05)</f>
        <v>0</v>
      </c>
      <c r="K119" s="9" t="b">
        <f t="shared" si="9"/>
        <v>1</v>
      </c>
      <c r="L119" s="10" t="b">
        <f t="shared" si="10"/>
        <v>0</v>
      </c>
    </row>
    <row r="120" spans="1:12" x14ac:dyDescent="0.25">
      <c r="A120">
        <v>10292</v>
      </c>
      <c r="B120">
        <v>20</v>
      </c>
      <c r="C120">
        <v>64.8</v>
      </c>
      <c r="D120">
        <v>20</v>
      </c>
      <c r="E120">
        <v>0</v>
      </c>
      <c r="F120" s="11" t="e">
        <f t="shared" si="6"/>
        <v>#DIV/0!</v>
      </c>
      <c r="G120" s="12">
        <f t="shared" si="7"/>
        <v>0</v>
      </c>
      <c r="H120" s="13" t="str">
        <f t="shared" si="8"/>
        <v>Error</v>
      </c>
      <c r="J120" s="8" t="b">
        <f>AND(C125&gt;30,E125&lt;=0.05)</f>
        <v>0</v>
      </c>
      <c r="K120" s="9" t="b">
        <f t="shared" si="9"/>
        <v>1</v>
      </c>
      <c r="L120" s="10" t="b">
        <f t="shared" si="10"/>
        <v>1</v>
      </c>
    </row>
    <row r="121" spans="1:12" x14ac:dyDescent="0.25">
      <c r="A121">
        <v>10293</v>
      </c>
      <c r="B121">
        <v>18</v>
      </c>
      <c r="C121">
        <v>50</v>
      </c>
      <c r="D121">
        <v>12</v>
      </c>
      <c r="E121">
        <v>0</v>
      </c>
      <c r="F121" s="11" t="e">
        <f t="shared" si="6"/>
        <v>#DIV/0!</v>
      </c>
      <c r="G121" s="12">
        <f t="shared" si="7"/>
        <v>0</v>
      </c>
      <c r="H121" s="13" t="str">
        <f t="shared" si="8"/>
        <v>Error</v>
      </c>
      <c r="J121" s="8" t="b">
        <f>AND(C126&gt;30,E126&lt;=0.05)</f>
        <v>1</v>
      </c>
      <c r="K121" s="9" t="b">
        <f t="shared" si="9"/>
        <v>1</v>
      </c>
      <c r="L121" s="10" t="b">
        <f t="shared" si="10"/>
        <v>1</v>
      </c>
    </row>
    <row r="122" spans="1:12" x14ac:dyDescent="0.25">
      <c r="A122">
        <v>10293</v>
      </c>
      <c r="B122">
        <v>24</v>
      </c>
      <c r="C122">
        <v>3.6</v>
      </c>
      <c r="D122">
        <v>10</v>
      </c>
      <c r="E122">
        <v>0</v>
      </c>
      <c r="F122" s="11" t="e">
        <f t="shared" si="6"/>
        <v>#DIV/0!</v>
      </c>
      <c r="G122" s="12">
        <f t="shared" si="7"/>
        <v>0</v>
      </c>
      <c r="H122" s="13" t="str">
        <f t="shared" si="8"/>
        <v>Error</v>
      </c>
      <c r="J122" s="8" t="b">
        <f>AND(C127&gt;30,E127&lt;=0.05)</f>
        <v>1</v>
      </c>
      <c r="K122" s="9" t="b">
        <f t="shared" si="9"/>
        <v>0</v>
      </c>
      <c r="L122" s="10" t="b">
        <f t="shared" si="10"/>
        <v>1</v>
      </c>
    </row>
    <row r="123" spans="1:12" x14ac:dyDescent="0.25">
      <c r="A123">
        <v>10293</v>
      </c>
      <c r="B123">
        <v>63</v>
      </c>
      <c r="C123">
        <v>35.1</v>
      </c>
      <c r="D123">
        <v>5</v>
      </c>
      <c r="E123">
        <v>0</v>
      </c>
      <c r="F123" s="11" t="e">
        <f t="shared" si="6"/>
        <v>#DIV/0!</v>
      </c>
      <c r="G123" s="12">
        <f t="shared" si="7"/>
        <v>0</v>
      </c>
      <c r="H123" s="13" t="str">
        <f t="shared" si="8"/>
        <v>Error</v>
      </c>
      <c r="J123" s="8" t="b">
        <f>AND(C128&gt;30,E128&lt;=0.05)</f>
        <v>0</v>
      </c>
      <c r="K123" s="9" t="b">
        <f t="shared" si="9"/>
        <v>1</v>
      </c>
      <c r="L123" s="10" t="b">
        <f t="shared" si="10"/>
        <v>1</v>
      </c>
    </row>
    <row r="124" spans="1:12" x14ac:dyDescent="0.25">
      <c r="A124">
        <v>10293</v>
      </c>
      <c r="B124">
        <v>75</v>
      </c>
      <c r="C124">
        <v>6.2</v>
      </c>
      <c r="D124">
        <v>6</v>
      </c>
      <c r="E124">
        <v>0</v>
      </c>
      <c r="F124" s="11" t="e">
        <f t="shared" si="6"/>
        <v>#DIV/0!</v>
      </c>
      <c r="G124" s="12">
        <f t="shared" si="7"/>
        <v>0</v>
      </c>
      <c r="H124" s="13" t="str">
        <f t="shared" si="8"/>
        <v>Error</v>
      </c>
      <c r="J124" s="8" t="b">
        <f>AND(C129&gt;30,E129&lt;=0.05)</f>
        <v>0</v>
      </c>
      <c r="K124" s="9" t="b">
        <f t="shared" si="9"/>
        <v>0</v>
      </c>
      <c r="L124" s="10" t="b">
        <f t="shared" si="10"/>
        <v>1</v>
      </c>
    </row>
    <row r="125" spans="1:12" x14ac:dyDescent="0.25">
      <c r="A125">
        <v>10294</v>
      </c>
      <c r="B125">
        <v>1</v>
      </c>
      <c r="C125">
        <v>14.4</v>
      </c>
      <c r="D125">
        <v>18</v>
      </c>
      <c r="E125">
        <v>0</v>
      </c>
      <c r="F125" s="11" t="e">
        <f t="shared" si="6"/>
        <v>#DIV/0!</v>
      </c>
      <c r="G125" s="12">
        <f t="shared" si="7"/>
        <v>0</v>
      </c>
      <c r="H125" s="13" t="str">
        <f t="shared" si="8"/>
        <v>Error</v>
      </c>
      <c r="J125" s="8" t="b">
        <f>AND(C130&gt;30,E130&lt;=0.05)</f>
        <v>1</v>
      </c>
      <c r="K125" s="9" t="b">
        <f t="shared" si="9"/>
        <v>0</v>
      </c>
      <c r="L125" s="10" t="b">
        <f t="shared" si="10"/>
        <v>1</v>
      </c>
    </row>
    <row r="126" spans="1:12" x14ac:dyDescent="0.25">
      <c r="A126">
        <v>10294</v>
      </c>
      <c r="B126">
        <v>17</v>
      </c>
      <c r="C126">
        <v>31.2</v>
      </c>
      <c r="D126">
        <v>15</v>
      </c>
      <c r="E126">
        <v>0</v>
      </c>
      <c r="F126" s="11" t="e">
        <f t="shared" si="6"/>
        <v>#DIV/0!</v>
      </c>
      <c r="G126" s="12">
        <f t="shared" si="7"/>
        <v>0</v>
      </c>
      <c r="H126" s="13" t="str">
        <f t="shared" si="8"/>
        <v>Error</v>
      </c>
      <c r="J126" s="8" t="b">
        <f>AND(C131&gt;30,E131&lt;=0.05)</f>
        <v>0</v>
      </c>
      <c r="K126" s="9" t="b">
        <f t="shared" si="9"/>
        <v>1</v>
      </c>
      <c r="L126" s="10" t="b">
        <f t="shared" si="10"/>
        <v>1</v>
      </c>
    </row>
    <row r="127" spans="1:12" x14ac:dyDescent="0.25">
      <c r="A127">
        <v>10294</v>
      </c>
      <c r="B127">
        <v>43</v>
      </c>
      <c r="C127">
        <v>36.799999999999997</v>
      </c>
      <c r="D127">
        <v>15</v>
      </c>
      <c r="E127">
        <v>0</v>
      </c>
      <c r="F127" s="11" t="e">
        <f t="shared" si="6"/>
        <v>#DIV/0!</v>
      </c>
      <c r="G127" s="12">
        <f t="shared" si="7"/>
        <v>0</v>
      </c>
      <c r="H127" s="13" t="str">
        <f t="shared" si="8"/>
        <v>Error</v>
      </c>
      <c r="J127" s="8" t="b">
        <f>AND(C132&gt;30,E132&lt;=0.05)</f>
        <v>0</v>
      </c>
      <c r="K127" s="9" t="b">
        <f t="shared" si="9"/>
        <v>1</v>
      </c>
      <c r="L127" s="10" t="b">
        <f t="shared" si="10"/>
        <v>1</v>
      </c>
    </row>
    <row r="128" spans="1:12" x14ac:dyDescent="0.25">
      <c r="A128">
        <v>10294</v>
      </c>
      <c r="B128">
        <v>60</v>
      </c>
      <c r="C128">
        <v>27.2</v>
      </c>
      <c r="D128">
        <v>21</v>
      </c>
      <c r="E128">
        <v>0</v>
      </c>
      <c r="F128" s="11" t="e">
        <f t="shared" si="6"/>
        <v>#DIV/0!</v>
      </c>
      <c r="G128" s="12">
        <f t="shared" si="7"/>
        <v>0</v>
      </c>
      <c r="H128" s="13" t="str">
        <f t="shared" si="8"/>
        <v>Error</v>
      </c>
      <c r="J128" s="8" t="b">
        <f>AND(C133&gt;30,E133&lt;=0.05)</f>
        <v>0</v>
      </c>
      <c r="K128" s="9" t="b">
        <f t="shared" si="9"/>
        <v>0</v>
      </c>
      <c r="L128" s="10" t="b">
        <f t="shared" si="10"/>
        <v>1</v>
      </c>
    </row>
    <row r="129" spans="1:12" x14ac:dyDescent="0.25">
      <c r="A129">
        <v>10294</v>
      </c>
      <c r="B129">
        <v>75</v>
      </c>
      <c r="C129">
        <v>6.2</v>
      </c>
      <c r="D129">
        <v>6</v>
      </c>
      <c r="E129">
        <v>0</v>
      </c>
      <c r="F129" s="11" t="e">
        <f t="shared" si="6"/>
        <v>#DIV/0!</v>
      </c>
      <c r="G129" s="12">
        <f t="shared" si="7"/>
        <v>0</v>
      </c>
      <c r="H129" s="13" t="str">
        <f t="shared" si="8"/>
        <v>Error</v>
      </c>
      <c r="J129" s="8" t="b">
        <f>AND(C134&gt;30,E134&lt;=0.05)</f>
        <v>0</v>
      </c>
      <c r="K129" s="9" t="b">
        <f t="shared" si="9"/>
        <v>0</v>
      </c>
      <c r="L129" s="10" t="b">
        <f t="shared" si="10"/>
        <v>1</v>
      </c>
    </row>
    <row r="130" spans="1:12" x14ac:dyDescent="0.25">
      <c r="A130">
        <v>10295</v>
      </c>
      <c r="B130">
        <v>56</v>
      </c>
      <c r="C130">
        <v>30.4</v>
      </c>
      <c r="D130">
        <v>4</v>
      </c>
      <c r="E130">
        <v>0</v>
      </c>
      <c r="F130" s="11" t="e">
        <f t="shared" si="6"/>
        <v>#DIV/0!</v>
      </c>
      <c r="G130" s="12">
        <f t="shared" si="7"/>
        <v>0</v>
      </c>
      <c r="H130" s="13" t="str">
        <f t="shared" si="8"/>
        <v>Error</v>
      </c>
      <c r="J130" s="8" t="b">
        <f>AND(C135&gt;30,E135&lt;=0.05)</f>
        <v>0</v>
      </c>
      <c r="K130" s="9" t="b">
        <f t="shared" si="9"/>
        <v>1</v>
      </c>
      <c r="L130" s="10" t="b">
        <f t="shared" si="10"/>
        <v>1</v>
      </c>
    </row>
    <row r="131" spans="1:12" x14ac:dyDescent="0.25">
      <c r="A131">
        <v>10296</v>
      </c>
      <c r="B131">
        <v>11</v>
      </c>
      <c r="C131">
        <v>16.8</v>
      </c>
      <c r="D131">
        <v>12</v>
      </c>
      <c r="E131">
        <v>0</v>
      </c>
      <c r="F131" s="11" t="e">
        <f t="shared" ref="F131:F194" si="11">SUM(D131/E131)</f>
        <v>#DIV/0!</v>
      </c>
      <c r="G131" s="12">
        <f t="shared" ref="G131:G194" si="12">IFERROR(D131/E131,0)</f>
        <v>0</v>
      </c>
      <c r="H131" s="13" t="str">
        <f t="shared" ref="H131:H194" si="13">IFERROR(D131/E131,"Error")</f>
        <v>Error</v>
      </c>
      <c r="J131" s="8" t="b">
        <f>AND(C136&gt;30,E136&lt;=0.05)</f>
        <v>0</v>
      </c>
      <c r="K131" s="9" t="b">
        <f t="shared" ref="K131:K194" si="14">AND(C131&gt;30)</f>
        <v>0</v>
      </c>
      <c r="L131" s="10" t="b">
        <f t="shared" ref="L131:L194" si="15">AND(E131&lt;0.05)</f>
        <v>1</v>
      </c>
    </row>
    <row r="132" spans="1:12" x14ac:dyDescent="0.25">
      <c r="A132">
        <v>10296</v>
      </c>
      <c r="B132">
        <v>16</v>
      </c>
      <c r="C132">
        <v>13.9</v>
      </c>
      <c r="D132">
        <v>30</v>
      </c>
      <c r="E132">
        <v>0</v>
      </c>
      <c r="F132" s="11" t="e">
        <f t="shared" si="11"/>
        <v>#DIV/0!</v>
      </c>
      <c r="G132" s="12">
        <f t="shared" si="12"/>
        <v>0</v>
      </c>
      <c r="H132" s="13" t="str">
        <f t="shared" si="13"/>
        <v>Error</v>
      </c>
      <c r="J132" s="8" t="b">
        <f>AND(C137&gt;30,E137&lt;=0.05)</f>
        <v>0</v>
      </c>
      <c r="K132" s="9" t="b">
        <f t="shared" si="14"/>
        <v>0</v>
      </c>
      <c r="L132" s="10" t="b">
        <f t="shared" si="15"/>
        <v>1</v>
      </c>
    </row>
    <row r="133" spans="1:12" x14ac:dyDescent="0.25">
      <c r="A133">
        <v>10296</v>
      </c>
      <c r="B133">
        <v>69</v>
      </c>
      <c r="C133">
        <v>28.8</v>
      </c>
      <c r="D133">
        <v>15</v>
      </c>
      <c r="E133">
        <v>0</v>
      </c>
      <c r="F133" s="11" t="e">
        <f t="shared" si="11"/>
        <v>#DIV/0!</v>
      </c>
      <c r="G133" s="12">
        <f t="shared" si="12"/>
        <v>0</v>
      </c>
      <c r="H133" s="13" t="str">
        <f t="shared" si="13"/>
        <v>Error</v>
      </c>
      <c r="J133" s="8" t="b">
        <f>AND(C138&gt;30,E138&lt;=0.05)</f>
        <v>0</v>
      </c>
      <c r="K133" s="9" t="b">
        <f t="shared" si="14"/>
        <v>0</v>
      </c>
      <c r="L133" s="10" t="b">
        <f t="shared" si="15"/>
        <v>1</v>
      </c>
    </row>
    <row r="134" spans="1:12" x14ac:dyDescent="0.25">
      <c r="A134">
        <v>10297</v>
      </c>
      <c r="B134">
        <v>39</v>
      </c>
      <c r="C134">
        <v>14.4</v>
      </c>
      <c r="D134">
        <v>60</v>
      </c>
      <c r="E134">
        <v>0</v>
      </c>
      <c r="F134" s="11" t="e">
        <f t="shared" si="11"/>
        <v>#DIV/0!</v>
      </c>
      <c r="G134" s="12">
        <f t="shared" si="12"/>
        <v>0</v>
      </c>
      <c r="H134" s="13" t="str">
        <f t="shared" si="13"/>
        <v>Error</v>
      </c>
      <c r="J134" s="8" t="b">
        <f>AND(C139&gt;30,E139&lt;=0.05)</f>
        <v>1</v>
      </c>
      <c r="K134" s="9" t="b">
        <f t="shared" si="14"/>
        <v>0</v>
      </c>
      <c r="L134" s="10" t="b">
        <f t="shared" si="15"/>
        <v>1</v>
      </c>
    </row>
    <row r="135" spans="1:12" x14ac:dyDescent="0.25">
      <c r="A135">
        <v>10297</v>
      </c>
      <c r="B135">
        <v>72</v>
      </c>
      <c r="C135">
        <v>27.8</v>
      </c>
      <c r="D135">
        <v>20</v>
      </c>
      <c r="E135">
        <v>0</v>
      </c>
      <c r="F135" s="11" t="e">
        <f t="shared" si="11"/>
        <v>#DIV/0!</v>
      </c>
      <c r="G135" s="12">
        <f t="shared" si="12"/>
        <v>0</v>
      </c>
      <c r="H135" s="13" t="str">
        <f t="shared" si="13"/>
        <v>Error</v>
      </c>
      <c r="J135" s="8" t="b">
        <f>AND(C140&gt;30,E140&lt;=0.05)</f>
        <v>0</v>
      </c>
      <c r="K135" s="9" t="b">
        <f t="shared" si="14"/>
        <v>0</v>
      </c>
      <c r="L135" s="10" t="b">
        <f t="shared" si="15"/>
        <v>1</v>
      </c>
    </row>
    <row r="136" spans="1:12" x14ac:dyDescent="0.25">
      <c r="A136">
        <v>10298</v>
      </c>
      <c r="B136">
        <v>2</v>
      </c>
      <c r="C136">
        <v>15.2</v>
      </c>
      <c r="D136">
        <v>40</v>
      </c>
      <c r="E136">
        <v>0</v>
      </c>
      <c r="F136" s="11" t="e">
        <f t="shared" si="11"/>
        <v>#DIV/0!</v>
      </c>
      <c r="G136" s="12">
        <f t="shared" si="12"/>
        <v>0</v>
      </c>
      <c r="H136" s="13" t="str">
        <f t="shared" si="13"/>
        <v>Error</v>
      </c>
      <c r="J136" s="8" t="b">
        <f>AND(C141&gt;30,E141&lt;=0.05)</f>
        <v>0</v>
      </c>
      <c r="K136" s="9" t="b">
        <f t="shared" si="14"/>
        <v>0</v>
      </c>
      <c r="L136" s="10" t="b">
        <f t="shared" si="15"/>
        <v>1</v>
      </c>
    </row>
    <row r="137" spans="1:12" x14ac:dyDescent="0.25">
      <c r="A137">
        <v>10298</v>
      </c>
      <c r="B137">
        <v>36</v>
      </c>
      <c r="C137">
        <v>15.2</v>
      </c>
      <c r="D137">
        <v>40</v>
      </c>
      <c r="E137">
        <v>0.25</v>
      </c>
      <c r="F137" s="11">
        <f t="shared" si="11"/>
        <v>160</v>
      </c>
      <c r="G137" s="12">
        <f t="shared" si="12"/>
        <v>160</v>
      </c>
      <c r="H137" s="13">
        <f t="shared" si="13"/>
        <v>160</v>
      </c>
      <c r="J137" s="8" t="b">
        <f>AND(C142&gt;30,E142&lt;=0.05)</f>
        <v>0</v>
      </c>
      <c r="K137" s="9" t="b">
        <f t="shared" si="14"/>
        <v>0</v>
      </c>
      <c r="L137" s="10" t="b">
        <f t="shared" si="15"/>
        <v>0</v>
      </c>
    </row>
    <row r="138" spans="1:12" x14ac:dyDescent="0.25">
      <c r="A138">
        <v>10298</v>
      </c>
      <c r="B138">
        <v>59</v>
      </c>
      <c r="C138">
        <v>44</v>
      </c>
      <c r="D138">
        <v>30</v>
      </c>
      <c r="E138">
        <v>0.25</v>
      </c>
      <c r="F138" s="11">
        <f t="shared" si="11"/>
        <v>120</v>
      </c>
      <c r="G138" s="12">
        <f t="shared" si="12"/>
        <v>120</v>
      </c>
      <c r="H138" s="13">
        <f t="shared" si="13"/>
        <v>120</v>
      </c>
      <c r="J138" s="8" t="b">
        <f>AND(C143&gt;30,E143&lt;=0.05)</f>
        <v>0</v>
      </c>
      <c r="K138" s="9" t="b">
        <f t="shared" si="14"/>
        <v>1</v>
      </c>
      <c r="L138" s="10" t="b">
        <f t="shared" si="15"/>
        <v>0</v>
      </c>
    </row>
    <row r="139" spans="1:12" x14ac:dyDescent="0.25">
      <c r="A139">
        <v>10298</v>
      </c>
      <c r="B139">
        <v>62</v>
      </c>
      <c r="C139">
        <v>39.4</v>
      </c>
      <c r="D139">
        <v>15</v>
      </c>
      <c r="E139">
        <v>0</v>
      </c>
      <c r="F139" s="11" t="e">
        <f t="shared" si="11"/>
        <v>#DIV/0!</v>
      </c>
      <c r="G139" s="12">
        <f t="shared" si="12"/>
        <v>0</v>
      </c>
      <c r="H139" s="13" t="str">
        <f t="shared" si="13"/>
        <v>Error</v>
      </c>
      <c r="J139" s="8" t="b">
        <f>AND(C144&gt;30,E144&lt;=0.05)</f>
        <v>0</v>
      </c>
      <c r="K139" s="9" t="b">
        <f t="shared" si="14"/>
        <v>1</v>
      </c>
      <c r="L139" s="10" t="b">
        <f t="shared" si="15"/>
        <v>1</v>
      </c>
    </row>
    <row r="140" spans="1:12" x14ac:dyDescent="0.25">
      <c r="A140">
        <v>10299</v>
      </c>
      <c r="B140">
        <v>19</v>
      </c>
      <c r="C140">
        <v>7.3</v>
      </c>
      <c r="D140">
        <v>15</v>
      </c>
      <c r="E140">
        <v>0</v>
      </c>
      <c r="F140" s="11" t="e">
        <f t="shared" si="11"/>
        <v>#DIV/0!</v>
      </c>
      <c r="G140" s="12">
        <f t="shared" si="12"/>
        <v>0</v>
      </c>
      <c r="H140" s="13" t="str">
        <f t="shared" si="13"/>
        <v>Error</v>
      </c>
      <c r="J140" s="8" t="b">
        <f>AND(C145&gt;30,E145&lt;=0.05)</f>
        <v>1</v>
      </c>
      <c r="K140" s="9" t="b">
        <f t="shared" si="14"/>
        <v>0</v>
      </c>
      <c r="L140" s="10" t="b">
        <f t="shared" si="15"/>
        <v>1</v>
      </c>
    </row>
    <row r="141" spans="1:12" x14ac:dyDescent="0.25">
      <c r="A141">
        <v>10299</v>
      </c>
      <c r="B141">
        <v>70</v>
      </c>
      <c r="C141">
        <v>12</v>
      </c>
      <c r="D141">
        <v>20</v>
      </c>
      <c r="E141">
        <v>0</v>
      </c>
      <c r="F141" s="11" t="e">
        <f t="shared" si="11"/>
        <v>#DIV/0!</v>
      </c>
      <c r="G141" s="12">
        <f t="shared" si="12"/>
        <v>0</v>
      </c>
      <c r="H141" s="13" t="str">
        <f t="shared" si="13"/>
        <v>Error</v>
      </c>
      <c r="J141" s="8" t="b">
        <f>AND(C146&gt;30,E146&lt;=0.05)</f>
        <v>1</v>
      </c>
      <c r="K141" s="9" t="b">
        <f t="shared" si="14"/>
        <v>0</v>
      </c>
      <c r="L141" s="10" t="b">
        <f t="shared" si="15"/>
        <v>1</v>
      </c>
    </row>
    <row r="142" spans="1:12" x14ac:dyDescent="0.25">
      <c r="A142">
        <v>10300</v>
      </c>
      <c r="B142">
        <v>66</v>
      </c>
      <c r="C142">
        <v>13.6</v>
      </c>
      <c r="D142">
        <v>30</v>
      </c>
      <c r="E142">
        <v>0</v>
      </c>
      <c r="F142" s="11" t="e">
        <f t="shared" si="11"/>
        <v>#DIV/0!</v>
      </c>
      <c r="G142" s="12">
        <f t="shared" si="12"/>
        <v>0</v>
      </c>
      <c r="H142" s="13" t="str">
        <f t="shared" si="13"/>
        <v>Error</v>
      </c>
      <c r="J142" s="8" t="b">
        <f>AND(C147&gt;30,E147&lt;=0.05)</f>
        <v>1</v>
      </c>
      <c r="K142" s="9" t="b">
        <f t="shared" si="14"/>
        <v>0</v>
      </c>
      <c r="L142" s="10" t="b">
        <f t="shared" si="15"/>
        <v>1</v>
      </c>
    </row>
    <row r="143" spans="1:12" x14ac:dyDescent="0.25">
      <c r="A143">
        <v>10300</v>
      </c>
      <c r="B143">
        <v>68</v>
      </c>
      <c r="C143">
        <v>10</v>
      </c>
      <c r="D143">
        <v>20</v>
      </c>
      <c r="E143">
        <v>0</v>
      </c>
      <c r="F143" s="11" t="e">
        <f t="shared" si="11"/>
        <v>#DIV/0!</v>
      </c>
      <c r="G143" s="12">
        <f t="shared" si="12"/>
        <v>0</v>
      </c>
      <c r="H143" s="13" t="str">
        <f t="shared" si="13"/>
        <v>Error</v>
      </c>
      <c r="J143" s="8" t="b">
        <f>AND(C148&gt;30,E148&lt;=0.05)</f>
        <v>1</v>
      </c>
      <c r="K143" s="9" t="b">
        <f t="shared" si="14"/>
        <v>0</v>
      </c>
      <c r="L143" s="10" t="b">
        <f t="shared" si="15"/>
        <v>1</v>
      </c>
    </row>
    <row r="144" spans="1:12" x14ac:dyDescent="0.25">
      <c r="A144">
        <v>10301</v>
      </c>
      <c r="B144">
        <v>40</v>
      </c>
      <c r="C144">
        <v>14.7</v>
      </c>
      <c r="D144">
        <v>10</v>
      </c>
      <c r="E144">
        <v>0</v>
      </c>
      <c r="F144" s="11" t="e">
        <f t="shared" si="11"/>
        <v>#DIV/0!</v>
      </c>
      <c r="G144" s="12">
        <f t="shared" si="12"/>
        <v>0</v>
      </c>
      <c r="H144" s="13" t="str">
        <f t="shared" si="13"/>
        <v>Error</v>
      </c>
      <c r="J144" s="8" t="b">
        <f>AND(C149&gt;30,E149&lt;=0.05)</f>
        <v>0</v>
      </c>
      <c r="K144" s="9" t="b">
        <f t="shared" si="14"/>
        <v>0</v>
      </c>
      <c r="L144" s="10" t="b">
        <f t="shared" si="15"/>
        <v>1</v>
      </c>
    </row>
    <row r="145" spans="1:12" x14ac:dyDescent="0.25">
      <c r="A145">
        <v>10301</v>
      </c>
      <c r="B145">
        <v>56</v>
      </c>
      <c r="C145">
        <v>30.4</v>
      </c>
      <c r="D145">
        <v>20</v>
      </c>
      <c r="E145">
        <v>0</v>
      </c>
      <c r="F145" s="11" t="e">
        <f t="shared" si="11"/>
        <v>#DIV/0!</v>
      </c>
      <c r="G145" s="12">
        <f t="shared" si="12"/>
        <v>0</v>
      </c>
      <c r="H145" s="13" t="str">
        <f t="shared" si="13"/>
        <v>Error</v>
      </c>
      <c r="J145" s="8" t="b">
        <f>AND(C150&gt;30,E150&lt;=0.05)</f>
        <v>0</v>
      </c>
      <c r="K145" s="9" t="b">
        <f t="shared" si="14"/>
        <v>1</v>
      </c>
      <c r="L145" s="10" t="b">
        <f t="shared" si="15"/>
        <v>1</v>
      </c>
    </row>
    <row r="146" spans="1:12" x14ac:dyDescent="0.25">
      <c r="A146">
        <v>10302</v>
      </c>
      <c r="B146">
        <v>17</v>
      </c>
      <c r="C146">
        <v>31.2</v>
      </c>
      <c r="D146">
        <v>40</v>
      </c>
      <c r="E146">
        <v>0</v>
      </c>
      <c r="F146" s="11" t="e">
        <f t="shared" si="11"/>
        <v>#DIV/0!</v>
      </c>
      <c r="G146" s="12">
        <f t="shared" si="12"/>
        <v>0</v>
      </c>
      <c r="H146" s="13" t="str">
        <f t="shared" si="13"/>
        <v>Error</v>
      </c>
      <c r="J146" s="8" t="b">
        <f>AND(C151&gt;30,E151&lt;=0.05)</f>
        <v>0</v>
      </c>
      <c r="K146" s="9" t="b">
        <f t="shared" si="14"/>
        <v>1</v>
      </c>
      <c r="L146" s="10" t="b">
        <f t="shared" si="15"/>
        <v>1</v>
      </c>
    </row>
    <row r="147" spans="1:12" x14ac:dyDescent="0.25">
      <c r="A147">
        <v>10302</v>
      </c>
      <c r="B147">
        <v>28</v>
      </c>
      <c r="C147">
        <v>36.4</v>
      </c>
      <c r="D147">
        <v>28</v>
      </c>
      <c r="E147">
        <v>0</v>
      </c>
      <c r="F147" s="11" t="e">
        <f t="shared" si="11"/>
        <v>#DIV/0!</v>
      </c>
      <c r="G147" s="12">
        <f t="shared" si="12"/>
        <v>0</v>
      </c>
      <c r="H147" s="13" t="str">
        <f t="shared" si="13"/>
        <v>Error</v>
      </c>
      <c r="J147" s="8" t="b">
        <f>AND(C152&gt;30,E152&lt;=0.05)</f>
        <v>0</v>
      </c>
      <c r="K147" s="9" t="b">
        <f t="shared" si="14"/>
        <v>1</v>
      </c>
      <c r="L147" s="10" t="b">
        <f t="shared" si="15"/>
        <v>1</v>
      </c>
    </row>
    <row r="148" spans="1:12" x14ac:dyDescent="0.25">
      <c r="A148">
        <v>10302</v>
      </c>
      <c r="B148">
        <v>43</v>
      </c>
      <c r="C148">
        <v>36.799999999999997</v>
      </c>
      <c r="D148">
        <v>12</v>
      </c>
      <c r="E148">
        <v>0</v>
      </c>
      <c r="F148" s="11" t="e">
        <f t="shared" si="11"/>
        <v>#DIV/0!</v>
      </c>
      <c r="G148" s="12">
        <f t="shared" si="12"/>
        <v>0</v>
      </c>
      <c r="H148" s="13" t="str">
        <f t="shared" si="13"/>
        <v>Error</v>
      </c>
      <c r="J148" s="8" t="b">
        <f>AND(C153&gt;30,E153&lt;=0.05)</f>
        <v>1</v>
      </c>
      <c r="K148" s="9" t="b">
        <f t="shared" si="14"/>
        <v>1</v>
      </c>
      <c r="L148" s="10" t="b">
        <f t="shared" si="15"/>
        <v>1</v>
      </c>
    </row>
    <row r="149" spans="1:12" x14ac:dyDescent="0.25">
      <c r="A149">
        <v>10303</v>
      </c>
      <c r="B149">
        <v>40</v>
      </c>
      <c r="C149">
        <v>14.7</v>
      </c>
      <c r="D149">
        <v>40</v>
      </c>
      <c r="E149">
        <v>0.1</v>
      </c>
      <c r="F149" s="11">
        <f t="shared" si="11"/>
        <v>400</v>
      </c>
      <c r="G149" s="12">
        <f t="shared" si="12"/>
        <v>400</v>
      </c>
      <c r="H149" s="13">
        <f t="shared" si="13"/>
        <v>400</v>
      </c>
      <c r="J149" s="8" t="b">
        <f>AND(C154&gt;30,E154&lt;=0.05)</f>
        <v>0</v>
      </c>
      <c r="K149" s="9" t="b">
        <f t="shared" si="14"/>
        <v>0</v>
      </c>
      <c r="L149" s="10" t="b">
        <f t="shared" si="15"/>
        <v>0</v>
      </c>
    </row>
    <row r="150" spans="1:12" x14ac:dyDescent="0.25">
      <c r="A150">
        <v>10303</v>
      </c>
      <c r="B150">
        <v>65</v>
      </c>
      <c r="C150">
        <v>16.8</v>
      </c>
      <c r="D150">
        <v>30</v>
      </c>
      <c r="E150">
        <v>0.1</v>
      </c>
      <c r="F150" s="11">
        <f t="shared" si="11"/>
        <v>300</v>
      </c>
      <c r="G150" s="12">
        <f t="shared" si="12"/>
        <v>300</v>
      </c>
      <c r="H150" s="13">
        <f t="shared" si="13"/>
        <v>300</v>
      </c>
      <c r="J150" s="8" t="b">
        <f>AND(C155&gt;30,E155&lt;=0.05)</f>
        <v>0</v>
      </c>
      <c r="K150" s="9" t="b">
        <f t="shared" si="14"/>
        <v>0</v>
      </c>
      <c r="L150" s="10" t="b">
        <f t="shared" si="15"/>
        <v>0</v>
      </c>
    </row>
    <row r="151" spans="1:12" x14ac:dyDescent="0.25">
      <c r="A151">
        <v>10303</v>
      </c>
      <c r="B151">
        <v>68</v>
      </c>
      <c r="C151">
        <v>10</v>
      </c>
      <c r="D151">
        <v>15</v>
      </c>
      <c r="E151">
        <v>0.1</v>
      </c>
      <c r="F151" s="11">
        <f t="shared" si="11"/>
        <v>150</v>
      </c>
      <c r="G151" s="12">
        <f t="shared" si="12"/>
        <v>150</v>
      </c>
      <c r="H151" s="13">
        <f t="shared" si="13"/>
        <v>150</v>
      </c>
      <c r="J151" s="8" t="b">
        <f>AND(C156&gt;30,E156&lt;=0.05)</f>
        <v>0</v>
      </c>
      <c r="K151" s="9" t="b">
        <f t="shared" si="14"/>
        <v>0</v>
      </c>
      <c r="L151" s="10" t="b">
        <f t="shared" si="15"/>
        <v>0</v>
      </c>
    </row>
    <row r="152" spans="1:12" x14ac:dyDescent="0.25">
      <c r="A152">
        <v>10304</v>
      </c>
      <c r="B152">
        <v>49</v>
      </c>
      <c r="C152">
        <v>16</v>
      </c>
      <c r="D152">
        <v>30</v>
      </c>
      <c r="E152">
        <v>0</v>
      </c>
      <c r="F152" s="11" t="e">
        <f t="shared" si="11"/>
        <v>#DIV/0!</v>
      </c>
      <c r="G152" s="12">
        <f t="shared" si="12"/>
        <v>0</v>
      </c>
      <c r="H152" s="13" t="str">
        <f t="shared" si="13"/>
        <v>Error</v>
      </c>
      <c r="J152" s="8" t="b">
        <f>AND(C157&gt;30,E157&lt;=0.05)</f>
        <v>0</v>
      </c>
      <c r="K152" s="9" t="b">
        <f t="shared" si="14"/>
        <v>0</v>
      </c>
      <c r="L152" s="10" t="b">
        <f t="shared" si="15"/>
        <v>1</v>
      </c>
    </row>
    <row r="153" spans="1:12" x14ac:dyDescent="0.25">
      <c r="A153">
        <v>10304</v>
      </c>
      <c r="B153">
        <v>59</v>
      </c>
      <c r="C153">
        <v>44</v>
      </c>
      <c r="D153">
        <v>10</v>
      </c>
      <c r="E153">
        <v>0</v>
      </c>
      <c r="F153" s="11" t="e">
        <f t="shared" si="11"/>
        <v>#DIV/0!</v>
      </c>
      <c r="G153" s="12">
        <f t="shared" si="12"/>
        <v>0</v>
      </c>
      <c r="H153" s="13" t="str">
        <f t="shared" si="13"/>
        <v>Error</v>
      </c>
      <c r="J153" s="8" t="b">
        <f>AND(C158&gt;30,E158&lt;=0.05)</f>
        <v>0</v>
      </c>
      <c r="K153" s="9" t="b">
        <f t="shared" si="14"/>
        <v>1</v>
      </c>
      <c r="L153" s="10" t="b">
        <f t="shared" si="15"/>
        <v>1</v>
      </c>
    </row>
    <row r="154" spans="1:12" x14ac:dyDescent="0.25">
      <c r="A154">
        <v>10304</v>
      </c>
      <c r="B154">
        <v>71</v>
      </c>
      <c r="C154">
        <v>17.2</v>
      </c>
      <c r="D154">
        <v>2</v>
      </c>
      <c r="E154">
        <v>0</v>
      </c>
      <c r="F154" s="11" t="e">
        <f t="shared" si="11"/>
        <v>#DIV/0!</v>
      </c>
      <c r="G154" s="12">
        <f t="shared" si="12"/>
        <v>0</v>
      </c>
      <c r="H154" s="13" t="str">
        <f t="shared" si="13"/>
        <v>Error</v>
      </c>
      <c r="J154" s="8" t="b">
        <f>AND(C159&gt;30,E159&lt;=0.05)</f>
        <v>0</v>
      </c>
      <c r="K154" s="9" t="b">
        <f t="shared" si="14"/>
        <v>0</v>
      </c>
      <c r="L154" s="10" t="b">
        <f t="shared" si="15"/>
        <v>1</v>
      </c>
    </row>
    <row r="155" spans="1:12" x14ac:dyDescent="0.25">
      <c r="A155">
        <v>10305</v>
      </c>
      <c r="B155">
        <v>18</v>
      </c>
      <c r="C155">
        <v>50</v>
      </c>
      <c r="D155">
        <v>25</v>
      </c>
      <c r="E155">
        <v>0.1</v>
      </c>
      <c r="F155" s="11">
        <f t="shared" si="11"/>
        <v>250</v>
      </c>
      <c r="G155" s="12">
        <f t="shared" si="12"/>
        <v>250</v>
      </c>
      <c r="H155" s="13">
        <f t="shared" si="13"/>
        <v>250</v>
      </c>
      <c r="J155" s="8" t="b">
        <f>AND(C160&gt;30,E160&lt;=0.05)</f>
        <v>0</v>
      </c>
      <c r="K155" s="9" t="b">
        <f t="shared" si="14"/>
        <v>1</v>
      </c>
      <c r="L155" s="10" t="b">
        <f t="shared" si="15"/>
        <v>0</v>
      </c>
    </row>
    <row r="156" spans="1:12" x14ac:dyDescent="0.25">
      <c r="A156">
        <v>10305</v>
      </c>
      <c r="B156">
        <v>29</v>
      </c>
      <c r="C156">
        <v>99</v>
      </c>
      <c r="D156">
        <v>25</v>
      </c>
      <c r="E156">
        <v>0.1</v>
      </c>
      <c r="F156" s="11">
        <f t="shared" si="11"/>
        <v>250</v>
      </c>
      <c r="G156" s="12">
        <f t="shared" si="12"/>
        <v>250</v>
      </c>
      <c r="H156" s="13">
        <f t="shared" si="13"/>
        <v>250</v>
      </c>
      <c r="J156" s="8" t="b">
        <f>AND(C161&gt;30,E161&lt;=0.05)</f>
        <v>1</v>
      </c>
      <c r="K156" s="9" t="b">
        <f t="shared" si="14"/>
        <v>1</v>
      </c>
      <c r="L156" s="10" t="b">
        <f t="shared" si="15"/>
        <v>0</v>
      </c>
    </row>
    <row r="157" spans="1:12" x14ac:dyDescent="0.25">
      <c r="A157">
        <v>10305</v>
      </c>
      <c r="B157">
        <v>39</v>
      </c>
      <c r="C157">
        <v>14.4</v>
      </c>
      <c r="D157">
        <v>30</v>
      </c>
      <c r="E157">
        <v>0.1</v>
      </c>
      <c r="F157" s="11">
        <f t="shared" si="11"/>
        <v>300</v>
      </c>
      <c r="G157" s="12">
        <f t="shared" si="12"/>
        <v>300</v>
      </c>
      <c r="H157" s="13">
        <f t="shared" si="13"/>
        <v>300</v>
      </c>
      <c r="J157" s="8" t="b">
        <f>AND(C162&gt;30,E162&lt;=0.05)</f>
        <v>0</v>
      </c>
      <c r="K157" s="9" t="b">
        <f t="shared" si="14"/>
        <v>0</v>
      </c>
      <c r="L157" s="10" t="b">
        <f t="shared" si="15"/>
        <v>0</v>
      </c>
    </row>
    <row r="158" spans="1:12" x14ac:dyDescent="0.25">
      <c r="A158">
        <v>10306</v>
      </c>
      <c r="B158">
        <v>30</v>
      </c>
      <c r="C158">
        <v>20.7</v>
      </c>
      <c r="D158">
        <v>10</v>
      </c>
      <c r="E158">
        <v>0</v>
      </c>
      <c r="F158" s="11" t="e">
        <f t="shared" si="11"/>
        <v>#DIV/0!</v>
      </c>
      <c r="G158" s="12">
        <f t="shared" si="12"/>
        <v>0</v>
      </c>
      <c r="H158" s="13" t="str">
        <f t="shared" si="13"/>
        <v>Error</v>
      </c>
      <c r="J158" s="8" t="b">
        <f>AND(C163&gt;30,E163&lt;=0.05)</f>
        <v>0</v>
      </c>
      <c r="K158" s="9" t="b">
        <f t="shared" si="14"/>
        <v>0</v>
      </c>
      <c r="L158" s="10" t="b">
        <f t="shared" si="15"/>
        <v>1</v>
      </c>
    </row>
    <row r="159" spans="1:12" x14ac:dyDescent="0.25">
      <c r="A159">
        <v>10306</v>
      </c>
      <c r="B159">
        <v>53</v>
      </c>
      <c r="C159">
        <v>26.2</v>
      </c>
      <c r="D159">
        <v>10</v>
      </c>
      <c r="E159">
        <v>0</v>
      </c>
      <c r="F159" s="11" t="e">
        <f t="shared" si="11"/>
        <v>#DIV/0!</v>
      </c>
      <c r="G159" s="12">
        <f t="shared" si="12"/>
        <v>0</v>
      </c>
      <c r="H159" s="13" t="str">
        <f t="shared" si="13"/>
        <v>Error</v>
      </c>
      <c r="J159" s="8" t="b">
        <f>AND(C164&gt;30,E164&lt;=0.05)</f>
        <v>0</v>
      </c>
      <c r="K159" s="9" t="b">
        <f t="shared" si="14"/>
        <v>0</v>
      </c>
      <c r="L159" s="10" t="b">
        <f t="shared" si="15"/>
        <v>1</v>
      </c>
    </row>
    <row r="160" spans="1:12" x14ac:dyDescent="0.25">
      <c r="A160">
        <v>10306</v>
      </c>
      <c r="B160">
        <v>54</v>
      </c>
      <c r="C160">
        <v>5.9</v>
      </c>
      <c r="D160">
        <v>5</v>
      </c>
      <c r="E160">
        <v>0</v>
      </c>
      <c r="F160" s="11" t="e">
        <f t="shared" si="11"/>
        <v>#DIV/0!</v>
      </c>
      <c r="G160" s="12">
        <f t="shared" si="12"/>
        <v>0</v>
      </c>
      <c r="H160" s="13" t="str">
        <f t="shared" si="13"/>
        <v>Error</v>
      </c>
      <c r="J160" s="8" t="b">
        <f>AND(C165&gt;30,E165&lt;=0.05)</f>
        <v>0</v>
      </c>
      <c r="K160" s="9" t="b">
        <f t="shared" si="14"/>
        <v>0</v>
      </c>
      <c r="L160" s="10" t="b">
        <f t="shared" si="15"/>
        <v>1</v>
      </c>
    </row>
    <row r="161" spans="1:12" x14ac:dyDescent="0.25">
      <c r="A161">
        <v>10307</v>
      </c>
      <c r="B161">
        <v>62</v>
      </c>
      <c r="C161">
        <v>39.4</v>
      </c>
      <c r="D161">
        <v>10</v>
      </c>
      <c r="E161">
        <v>0</v>
      </c>
      <c r="F161" s="11" t="e">
        <f t="shared" si="11"/>
        <v>#DIV/0!</v>
      </c>
      <c r="G161" s="12">
        <f t="shared" si="12"/>
        <v>0</v>
      </c>
      <c r="H161" s="13" t="str">
        <f t="shared" si="13"/>
        <v>Error</v>
      </c>
      <c r="J161" s="8" t="b">
        <f>AND(C166&gt;30,E166&lt;=0.05)</f>
        <v>0</v>
      </c>
      <c r="K161" s="9" t="b">
        <f t="shared" si="14"/>
        <v>1</v>
      </c>
      <c r="L161" s="10" t="b">
        <f t="shared" si="15"/>
        <v>1</v>
      </c>
    </row>
    <row r="162" spans="1:12" x14ac:dyDescent="0.25">
      <c r="A162">
        <v>10307</v>
      </c>
      <c r="B162">
        <v>68</v>
      </c>
      <c r="C162">
        <v>10</v>
      </c>
      <c r="D162">
        <v>3</v>
      </c>
      <c r="E162">
        <v>0</v>
      </c>
      <c r="F162" s="11" t="e">
        <f t="shared" si="11"/>
        <v>#DIV/0!</v>
      </c>
      <c r="G162" s="12">
        <f t="shared" si="12"/>
        <v>0</v>
      </c>
      <c r="H162" s="13" t="str">
        <f t="shared" si="13"/>
        <v>Error</v>
      </c>
      <c r="J162" s="8" t="b">
        <f>AND(C167&gt;30,E167&lt;=0.05)</f>
        <v>0</v>
      </c>
      <c r="K162" s="9" t="b">
        <f t="shared" si="14"/>
        <v>0</v>
      </c>
      <c r="L162" s="10" t="b">
        <f t="shared" si="15"/>
        <v>1</v>
      </c>
    </row>
    <row r="163" spans="1:12" x14ac:dyDescent="0.25">
      <c r="A163">
        <v>10308</v>
      </c>
      <c r="B163">
        <v>69</v>
      </c>
      <c r="C163">
        <v>28.8</v>
      </c>
      <c r="D163">
        <v>1</v>
      </c>
      <c r="E163">
        <v>0</v>
      </c>
      <c r="F163" s="11" t="e">
        <f t="shared" si="11"/>
        <v>#DIV/0!</v>
      </c>
      <c r="G163" s="12">
        <f t="shared" si="12"/>
        <v>0</v>
      </c>
      <c r="H163" s="13" t="str">
        <f t="shared" si="13"/>
        <v>Error</v>
      </c>
      <c r="J163" s="8" t="b">
        <f>AND(C168&gt;30,E168&lt;=0.05)</f>
        <v>1</v>
      </c>
      <c r="K163" s="9" t="b">
        <f t="shared" si="14"/>
        <v>0</v>
      </c>
      <c r="L163" s="10" t="b">
        <f t="shared" si="15"/>
        <v>1</v>
      </c>
    </row>
    <row r="164" spans="1:12" x14ac:dyDescent="0.25">
      <c r="A164">
        <v>10308</v>
      </c>
      <c r="B164">
        <v>70</v>
      </c>
      <c r="C164">
        <v>12</v>
      </c>
      <c r="D164">
        <v>5</v>
      </c>
      <c r="E164">
        <v>0</v>
      </c>
      <c r="F164" s="11" t="e">
        <f t="shared" si="11"/>
        <v>#DIV/0!</v>
      </c>
      <c r="G164" s="12">
        <f t="shared" si="12"/>
        <v>0</v>
      </c>
      <c r="H164" s="13" t="str">
        <f t="shared" si="13"/>
        <v>Error</v>
      </c>
      <c r="J164" s="8" t="b">
        <f>AND(C169&gt;30,E169&lt;=0.05)</f>
        <v>0</v>
      </c>
      <c r="K164" s="9" t="b">
        <f t="shared" si="14"/>
        <v>0</v>
      </c>
      <c r="L164" s="10" t="b">
        <f t="shared" si="15"/>
        <v>1</v>
      </c>
    </row>
    <row r="165" spans="1:12" x14ac:dyDescent="0.25">
      <c r="A165">
        <v>10309</v>
      </c>
      <c r="B165">
        <v>4</v>
      </c>
      <c r="C165">
        <v>17.600000000000001</v>
      </c>
      <c r="D165">
        <v>20</v>
      </c>
      <c r="E165">
        <v>0</v>
      </c>
      <c r="F165" s="11" t="e">
        <f t="shared" si="11"/>
        <v>#DIV/0!</v>
      </c>
      <c r="G165" s="12">
        <f t="shared" si="12"/>
        <v>0</v>
      </c>
      <c r="H165" s="13" t="str">
        <f t="shared" si="13"/>
        <v>Error</v>
      </c>
      <c r="J165" s="8" t="b">
        <f>AND(C170&gt;30,E170&lt;=0.05)</f>
        <v>0</v>
      </c>
      <c r="K165" s="9" t="b">
        <f t="shared" si="14"/>
        <v>0</v>
      </c>
      <c r="L165" s="10" t="b">
        <f t="shared" si="15"/>
        <v>1</v>
      </c>
    </row>
    <row r="166" spans="1:12" x14ac:dyDescent="0.25">
      <c r="A166">
        <v>10309</v>
      </c>
      <c r="B166">
        <v>6</v>
      </c>
      <c r="C166">
        <v>20</v>
      </c>
      <c r="D166">
        <v>30</v>
      </c>
      <c r="E166">
        <v>0</v>
      </c>
      <c r="F166" s="11" t="e">
        <f t="shared" si="11"/>
        <v>#DIV/0!</v>
      </c>
      <c r="G166" s="12">
        <f t="shared" si="12"/>
        <v>0</v>
      </c>
      <c r="H166" s="13" t="str">
        <f t="shared" si="13"/>
        <v>Error</v>
      </c>
      <c r="J166" s="8" t="b">
        <f>AND(C171&gt;30,E171&lt;=0.05)</f>
        <v>1</v>
      </c>
      <c r="K166" s="9" t="b">
        <f t="shared" si="14"/>
        <v>0</v>
      </c>
      <c r="L166" s="10" t="b">
        <f t="shared" si="15"/>
        <v>1</v>
      </c>
    </row>
    <row r="167" spans="1:12" x14ac:dyDescent="0.25">
      <c r="A167">
        <v>10309</v>
      </c>
      <c r="B167">
        <v>42</v>
      </c>
      <c r="C167">
        <v>11.2</v>
      </c>
      <c r="D167">
        <v>2</v>
      </c>
      <c r="E167">
        <v>0</v>
      </c>
      <c r="F167" s="11" t="e">
        <f t="shared" si="11"/>
        <v>#DIV/0!</v>
      </c>
      <c r="G167" s="12">
        <f t="shared" si="12"/>
        <v>0</v>
      </c>
      <c r="H167" s="13" t="str">
        <f t="shared" si="13"/>
        <v>Error</v>
      </c>
      <c r="J167" s="8" t="b">
        <f>AND(C172&gt;30,E172&lt;=0.05)</f>
        <v>0</v>
      </c>
      <c r="K167" s="9" t="b">
        <f t="shared" si="14"/>
        <v>0</v>
      </c>
      <c r="L167" s="10" t="b">
        <f t="shared" si="15"/>
        <v>1</v>
      </c>
    </row>
    <row r="168" spans="1:12" x14ac:dyDescent="0.25">
      <c r="A168">
        <v>10309</v>
      </c>
      <c r="B168">
        <v>43</v>
      </c>
      <c r="C168">
        <v>36.799999999999997</v>
      </c>
      <c r="D168">
        <v>20</v>
      </c>
      <c r="E168">
        <v>0</v>
      </c>
      <c r="F168" s="11" t="e">
        <f t="shared" si="11"/>
        <v>#DIV/0!</v>
      </c>
      <c r="G168" s="12">
        <f t="shared" si="12"/>
        <v>0</v>
      </c>
      <c r="H168" s="13" t="str">
        <f t="shared" si="13"/>
        <v>Error</v>
      </c>
      <c r="J168" s="8" t="b">
        <f>AND(C173&gt;30,E173&lt;=0.05)</f>
        <v>0</v>
      </c>
      <c r="K168" s="9" t="b">
        <f t="shared" si="14"/>
        <v>1</v>
      </c>
      <c r="L168" s="10" t="b">
        <f t="shared" si="15"/>
        <v>1</v>
      </c>
    </row>
    <row r="169" spans="1:12" x14ac:dyDescent="0.25">
      <c r="A169">
        <v>10309</v>
      </c>
      <c r="B169">
        <v>71</v>
      </c>
      <c r="C169">
        <v>17.2</v>
      </c>
      <c r="D169">
        <v>3</v>
      </c>
      <c r="E169">
        <v>0</v>
      </c>
      <c r="F169" s="11" t="e">
        <f t="shared" si="11"/>
        <v>#DIV/0!</v>
      </c>
      <c r="G169" s="12">
        <f t="shared" si="12"/>
        <v>0</v>
      </c>
      <c r="H169" s="13" t="str">
        <f t="shared" si="13"/>
        <v>Error</v>
      </c>
      <c r="J169" s="8" t="b">
        <f>AND(C174&gt;30,E174&lt;=0.05)</f>
        <v>1</v>
      </c>
      <c r="K169" s="9" t="b">
        <f t="shared" si="14"/>
        <v>0</v>
      </c>
      <c r="L169" s="10" t="b">
        <f t="shared" si="15"/>
        <v>1</v>
      </c>
    </row>
    <row r="170" spans="1:12" x14ac:dyDescent="0.25">
      <c r="A170">
        <v>10310</v>
      </c>
      <c r="B170">
        <v>16</v>
      </c>
      <c r="C170">
        <v>13.9</v>
      </c>
      <c r="D170">
        <v>10</v>
      </c>
      <c r="E170">
        <v>0</v>
      </c>
      <c r="F170" s="11" t="e">
        <f t="shared" si="11"/>
        <v>#DIV/0!</v>
      </c>
      <c r="G170" s="12">
        <f t="shared" si="12"/>
        <v>0</v>
      </c>
      <c r="H170" s="13" t="str">
        <f t="shared" si="13"/>
        <v>Error</v>
      </c>
      <c r="J170" s="8" t="b">
        <f>AND(C175&gt;30,E175&lt;=0.05)</f>
        <v>1</v>
      </c>
      <c r="K170" s="9" t="b">
        <f t="shared" si="14"/>
        <v>0</v>
      </c>
      <c r="L170" s="10" t="b">
        <f t="shared" si="15"/>
        <v>1</v>
      </c>
    </row>
    <row r="171" spans="1:12" x14ac:dyDescent="0.25">
      <c r="A171">
        <v>10310</v>
      </c>
      <c r="B171">
        <v>62</v>
      </c>
      <c r="C171">
        <v>39.4</v>
      </c>
      <c r="D171">
        <v>5</v>
      </c>
      <c r="E171">
        <v>0</v>
      </c>
      <c r="F171" s="11" t="e">
        <f t="shared" si="11"/>
        <v>#DIV/0!</v>
      </c>
      <c r="G171" s="12">
        <f t="shared" si="12"/>
        <v>0</v>
      </c>
      <c r="H171" s="13" t="str">
        <f t="shared" si="13"/>
        <v>Error</v>
      </c>
      <c r="J171" s="8" t="b">
        <f>AND(C176&gt;30,E176&lt;=0.05)</f>
        <v>0</v>
      </c>
      <c r="K171" s="9" t="b">
        <f t="shared" si="14"/>
        <v>1</v>
      </c>
      <c r="L171" s="10" t="b">
        <f t="shared" si="15"/>
        <v>1</v>
      </c>
    </row>
    <row r="172" spans="1:12" x14ac:dyDescent="0.25">
      <c r="A172">
        <v>10311</v>
      </c>
      <c r="B172">
        <v>42</v>
      </c>
      <c r="C172">
        <v>11.2</v>
      </c>
      <c r="D172">
        <v>6</v>
      </c>
      <c r="E172">
        <v>0</v>
      </c>
      <c r="F172" s="11" t="e">
        <f t="shared" si="11"/>
        <v>#DIV/0!</v>
      </c>
      <c r="G172" s="12">
        <f t="shared" si="12"/>
        <v>0</v>
      </c>
      <c r="H172" s="13" t="str">
        <f t="shared" si="13"/>
        <v>Error</v>
      </c>
      <c r="J172" s="8" t="b">
        <f>AND(C177&gt;30,E177&lt;=0.05)</f>
        <v>0</v>
      </c>
      <c r="K172" s="9" t="b">
        <f t="shared" si="14"/>
        <v>0</v>
      </c>
      <c r="L172" s="10" t="b">
        <f t="shared" si="15"/>
        <v>1</v>
      </c>
    </row>
    <row r="173" spans="1:12" x14ac:dyDescent="0.25">
      <c r="A173">
        <v>10311</v>
      </c>
      <c r="B173">
        <v>69</v>
      </c>
      <c r="C173">
        <v>28.8</v>
      </c>
      <c r="D173">
        <v>7</v>
      </c>
      <c r="E173">
        <v>0</v>
      </c>
      <c r="F173" s="11" t="e">
        <f t="shared" si="11"/>
        <v>#DIV/0!</v>
      </c>
      <c r="G173" s="12">
        <f t="shared" si="12"/>
        <v>0</v>
      </c>
      <c r="H173" s="13" t="str">
        <f t="shared" si="13"/>
        <v>Error</v>
      </c>
      <c r="J173" s="8" t="b">
        <f>AND(C178&gt;30,E178&lt;=0.05)</f>
        <v>0</v>
      </c>
      <c r="K173" s="9" t="b">
        <f t="shared" si="14"/>
        <v>0</v>
      </c>
      <c r="L173" s="10" t="b">
        <f t="shared" si="15"/>
        <v>1</v>
      </c>
    </row>
    <row r="174" spans="1:12" x14ac:dyDescent="0.25">
      <c r="A174">
        <v>10312</v>
      </c>
      <c r="B174">
        <v>28</v>
      </c>
      <c r="C174">
        <v>36.4</v>
      </c>
      <c r="D174">
        <v>4</v>
      </c>
      <c r="E174">
        <v>0</v>
      </c>
      <c r="F174" s="11" t="e">
        <f t="shared" si="11"/>
        <v>#DIV/0!</v>
      </c>
      <c r="G174" s="12">
        <f t="shared" si="12"/>
        <v>0</v>
      </c>
      <c r="H174" s="13" t="str">
        <f t="shared" si="13"/>
        <v>Error</v>
      </c>
      <c r="J174" s="8" t="b">
        <f>AND(C179&gt;30,E179&lt;=0.05)</f>
        <v>0</v>
      </c>
      <c r="K174" s="9" t="b">
        <f t="shared" si="14"/>
        <v>1</v>
      </c>
      <c r="L174" s="10" t="b">
        <f t="shared" si="15"/>
        <v>1</v>
      </c>
    </row>
    <row r="175" spans="1:12" x14ac:dyDescent="0.25">
      <c r="A175">
        <v>10312</v>
      </c>
      <c r="B175">
        <v>43</v>
      </c>
      <c r="C175">
        <v>36.799999999999997</v>
      </c>
      <c r="D175">
        <v>24</v>
      </c>
      <c r="E175">
        <v>0</v>
      </c>
      <c r="F175" s="11" t="e">
        <f t="shared" si="11"/>
        <v>#DIV/0!</v>
      </c>
      <c r="G175" s="12">
        <f t="shared" si="12"/>
        <v>0</v>
      </c>
      <c r="H175" s="13" t="str">
        <f t="shared" si="13"/>
        <v>Error</v>
      </c>
      <c r="J175" s="8" t="b">
        <f>AND(C180&gt;30,E180&lt;=0.05)</f>
        <v>0</v>
      </c>
      <c r="K175" s="9" t="b">
        <f t="shared" si="14"/>
        <v>1</v>
      </c>
      <c r="L175" s="10" t="b">
        <f t="shared" si="15"/>
        <v>1</v>
      </c>
    </row>
    <row r="176" spans="1:12" x14ac:dyDescent="0.25">
      <c r="A176">
        <v>10312</v>
      </c>
      <c r="B176">
        <v>53</v>
      </c>
      <c r="C176">
        <v>26.2</v>
      </c>
      <c r="D176">
        <v>20</v>
      </c>
      <c r="E176">
        <v>0</v>
      </c>
      <c r="F176" s="11" t="e">
        <f t="shared" si="11"/>
        <v>#DIV/0!</v>
      </c>
      <c r="G176" s="12">
        <f t="shared" si="12"/>
        <v>0</v>
      </c>
      <c r="H176" s="13" t="str">
        <f t="shared" si="13"/>
        <v>Error</v>
      </c>
      <c r="J176" s="8" t="b">
        <f>AND(C181&gt;30,E181&lt;=0.05)</f>
        <v>0</v>
      </c>
      <c r="K176" s="9" t="b">
        <f t="shared" si="14"/>
        <v>0</v>
      </c>
      <c r="L176" s="10" t="b">
        <f t="shared" si="15"/>
        <v>1</v>
      </c>
    </row>
    <row r="177" spans="1:12" x14ac:dyDescent="0.25">
      <c r="A177">
        <v>10312</v>
      </c>
      <c r="B177">
        <v>75</v>
      </c>
      <c r="C177">
        <v>6.2</v>
      </c>
      <c r="D177">
        <v>10</v>
      </c>
      <c r="E177">
        <v>0</v>
      </c>
      <c r="F177" s="11" t="e">
        <f t="shared" si="11"/>
        <v>#DIV/0!</v>
      </c>
      <c r="G177" s="12">
        <f t="shared" si="12"/>
        <v>0</v>
      </c>
      <c r="H177" s="13" t="str">
        <f t="shared" si="13"/>
        <v>Error</v>
      </c>
      <c r="J177" s="8" t="b">
        <f>AND(C182&gt;30,E182&lt;=0.05)</f>
        <v>0</v>
      </c>
      <c r="K177" s="9" t="b">
        <f t="shared" si="14"/>
        <v>0</v>
      </c>
      <c r="L177" s="10" t="b">
        <f t="shared" si="15"/>
        <v>1</v>
      </c>
    </row>
    <row r="178" spans="1:12" x14ac:dyDescent="0.25">
      <c r="A178">
        <v>10313</v>
      </c>
      <c r="B178">
        <v>36</v>
      </c>
      <c r="C178">
        <v>15.2</v>
      </c>
      <c r="D178">
        <v>12</v>
      </c>
      <c r="E178">
        <v>0</v>
      </c>
      <c r="F178" s="11" t="e">
        <f t="shared" si="11"/>
        <v>#DIV/0!</v>
      </c>
      <c r="G178" s="12">
        <f t="shared" si="12"/>
        <v>0</v>
      </c>
      <c r="H178" s="13" t="str">
        <f t="shared" si="13"/>
        <v>Error</v>
      </c>
      <c r="J178" s="8" t="b">
        <f>AND(C183&gt;30,E183&lt;=0.05)</f>
        <v>0</v>
      </c>
      <c r="K178" s="9" t="b">
        <f t="shared" si="14"/>
        <v>0</v>
      </c>
      <c r="L178" s="10" t="b">
        <f t="shared" si="15"/>
        <v>1</v>
      </c>
    </row>
    <row r="179" spans="1:12" x14ac:dyDescent="0.25">
      <c r="A179">
        <v>10314</v>
      </c>
      <c r="B179">
        <v>32</v>
      </c>
      <c r="C179">
        <v>25.6</v>
      </c>
      <c r="D179">
        <v>40</v>
      </c>
      <c r="E179">
        <v>0.1</v>
      </c>
      <c r="F179" s="11">
        <f t="shared" si="11"/>
        <v>400</v>
      </c>
      <c r="G179" s="12">
        <f t="shared" si="12"/>
        <v>400</v>
      </c>
      <c r="H179" s="13">
        <f t="shared" si="13"/>
        <v>400</v>
      </c>
      <c r="J179" s="8" t="b">
        <f>AND(C184&gt;30,E184&lt;=0.05)</f>
        <v>0</v>
      </c>
      <c r="K179" s="9" t="b">
        <f t="shared" si="14"/>
        <v>0</v>
      </c>
      <c r="L179" s="10" t="b">
        <f t="shared" si="15"/>
        <v>0</v>
      </c>
    </row>
    <row r="180" spans="1:12" x14ac:dyDescent="0.25">
      <c r="A180">
        <v>10314</v>
      </c>
      <c r="B180">
        <v>58</v>
      </c>
      <c r="C180">
        <v>10.6</v>
      </c>
      <c r="D180">
        <v>30</v>
      </c>
      <c r="E180">
        <v>0.1</v>
      </c>
      <c r="F180" s="11">
        <f t="shared" si="11"/>
        <v>300</v>
      </c>
      <c r="G180" s="12">
        <f t="shared" si="12"/>
        <v>300</v>
      </c>
      <c r="H180" s="13">
        <f t="shared" si="13"/>
        <v>300</v>
      </c>
      <c r="J180" s="8" t="b">
        <f>AND(C185&gt;30,E185&lt;=0.05)</f>
        <v>1</v>
      </c>
      <c r="K180" s="9" t="b">
        <f t="shared" si="14"/>
        <v>0</v>
      </c>
      <c r="L180" s="10" t="b">
        <f t="shared" si="15"/>
        <v>0</v>
      </c>
    </row>
    <row r="181" spans="1:12" x14ac:dyDescent="0.25">
      <c r="A181">
        <v>10314</v>
      </c>
      <c r="B181">
        <v>62</v>
      </c>
      <c r="C181">
        <v>39.4</v>
      </c>
      <c r="D181">
        <v>25</v>
      </c>
      <c r="E181">
        <v>0.1</v>
      </c>
      <c r="F181" s="11">
        <f t="shared" si="11"/>
        <v>250</v>
      </c>
      <c r="G181" s="12">
        <f t="shared" si="12"/>
        <v>250</v>
      </c>
      <c r="H181" s="13">
        <f t="shared" si="13"/>
        <v>250</v>
      </c>
      <c r="J181" s="8" t="b">
        <f>AND(C186&gt;30,E186&lt;=0.05)</f>
        <v>0</v>
      </c>
      <c r="K181" s="9" t="b">
        <f t="shared" si="14"/>
        <v>1</v>
      </c>
      <c r="L181" s="10" t="b">
        <f t="shared" si="15"/>
        <v>0</v>
      </c>
    </row>
    <row r="182" spans="1:12" x14ac:dyDescent="0.25">
      <c r="A182">
        <v>10315</v>
      </c>
      <c r="B182">
        <v>34</v>
      </c>
      <c r="C182">
        <v>11.2</v>
      </c>
      <c r="D182">
        <v>14</v>
      </c>
      <c r="E182">
        <v>0</v>
      </c>
      <c r="F182" s="11" t="e">
        <f t="shared" si="11"/>
        <v>#DIV/0!</v>
      </c>
      <c r="G182" s="12">
        <f t="shared" si="12"/>
        <v>0</v>
      </c>
      <c r="H182" s="13" t="str">
        <f t="shared" si="13"/>
        <v>Error</v>
      </c>
      <c r="J182" s="8" t="b">
        <f>AND(C187&gt;30,E187&lt;=0.05)</f>
        <v>0</v>
      </c>
      <c r="K182" s="9" t="b">
        <f t="shared" si="14"/>
        <v>0</v>
      </c>
      <c r="L182" s="10" t="b">
        <f t="shared" si="15"/>
        <v>1</v>
      </c>
    </row>
    <row r="183" spans="1:12" x14ac:dyDescent="0.25">
      <c r="A183">
        <v>10315</v>
      </c>
      <c r="B183">
        <v>70</v>
      </c>
      <c r="C183">
        <v>12</v>
      </c>
      <c r="D183">
        <v>30</v>
      </c>
      <c r="E183">
        <v>0</v>
      </c>
      <c r="F183" s="11" t="e">
        <f t="shared" si="11"/>
        <v>#DIV/0!</v>
      </c>
      <c r="G183" s="12">
        <f t="shared" si="12"/>
        <v>0</v>
      </c>
      <c r="H183" s="13" t="str">
        <f t="shared" si="13"/>
        <v>Error</v>
      </c>
      <c r="J183" s="8" t="b">
        <f>AND(C188&gt;30,E188&lt;=0.05)</f>
        <v>0</v>
      </c>
      <c r="K183" s="9" t="b">
        <f t="shared" si="14"/>
        <v>0</v>
      </c>
      <c r="L183" s="10" t="b">
        <f t="shared" si="15"/>
        <v>1</v>
      </c>
    </row>
    <row r="184" spans="1:12" x14ac:dyDescent="0.25">
      <c r="A184">
        <v>10316</v>
      </c>
      <c r="B184">
        <v>41</v>
      </c>
      <c r="C184">
        <v>7.7</v>
      </c>
      <c r="D184">
        <v>10</v>
      </c>
      <c r="E184">
        <v>0</v>
      </c>
      <c r="F184" s="11" t="e">
        <f t="shared" si="11"/>
        <v>#DIV/0!</v>
      </c>
      <c r="G184" s="12">
        <f t="shared" si="12"/>
        <v>0</v>
      </c>
      <c r="H184" s="13" t="str">
        <f t="shared" si="13"/>
        <v>Error</v>
      </c>
      <c r="J184" s="8" t="b">
        <f>AND(C189&gt;30,E189&lt;=0.05)</f>
        <v>1</v>
      </c>
      <c r="K184" s="9" t="b">
        <f t="shared" si="14"/>
        <v>0</v>
      </c>
      <c r="L184" s="10" t="b">
        <f t="shared" si="15"/>
        <v>1</v>
      </c>
    </row>
    <row r="185" spans="1:12" x14ac:dyDescent="0.25">
      <c r="A185">
        <v>10316</v>
      </c>
      <c r="B185">
        <v>62</v>
      </c>
      <c r="C185">
        <v>39.4</v>
      </c>
      <c r="D185">
        <v>70</v>
      </c>
      <c r="E185">
        <v>0</v>
      </c>
      <c r="F185" s="11" t="e">
        <f t="shared" si="11"/>
        <v>#DIV/0!</v>
      </c>
      <c r="G185" s="12">
        <f t="shared" si="12"/>
        <v>0</v>
      </c>
      <c r="H185" s="13" t="str">
        <f t="shared" si="13"/>
        <v>Error</v>
      </c>
      <c r="J185" s="8" t="b">
        <f>AND(C190&gt;30,E190&lt;=0.05)</f>
        <v>1</v>
      </c>
      <c r="K185" s="9" t="b">
        <f t="shared" si="14"/>
        <v>1</v>
      </c>
      <c r="L185" s="10" t="b">
        <f t="shared" si="15"/>
        <v>1</v>
      </c>
    </row>
    <row r="186" spans="1:12" x14ac:dyDescent="0.25">
      <c r="A186">
        <v>10317</v>
      </c>
      <c r="B186">
        <v>1</v>
      </c>
      <c r="C186">
        <v>14.4</v>
      </c>
      <c r="D186">
        <v>20</v>
      </c>
      <c r="E186">
        <v>0</v>
      </c>
      <c r="F186" s="11" t="e">
        <f t="shared" si="11"/>
        <v>#DIV/0!</v>
      </c>
      <c r="G186" s="12">
        <f t="shared" si="12"/>
        <v>0</v>
      </c>
      <c r="H186" s="13" t="str">
        <f t="shared" si="13"/>
        <v>Error</v>
      </c>
      <c r="J186" s="8" t="b">
        <f>AND(C191&gt;30,E191&lt;=0.05)</f>
        <v>0</v>
      </c>
      <c r="K186" s="9" t="b">
        <f t="shared" si="14"/>
        <v>0</v>
      </c>
      <c r="L186" s="10" t="b">
        <f t="shared" si="15"/>
        <v>1</v>
      </c>
    </row>
    <row r="187" spans="1:12" x14ac:dyDescent="0.25">
      <c r="A187">
        <v>10318</v>
      </c>
      <c r="B187">
        <v>41</v>
      </c>
      <c r="C187">
        <v>7.7</v>
      </c>
      <c r="D187">
        <v>20</v>
      </c>
      <c r="E187">
        <v>0</v>
      </c>
      <c r="F187" s="11" t="e">
        <f t="shared" si="11"/>
        <v>#DIV/0!</v>
      </c>
      <c r="G187" s="12">
        <f t="shared" si="12"/>
        <v>0</v>
      </c>
      <c r="H187" s="13" t="str">
        <f t="shared" si="13"/>
        <v>Error</v>
      </c>
      <c r="J187" s="8" t="b">
        <f>AND(C192&gt;30,E192&lt;=0.05)</f>
        <v>0</v>
      </c>
      <c r="K187" s="9" t="b">
        <f t="shared" si="14"/>
        <v>0</v>
      </c>
      <c r="L187" s="10" t="b">
        <f t="shared" si="15"/>
        <v>1</v>
      </c>
    </row>
    <row r="188" spans="1:12" x14ac:dyDescent="0.25">
      <c r="A188">
        <v>10318</v>
      </c>
      <c r="B188">
        <v>76</v>
      </c>
      <c r="C188">
        <v>14.4</v>
      </c>
      <c r="D188">
        <v>6</v>
      </c>
      <c r="E188">
        <v>0</v>
      </c>
      <c r="F188" s="11" t="e">
        <f t="shared" si="11"/>
        <v>#DIV/0!</v>
      </c>
      <c r="G188" s="12">
        <f t="shared" si="12"/>
        <v>0</v>
      </c>
      <c r="H188" s="13" t="str">
        <f t="shared" si="13"/>
        <v>Error</v>
      </c>
      <c r="J188" s="8" t="b">
        <f>AND(C193&gt;30,E193&lt;=0.05)</f>
        <v>0</v>
      </c>
      <c r="K188" s="9" t="b">
        <f t="shared" si="14"/>
        <v>0</v>
      </c>
      <c r="L188" s="10" t="b">
        <f t="shared" si="15"/>
        <v>1</v>
      </c>
    </row>
    <row r="189" spans="1:12" x14ac:dyDescent="0.25">
      <c r="A189">
        <v>10319</v>
      </c>
      <c r="B189">
        <v>17</v>
      </c>
      <c r="C189">
        <v>31.2</v>
      </c>
      <c r="D189">
        <v>8</v>
      </c>
      <c r="E189">
        <v>0</v>
      </c>
      <c r="F189" s="11" t="e">
        <f t="shared" si="11"/>
        <v>#DIV/0!</v>
      </c>
      <c r="G189" s="12">
        <f t="shared" si="12"/>
        <v>0</v>
      </c>
      <c r="H189" s="13" t="str">
        <f t="shared" si="13"/>
        <v>Error</v>
      </c>
      <c r="J189" s="8" t="b">
        <f>AND(C194&gt;30,E194&lt;=0.05)</f>
        <v>0</v>
      </c>
      <c r="K189" s="9" t="b">
        <f t="shared" si="14"/>
        <v>1</v>
      </c>
      <c r="L189" s="10" t="b">
        <f t="shared" si="15"/>
        <v>1</v>
      </c>
    </row>
    <row r="190" spans="1:12" x14ac:dyDescent="0.25">
      <c r="A190">
        <v>10319</v>
      </c>
      <c r="B190">
        <v>28</v>
      </c>
      <c r="C190">
        <v>36.4</v>
      </c>
      <c r="D190">
        <v>14</v>
      </c>
      <c r="E190">
        <v>0</v>
      </c>
      <c r="F190" s="11" t="e">
        <f t="shared" si="11"/>
        <v>#DIV/0!</v>
      </c>
      <c r="G190" s="12">
        <f t="shared" si="12"/>
        <v>0</v>
      </c>
      <c r="H190" s="13" t="str">
        <f t="shared" si="13"/>
        <v>Error</v>
      </c>
      <c r="J190" s="8" t="b">
        <f>AND(C195&gt;30,E195&lt;=0.05)</f>
        <v>0</v>
      </c>
      <c r="K190" s="9" t="b">
        <f t="shared" si="14"/>
        <v>1</v>
      </c>
      <c r="L190" s="10" t="b">
        <f t="shared" si="15"/>
        <v>1</v>
      </c>
    </row>
    <row r="191" spans="1:12" x14ac:dyDescent="0.25">
      <c r="A191">
        <v>10319</v>
      </c>
      <c r="B191">
        <v>76</v>
      </c>
      <c r="C191">
        <v>14.4</v>
      </c>
      <c r="D191">
        <v>30</v>
      </c>
      <c r="E191">
        <v>0</v>
      </c>
      <c r="F191" s="11" t="e">
        <f t="shared" si="11"/>
        <v>#DIV/0!</v>
      </c>
      <c r="G191" s="12">
        <f t="shared" si="12"/>
        <v>0</v>
      </c>
      <c r="H191" s="13" t="str">
        <f t="shared" si="13"/>
        <v>Error</v>
      </c>
      <c r="J191" s="8" t="b">
        <f>AND(C196&gt;30,E196&lt;=0.05)</f>
        <v>0</v>
      </c>
      <c r="K191" s="9" t="b">
        <f t="shared" si="14"/>
        <v>0</v>
      </c>
      <c r="L191" s="10" t="b">
        <f t="shared" si="15"/>
        <v>1</v>
      </c>
    </row>
    <row r="192" spans="1:12" x14ac:dyDescent="0.25">
      <c r="A192">
        <v>10320</v>
      </c>
      <c r="B192">
        <v>71</v>
      </c>
      <c r="C192">
        <v>17.2</v>
      </c>
      <c r="D192">
        <v>30</v>
      </c>
      <c r="E192">
        <v>0</v>
      </c>
      <c r="F192" s="11" t="e">
        <f t="shared" si="11"/>
        <v>#DIV/0!</v>
      </c>
      <c r="G192" s="12">
        <f t="shared" si="12"/>
        <v>0</v>
      </c>
      <c r="H192" s="13" t="str">
        <f t="shared" si="13"/>
        <v>Error</v>
      </c>
      <c r="J192" s="8" t="b">
        <f>AND(C197&gt;30,E197&lt;=0.05)</f>
        <v>0</v>
      </c>
      <c r="K192" s="9" t="b">
        <f t="shared" si="14"/>
        <v>0</v>
      </c>
      <c r="L192" s="10" t="b">
        <f t="shared" si="15"/>
        <v>1</v>
      </c>
    </row>
    <row r="193" spans="1:12" x14ac:dyDescent="0.25">
      <c r="A193">
        <v>10321</v>
      </c>
      <c r="B193">
        <v>35</v>
      </c>
      <c r="C193">
        <v>14.4</v>
      </c>
      <c r="D193">
        <v>10</v>
      </c>
      <c r="E193">
        <v>0</v>
      </c>
      <c r="F193" s="11" t="e">
        <f t="shared" si="11"/>
        <v>#DIV/0!</v>
      </c>
      <c r="G193" s="12">
        <f t="shared" si="12"/>
        <v>0</v>
      </c>
      <c r="H193" s="13" t="str">
        <f t="shared" si="13"/>
        <v>Error</v>
      </c>
      <c r="J193" s="8" t="b">
        <f>AND(C198&gt;30,E198&lt;=0.05)</f>
        <v>0</v>
      </c>
      <c r="K193" s="9" t="b">
        <f t="shared" si="14"/>
        <v>0</v>
      </c>
      <c r="L193" s="10" t="b">
        <f t="shared" si="15"/>
        <v>1</v>
      </c>
    </row>
    <row r="194" spans="1:12" x14ac:dyDescent="0.25">
      <c r="A194">
        <v>10322</v>
      </c>
      <c r="B194">
        <v>52</v>
      </c>
      <c r="C194">
        <v>5.6</v>
      </c>
      <c r="D194">
        <v>20</v>
      </c>
      <c r="E194">
        <v>0</v>
      </c>
      <c r="F194" s="11" t="e">
        <f t="shared" si="11"/>
        <v>#DIV/0!</v>
      </c>
      <c r="G194" s="12">
        <f t="shared" si="12"/>
        <v>0</v>
      </c>
      <c r="H194" s="13" t="str">
        <f t="shared" si="13"/>
        <v>Error</v>
      </c>
      <c r="J194" s="8" t="b">
        <f>AND(C199&gt;30,E199&lt;=0.05)</f>
        <v>0</v>
      </c>
      <c r="K194" s="9" t="b">
        <f t="shared" si="14"/>
        <v>0</v>
      </c>
      <c r="L194" s="10" t="b">
        <f t="shared" si="15"/>
        <v>1</v>
      </c>
    </row>
    <row r="195" spans="1:12" x14ac:dyDescent="0.25">
      <c r="A195">
        <v>10323</v>
      </c>
      <c r="B195">
        <v>15</v>
      </c>
      <c r="C195">
        <v>12.4</v>
      </c>
      <c r="D195">
        <v>5</v>
      </c>
      <c r="E195">
        <v>0</v>
      </c>
      <c r="F195" s="11" t="e">
        <f t="shared" ref="F195:F258" si="16">SUM(D195/E195)</f>
        <v>#DIV/0!</v>
      </c>
      <c r="G195" s="12">
        <f t="shared" ref="G195:G258" si="17">IFERROR(D195/E195,0)</f>
        <v>0</v>
      </c>
      <c r="H195" s="13" t="str">
        <f t="shared" ref="H195:H258" si="18">IFERROR(D195/E195,"Error")</f>
        <v>Error</v>
      </c>
      <c r="J195" s="8" t="b">
        <f>AND(C200&gt;30,E200&lt;=0.05)</f>
        <v>0</v>
      </c>
      <c r="K195" s="9" t="b">
        <f t="shared" ref="K195:K258" si="19">AND(C195&gt;30)</f>
        <v>0</v>
      </c>
      <c r="L195" s="10" t="b">
        <f t="shared" ref="L195:L258" si="20">AND(E195&lt;0.05)</f>
        <v>1</v>
      </c>
    </row>
    <row r="196" spans="1:12" x14ac:dyDescent="0.25">
      <c r="A196">
        <v>10323</v>
      </c>
      <c r="B196">
        <v>25</v>
      </c>
      <c r="C196">
        <v>11.2</v>
      </c>
      <c r="D196">
        <v>4</v>
      </c>
      <c r="E196">
        <v>0</v>
      </c>
      <c r="F196" s="11" t="e">
        <f t="shared" si="16"/>
        <v>#DIV/0!</v>
      </c>
      <c r="G196" s="12">
        <f t="shared" si="17"/>
        <v>0</v>
      </c>
      <c r="H196" s="13" t="str">
        <f t="shared" si="18"/>
        <v>Error</v>
      </c>
      <c r="J196" s="8" t="b">
        <f>AND(C201&gt;30,E201&lt;=0.05)</f>
        <v>0</v>
      </c>
      <c r="K196" s="9" t="b">
        <f t="shared" si="19"/>
        <v>0</v>
      </c>
      <c r="L196" s="10" t="b">
        <f t="shared" si="20"/>
        <v>1</v>
      </c>
    </row>
    <row r="197" spans="1:12" x14ac:dyDescent="0.25">
      <c r="A197">
        <v>10323</v>
      </c>
      <c r="B197">
        <v>39</v>
      </c>
      <c r="C197">
        <v>14.4</v>
      </c>
      <c r="D197">
        <v>4</v>
      </c>
      <c r="E197">
        <v>0</v>
      </c>
      <c r="F197" s="11" t="e">
        <f t="shared" si="16"/>
        <v>#DIV/0!</v>
      </c>
      <c r="G197" s="12">
        <f t="shared" si="17"/>
        <v>0</v>
      </c>
      <c r="H197" s="13" t="str">
        <f t="shared" si="18"/>
        <v>Error</v>
      </c>
      <c r="J197" s="8" t="b">
        <f>AND(C202&gt;30,E202&lt;=0.05)</f>
        <v>0</v>
      </c>
      <c r="K197" s="9" t="b">
        <f t="shared" si="19"/>
        <v>0</v>
      </c>
      <c r="L197" s="10" t="b">
        <f t="shared" si="20"/>
        <v>1</v>
      </c>
    </row>
    <row r="198" spans="1:12" x14ac:dyDescent="0.25">
      <c r="A198">
        <v>10324</v>
      </c>
      <c r="B198">
        <v>16</v>
      </c>
      <c r="C198">
        <v>13.9</v>
      </c>
      <c r="D198">
        <v>21</v>
      </c>
      <c r="E198">
        <v>0.15</v>
      </c>
      <c r="F198" s="11">
        <f t="shared" si="16"/>
        <v>140</v>
      </c>
      <c r="G198" s="12">
        <f t="shared" si="17"/>
        <v>140</v>
      </c>
      <c r="H198" s="13">
        <f t="shared" si="18"/>
        <v>140</v>
      </c>
      <c r="J198" s="8" t="b">
        <f>AND(C203&gt;30,E203&lt;=0.05)</f>
        <v>0</v>
      </c>
      <c r="K198" s="9" t="b">
        <f t="shared" si="19"/>
        <v>0</v>
      </c>
      <c r="L198" s="10" t="b">
        <f t="shared" si="20"/>
        <v>0</v>
      </c>
    </row>
    <row r="199" spans="1:12" x14ac:dyDescent="0.25">
      <c r="A199">
        <v>10324</v>
      </c>
      <c r="B199">
        <v>35</v>
      </c>
      <c r="C199">
        <v>14.4</v>
      </c>
      <c r="D199">
        <v>70</v>
      </c>
      <c r="E199">
        <v>0.15</v>
      </c>
      <c r="F199" s="11">
        <f t="shared" si="16"/>
        <v>466.66666666666669</v>
      </c>
      <c r="G199" s="12">
        <f t="shared" si="17"/>
        <v>466.66666666666669</v>
      </c>
      <c r="H199" s="13">
        <f t="shared" si="18"/>
        <v>466.66666666666669</v>
      </c>
      <c r="J199" s="8" t="b">
        <f>AND(C204&gt;30,E204&lt;=0.05)</f>
        <v>0</v>
      </c>
      <c r="K199" s="9" t="b">
        <f t="shared" si="19"/>
        <v>0</v>
      </c>
      <c r="L199" s="10" t="b">
        <f t="shared" si="20"/>
        <v>0</v>
      </c>
    </row>
    <row r="200" spans="1:12" x14ac:dyDescent="0.25">
      <c r="A200">
        <v>10324</v>
      </c>
      <c r="B200">
        <v>46</v>
      </c>
      <c r="C200">
        <v>9.6</v>
      </c>
      <c r="D200">
        <v>30</v>
      </c>
      <c r="E200">
        <v>0</v>
      </c>
      <c r="F200" s="11" t="e">
        <f t="shared" si="16"/>
        <v>#DIV/0!</v>
      </c>
      <c r="G200" s="12">
        <f t="shared" si="17"/>
        <v>0</v>
      </c>
      <c r="H200" s="13" t="str">
        <f t="shared" si="18"/>
        <v>Error</v>
      </c>
      <c r="J200" s="8" t="b">
        <f>AND(C205&gt;30,E205&lt;=0.05)</f>
        <v>0</v>
      </c>
      <c r="K200" s="9" t="b">
        <f t="shared" si="19"/>
        <v>0</v>
      </c>
      <c r="L200" s="10" t="b">
        <f t="shared" si="20"/>
        <v>1</v>
      </c>
    </row>
    <row r="201" spans="1:12" x14ac:dyDescent="0.25">
      <c r="A201">
        <v>10324</v>
      </c>
      <c r="B201">
        <v>59</v>
      </c>
      <c r="C201">
        <v>44</v>
      </c>
      <c r="D201">
        <v>40</v>
      </c>
      <c r="E201">
        <v>0.15</v>
      </c>
      <c r="F201" s="11">
        <f t="shared" si="16"/>
        <v>266.66666666666669</v>
      </c>
      <c r="G201" s="12">
        <f t="shared" si="17"/>
        <v>266.66666666666669</v>
      </c>
      <c r="H201" s="13">
        <f t="shared" si="18"/>
        <v>266.66666666666669</v>
      </c>
      <c r="J201" s="8" t="b">
        <f>AND(C206&gt;30,E206&lt;=0.05)</f>
        <v>0</v>
      </c>
      <c r="K201" s="9" t="b">
        <f t="shared" si="19"/>
        <v>1</v>
      </c>
      <c r="L201" s="10" t="b">
        <f t="shared" si="20"/>
        <v>0</v>
      </c>
    </row>
    <row r="202" spans="1:12" x14ac:dyDescent="0.25">
      <c r="A202">
        <v>10324</v>
      </c>
      <c r="B202">
        <v>63</v>
      </c>
      <c r="C202">
        <v>35.1</v>
      </c>
      <c r="D202">
        <v>80</v>
      </c>
      <c r="E202">
        <v>0.15</v>
      </c>
      <c r="F202" s="11">
        <f t="shared" si="16"/>
        <v>533.33333333333337</v>
      </c>
      <c r="G202" s="12">
        <f t="shared" si="17"/>
        <v>533.33333333333337</v>
      </c>
      <c r="H202" s="13">
        <f t="shared" si="18"/>
        <v>533.33333333333337</v>
      </c>
      <c r="J202" s="8" t="b">
        <f>AND(C207&gt;30,E207&lt;=0.05)</f>
        <v>0</v>
      </c>
      <c r="K202" s="9" t="b">
        <f t="shared" si="19"/>
        <v>1</v>
      </c>
      <c r="L202" s="10" t="b">
        <f t="shared" si="20"/>
        <v>0</v>
      </c>
    </row>
    <row r="203" spans="1:12" x14ac:dyDescent="0.25">
      <c r="A203">
        <v>10325</v>
      </c>
      <c r="B203">
        <v>6</v>
      </c>
      <c r="C203">
        <v>20</v>
      </c>
      <c r="D203">
        <v>6</v>
      </c>
      <c r="E203">
        <v>0</v>
      </c>
      <c r="F203" s="11" t="e">
        <f t="shared" si="16"/>
        <v>#DIV/0!</v>
      </c>
      <c r="G203" s="12">
        <f t="shared" si="17"/>
        <v>0</v>
      </c>
      <c r="H203" s="13" t="str">
        <f t="shared" si="18"/>
        <v>Error</v>
      </c>
      <c r="J203" s="8" t="b">
        <f>AND(C208&gt;30,E208&lt;=0.05)</f>
        <v>0</v>
      </c>
      <c r="K203" s="9" t="b">
        <f t="shared" si="19"/>
        <v>0</v>
      </c>
      <c r="L203" s="10" t="b">
        <f t="shared" si="20"/>
        <v>1</v>
      </c>
    </row>
    <row r="204" spans="1:12" x14ac:dyDescent="0.25">
      <c r="A204">
        <v>10325</v>
      </c>
      <c r="B204">
        <v>13</v>
      </c>
      <c r="C204">
        <v>4.8</v>
      </c>
      <c r="D204">
        <v>12</v>
      </c>
      <c r="E204">
        <v>0</v>
      </c>
      <c r="F204" s="11" t="e">
        <f t="shared" si="16"/>
        <v>#DIV/0!</v>
      </c>
      <c r="G204" s="12">
        <f t="shared" si="17"/>
        <v>0</v>
      </c>
      <c r="H204" s="13" t="str">
        <f t="shared" si="18"/>
        <v>Error</v>
      </c>
      <c r="J204" s="8" t="b">
        <f>AND(C209&gt;30,E209&lt;=0.05)</f>
        <v>0</v>
      </c>
      <c r="K204" s="9" t="b">
        <f t="shared" si="19"/>
        <v>0</v>
      </c>
      <c r="L204" s="10" t="b">
        <f t="shared" si="20"/>
        <v>1</v>
      </c>
    </row>
    <row r="205" spans="1:12" x14ac:dyDescent="0.25">
      <c r="A205">
        <v>10325</v>
      </c>
      <c r="B205">
        <v>14</v>
      </c>
      <c r="C205">
        <v>18.600000000000001</v>
      </c>
      <c r="D205">
        <v>9</v>
      </c>
      <c r="E205">
        <v>0</v>
      </c>
      <c r="F205" s="11" t="e">
        <f t="shared" si="16"/>
        <v>#DIV/0!</v>
      </c>
      <c r="G205" s="12">
        <f t="shared" si="17"/>
        <v>0</v>
      </c>
      <c r="H205" s="13" t="str">
        <f t="shared" si="18"/>
        <v>Error</v>
      </c>
      <c r="J205" s="8" t="b">
        <f>AND(C210&gt;30,E210&lt;=0.05)</f>
        <v>0</v>
      </c>
      <c r="K205" s="9" t="b">
        <f t="shared" si="19"/>
        <v>0</v>
      </c>
      <c r="L205" s="10" t="b">
        <f t="shared" si="20"/>
        <v>1</v>
      </c>
    </row>
    <row r="206" spans="1:12" x14ac:dyDescent="0.25">
      <c r="A206">
        <v>10325</v>
      </c>
      <c r="B206">
        <v>31</v>
      </c>
      <c r="C206">
        <v>10</v>
      </c>
      <c r="D206">
        <v>4</v>
      </c>
      <c r="E206">
        <v>0</v>
      </c>
      <c r="F206" s="11" t="e">
        <f t="shared" si="16"/>
        <v>#DIV/0!</v>
      </c>
      <c r="G206" s="12">
        <f t="shared" si="17"/>
        <v>0</v>
      </c>
      <c r="H206" s="13" t="str">
        <f t="shared" si="18"/>
        <v>Error</v>
      </c>
      <c r="J206" s="8" t="b">
        <f>AND(C211&gt;30,E211&lt;=0.05)</f>
        <v>0</v>
      </c>
      <c r="K206" s="9" t="b">
        <f t="shared" si="19"/>
        <v>0</v>
      </c>
      <c r="L206" s="10" t="b">
        <f t="shared" si="20"/>
        <v>1</v>
      </c>
    </row>
    <row r="207" spans="1:12" x14ac:dyDescent="0.25">
      <c r="A207">
        <v>10325</v>
      </c>
      <c r="B207">
        <v>72</v>
      </c>
      <c r="C207">
        <v>27.8</v>
      </c>
      <c r="D207">
        <v>40</v>
      </c>
      <c r="E207">
        <v>0</v>
      </c>
      <c r="F207" s="11" t="e">
        <f t="shared" si="16"/>
        <v>#DIV/0!</v>
      </c>
      <c r="G207" s="12">
        <f t="shared" si="17"/>
        <v>0</v>
      </c>
      <c r="H207" s="13" t="str">
        <f t="shared" si="18"/>
        <v>Error</v>
      </c>
      <c r="J207" s="8" t="b">
        <f>AND(C212&gt;30,E212&lt;=0.05)</f>
        <v>0</v>
      </c>
      <c r="K207" s="9" t="b">
        <f t="shared" si="19"/>
        <v>0</v>
      </c>
      <c r="L207" s="10" t="b">
        <f t="shared" si="20"/>
        <v>1</v>
      </c>
    </row>
    <row r="208" spans="1:12" x14ac:dyDescent="0.25">
      <c r="A208">
        <v>10326</v>
      </c>
      <c r="B208">
        <v>4</v>
      </c>
      <c r="C208">
        <v>17.600000000000001</v>
      </c>
      <c r="D208">
        <v>24</v>
      </c>
      <c r="E208">
        <v>0</v>
      </c>
      <c r="F208" s="11" t="e">
        <f t="shared" si="16"/>
        <v>#DIV/0!</v>
      </c>
      <c r="G208" s="12">
        <f t="shared" si="17"/>
        <v>0</v>
      </c>
      <c r="H208" s="13" t="str">
        <f t="shared" si="18"/>
        <v>Error</v>
      </c>
      <c r="J208" s="8" t="b">
        <f>AND(C213&gt;30,E213&lt;=0.05)</f>
        <v>0</v>
      </c>
      <c r="K208" s="9" t="b">
        <f t="shared" si="19"/>
        <v>0</v>
      </c>
      <c r="L208" s="10" t="b">
        <f t="shared" si="20"/>
        <v>1</v>
      </c>
    </row>
    <row r="209" spans="1:12" x14ac:dyDescent="0.25">
      <c r="A209">
        <v>10326</v>
      </c>
      <c r="B209">
        <v>57</v>
      </c>
      <c r="C209">
        <v>15.6</v>
      </c>
      <c r="D209">
        <v>16</v>
      </c>
      <c r="E209">
        <v>0</v>
      </c>
      <c r="F209" s="11" t="e">
        <f t="shared" si="16"/>
        <v>#DIV/0!</v>
      </c>
      <c r="G209" s="12">
        <f t="shared" si="17"/>
        <v>0</v>
      </c>
      <c r="H209" s="13" t="str">
        <f t="shared" si="18"/>
        <v>Error</v>
      </c>
      <c r="J209" s="8" t="b">
        <f>AND(C214&gt;30,E214&lt;=0.05)</f>
        <v>0</v>
      </c>
      <c r="K209" s="9" t="b">
        <f t="shared" si="19"/>
        <v>0</v>
      </c>
      <c r="L209" s="10" t="b">
        <f t="shared" si="20"/>
        <v>1</v>
      </c>
    </row>
    <row r="210" spans="1:12" x14ac:dyDescent="0.25">
      <c r="A210">
        <v>10326</v>
      </c>
      <c r="B210">
        <v>75</v>
      </c>
      <c r="C210">
        <v>6.2</v>
      </c>
      <c r="D210">
        <v>50</v>
      </c>
      <c r="E210">
        <v>0</v>
      </c>
      <c r="F210" s="11" t="e">
        <f t="shared" si="16"/>
        <v>#DIV/0!</v>
      </c>
      <c r="G210" s="12">
        <f t="shared" si="17"/>
        <v>0</v>
      </c>
      <c r="H210" s="13" t="str">
        <f t="shared" si="18"/>
        <v>Error</v>
      </c>
      <c r="J210" s="8" t="b">
        <f>AND(C215&gt;30,E215&lt;=0.05)</f>
        <v>1</v>
      </c>
      <c r="K210" s="9" t="b">
        <f t="shared" si="19"/>
        <v>0</v>
      </c>
      <c r="L210" s="10" t="b">
        <f t="shared" si="20"/>
        <v>1</v>
      </c>
    </row>
    <row r="211" spans="1:12" x14ac:dyDescent="0.25">
      <c r="A211">
        <v>10327</v>
      </c>
      <c r="B211">
        <v>2</v>
      </c>
      <c r="C211">
        <v>15.2</v>
      </c>
      <c r="D211">
        <v>25</v>
      </c>
      <c r="E211">
        <v>0.2</v>
      </c>
      <c r="F211" s="11">
        <f t="shared" si="16"/>
        <v>125</v>
      </c>
      <c r="G211" s="12">
        <f t="shared" si="17"/>
        <v>125</v>
      </c>
      <c r="H211" s="13">
        <f t="shared" si="18"/>
        <v>125</v>
      </c>
      <c r="J211" s="8" t="b">
        <f>AND(C216&gt;30,E216&lt;=0.05)</f>
        <v>0</v>
      </c>
      <c r="K211" s="9" t="b">
        <f t="shared" si="19"/>
        <v>0</v>
      </c>
      <c r="L211" s="10" t="b">
        <f t="shared" si="20"/>
        <v>0</v>
      </c>
    </row>
    <row r="212" spans="1:12" x14ac:dyDescent="0.25">
      <c r="A212">
        <v>10327</v>
      </c>
      <c r="B212">
        <v>11</v>
      </c>
      <c r="C212">
        <v>16.8</v>
      </c>
      <c r="D212">
        <v>50</v>
      </c>
      <c r="E212">
        <v>0.2</v>
      </c>
      <c r="F212" s="11">
        <f t="shared" si="16"/>
        <v>250</v>
      </c>
      <c r="G212" s="12">
        <f t="shared" si="17"/>
        <v>250</v>
      </c>
      <c r="H212" s="13">
        <f t="shared" si="18"/>
        <v>250</v>
      </c>
      <c r="J212" s="8" t="b">
        <f>AND(C217&gt;30,E217&lt;=0.05)</f>
        <v>0</v>
      </c>
      <c r="K212" s="9" t="b">
        <f t="shared" si="19"/>
        <v>0</v>
      </c>
      <c r="L212" s="10" t="b">
        <f t="shared" si="20"/>
        <v>0</v>
      </c>
    </row>
    <row r="213" spans="1:12" x14ac:dyDescent="0.25">
      <c r="A213">
        <v>10327</v>
      </c>
      <c r="B213">
        <v>30</v>
      </c>
      <c r="C213">
        <v>20.7</v>
      </c>
      <c r="D213">
        <v>35</v>
      </c>
      <c r="E213">
        <v>0.2</v>
      </c>
      <c r="F213" s="11">
        <f t="shared" si="16"/>
        <v>175</v>
      </c>
      <c r="G213" s="12">
        <f t="shared" si="17"/>
        <v>175</v>
      </c>
      <c r="H213" s="13">
        <f t="shared" si="18"/>
        <v>175</v>
      </c>
      <c r="J213" s="8" t="b">
        <f>AND(C218&gt;30,E218&lt;=0.05)</f>
        <v>0</v>
      </c>
      <c r="K213" s="9" t="b">
        <f t="shared" si="19"/>
        <v>0</v>
      </c>
      <c r="L213" s="10" t="b">
        <f t="shared" si="20"/>
        <v>0</v>
      </c>
    </row>
    <row r="214" spans="1:12" x14ac:dyDescent="0.25">
      <c r="A214">
        <v>10327</v>
      </c>
      <c r="B214">
        <v>58</v>
      </c>
      <c r="C214">
        <v>10.6</v>
      </c>
      <c r="D214">
        <v>30</v>
      </c>
      <c r="E214">
        <v>0.2</v>
      </c>
      <c r="F214" s="11">
        <f t="shared" si="16"/>
        <v>150</v>
      </c>
      <c r="G214" s="12">
        <f t="shared" si="17"/>
        <v>150</v>
      </c>
      <c r="H214" s="13">
        <f t="shared" si="18"/>
        <v>150</v>
      </c>
      <c r="J214" s="8" t="b">
        <f>AND(C219&gt;30,E219&lt;=0.05)</f>
        <v>0</v>
      </c>
      <c r="K214" s="9" t="b">
        <f t="shared" si="19"/>
        <v>0</v>
      </c>
      <c r="L214" s="10" t="b">
        <f t="shared" si="20"/>
        <v>0</v>
      </c>
    </row>
    <row r="215" spans="1:12" x14ac:dyDescent="0.25">
      <c r="A215">
        <v>10328</v>
      </c>
      <c r="B215">
        <v>59</v>
      </c>
      <c r="C215">
        <v>44</v>
      </c>
      <c r="D215">
        <v>9</v>
      </c>
      <c r="E215">
        <v>0</v>
      </c>
      <c r="F215" s="11" t="e">
        <f t="shared" si="16"/>
        <v>#DIV/0!</v>
      </c>
      <c r="G215" s="12">
        <f t="shared" si="17"/>
        <v>0</v>
      </c>
      <c r="H215" s="13" t="str">
        <f t="shared" si="18"/>
        <v>Error</v>
      </c>
      <c r="J215" s="8" t="b">
        <f>AND(C220&gt;30,E220&lt;=0.05)</f>
        <v>1</v>
      </c>
      <c r="K215" s="9" t="b">
        <f t="shared" si="19"/>
        <v>1</v>
      </c>
      <c r="L215" s="10" t="b">
        <f t="shared" si="20"/>
        <v>1</v>
      </c>
    </row>
    <row r="216" spans="1:12" x14ac:dyDescent="0.25">
      <c r="A216">
        <v>10328</v>
      </c>
      <c r="B216">
        <v>65</v>
      </c>
      <c r="C216">
        <v>16.8</v>
      </c>
      <c r="D216">
        <v>40</v>
      </c>
      <c r="E216">
        <v>0</v>
      </c>
      <c r="F216" s="11" t="e">
        <f t="shared" si="16"/>
        <v>#DIV/0!</v>
      </c>
      <c r="G216" s="12">
        <f t="shared" si="17"/>
        <v>0</v>
      </c>
      <c r="H216" s="13" t="str">
        <f t="shared" si="18"/>
        <v>Error</v>
      </c>
      <c r="J216" s="8" t="b">
        <f>AND(C221&gt;30,E221&lt;=0.05)</f>
        <v>1</v>
      </c>
      <c r="K216" s="9" t="b">
        <f t="shared" si="19"/>
        <v>0</v>
      </c>
      <c r="L216" s="10" t="b">
        <f t="shared" si="20"/>
        <v>1</v>
      </c>
    </row>
    <row r="217" spans="1:12" x14ac:dyDescent="0.25">
      <c r="A217">
        <v>10328</v>
      </c>
      <c r="B217">
        <v>68</v>
      </c>
      <c r="C217">
        <v>10</v>
      </c>
      <c r="D217">
        <v>10</v>
      </c>
      <c r="E217">
        <v>0</v>
      </c>
      <c r="F217" s="11" t="e">
        <f t="shared" si="16"/>
        <v>#DIV/0!</v>
      </c>
      <c r="G217" s="12">
        <f t="shared" si="17"/>
        <v>0</v>
      </c>
      <c r="H217" s="13" t="str">
        <f t="shared" si="18"/>
        <v>Error</v>
      </c>
      <c r="J217" s="8" t="b">
        <f>AND(C222&gt;30,E222&lt;=0.05)</f>
        <v>0</v>
      </c>
      <c r="K217" s="9" t="b">
        <f t="shared" si="19"/>
        <v>0</v>
      </c>
      <c r="L217" s="10" t="b">
        <f t="shared" si="20"/>
        <v>1</v>
      </c>
    </row>
    <row r="218" spans="1:12" x14ac:dyDescent="0.25">
      <c r="A218">
        <v>10329</v>
      </c>
      <c r="B218">
        <v>19</v>
      </c>
      <c r="C218">
        <v>7.3</v>
      </c>
      <c r="D218">
        <v>10</v>
      </c>
      <c r="E218">
        <v>0.05</v>
      </c>
      <c r="F218" s="11">
        <f t="shared" si="16"/>
        <v>200</v>
      </c>
      <c r="G218" s="12">
        <f t="shared" si="17"/>
        <v>200</v>
      </c>
      <c r="H218" s="13">
        <f t="shared" si="18"/>
        <v>200</v>
      </c>
      <c r="J218" s="8" t="b">
        <f>AND(C223&gt;30,E223&lt;=0.05)</f>
        <v>0</v>
      </c>
      <c r="K218" s="9" t="b">
        <f t="shared" si="19"/>
        <v>0</v>
      </c>
      <c r="L218" s="10" t="b">
        <f t="shared" si="20"/>
        <v>0</v>
      </c>
    </row>
    <row r="219" spans="1:12" x14ac:dyDescent="0.25">
      <c r="A219">
        <v>10329</v>
      </c>
      <c r="B219">
        <v>30</v>
      </c>
      <c r="C219">
        <v>20.7</v>
      </c>
      <c r="D219">
        <v>8</v>
      </c>
      <c r="E219">
        <v>0.05</v>
      </c>
      <c r="F219" s="11">
        <f t="shared" si="16"/>
        <v>160</v>
      </c>
      <c r="G219" s="12">
        <f t="shared" si="17"/>
        <v>160</v>
      </c>
      <c r="H219" s="13">
        <f t="shared" si="18"/>
        <v>160</v>
      </c>
      <c r="J219" s="8" t="b">
        <f>AND(C224&gt;30,E224&lt;=0.05)</f>
        <v>0</v>
      </c>
      <c r="K219" s="9" t="b">
        <f t="shared" si="19"/>
        <v>0</v>
      </c>
      <c r="L219" s="10" t="b">
        <f t="shared" si="20"/>
        <v>0</v>
      </c>
    </row>
    <row r="220" spans="1:12" x14ac:dyDescent="0.25">
      <c r="A220">
        <v>10329</v>
      </c>
      <c r="B220">
        <v>38</v>
      </c>
      <c r="C220">
        <v>210.8</v>
      </c>
      <c r="D220">
        <v>20</v>
      </c>
      <c r="E220">
        <v>0.05</v>
      </c>
      <c r="F220" s="11">
        <f t="shared" si="16"/>
        <v>400</v>
      </c>
      <c r="G220" s="12">
        <f t="shared" si="17"/>
        <v>400</v>
      </c>
      <c r="H220" s="13">
        <f t="shared" si="18"/>
        <v>400</v>
      </c>
      <c r="J220" s="8" t="b">
        <f>AND(C225&gt;30,E225&lt;=0.05)</f>
        <v>0</v>
      </c>
      <c r="K220" s="9" t="b">
        <f t="shared" si="19"/>
        <v>1</v>
      </c>
      <c r="L220" s="10" t="b">
        <f t="shared" si="20"/>
        <v>0</v>
      </c>
    </row>
    <row r="221" spans="1:12" x14ac:dyDescent="0.25">
      <c r="A221">
        <v>10329</v>
      </c>
      <c r="B221">
        <v>56</v>
      </c>
      <c r="C221">
        <v>30.4</v>
      </c>
      <c r="D221">
        <v>12</v>
      </c>
      <c r="E221">
        <v>0.05</v>
      </c>
      <c r="F221" s="11">
        <f t="shared" si="16"/>
        <v>240</v>
      </c>
      <c r="G221" s="12">
        <f t="shared" si="17"/>
        <v>240</v>
      </c>
      <c r="H221" s="13">
        <f t="shared" si="18"/>
        <v>240</v>
      </c>
      <c r="J221" s="8" t="b">
        <f>AND(C226&gt;30,E226&lt;=0.05)</f>
        <v>0</v>
      </c>
      <c r="K221" s="9" t="b">
        <f t="shared" si="19"/>
        <v>1</v>
      </c>
      <c r="L221" s="10" t="b">
        <f t="shared" si="20"/>
        <v>0</v>
      </c>
    </row>
    <row r="222" spans="1:12" x14ac:dyDescent="0.25">
      <c r="A222">
        <v>10330</v>
      </c>
      <c r="B222">
        <v>26</v>
      </c>
      <c r="C222">
        <v>24.9</v>
      </c>
      <c r="D222">
        <v>50</v>
      </c>
      <c r="E222">
        <v>0.15</v>
      </c>
      <c r="F222" s="11">
        <f t="shared" si="16"/>
        <v>333.33333333333337</v>
      </c>
      <c r="G222" s="12">
        <f t="shared" si="17"/>
        <v>333.33333333333337</v>
      </c>
      <c r="H222" s="13">
        <f t="shared" si="18"/>
        <v>333.33333333333337</v>
      </c>
      <c r="J222" s="8" t="b">
        <f>AND(C227&gt;30,E227&lt;=0.05)</f>
        <v>0</v>
      </c>
      <c r="K222" s="9" t="b">
        <f t="shared" si="19"/>
        <v>0</v>
      </c>
      <c r="L222" s="10" t="b">
        <f t="shared" si="20"/>
        <v>0</v>
      </c>
    </row>
    <row r="223" spans="1:12" x14ac:dyDescent="0.25">
      <c r="A223">
        <v>10330</v>
      </c>
      <c r="B223">
        <v>72</v>
      </c>
      <c r="C223">
        <v>27.8</v>
      </c>
      <c r="D223">
        <v>25</v>
      </c>
      <c r="E223">
        <v>0.15</v>
      </c>
      <c r="F223" s="11">
        <f t="shared" si="16"/>
        <v>166.66666666666669</v>
      </c>
      <c r="G223" s="12">
        <f t="shared" si="17"/>
        <v>166.66666666666669</v>
      </c>
      <c r="H223" s="13">
        <f t="shared" si="18"/>
        <v>166.66666666666669</v>
      </c>
      <c r="J223" s="8" t="b">
        <f>AND(C228&gt;30,E228&lt;=0.05)</f>
        <v>0</v>
      </c>
      <c r="K223" s="9" t="b">
        <f t="shared" si="19"/>
        <v>0</v>
      </c>
      <c r="L223" s="10" t="b">
        <f t="shared" si="20"/>
        <v>0</v>
      </c>
    </row>
    <row r="224" spans="1:12" x14ac:dyDescent="0.25">
      <c r="A224">
        <v>10331</v>
      </c>
      <c r="B224">
        <v>54</v>
      </c>
      <c r="C224">
        <v>5.9</v>
      </c>
      <c r="D224">
        <v>15</v>
      </c>
      <c r="E224">
        <v>0</v>
      </c>
      <c r="F224" s="11" t="e">
        <f t="shared" si="16"/>
        <v>#DIV/0!</v>
      </c>
      <c r="G224" s="12">
        <f t="shared" si="17"/>
        <v>0</v>
      </c>
      <c r="H224" s="13" t="str">
        <f t="shared" si="18"/>
        <v>Error</v>
      </c>
      <c r="J224" s="8" t="b">
        <f>AND(C229&gt;30,E229&lt;=0.05)</f>
        <v>0</v>
      </c>
      <c r="K224" s="9" t="b">
        <f t="shared" si="19"/>
        <v>0</v>
      </c>
      <c r="L224" s="10" t="b">
        <f t="shared" si="20"/>
        <v>1</v>
      </c>
    </row>
    <row r="225" spans="1:12" x14ac:dyDescent="0.25">
      <c r="A225">
        <v>10332</v>
      </c>
      <c r="B225">
        <v>18</v>
      </c>
      <c r="C225">
        <v>50</v>
      </c>
      <c r="D225">
        <v>40</v>
      </c>
      <c r="E225">
        <v>0.2</v>
      </c>
      <c r="F225" s="11">
        <f t="shared" si="16"/>
        <v>200</v>
      </c>
      <c r="G225" s="12">
        <f t="shared" si="17"/>
        <v>200</v>
      </c>
      <c r="H225" s="13">
        <f t="shared" si="18"/>
        <v>200</v>
      </c>
      <c r="J225" s="8" t="b">
        <f>AND(C230&gt;30,E230&lt;=0.05)</f>
        <v>0</v>
      </c>
      <c r="K225" s="9" t="b">
        <f t="shared" si="19"/>
        <v>1</v>
      </c>
      <c r="L225" s="10" t="b">
        <f t="shared" si="20"/>
        <v>0</v>
      </c>
    </row>
    <row r="226" spans="1:12" x14ac:dyDescent="0.25">
      <c r="A226">
        <v>10332</v>
      </c>
      <c r="B226">
        <v>42</v>
      </c>
      <c r="C226">
        <v>11.2</v>
      </c>
      <c r="D226">
        <v>10</v>
      </c>
      <c r="E226">
        <v>0.2</v>
      </c>
      <c r="F226" s="11">
        <f t="shared" si="16"/>
        <v>50</v>
      </c>
      <c r="G226" s="12">
        <f t="shared" si="17"/>
        <v>50</v>
      </c>
      <c r="H226" s="13">
        <f t="shared" si="18"/>
        <v>50</v>
      </c>
      <c r="J226" s="8" t="b">
        <f>AND(C231&gt;30,E231&lt;=0.05)</f>
        <v>0</v>
      </c>
      <c r="K226" s="9" t="b">
        <f t="shared" si="19"/>
        <v>0</v>
      </c>
      <c r="L226" s="10" t="b">
        <f t="shared" si="20"/>
        <v>0</v>
      </c>
    </row>
    <row r="227" spans="1:12" x14ac:dyDescent="0.25">
      <c r="A227">
        <v>10332</v>
      </c>
      <c r="B227">
        <v>47</v>
      </c>
      <c r="C227">
        <v>7.6</v>
      </c>
      <c r="D227">
        <v>16</v>
      </c>
      <c r="E227">
        <v>0.2</v>
      </c>
      <c r="F227" s="11">
        <f t="shared" si="16"/>
        <v>80</v>
      </c>
      <c r="G227" s="12">
        <f t="shared" si="17"/>
        <v>80</v>
      </c>
      <c r="H227" s="13">
        <f t="shared" si="18"/>
        <v>80</v>
      </c>
      <c r="J227" s="8" t="b">
        <f>AND(C232&gt;30,E232&lt;=0.05)</f>
        <v>0</v>
      </c>
      <c r="K227" s="9" t="b">
        <f t="shared" si="19"/>
        <v>0</v>
      </c>
      <c r="L227" s="10" t="b">
        <f t="shared" si="20"/>
        <v>0</v>
      </c>
    </row>
    <row r="228" spans="1:12" x14ac:dyDescent="0.25">
      <c r="A228">
        <v>10333</v>
      </c>
      <c r="B228">
        <v>14</v>
      </c>
      <c r="C228">
        <v>18.600000000000001</v>
      </c>
      <c r="D228">
        <v>10</v>
      </c>
      <c r="E228">
        <v>0</v>
      </c>
      <c r="F228" s="11" t="e">
        <f t="shared" si="16"/>
        <v>#DIV/0!</v>
      </c>
      <c r="G228" s="12">
        <f t="shared" si="17"/>
        <v>0</v>
      </c>
      <c r="H228" s="13" t="str">
        <f t="shared" si="18"/>
        <v>Error</v>
      </c>
      <c r="J228" s="8" t="b">
        <f>AND(C233&gt;30,E233&lt;=0.05)</f>
        <v>0</v>
      </c>
      <c r="K228" s="9" t="b">
        <f t="shared" si="19"/>
        <v>0</v>
      </c>
      <c r="L228" s="10" t="b">
        <f t="shared" si="20"/>
        <v>1</v>
      </c>
    </row>
    <row r="229" spans="1:12" x14ac:dyDescent="0.25">
      <c r="A229">
        <v>10333</v>
      </c>
      <c r="B229">
        <v>21</v>
      </c>
      <c r="C229">
        <v>8</v>
      </c>
      <c r="D229">
        <v>10</v>
      </c>
      <c r="E229">
        <v>0.1</v>
      </c>
      <c r="F229" s="11">
        <f t="shared" si="16"/>
        <v>100</v>
      </c>
      <c r="G229" s="12">
        <f t="shared" si="17"/>
        <v>100</v>
      </c>
      <c r="H229" s="13">
        <f t="shared" si="18"/>
        <v>100</v>
      </c>
      <c r="J229" s="8" t="b">
        <f>AND(C234&gt;30,E234&lt;=0.05)</f>
        <v>0</v>
      </c>
      <c r="K229" s="9" t="b">
        <f t="shared" si="19"/>
        <v>0</v>
      </c>
      <c r="L229" s="10" t="b">
        <f t="shared" si="20"/>
        <v>0</v>
      </c>
    </row>
    <row r="230" spans="1:12" x14ac:dyDescent="0.25">
      <c r="A230">
        <v>10333</v>
      </c>
      <c r="B230">
        <v>71</v>
      </c>
      <c r="C230">
        <v>17.2</v>
      </c>
      <c r="D230">
        <v>40</v>
      </c>
      <c r="E230">
        <v>0.1</v>
      </c>
      <c r="F230" s="11">
        <f t="shared" si="16"/>
        <v>400</v>
      </c>
      <c r="G230" s="12">
        <f t="shared" si="17"/>
        <v>400</v>
      </c>
      <c r="H230" s="13">
        <f t="shared" si="18"/>
        <v>400</v>
      </c>
      <c r="J230" s="8" t="b">
        <f>AND(C235&gt;30,E235&lt;=0.05)</f>
        <v>0</v>
      </c>
      <c r="K230" s="9" t="b">
        <f t="shared" si="19"/>
        <v>0</v>
      </c>
      <c r="L230" s="10" t="b">
        <f t="shared" si="20"/>
        <v>0</v>
      </c>
    </row>
    <row r="231" spans="1:12" x14ac:dyDescent="0.25">
      <c r="A231">
        <v>10334</v>
      </c>
      <c r="B231">
        <v>52</v>
      </c>
      <c r="C231">
        <v>5.6</v>
      </c>
      <c r="D231">
        <v>8</v>
      </c>
      <c r="E231">
        <v>0</v>
      </c>
      <c r="F231" s="11" t="e">
        <f t="shared" si="16"/>
        <v>#DIV/0!</v>
      </c>
      <c r="G231" s="12">
        <f t="shared" si="17"/>
        <v>0</v>
      </c>
      <c r="H231" s="13" t="str">
        <f t="shared" si="18"/>
        <v>Error</v>
      </c>
      <c r="J231" s="8" t="b">
        <f>AND(C236&gt;30,E236&lt;=0.05)</f>
        <v>0</v>
      </c>
      <c r="K231" s="9" t="b">
        <f t="shared" si="19"/>
        <v>0</v>
      </c>
      <c r="L231" s="10" t="b">
        <f t="shared" si="20"/>
        <v>1</v>
      </c>
    </row>
    <row r="232" spans="1:12" x14ac:dyDescent="0.25">
      <c r="A232">
        <v>10334</v>
      </c>
      <c r="B232">
        <v>68</v>
      </c>
      <c r="C232">
        <v>10</v>
      </c>
      <c r="D232">
        <v>10</v>
      </c>
      <c r="E232">
        <v>0</v>
      </c>
      <c r="F232" s="11" t="e">
        <f t="shared" si="16"/>
        <v>#DIV/0!</v>
      </c>
      <c r="G232" s="12">
        <f t="shared" si="17"/>
        <v>0</v>
      </c>
      <c r="H232" s="13" t="str">
        <f t="shared" si="18"/>
        <v>Error</v>
      </c>
      <c r="J232" s="8" t="b">
        <f>AND(C237&gt;30,E237&lt;=0.05)</f>
        <v>0</v>
      </c>
      <c r="K232" s="9" t="b">
        <f t="shared" si="19"/>
        <v>0</v>
      </c>
      <c r="L232" s="10" t="b">
        <f t="shared" si="20"/>
        <v>1</v>
      </c>
    </row>
    <row r="233" spans="1:12" x14ac:dyDescent="0.25">
      <c r="A233">
        <v>10335</v>
      </c>
      <c r="B233">
        <v>2</v>
      </c>
      <c r="C233">
        <v>15.2</v>
      </c>
      <c r="D233">
        <v>7</v>
      </c>
      <c r="E233">
        <v>0.2</v>
      </c>
      <c r="F233" s="11">
        <f t="shared" si="16"/>
        <v>35</v>
      </c>
      <c r="G233" s="12">
        <f t="shared" si="17"/>
        <v>35</v>
      </c>
      <c r="H233" s="13">
        <f t="shared" si="18"/>
        <v>35</v>
      </c>
      <c r="J233" s="8" t="b">
        <f>AND(C238&gt;30,E238&lt;=0.05)</f>
        <v>0</v>
      </c>
      <c r="K233" s="9" t="b">
        <f t="shared" si="19"/>
        <v>0</v>
      </c>
      <c r="L233" s="10" t="b">
        <f t="shared" si="20"/>
        <v>0</v>
      </c>
    </row>
    <row r="234" spans="1:12" x14ac:dyDescent="0.25">
      <c r="A234">
        <v>10335</v>
      </c>
      <c r="B234">
        <v>31</v>
      </c>
      <c r="C234">
        <v>10</v>
      </c>
      <c r="D234">
        <v>25</v>
      </c>
      <c r="E234">
        <v>0.2</v>
      </c>
      <c r="F234" s="11">
        <f t="shared" si="16"/>
        <v>125</v>
      </c>
      <c r="G234" s="12">
        <f t="shared" si="17"/>
        <v>125</v>
      </c>
      <c r="H234" s="13">
        <f t="shared" si="18"/>
        <v>125</v>
      </c>
      <c r="J234" s="8" t="b">
        <f>AND(C239&gt;30,E239&lt;=0.05)</f>
        <v>0</v>
      </c>
      <c r="K234" s="9" t="b">
        <f t="shared" si="19"/>
        <v>0</v>
      </c>
      <c r="L234" s="10" t="b">
        <f t="shared" si="20"/>
        <v>0</v>
      </c>
    </row>
    <row r="235" spans="1:12" x14ac:dyDescent="0.25">
      <c r="A235">
        <v>10335</v>
      </c>
      <c r="B235">
        <v>32</v>
      </c>
      <c r="C235">
        <v>25.6</v>
      </c>
      <c r="D235">
        <v>6</v>
      </c>
      <c r="E235">
        <v>0.2</v>
      </c>
      <c r="F235" s="11">
        <f t="shared" si="16"/>
        <v>30</v>
      </c>
      <c r="G235" s="12">
        <f t="shared" si="17"/>
        <v>30</v>
      </c>
      <c r="H235" s="13">
        <f t="shared" si="18"/>
        <v>30</v>
      </c>
      <c r="J235" s="8" t="b">
        <f>AND(C240&gt;30,E240&lt;=0.05)</f>
        <v>0</v>
      </c>
      <c r="K235" s="9" t="b">
        <f t="shared" si="19"/>
        <v>0</v>
      </c>
      <c r="L235" s="10" t="b">
        <f t="shared" si="20"/>
        <v>0</v>
      </c>
    </row>
    <row r="236" spans="1:12" x14ac:dyDescent="0.25">
      <c r="A236">
        <v>10335</v>
      </c>
      <c r="B236">
        <v>51</v>
      </c>
      <c r="C236">
        <v>42.4</v>
      </c>
      <c r="D236">
        <v>48</v>
      </c>
      <c r="E236">
        <v>0.2</v>
      </c>
      <c r="F236" s="11">
        <f t="shared" si="16"/>
        <v>240</v>
      </c>
      <c r="G236" s="12">
        <f t="shared" si="17"/>
        <v>240</v>
      </c>
      <c r="H236" s="13">
        <f t="shared" si="18"/>
        <v>240</v>
      </c>
      <c r="J236" s="8" t="b">
        <f>AND(C241&gt;30,E241&lt;=0.05)</f>
        <v>0</v>
      </c>
      <c r="K236" s="9" t="b">
        <f t="shared" si="19"/>
        <v>1</v>
      </c>
      <c r="L236" s="10" t="b">
        <f t="shared" si="20"/>
        <v>0</v>
      </c>
    </row>
    <row r="237" spans="1:12" x14ac:dyDescent="0.25">
      <c r="A237">
        <v>10336</v>
      </c>
      <c r="B237">
        <v>4</v>
      </c>
      <c r="C237">
        <v>17.600000000000001</v>
      </c>
      <c r="D237">
        <v>18</v>
      </c>
      <c r="E237">
        <v>0.1</v>
      </c>
      <c r="F237" s="11">
        <f t="shared" si="16"/>
        <v>180</v>
      </c>
      <c r="G237" s="12">
        <f t="shared" si="17"/>
        <v>180</v>
      </c>
      <c r="H237" s="13">
        <f t="shared" si="18"/>
        <v>180</v>
      </c>
      <c r="J237" s="8" t="b">
        <f>AND(C242&gt;30,E242&lt;=0.05)</f>
        <v>0</v>
      </c>
      <c r="K237" s="9" t="b">
        <f t="shared" si="19"/>
        <v>0</v>
      </c>
      <c r="L237" s="10" t="b">
        <f t="shared" si="20"/>
        <v>0</v>
      </c>
    </row>
    <row r="238" spans="1:12" x14ac:dyDescent="0.25">
      <c r="A238">
        <v>10337</v>
      </c>
      <c r="B238">
        <v>23</v>
      </c>
      <c r="C238">
        <v>7.2</v>
      </c>
      <c r="D238">
        <v>40</v>
      </c>
      <c r="E238">
        <v>0</v>
      </c>
      <c r="F238" s="11" t="e">
        <f t="shared" si="16"/>
        <v>#DIV/0!</v>
      </c>
      <c r="G238" s="12">
        <f t="shared" si="17"/>
        <v>0</v>
      </c>
      <c r="H238" s="13" t="str">
        <f t="shared" si="18"/>
        <v>Error</v>
      </c>
      <c r="J238" s="8" t="b">
        <f>AND(C243&gt;30,E243&lt;=0.05)</f>
        <v>1</v>
      </c>
      <c r="K238" s="9" t="b">
        <f t="shared" si="19"/>
        <v>0</v>
      </c>
      <c r="L238" s="10" t="b">
        <f t="shared" si="20"/>
        <v>1</v>
      </c>
    </row>
    <row r="239" spans="1:12" x14ac:dyDescent="0.25">
      <c r="A239">
        <v>10337</v>
      </c>
      <c r="B239">
        <v>26</v>
      </c>
      <c r="C239">
        <v>24.9</v>
      </c>
      <c r="D239">
        <v>24</v>
      </c>
      <c r="E239">
        <v>0</v>
      </c>
      <c r="F239" s="11" t="e">
        <f t="shared" si="16"/>
        <v>#DIV/0!</v>
      </c>
      <c r="G239" s="12">
        <f t="shared" si="17"/>
        <v>0</v>
      </c>
      <c r="H239" s="13" t="str">
        <f t="shared" si="18"/>
        <v>Error</v>
      </c>
      <c r="J239" s="8" t="b">
        <f>AND(C244&gt;30,E244&lt;=0.05)</f>
        <v>0</v>
      </c>
      <c r="K239" s="9" t="b">
        <f t="shared" si="19"/>
        <v>0</v>
      </c>
      <c r="L239" s="10" t="b">
        <f t="shared" si="20"/>
        <v>1</v>
      </c>
    </row>
    <row r="240" spans="1:12" x14ac:dyDescent="0.25">
      <c r="A240">
        <v>10337</v>
      </c>
      <c r="B240">
        <v>36</v>
      </c>
      <c r="C240">
        <v>15.2</v>
      </c>
      <c r="D240">
        <v>20</v>
      </c>
      <c r="E240">
        <v>0</v>
      </c>
      <c r="F240" s="11" t="e">
        <f t="shared" si="16"/>
        <v>#DIV/0!</v>
      </c>
      <c r="G240" s="12">
        <f t="shared" si="17"/>
        <v>0</v>
      </c>
      <c r="H240" s="13" t="str">
        <f t="shared" si="18"/>
        <v>Error</v>
      </c>
      <c r="J240" s="8" t="b">
        <f>AND(C245&gt;30,E245&lt;=0.05)</f>
        <v>0</v>
      </c>
      <c r="K240" s="9" t="b">
        <f t="shared" si="19"/>
        <v>0</v>
      </c>
      <c r="L240" s="10" t="b">
        <f t="shared" si="20"/>
        <v>1</v>
      </c>
    </row>
    <row r="241" spans="1:12" x14ac:dyDescent="0.25">
      <c r="A241">
        <v>10337</v>
      </c>
      <c r="B241">
        <v>37</v>
      </c>
      <c r="C241">
        <v>20.8</v>
      </c>
      <c r="D241">
        <v>28</v>
      </c>
      <c r="E241">
        <v>0</v>
      </c>
      <c r="F241" s="11" t="e">
        <f t="shared" si="16"/>
        <v>#DIV/0!</v>
      </c>
      <c r="G241" s="12">
        <f t="shared" si="17"/>
        <v>0</v>
      </c>
      <c r="H241" s="13" t="str">
        <f t="shared" si="18"/>
        <v>Error</v>
      </c>
      <c r="J241" s="8" t="b">
        <f>AND(C246&gt;30,E246&lt;=0.05)</f>
        <v>1</v>
      </c>
      <c r="K241" s="9" t="b">
        <f t="shared" si="19"/>
        <v>0</v>
      </c>
      <c r="L241" s="10" t="b">
        <f t="shared" si="20"/>
        <v>1</v>
      </c>
    </row>
    <row r="242" spans="1:12" x14ac:dyDescent="0.25">
      <c r="A242">
        <v>10337</v>
      </c>
      <c r="B242">
        <v>72</v>
      </c>
      <c r="C242">
        <v>27.8</v>
      </c>
      <c r="D242">
        <v>25</v>
      </c>
      <c r="E242">
        <v>0</v>
      </c>
      <c r="F242" s="11" t="e">
        <f t="shared" si="16"/>
        <v>#DIV/0!</v>
      </c>
      <c r="G242" s="12">
        <f t="shared" si="17"/>
        <v>0</v>
      </c>
      <c r="H242" s="13" t="str">
        <f t="shared" si="18"/>
        <v>Error</v>
      </c>
      <c r="J242" s="8" t="b">
        <f>AND(C247&gt;30,E247&lt;=0.05)</f>
        <v>1</v>
      </c>
      <c r="K242" s="9" t="b">
        <f t="shared" si="19"/>
        <v>0</v>
      </c>
      <c r="L242" s="10" t="b">
        <f t="shared" si="20"/>
        <v>1</v>
      </c>
    </row>
    <row r="243" spans="1:12" x14ac:dyDescent="0.25">
      <c r="A243">
        <v>10338</v>
      </c>
      <c r="B243">
        <v>17</v>
      </c>
      <c r="C243">
        <v>31.2</v>
      </c>
      <c r="D243">
        <v>20</v>
      </c>
      <c r="E243">
        <v>0</v>
      </c>
      <c r="F243" s="11" t="e">
        <f t="shared" si="16"/>
        <v>#DIV/0!</v>
      </c>
      <c r="G243" s="12">
        <f t="shared" si="17"/>
        <v>0</v>
      </c>
      <c r="H243" s="13" t="str">
        <f t="shared" si="18"/>
        <v>Error</v>
      </c>
      <c r="J243" s="8" t="b">
        <f>AND(C248&gt;30,E248&lt;=0.05)</f>
        <v>1</v>
      </c>
      <c r="K243" s="9" t="b">
        <f t="shared" si="19"/>
        <v>1</v>
      </c>
      <c r="L243" s="10" t="b">
        <f t="shared" si="20"/>
        <v>1</v>
      </c>
    </row>
    <row r="244" spans="1:12" x14ac:dyDescent="0.25">
      <c r="A244">
        <v>10338</v>
      </c>
      <c r="B244">
        <v>30</v>
      </c>
      <c r="C244">
        <v>20.7</v>
      </c>
      <c r="D244">
        <v>15</v>
      </c>
      <c r="E244">
        <v>0</v>
      </c>
      <c r="F244" s="11" t="e">
        <f t="shared" si="16"/>
        <v>#DIV/0!</v>
      </c>
      <c r="G244" s="12">
        <f t="shared" si="17"/>
        <v>0</v>
      </c>
      <c r="H244" s="13" t="str">
        <f t="shared" si="18"/>
        <v>Error</v>
      </c>
      <c r="J244" s="8" t="b">
        <f>AND(C249&gt;30,E249&lt;=0.05)</f>
        <v>0</v>
      </c>
      <c r="K244" s="9" t="b">
        <f t="shared" si="19"/>
        <v>0</v>
      </c>
      <c r="L244" s="10" t="b">
        <f t="shared" si="20"/>
        <v>1</v>
      </c>
    </row>
    <row r="245" spans="1:12" x14ac:dyDescent="0.25">
      <c r="A245">
        <v>10339</v>
      </c>
      <c r="B245">
        <v>4</v>
      </c>
      <c r="C245">
        <v>17.600000000000001</v>
      </c>
      <c r="D245">
        <v>10</v>
      </c>
      <c r="E245">
        <v>0</v>
      </c>
      <c r="F245" s="11" t="e">
        <f t="shared" si="16"/>
        <v>#DIV/0!</v>
      </c>
      <c r="G245" s="12">
        <f t="shared" si="17"/>
        <v>0</v>
      </c>
      <c r="H245" s="13" t="str">
        <f t="shared" si="18"/>
        <v>Error</v>
      </c>
      <c r="J245" s="8" t="b">
        <f>AND(C250&gt;30,E250&lt;=0.05)</f>
        <v>1</v>
      </c>
      <c r="K245" s="9" t="b">
        <f t="shared" si="19"/>
        <v>0</v>
      </c>
      <c r="L245" s="10" t="b">
        <f t="shared" si="20"/>
        <v>1</v>
      </c>
    </row>
    <row r="246" spans="1:12" x14ac:dyDescent="0.25">
      <c r="A246">
        <v>10339</v>
      </c>
      <c r="B246">
        <v>17</v>
      </c>
      <c r="C246">
        <v>31.2</v>
      </c>
      <c r="D246">
        <v>70</v>
      </c>
      <c r="E246">
        <v>0.05</v>
      </c>
      <c r="F246" s="11">
        <f t="shared" si="16"/>
        <v>1400</v>
      </c>
      <c r="G246" s="12">
        <f t="shared" si="17"/>
        <v>1400</v>
      </c>
      <c r="H246" s="13">
        <f t="shared" si="18"/>
        <v>1400</v>
      </c>
      <c r="J246" s="8" t="b">
        <f>AND(C251&gt;30,E251&lt;=0.05)</f>
        <v>0</v>
      </c>
      <c r="K246" s="9" t="b">
        <f t="shared" si="19"/>
        <v>1</v>
      </c>
      <c r="L246" s="10" t="b">
        <f t="shared" si="20"/>
        <v>0</v>
      </c>
    </row>
    <row r="247" spans="1:12" x14ac:dyDescent="0.25">
      <c r="A247">
        <v>10339</v>
      </c>
      <c r="B247">
        <v>62</v>
      </c>
      <c r="C247">
        <v>39.4</v>
      </c>
      <c r="D247">
        <v>28</v>
      </c>
      <c r="E247">
        <v>0</v>
      </c>
      <c r="F247" s="11" t="e">
        <f t="shared" si="16"/>
        <v>#DIV/0!</v>
      </c>
      <c r="G247" s="12">
        <f t="shared" si="17"/>
        <v>0</v>
      </c>
      <c r="H247" s="13" t="str">
        <f t="shared" si="18"/>
        <v>Error</v>
      </c>
      <c r="J247" s="8" t="b">
        <f>AND(C252&gt;30,E252&lt;=0.05)</f>
        <v>0</v>
      </c>
      <c r="K247" s="9" t="b">
        <f t="shared" si="19"/>
        <v>1</v>
      </c>
      <c r="L247" s="10" t="b">
        <f t="shared" si="20"/>
        <v>1</v>
      </c>
    </row>
    <row r="248" spans="1:12" x14ac:dyDescent="0.25">
      <c r="A248">
        <v>10340</v>
      </c>
      <c r="B248">
        <v>18</v>
      </c>
      <c r="C248">
        <v>50</v>
      </c>
      <c r="D248">
        <v>20</v>
      </c>
      <c r="E248">
        <v>0.05</v>
      </c>
      <c r="F248" s="11">
        <f t="shared" si="16"/>
        <v>400</v>
      </c>
      <c r="G248" s="12">
        <f t="shared" si="17"/>
        <v>400</v>
      </c>
      <c r="H248" s="13">
        <f t="shared" si="18"/>
        <v>400</v>
      </c>
      <c r="J248" s="8" t="b">
        <f>AND(C253&gt;30,E253&lt;=0.05)</f>
        <v>0</v>
      </c>
      <c r="K248" s="9" t="b">
        <f t="shared" si="19"/>
        <v>1</v>
      </c>
      <c r="L248" s="10" t="b">
        <f t="shared" si="20"/>
        <v>0</v>
      </c>
    </row>
    <row r="249" spans="1:12" x14ac:dyDescent="0.25">
      <c r="A249">
        <v>10340</v>
      </c>
      <c r="B249">
        <v>41</v>
      </c>
      <c r="C249">
        <v>7.7</v>
      </c>
      <c r="D249">
        <v>12</v>
      </c>
      <c r="E249">
        <v>0.05</v>
      </c>
      <c r="F249" s="11">
        <f t="shared" si="16"/>
        <v>240</v>
      </c>
      <c r="G249" s="12">
        <f t="shared" si="17"/>
        <v>240</v>
      </c>
      <c r="H249" s="13">
        <f t="shared" si="18"/>
        <v>240</v>
      </c>
      <c r="J249" s="8" t="b">
        <f>AND(C254&gt;30,E254&lt;=0.05)</f>
        <v>0</v>
      </c>
      <c r="K249" s="9" t="b">
        <f t="shared" si="19"/>
        <v>0</v>
      </c>
      <c r="L249" s="10" t="b">
        <f t="shared" si="20"/>
        <v>0</v>
      </c>
    </row>
    <row r="250" spans="1:12" x14ac:dyDescent="0.25">
      <c r="A250">
        <v>10340</v>
      </c>
      <c r="B250">
        <v>43</v>
      </c>
      <c r="C250">
        <v>36.799999999999997</v>
      </c>
      <c r="D250">
        <v>40</v>
      </c>
      <c r="E250">
        <v>0.05</v>
      </c>
      <c r="F250" s="11">
        <f t="shared" si="16"/>
        <v>800</v>
      </c>
      <c r="G250" s="12">
        <f t="shared" si="17"/>
        <v>800</v>
      </c>
      <c r="H250" s="13">
        <f t="shared" si="18"/>
        <v>800</v>
      </c>
      <c r="J250" s="8" t="b">
        <f>AND(C255&gt;30,E255&lt;=0.05)</f>
        <v>0</v>
      </c>
      <c r="K250" s="9" t="b">
        <f t="shared" si="19"/>
        <v>1</v>
      </c>
      <c r="L250" s="10" t="b">
        <f t="shared" si="20"/>
        <v>0</v>
      </c>
    </row>
    <row r="251" spans="1:12" x14ac:dyDescent="0.25">
      <c r="A251">
        <v>10341</v>
      </c>
      <c r="B251">
        <v>33</v>
      </c>
      <c r="C251">
        <v>2</v>
      </c>
      <c r="D251">
        <v>8</v>
      </c>
      <c r="E251">
        <v>0</v>
      </c>
      <c r="F251" s="11" t="e">
        <f t="shared" si="16"/>
        <v>#DIV/0!</v>
      </c>
      <c r="G251" s="12">
        <f t="shared" si="17"/>
        <v>0</v>
      </c>
      <c r="H251" s="13" t="str">
        <f t="shared" si="18"/>
        <v>Error</v>
      </c>
      <c r="J251" s="8" t="b">
        <f>AND(C256&gt;30,E256&lt;=0.05)</f>
        <v>0</v>
      </c>
      <c r="K251" s="9" t="b">
        <f t="shared" si="19"/>
        <v>0</v>
      </c>
      <c r="L251" s="10" t="b">
        <f t="shared" si="20"/>
        <v>1</v>
      </c>
    </row>
    <row r="252" spans="1:12" x14ac:dyDescent="0.25">
      <c r="A252">
        <v>10341</v>
      </c>
      <c r="B252">
        <v>59</v>
      </c>
      <c r="C252">
        <v>44</v>
      </c>
      <c r="D252">
        <v>9</v>
      </c>
      <c r="E252">
        <v>0.15</v>
      </c>
      <c r="F252" s="11">
        <f t="shared" si="16"/>
        <v>60</v>
      </c>
      <c r="G252" s="12">
        <f t="shared" si="17"/>
        <v>60</v>
      </c>
      <c r="H252" s="13">
        <f t="shared" si="18"/>
        <v>60</v>
      </c>
      <c r="J252" s="8" t="b">
        <f>AND(C257&gt;30,E257&lt;=0.05)</f>
        <v>0</v>
      </c>
      <c r="K252" s="9" t="b">
        <f t="shared" si="19"/>
        <v>1</v>
      </c>
      <c r="L252" s="10" t="b">
        <f t="shared" si="20"/>
        <v>0</v>
      </c>
    </row>
    <row r="253" spans="1:12" x14ac:dyDescent="0.25">
      <c r="A253">
        <v>10342</v>
      </c>
      <c r="B253">
        <v>2</v>
      </c>
      <c r="C253">
        <v>15.2</v>
      </c>
      <c r="D253">
        <v>24</v>
      </c>
      <c r="E253">
        <v>0.2</v>
      </c>
      <c r="F253" s="11">
        <f t="shared" si="16"/>
        <v>120</v>
      </c>
      <c r="G253" s="12">
        <f t="shared" si="17"/>
        <v>120</v>
      </c>
      <c r="H253" s="13">
        <f t="shared" si="18"/>
        <v>120</v>
      </c>
      <c r="J253" s="8" t="b">
        <f>AND(C258&gt;30,E258&lt;=0.05)</f>
        <v>0</v>
      </c>
      <c r="K253" s="9" t="b">
        <f t="shared" si="19"/>
        <v>0</v>
      </c>
      <c r="L253" s="10" t="b">
        <f t="shared" si="20"/>
        <v>0</v>
      </c>
    </row>
    <row r="254" spans="1:12" x14ac:dyDescent="0.25">
      <c r="A254">
        <v>10342</v>
      </c>
      <c r="B254">
        <v>31</v>
      </c>
      <c r="C254">
        <v>10</v>
      </c>
      <c r="D254">
        <v>56</v>
      </c>
      <c r="E254">
        <v>0.2</v>
      </c>
      <c r="F254" s="11">
        <f t="shared" si="16"/>
        <v>280</v>
      </c>
      <c r="G254" s="12">
        <f t="shared" si="17"/>
        <v>280</v>
      </c>
      <c r="H254" s="13">
        <f t="shared" si="18"/>
        <v>280</v>
      </c>
      <c r="J254" s="8" t="b">
        <f>AND(C259&gt;30,E259&lt;=0.05)</f>
        <v>0</v>
      </c>
      <c r="K254" s="9" t="b">
        <f t="shared" si="19"/>
        <v>0</v>
      </c>
      <c r="L254" s="10" t="b">
        <f t="shared" si="20"/>
        <v>0</v>
      </c>
    </row>
    <row r="255" spans="1:12" x14ac:dyDescent="0.25">
      <c r="A255">
        <v>10342</v>
      </c>
      <c r="B255">
        <v>36</v>
      </c>
      <c r="C255">
        <v>15.2</v>
      </c>
      <c r="D255">
        <v>40</v>
      </c>
      <c r="E255">
        <v>0.2</v>
      </c>
      <c r="F255" s="11">
        <f t="shared" si="16"/>
        <v>200</v>
      </c>
      <c r="G255" s="12">
        <f t="shared" si="17"/>
        <v>200</v>
      </c>
      <c r="H255" s="13">
        <f t="shared" si="18"/>
        <v>200</v>
      </c>
      <c r="J255" s="8" t="b">
        <f>AND(C260&gt;30,E260&lt;=0.05)</f>
        <v>0</v>
      </c>
      <c r="K255" s="9" t="b">
        <f t="shared" si="19"/>
        <v>0</v>
      </c>
      <c r="L255" s="10" t="b">
        <f t="shared" si="20"/>
        <v>0</v>
      </c>
    </row>
    <row r="256" spans="1:12" x14ac:dyDescent="0.25">
      <c r="A256">
        <v>10342</v>
      </c>
      <c r="B256">
        <v>55</v>
      </c>
      <c r="C256">
        <v>19.2</v>
      </c>
      <c r="D256">
        <v>40</v>
      </c>
      <c r="E256">
        <v>0.2</v>
      </c>
      <c r="F256" s="11">
        <f t="shared" si="16"/>
        <v>200</v>
      </c>
      <c r="G256" s="12">
        <f t="shared" si="17"/>
        <v>200</v>
      </c>
      <c r="H256" s="13">
        <f t="shared" si="18"/>
        <v>200</v>
      </c>
      <c r="J256" s="8" t="b">
        <f>AND(C261&gt;30,E261&lt;=0.05)</f>
        <v>0</v>
      </c>
      <c r="K256" s="9" t="b">
        <f t="shared" si="19"/>
        <v>0</v>
      </c>
      <c r="L256" s="10" t="b">
        <f t="shared" si="20"/>
        <v>0</v>
      </c>
    </row>
    <row r="257" spans="1:12" x14ac:dyDescent="0.25">
      <c r="A257">
        <v>10343</v>
      </c>
      <c r="B257">
        <v>64</v>
      </c>
      <c r="C257">
        <v>26.6</v>
      </c>
      <c r="D257">
        <v>50</v>
      </c>
      <c r="E257">
        <v>0</v>
      </c>
      <c r="F257" s="11" t="e">
        <f t="shared" si="16"/>
        <v>#DIV/0!</v>
      </c>
      <c r="G257" s="12">
        <f t="shared" si="17"/>
        <v>0</v>
      </c>
      <c r="H257" s="13" t="str">
        <f t="shared" si="18"/>
        <v>Error</v>
      </c>
      <c r="J257" s="8" t="b">
        <f>AND(C262&gt;30,E262&lt;=0.05)</f>
        <v>1</v>
      </c>
      <c r="K257" s="9" t="b">
        <f t="shared" si="19"/>
        <v>0</v>
      </c>
      <c r="L257" s="10" t="b">
        <f t="shared" si="20"/>
        <v>1</v>
      </c>
    </row>
    <row r="258" spans="1:12" x14ac:dyDescent="0.25">
      <c r="A258">
        <v>10343</v>
      </c>
      <c r="B258">
        <v>68</v>
      </c>
      <c r="C258">
        <v>10</v>
      </c>
      <c r="D258">
        <v>4</v>
      </c>
      <c r="E258">
        <v>0.05</v>
      </c>
      <c r="F258" s="11">
        <f t="shared" si="16"/>
        <v>80</v>
      </c>
      <c r="G258" s="12">
        <f t="shared" si="17"/>
        <v>80</v>
      </c>
      <c r="H258" s="13">
        <f t="shared" si="18"/>
        <v>80</v>
      </c>
      <c r="J258" s="8" t="b">
        <f>AND(C263&gt;30,E263&lt;=0.05)</f>
        <v>0</v>
      </c>
      <c r="K258" s="9" t="b">
        <f t="shared" si="19"/>
        <v>0</v>
      </c>
      <c r="L258" s="10" t="b">
        <f t="shared" si="20"/>
        <v>0</v>
      </c>
    </row>
    <row r="259" spans="1:12" x14ac:dyDescent="0.25">
      <c r="A259">
        <v>10343</v>
      </c>
      <c r="B259">
        <v>76</v>
      </c>
      <c r="C259">
        <v>14.4</v>
      </c>
      <c r="D259">
        <v>15</v>
      </c>
      <c r="E259">
        <v>0</v>
      </c>
      <c r="F259" s="11" t="e">
        <f t="shared" ref="F259:F322" si="21">SUM(D259/E259)</f>
        <v>#DIV/0!</v>
      </c>
      <c r="G259" s="12">
        <f t="shared" ref="G259:G322" si="22">IFERROR(D259/E259,0)</f>
        <v>0</v>
      </c>
      <c r="H259" s="13" t="str">
        <f t="shared" ref="H259:H322" si="23">IFERROR(D259/E259,"Error")</f>
        <v>Error</v>
      </c>
      <c r="J259" s="8" t="b">
        <f>AND(C264&gt;30,E264&lt;=0.05)</f>
        <v>0</v>
      </c>
      <c r="K259" s="9" t="b">
        <f t="shared" ref="K259:K322" si="24">AND(C259&gt;30)</f>
        <v>0</v>
      </c>
      <c r="L259" s="10" t="b">
        <f t="shared" ref="L259:L322" si="25">AND(E259&lt;0.05)</f>
        <v>1</v>
      </c>
    </row>
    <row r="260" spans="1:12" x14ac:dyDescent="0.25">
      <c r="A260">
        <v>10344</v>
      </c>
      <c r="B260">
        <v>4</v>
      </c>
      <c r="C260">
        <v>17.600000000000001</v>
      </c>
      <c r="D260">
        <v>35</v>
      </c>
      <c r="E260">
        <v>0</v>
      </c>
      <c r="F260" s="11" t="e">
        <f t="shared" si="21"/>
        <v>#DIV/0!</v>
      </c>
      <c r="G260" s="12">
        <f t="shared" si="22"/>
        <v>0</v>
      </c>
      <c r="H260" s="13" t="str">
        <f t="shared" si="23"/>
        <v>Error</v>
      </c>
      <c r="J260" s="8" t="b">
        <f>AND(C265&gt;30,E265&lt;=0.05)</f>
        <v>0</v>
      </c>
      <c r="K260" s="9" t="b">
        <f t="shared" si="24"/>
        <v>0</v>
      </c>
      <c r="L260" s="10" t="b">
        <f t="shared" si="25"/>
        <v>1</v>
      </c>
    </row>
    <row r="261" spans="1:12" x14ac:dyDescent="0.25">
      <c r="A261">
        <v>10344</v>
      </c>
      <c r="B261">
        <v>8</v>
      </c>
      <c r="C261">
        <v>32</v>
      </c>
      <c r="D261">
        <v>70</v>
      </c>
      <c r="E261">
        <v>0.25</v>
      </c>
      <c r="F261" s="11">
        <f t="shared" si="21"/>
        <v>280</v>
      </c>
      <c r="G261" s="12">
        <f t="shared" si="22"/>
        <v>280</v>
      </c>
      <c r="H261" s="13">
        <f t="shared" si="23"/>
        <v>280</v>
      </c>
      <c r="J261" s="8" t="b">
        <f>AND(C266&gt;30,E266&lt;=0.05)</f>
        <v>1</v>
      </c>
      <c r="K261" s="9" t="b">
        <f t="shared" si="24"/>
        <v>1</v>
      </c>
      <c r="L261" s="10" t="b">
        <f t="shared" si="25"/>
        <v>0</v>
      </c>
    </row>
    <row r="262" spans="1:12" x14ac:dyDescent="0.25">
      <c r="A262">
        <v>10345</v>
      </c>
      <c r="B262">
        <v>8</v>
      </c>
      <c r="C262">
        <v>32</v>
      </c>
      <c r="D262">
        <v>70</v>
      </c>
      <c r="E262">
        <v>0</v>
      </c>
      <c r="F262" s="11" t="e">
        <f t="shared" si="21"/>
        <v>#DIV/0!</v>
      </c>
      <c r="G262" s="12">
        <f t="shared" si="22"/>
        <v>0</v>
      </c>
      <c r="H262" s="13" t="str">
        <f t="shared" si="23"/>
        <v>Error</v>
      </c>
      <c r="J262" s="8" t="b">
        <f>AND(C267&gt;30,E267&lt;=0.05)</f>
        <v>0</v>
      </c>
      <c r="K262" s="9" t="b">
        <f t="shared" si="24"/>
        <v>1</v>
      </c>
      <c r="L262" s="10" t="b">
        <f t="shared" si="25"/>
        <v>1</v>
      </c>
    </row>
    <row r="263" spans="1:12" x14ac:dyDescent="0.25">
      <c r="A263">
        <v>10345</v>
      </c>
      <c r="B263">
        <v>19</v>
      </c>
      <c r="C263">
        <v>7.3</v>
      </c>
      <c r="D263">
        <v>80</v>
      </c>
      <c r="E263">
        <v>0</v>
      </c>
      <c r="F263" s="11" t="e">
        <f t="shared" si="21"/>
        <v>#DIV/0!</v>
      </c>
      <c r="G263" s="12">
        <f t="shared" si="22"/>
        <v>0</v>
      </c>
      <c r="H263" s="13" t="str">
        <f t="shared" si="23"/>
        <v>Error</v>
      </c>
      <c r="J263" s="8" t="b">
        <f>AND(C268&gt;30,E268&lt;=0.05)</f>
        <v>0</v>
      </c>
      <c r="K263" s="9" t="b">
        <f t="shared" si="24"/>
        <v>0</v>
      </c>
      <c r="L263" s="10" t="b">
        <f t="shared" si="25"/>
        <v>1</v>
      </c>
    </row>
    <row r="264" spans="1:12" x14ac:dyDescent="0.25">
      <c r="A264">
        <v>10345</v>
      </c>
      <c r="B264">
        <v>42</v>
      </c>
      <c r="C264">
        <v>11.2</v>
      </c>
      <c r="D264">
        <v>9</v>
      </c>
      <c r="E264">
        <v>0</v>
      </c>
      <c r="F264" s="11" t="e">
        <f t="shared" si="21"/>
        <v>#DIV/0!</v>
      </c>
      <c r="G264" s="12">
        <f t="shared" si="22"/>
        <v>0</v>
      </c>
      <c r="H264" s="13" t="str">
        <f t="shared" si="23"/>
        <v>Error</v>
      </c>
      <c r="J264" s="8" t="b">
        <f>AND(C269&gt;30,E269&lt;=0.05)</f>
        <v>0</v>
      </c>
      <c r="K264" s="9" t="b">
        <f t="shared" si="24"/>
        <v>0</v>
      </c>
      <c r="L264" s="10" t="b">
        <f t="shared" si="25"/>
        <v>1</v>
      </c>
    </row>
    <row r="265" spans="1:12" x14ac:dyDescent="0.25">
      <c r="A265">
        <v>10346</v>
      </c>
      <c r="B265">
        <v>17</v>
      </c>
      <c r="C265">
        <v>31.2</v>
      </c>
      <c r="D265">
        <v>36</v>
      </c>
      <c r="E265">
        <v>0.1</v>
      </c>
      <c r="F265" s="11">
        <f t="shared" si="21"/>
        <v>360</v>
      </c>
      <c r="G265" s="12">
        <f t="shared" si="22"/>
        <v>360</v>
      </c>
      <c r="H265" s="13">
        <f t="shared" si="23"/>
        <v>360</v>
      </c>
      <c r="J265" s="8" t="b">
        <f>AND(C270&gt;30,E270&lt;=0.05)</f>
        <v>0</v>
      </c>
      <c r="K265" s="9" t="b">
        <f t="shared" si="24"/>
        <v>1</v>
      </c>
      <c r="L265" s="10" t="b">
        <f t="shared" si="25"/>
        <v>0</v>
      </c>
    </row>
    <row r="266" spans="1:12" x14ac:dyDescent="0.25">
      <c r="A266">
        <v>10346</v>
      </c>
      <c r="B266">
        <v>56</v>
      </c>
      <c r="C266">
        <v>30.4</v>
      </c>
      <c r="D266">
        <v>20</v>
      </c>
      <c r="E266">
        <v>0</v>
      </c>
      <c r="F266" s="11" t="e">
        <f t="shared" si="21"/>
        <v>#DIV/0!</v>
      </c>
      <c r="G266" s="12">
        <f t="shared" si="22"/>
        <v>0</v>
      </c>
      <c r="H266" s="13" t="str">
        <f t="shared" si="23"/>
        <v>Error</v>
      </c>
      <c r="J266" s="8" t="b">
        <f>AND(C271&gt;30,E271&lt;=0.05)</f>
        <v>0</v>
      </c>
      <c r="K266" s="9" t="b">
        <f t="shared" si="24"/>
        <v>1</v>
      </c>
      <c r="L266" s="10" t="b">
        <f t="shared" si="25"/>
        <v>1</v>
      </c>
    </row>
    <row r="267" spans="1:12" x14ac:dyDescent="0.25">
      <c r="A267">
        <v>10347</v>
      </c>
      <c r="B267">
        <v>25</v>
      </c>
      <c r="C267">
        <v>11.2</v>
      </c>
      <c r="D267">
        <v>10</v>
      </c>
      <c r="E267">
        <v>0</v>
      </c>
      <c r="F267" s="11" t="e">
        <f t="shared" si="21"/>
        <v>#DIV/0!</v>
      </c>
      <c r="G267" s="12">
        <f t="shared" si="22"/>
        <v>0</v>
      </c>
      <c r="H267" s="13" t="str">
        <f t="shared" si="23"/>
        <v>Error</v>
      </c>
      <c r="J267" s="8" t="b">
        <f>AND(C272&gt;30,E272&lt;=0.05)</f>
        <v>0</v>
      </c>
      <c r="K267" s="9" t="b">
        <f t="shared" si="24"/>
        <v>0</v>
      </c>
      <c r="L267" s="10" t="b">
        <f t="shared" si="25"/>
        <v>1</v>
      </c>
    </row>
    <row r="268" spans="1:12" x14ac:dyDescent="0.25">
      <c r="A268">
        <v>10347</v>
      </c>
      <c r="B268">
        <v>39</v>
      </c>
      <c r="C268">
        <v>14.4</v>
      </c>
      <c r="D268">
        <v>50</v>
      </c>
      <c r="E268">
        <v>0.15</v>
      </c>
      <c r="F268" s="11">
        <f t="shared" si="21"/>
        <v>333.33333333333337</v>
      </c>
      <c r="G268" s="12">
        <f t="shared" si="22"/>
        <v>333.33333333333337</v>
      </c>
      <c r="H268" s="13">
        <f t="shared" si="23"/>
        <v>333.33333333333337</v>
      </c>
      <c r="J268" s="8" t="b">
        <f>AND(C273&gt;30,E273&lt;=0.05)</f>
        <v>0</v>
      </c>
      <c r="K268" s="9" t="b">
        <f t="shared" si="24"/>
        <v>0</v>
      </c>
      <c r="L268" s="10" t="b">
        <f t="shared" si="25"/>
        <v>0</v>
      </c>
    </row>
    <row r="269" spans="1:12" x14ac:dyDescent="0.25">
      <c r="A269">
        <v>10347</v>
      </c>
      <c r="B269">
        <v>40</v>
      </c>
      <c r="C269">
        <v>14.7</v>
      </c>
      <c r="D269">
        <v>4</v>
      </c>
      <c r="E269">
        <v>0</v>
      </c>
      <c r="F269" s="11" t="e">
        <f t="shared" si="21"/>
        <v>#DIV/0!</v>
      </c>
      <c r="G269" s="12">
        <f t="shared" si="22"/>
        <v>0</v>
      </c>
      <c r="H269" s="13" t="str">
        <f t="shared" si="23"/>
        <v>Error</v>
      </c>
      <c r="J269" s="8" t="b">
        <f>AND(C274&gt;30,E274&lt;=0.05)</f>
        <v>0</v>
      </c>
      <c r="K269" s="9" t="b">
        <f t="shared" si="24"/>
        <v>0</v>
      </c>
      <c r="L269" s="10" t="b">
        <f t="shared" si="25"/>
        <v>1</v>
      </c>
    </row>
    <row r="270" spans="1:12" x14ac:dyDescent="0.25">
      <c r="A270">
        <v>10347</v>
      </c>
      <c r="B270">
        <v>75</v>
      </c>
      <c r="C270">
        <v>6.2</v>
      </c>
      <c r="D270">
        <v>6</v>
      </c>
      <c r="E270">
        <v>0.15</v>
      </c>
      <c r="F270" s="11">
        <f t="shared" si="21"/>
        <v>40</v>
      </c>
      <c r="G270" s="12">
        <f t="shared" si="22"/>
        <v>40</v>
      </c>
      <c r="H270" s="13">
        <f t="shared" si="23"/>
        <v>40</v>
      </c>
      <c r="J270" s="8" t="b">
        <f>AND(C275&gt;30,E275&lt;=0.05)</f>
        <v>0</v>
      </c>
      <c r="K270" s="9" t="b">
        <f t="shared" si="24"/>
        <v>0</v>
      </c>
      <c r="L270" s="10" t="b">
        <f t="shared" si="25"/>
        <v>0</v>
      </c>
    </row>
    <row r="271" spans="1:12" x14ac:dyDescent="0.25">
      <c r="A271">
        <v>10348</v>
      </c>
      <c r="B271">
        <v>1</v>
      </c>
      <c r="C271">
        <v>14.4</v>
      </c>
      <c r="D271">
        <v>15</v>
      </c>
      <c r="E271">
        <v>0.15</v>
      </c>
      <c r="F271" s="11">
        <f t="shared" si="21"/>
        <v>100</v>
      </c>
      <c r="G271" s="12">
        <f t="shared" si="22"/>
        <v>100</v>
      </c>
      <c r="H271" s="13">
        <f t="shared" si="23"/>
        <v>100</v>
      </c>
      <c r="J271" s="8" t="b">
        <f>AND(C276&gt;30,E276&lt;=0.05)</f>
        <v>1</v>
      </c>
      <c r="K271" s="9" t="b">
        <f t="shared" si="24"/>
        <v>0</v>
      </c>
      <c r="L271" s="10" t="b">
        <f t="shared" si="25"/>
        <v>0</v>
      </c>
    </row>
    <row r="272" spans="1:12" x14ac:dyDescent="0.25">
      <c r="A272">
        <v>10348</v>
      </c>
      <c r="B272">
        <v>23</v>
      </c>
      <c r="C272">
        <v>7.2</v>
      </c>
      <c r="D272">
        <v>25</v>
      </c>
      <c r="E272">
        <v>0</v>
      </c>
      <c r="F272" s="11" t="e">
        <f t="shared" si="21"/>
        <v>#DIV/0!</v>
      </c>
      <c r="G272" s="12">
        <f t="shared" si="22"/>
        <v>0</v>
      </c>
      <c r="H272" s="13" t="str">
        <f t="shared" si="23"/>
        <v>Error</v>
      </c>
      <c r="J272" s="8" t="b">
        <f>AND(C277&gt;30,E277&lt;=0.05)</f>
        <v>0</v>
      </c>
      <c r="K272" s="9" t="b">
        <f t="shared" si="24"/>
        <v>0</v>
      </c>
      <c r="L272" s="10" t="b">
        <f t="shared" si="25"/>
        <v>1</v>
      </c>
    </row>
    <row r="273" spans="1:12" x14ac:dyDescent="0.25">
      <c r="A273">
        <v>10349</v>
      </c>
      <c r="B273">
        <v>54</v>
      </c>
      <c r="C273">
        <v>5.9</v>
      </c>
      <c r="D273">
        <v>24</v>
      </c>
      <c r="E273">
        <v>0</v>
      </c>
      <c r="F273" s="11" t="e">
        <f t="shared" si="21"/>
        <v>#DIV/0!</v>
      </c>
      <c r="G273" s="12">
        <f t="shared" si="22"/>
        <v>0</v>
      </c>
      <c r="H273" s="13" t="str">
        <f t="shared" si="23"/>
        <v>Error</v>
      </c>
      <c r="J273" s="8" t="b">
        <f>AND(C278&gt;30,E278&lt;=0.05)</f>
        <v>0</v>
      </c>
      <c r="K273" s="9" t="b">
        <f t="shared" si="24"/>
        <v>0</v>
      </c>
      <c r="L273" s="10" t="b">
        <f t="shared" si="25"/>
        <v>1</v>
      </c>
    </row>
    <row r="274" spans="1:12" x14ac:dyDescent="0.25">
      <c r="A274">
        <v>10350</v>
      </c>
      <c r="B274">
        <v>50</v>
      </c>
      <c r="C274">
        <v>13</v>
      </c>
      <c r="D274">
        <v>15</v>
      </c>
      <c r="E274">
        <v>0.1</v>
      </c>
      <c r="F274" s="11">
        <f t="shared" si="21"/>
        <v>150</v>
      </c>
      <c r="G274" s="12">
        <f t="shared" si="22"/>
        <v>150</v>
      </c>
      <c r="H274" s="13">
        <f t="shared" si="23"/>
        <v>150</v>
      </c>
      <c r="J274" s="8" t="b">
        <f>AND(C279&gt;30,E279&lt;=0.05)</f>
        <v>0</v>
      </c>
      <c r="K274" s="9" t="b">
        <f t="shared" si="24"/>
        <v>0</v>
      </c>
      <c r="L274" s="10" t="b">
        <f t="shared" si="25"/>
        <v>0</v>
      </c>
    </row>
    <row r="275" spans="1:12" x14ac:dyDescent="0.25">
      <c r="A275">
        <v>10350</v>
      </c>
      <c r="B275">
        <v>69</v>
      </c>
      <c r="C275">
        <v>28.8</v>
      </c>
      <c r="D275">
        <v>18</v>
      </c>
      <c r="E275">
        <v>0.1</v>
      </c>
      <c r="F275" s="11">
        <f t="shared" si="21"/>
        <v>180</v>
      </c>
      <c r="G275" s="12">
        <f t="shared" si="22"/>
        <v>180</v>
      </c>
      <c r="H275" s="13">
        <f t="shared" si="23"/>
        <v>180</v>
      </c>
      <c r="J275" s="8" t="b">
        <f>AND(C280&gt;30,E280&lt;=0.05)</f>
        <v>0</v>
      </c>
      <c r="K275" s="9" t="b">
        <f t="shared" si="24"/>
        <v>0</v>
      </c>
      <c r="L275" s="10" t="b">
        <f t="shared" si="25"/>
        <v>0</v>
      </c>
    </row>
    <row r="276" spans="1:12" x14ac:dyDescent="0.25">
      <c r="A276">
        <v>10351</v>
      </c>
      <c r="B276">
        <v>38</v>
      </c>
      <c r="C276">
        <v>210.8</v>
      </c>
      <c r="D276">
        <v>20</v>
      </c>
      <c r="E276">
        <v>0.05</v>
      </c>
      <c r="F276" s="11">
        <f t="shared" si="21"/>
        <v>400</v>
      </c>
      <c r="G276" s="12">
        <f t="shared" si="22"/>
        <v>400</v>
      </c>
      <c r="H276" s="13">
        <f t="shared" si="23"/>
        <v>400</v>
      </c>
      <c r="J276" s="8" t="b">
        <f>AND(C281&gt;30,E281&lt;=0.05)</f>
        <v>0</v>
      </c>
      <c r="K276" s="9" t="b">
        <f t="shared" si="24"/>
        <v>1</v>
      </c>
      <c r="L276" s="10" t="b">
        <f t="shared" si="25"/>
        <v>0</v>
      </c>
    </row>
    <row r="277" spans="1:12" x14ac:dyDescent="0.25">
      <c r="A277">
        <v>10351</v>
      </c>
      <c r="B277">
        <v>41</v>
      </c>
      <c r="C277">
        <v>7.7</v>
      </c>
      <c r="D277">
        <v>13</v>
      </c>
      <c r="E277">
        <v>0</v>
      </c>
      <c r="F277" s="11" t="e">
        <f t="shared" si="21"/>
        <v>#DIV/0!</v>
      </c>
      <c r="G277" s="12">
        <f t="shared" si="22"/>
        <v>0</v>
      </c>
      <c r="H277" s="13" t="str">
        <f t="shared" si="23"/>
        <v>Error</v>
      </c>
      <c r="J277" s="8" t="b">
        <f>AND(C282&gt;30,E282&lt;=0.05)</f>
        <v>0</v>
      </c>
      <c r="K277" s="9" t="b">
        <f t="shared" si="24"/>
        <v>0</v>
      </c>
      <c r="L277" s="10" t="b">
        <f t="shared" si="25"/>
        <v>1</v>
      </c>
    </row>
    <row r="278" spans="1:12" x14ac:dyDescent="0.25">
      <c r="A278">
        <v>10351</v>
      </c>
      <c r="B278">
        <v>44</v>
      </c>
      <c r="C278">
        <v>15.5</v>
      </c>
      <c r="D278">
        <v>77</v>
      </c>
      <c r="E278">
        <v>0.05</v>
      </c>
      <c r="F278" s="11">
        <f t="shared" si="21"/>
        <v>1540</v>
      </c>
      <c r="G278" s="12">
        <f t="shared" si="22"/>
        <v>1540</v>
      </c>
      <c r="H278" s="13">
        <f t="shared" si="23"/>
        <v>1540</v>
      </c>
      <c r="J278" s="8" t="b">
        <f>AND(C283&gt;30,E283&lt;=0.05)</f>
        <v>0</v>
      </c>
      <c r="K278" s="9" t="b">
        <f t="shared" si="24"/>
        <v>0</v>
      </c>
      <c r="L278" s="10" t="b">
        <f t="shared" si="25"/>
        <v>0</v>
      </c>
    </row>
    <row r="279" spans="1:12" x14ac:dyDescent="0.25">
      <c r="A279">
        <v>10351</v>
      </c>
      <c r="B279">
        <v>65</v>
      </c>
      <c r="C279">
        <v>16.8</v>
      </c>
      <c r="D279">
        <v>10</v>
      </c>
      <c r="E279">
        <v>0.05</v>
      </c>
      <c r="F279" s="11">
        <f t="shared" si="21"/>
        <v>200</v>
      </c>
      <c r="G279" s="12">
        <f t="shared" si="22"/>
        <v>200</v>
      </c>
      <c r="H279" s="13">
        <f t="shared" si="23"/>
        <v>200</v>
      </c>
      <c r="J279" s="8" t="b">
        <f>AND(C284&gt;30,E284&lt;=0.05)</f>
        <v>0</v>
      </c>
      <c r="K279" s="9" t="b">
        <f t="shared" si="24"/>
        <v>0</v>
      </c>
      <c r="L279" s="10" t="b">
        <f t="shared" si="25"/>
        <v>0</v>
      </c>
    </row>
    <row r="280" spans="1:12" x14ac:dyDescent="0.25">
      <c r="A280">
        <v>10352</v>
      </c>
      <c r="B280">
        <v>24</v>
      </c>
      <c r="C280">
        <v>3.6</v>
      </c>
      <c r="D280">
        <v>10</v>
      </c>
      <c r="E280">
        <v>0</v>
      </c>
      <c r="F280" s="11" t="e">
        <f t="shared" si="21"/>
        <v>#DIV/0!</v>
      </c>
      <c r="G280" s="12">
        <f t="shared" si="22"/>
        <v>0</v>
      </c>
      <c r="H280" s="13" t="str">
        <f t="shared" si="23"/>
        <v>Error</v>
      </c>
      <c r="J280" s="8" t="b">
        <f>AND(C285&gt;30,E285&lt;=0.05)</f>
        <v>1</v>
      </c>
      <c r="K280" s="9" t="b">
        <f t="shared" si="24"/>
        <v>0</v>
      </c>
      <c r="L280" s="10" t="b">
        <f t="shared" si="25"/>
        <v>1</v>
      </c>
    </row>
    <row r="281" spans="1:12" x14ac:dyDescent="0.25">
      <c r="A281">
        <v>10352</v>
      </c>
      <c r="B281">
        <v>54</v>
      </c>
      <c r="C281">
        <v>5.9</v>
      </c>
      <c r="D281">
        <v>20</v>
      </c>
      <c r="E281">
        <v>0.15</v>
      </c>
      <c r="F281" s="11">
        <f t="shared" si="21"/>
        <v>133.33333333333334</v>
      </c>
      <c r="G281" s="12">
        <f t="shared" si="22"/>
        <v>133.33333333333334</v>
      </c>
      <c r="H281" s="13">
        <f t="shared" si="23"/>
        <v>133.33333333333334</v>
      </c>
      <c r="J281" s="8" t="b">
        <f>AND(C286&gt;30,E286&lt;=0.05)</f>
        <v>0</v>
      </c>
      <c r="K281" s="9" t="b">
        <f t="shared" si="24"/>
        <v>0</v>
      </c>
      <c r="L281" s="10" t="b">
        <f t="shared" si="25"/>
        <v>0</v>
      </c>
    </row>
    <row r="282" spans="1:12" x14ac:dyDescent="0.25">
      <c r="A282">
        <v>10353</v>
      </c>
      <c r="B282">
        <v>11</v>
      </c>
      <c r="C282">
        <v>16.8</v>
      </c>
      <c r="D282">
        <v>12</v>
      </c>
      <c r="E282">
        <v>0.2</v>
      </c>
      <c r="F282" s="11">
        <f t="shared" si="21"/>
        <v>60</v>
      </c>
      <c r="G282" s="12">
        <f t="shared" si="22"/>
        <v>60</v>
      </c>
      <c r="H282" s="13">
        <f t="shared" si="23"/>
        <v>60</v>
      </c>
      <c r="J282" s="8" t="b">
        <f>AND(C287&gt;30,E287&lt;=0.05)</f>
        <v>0</v>
      </c>
      <c r="K282" s="9" t="b">
        <f t="shared" si="24"/>
        <v>0</v>
      </c>
      <c r="L282" s="10" t="b">
        <f t="shared" si="25"/>
        <v>0</v>
      </c>
    </row>
    <row r="283" spans="1:12" x14ac:dyDescent="0.25">
      <c r="A283">
        <v>10353</v>
      </c>
      <c r="B283">
        <v>38</v>
      </c>
      <c r="C283">
        <v>210.8</v>
      </c>
      <c r="D283">
        <v>50</v>
      </c>
      <c r="E283">
        <v>0.2</v>
      </c>
      <c r="F283" s="11">
        <f t="shared" si="21"/>
        <v>250</v>
      </c>
      <c r="G283" s="12">
        <f t="shared" si="22"/>
        <v>250</v>
      </c>
      <c r="H283" s="13">
        <f t="shared" si="23"/>
        <v>250</v>
      </c>
      <c r="J283" s="8" t="b">
        <f>AND(C288&gt;30,E288&lt;=0.05)</f>
        <v>0</v>
      </c>
      <c r="K283" s="9" t="b">
        <f t="shared" si="24"/>
        <v>1</v>
      </c>
      <c r="L283" s="10" t="b">
        <f t="shared" si="25"/>
        <v>0</v>
      </c>
    </row>
    <row r="284" spans="1:12" x14ac:dyDescent="0.25">
      <c r="A284">
        <v>10354</v>
      </c>
      <c r="B284">
        <v>1</v>
      </c>
      <c r="C284">
        <v>14.4</v>
      </c>
      <c r="D284">
        <v>12</v>
      </c>
      <c r="E284">
        <v>0</v>
      </c>
      <c r="F284" s="11" t="e">
        <f t="shared" si="21"/>
        <v>#DIV/0!</v>
      </c>
      <c r="G284" s="12">
        <f t="shared" si="22"/>
        <v>0</v>
      </c>
      <c r="H284" s="13" t="str">
        <f t="shared" si="23"/>
        <v>Error</v>
      </c>
      <c r="J284" s="8" t="b">
        <f>AND(C289&gt;30,E289&lt;=0.05)</f>
        <v>0</v>
      </c>
      <c r="K284" s="9" t="b">
        <f t="shared" si="24"/>
        <v>0</v>
      </c>
      <c r="L284" s="10" t="b">
        <f t="shared" si="25"/>
        <v>1</v>
      </c>
    </row>
    <row r="285" spans="1:12" x14ac:dyDescent="0.25">
      <c r="A285">
        <v>10354</v>
      </c>
      <c r="B285">
        <v>29</v>
      </c>
      <c r="C285">
        <v>99</v>
      </c>
      <c r="D285">
        <v>4</v>
      </c>
      <c r="E285">
        <v>0</v>
      </c>
      <c r="F285" s="11" t="e">
        <f t="shared" si="21"/>
        <v>#DIV/0!</v>
      </c>
      <c r="G285" s="12">
        <f t="shared" si="22"/>
        <v>0</v>
      </c>
      <c r="H285" s="13" t="str">
        <f t="shared" si="23"/>
        <v>Error</v>
      </c>
      <c r="J285" s="8" t="b">
        <f>AND(C290&gt;30,E290&lt;=0.05)</f>
        <v>0</v>
      </c>
      <c r="K285" s="9" t="b">
        <f t="shared" si="24"/>
        <v>1</v>
      </c>
      <c r="L285" s="10" t="b">
        <f t="shared" si="25"/>
        <v>1</v>
      </c>
    </row>
    <row r="286" spans="1:12" x14ac:dyDescent="0.25">
      <c r="A286">
        <v>10355</v>
      </c>
      <c r="B286">
        <v>24</v>
      </c>
      <c r="C286">
        <v>3.6</v>
      </c>
      <c r="D286">
        <v>25</v>
      </c>
      <c r="E286">
        <v>0</v>
      </c>
      <c r="F286" s="11" t="e">
        <f t="shared" si="21"/>
        <v>#DIV/0!</v>
      </c>
      <c r="G286" s="12">
        <f t="shared" si="22"/>
        <v>0</v>
      </c>
      <c r="H286" s="13" t="str">
        <f t="shared" si="23"/>
        <v>Error</v>
      </c>
      <c r="J286" s="8" t="b">
        <f>AND(C291&gt;30,E291&lt;=0.05)</f>
        <v>0</v>
      </c>
      <c r="K286" s="9" t="b">
        <f t="shared" si="24"/>
        <v>0</v>
      </c>
      <c r="L286" s="10" t="b">
        <f t="shared" si="25"/>
        <v>1</v>
      </c>
    </row>
    <row r="287" spans="1:12" x14ac:dyDescent="0.25">
      <c r="A287">
        <v>10355</v>
      </c>
      <c r="B287">
        <v>57</v>
      </c>
      <c r="C287">
        <v>15.6</v>
      </c>
      <c r="D287">
        <v>25</v>
      </c>
      <c r="E287">
        <v>0</v>
      </c>
      <c r="F287" s="11" t="e">
        <f t="shared" si="21"/>
        <v>#DIV/0!</v>
      </c>
      <c r="G287" s="12">
        <f t="shared" si="22"/>
        <v>0</v>
      </c>
      <c r="H287" s="13" t="str">
        <f t="shared" si="23"/>
        <v>Error</v>
      </c>
      <c r="J287" s="8" t="b">
        <f>AND(C292&gt;30,E292&lt;=0.05)</f>
        <v>0</v>
      </c>
      <c r="K287" s="9" t="b">
        <f t="shared" si="24"/>
        <v>0</v>
      </c>
      <c r="L287" s="10" t="b">
        <f t="shared" si="25"/>
        <v>1</v>
      </c>
    </row>
    <row r="288" spans="1:12" x14ac:dyDescent="0.25">
      <c r="A288">
        <v>10356</v>
      </c>
      <c r="B288">
        <v>31</v>
      </c>
      <c r="C288">
        <v>10</v>
      </c>
      <c r="D288">
        <v>30</v>
      </c>
      <c r="E288">
        <v>0</v>
      </c>
      <c r="F288" s="11" t="e">
        <f t="shared" si="21"/>
        <v>#DIV/0!</v>
      </c>
      <c r="G288" s="12">
        <f t="shared" si="22"/>
        <v>0</v>
      </c>
      <c r="H288" s="13" t="str">
        <f t="shared" si="23"/>
        <v>Error</v>
      </c>
      <c r="J288" s="8" t="b">
        <f>AND(C293&gt;30,E293&lt;=0.05)</f>
        <v>0</v>
      </c>
      <c r="K288" s="9" t="b">
        <f t="shared" si="24"/>
        <v>0</v>
      </c>
      <c r="L288" s="10" t="b">
        <f t="shared" si="25"/>
        <v>1</v>
      </c>
    </row>
    <row r="289" spans="1:12" x14ac:dyDescent="0.25">
      <c r="A289">
        <v>10356</v>
      </c>
      <c r="B289">
        <v>55</v>
      </c>
      <c r="C289">
        <v>19.2</v>
      </c>
      <c r="D289">
        <v>12</v>
      </c>
      <c r="E289">
        <v>0</v>
      </c>
      <c r="F289" s="11" t="e">
        <f t="shared" si="21"/>
        <v>#DIV/0!</v>
      </c>
      <c r="G289" s="12">
        <f t="shared" si="22"/>
        <v>0</v>
      </c>
      <c r="H289" s="13" t="str">
        <f t="shared" si="23"/>
        <v>Error</v>
      </c>
      <c r="J289" s="8" t="b">
        <f>AND(C294&gt;30,E294&lt;=0.05)</f>
        <v>0</v>
      </c>
      <c r="K289" s="9" t="b">
        <f t="shared" si="24"/>
        <v>0</v>
      </c>
      <c r="L289" s="10" t="b">
        <f t="shared" si="25"/>
        <v>1</v>
      </c>
    </row>
    <row r="290" spans="1:12" x14ac:dyDescent="0.25">
      <c r="A290">
        <v>10356</v>
      </c>
      <c r="B290">
        <v>69</v>
      </c>
      <c r="C290">
        <v>28.8</v>
      </c>
      <c r="D290">
        <v>20</v>
      </c>
      <c r="E290">
        <v>0</v>
      </c>
      <c r="F290" s="11" t="e">
        <f t="shared" si="21"/>
        <v>#DIV/0!</v>
      </c>
      <c r="G290" s="12">
        <f t="shared" si="22"/>
        <v>0</v>
      </c>
      <c r="H290" s="13" t="str">
        <f t="shared" si="23"/>
        <v>Error</v>
      </c>
      <c r="J290" s="8" t="b">
        <f>AND(C295&gt;30,E295&lt;=0.05)</f>
        <v>0</v>
      </c>
      <c r="K290" s="9" t="b">
        <f t="shared" si="24"/>
        <v>0</v>
      </c>
      <c r="L290" s="10" t="b">
        <f t="shared" si="25"/>
        <v>1</v>
      </c>
    </row>
    <row r="291" spans="1:12" x14ac:dyDescent="0.25">
      <c r="A291">
        <v>10357</v>
      </c>
      <c r="B291">
        <v>10</v>
      </c>
      <c r="C291">
        <v>24.8</v>
      </c>
      <c r="D291">
        <v>30</v>
      </c>
      <c r="E291">
        <v>0.2</v>
      </c>
      <c r="F291" s="11">
        <f t="shared" si="21"/>
        <v>150</v>
      </c>
      <c r="G291" s="12">
        <f t="shared" si="22"/>
        <v>150</v>
      </c>
      <c r="H291" s="13">
        <f t="shared" si="23"/>
        <v>150</v>
      </c>
      <c r="J291" s="8" t="b">
        <f>AND(C296&gt;30,E296&lt;=0.05)</f>
        <v>0</v>
      </c>
      <c r="K291" s="9" t="b">
        <f t="shared" si="24"/>
        <v>0</v>
      </c>
      <c r="L291" s="10" t="b">
        <f t="shared" si="25"/>
        <v>0</v>
      </c>
    </row>
    <row r="292" spans="1:12" x14ac:dyDescent="0.25">
      <c r="A292">
        <v>10357</v>
      </c>
      <c r="B292">
        <v>26</v>
      </c>
      <c r="C292">
        <v>24.9</v>
      </c>
      <c r="D292">
        <v>16</v>
      </c>
      <c r="E292">
        <v>0</v>
      </c>
      <c r="F292" s="11" t="e">
        <f t="shared" si="21"/>
        <v>#DIV/0!</v>
      </c>
      <c r="G292" s="12">
        <f t="shared" si="22"/>
        <v>0</v>
      </c>
      <c r="H292" s="13" t="str">
        <f t="shared" si="23"/>
        <v>Error</v>
      </c>
      <c r="J292" s="8" t="b">
        <f>AND(C297&gt;30,E297&lt;=0.05)</f>
        <v>0</v>
      </c>
      <c r="K292" s="9" t="b">
        <f t="shared" si="24"/>
        <v>0</v>
      </c>
      <c r="L292" s="10" t="b">
        <f t="shared" si="25"/>
        <v>1</v>
      </c>
    </row>
    <row r="293" spans="1:12" x14ac:dyDescent="0.25">
      <c r="A293">
        <v>10357</v>
      </c>
      <c r="B293">
        <v>60</v>
      </c>
      <c r="C293">
        <v>27.2</v>
      </c>
      <c r="D293">
        <v>8</v>
      </c>
      <c r="E293">
        <v>0.2</v>
      </c>
      <c r="F293" s="11">
        <f t="shared" si="21"/>
        <v>40</v>
      </c>
      <c r="G293" s="12">
        <f t="shared" si="22"/>
        <v>40</v>
      </c>
      <c r="H293" s="13">
        <f t="shared" si="23"/>
        <v>40</v>
      </c>
      <c r="J293" s="8" t="b">
        <f>AND(C298&gt;30,E298&lt;=0.05)</f>
        <v>0</v>
      </c>
      <c r="K293" s="9" t="b">
        <f t="shared" si="24"/>
        <v>0</v>
      </c>
      <c r="L293" s="10" t="b">
        <f t="shared" si="25"/>
        <v>0</v>
      </c>
    </row>
    <row r="294" spans="1:12" x14ac:dyDescent="0.25">
      <c r="A294">
        <v>10358</v>
      </c>
      <c r="B294">
        <v>24</v>
      </c>
      <c r="C294">
        <v>3.6</v>
      </c>
      <c r="D294">
        <v>10</v>
      </c>
      <c r="E294">
        <v>0.05</v>
      </c>
      <c r="F294" s="11">
        <f t="shared" si="21"/>
        <v>200</v>
      </c>
      <c r="G294" s="12">
        <f t="shared" si="22"/>
        <v>200</v>
      </c>
      <c r="H294" s="13">
        <f t="shared" si="23"/>
        <v>200</v>
      </c>
      <c r="J294" s="8" t="b">
        <f>AND(C299&gt;30,E299&lt;=0.05)</f>
        <v>0</v>
      </c>
      <c r="K294" s="9" t="b">
        <f t="shared" si="24"/>
        <v>0</v>
      </c>
      <c r="L294" s="10" t="b">
        <f t="shared" si="25"/>
        <v>0</v>
      </c>
    </row>
    <row r="295" spans="1:12" x14ac:dyDescent="0.25">
      <c r="A295">
        <v>10358</v>
      </c>
      <c r="B295">
        <v>34</v>
      </c>
      <c r="C295">
        <v>11.2</v>
      </c>
      <c r="D295">
        <v>10</v>
      </c>
      <c r="E295">
        <v>0.05</v>
      </c>
      <c r="F295" s="11">
        <f t="shared" si="21"/>
        <v>200</v>
      </c>
      <c r="G295" s="12">
        <f t="shared" si="22"/>
        <v>200</v>
      </c>
      <c r="H295" s="13">
        <f t="shared" si="23"/>
        <v>200</v>
      </c>
      <c r="J295" s="8" t="b">
        <f>AND(C300&gt;30,E300&lt;=0.05)</f>
        <v>1</v>
      </c>
      <c r="K295" s="9" t="b">
        <f t="shared" si="24"/>
        <v>0</v>
      </c>
      <c r="L295" s="10" t="b">
        <f t="shared" si="25"/>
        <v>0</v>
      </c>
    </row>
    <row r="296" spans="1:12" x14ac:dyDescent="0.25">
      <c r="A296">
        <v>10358</v>
      </c>
      <c r="B296">
        <v>36</v>
      </c>
      <c r="C296">
        <v>15.2</v>
      </c>
      <c r="D296">
        <v>20</v>
      </c>
      <c r="E296">
        <v>0.05</v>
      </c>
      <c r="F296" s="11">
        <f t="shared" si="21"/>
        <v>400</v>
      </c>
      <c r="G296" s="12">
        <f t="shared" si="22"/>
        <v>400</v>
      </c>
      <c r="H296" s="13">
        <f t="shared" si="23"/>
        <v>400</v>
      </c>
      <c r="J296" s="8" t="b">
        <f>AND(C301&gt;30,E301&lt;=0.05)</f>
        <v>1</v>
      </c>
      <c r="K296" s="9" t="b">
        <f t="shared" si="24"/>
        <v>0</v>
      </c>
      <c r="L296" s="10" t="b">
        <f t="shared" si="25"/>
        <v>0</v>
      </c>
    </row>
    <row r="297" spans="1:12" x14ac:dyDescent="0.25">
      <c r="A297">
        <v>10359</v>
      </c>
      <c r="B297">
        <v>16</v>
      </c>
      <c r="C297">
        <v>13.9</v>
      </c>
      <c r="D297">
        <v>56</v>
      </c>
      <c r="E297">
        <v>0.05</v>
      </c>
      <c r="F297" s="11">
        <f t="shared" si="21"/>
        <v>1120</v>
      </c>
      <c r="G297" s="12">
        <f t="shared" si="22"/>
        <v>1120</v>
      </c>
      <c r="H297" s="13">
        <f t="shared" si="23"/>
        <v>1120</v>
      </c>
      <c r="J297" s="8" t="b">
        <f>AND(C302&gt;30,E302&lt;=0.05)</f>
        <v>1</v>
      </c>
      <c r="K297" s="9" t="b">
        <f t="shared" si="24"/>
        <v>0</v>
      </c>
      <c r="L297" s="10" t="b">
        <f t="shared" si="25"/>
        <v>0</v>
      </c>
    </row>
    <row r="298" spans="1:12" x14ac:dyDescent="0.25">
      <c r="A298">
        <v>10359</v>
      </c>
      <c r="B298">
        <v>31</v>
      </c>
      <c r="C298">
        <v>10</v>
      </c>
      <c r="D298">
        <v>70</v>
      </c>
      <c r="E298">
        <v>0.05</v>
      </c>
      <c r="F298" s="11">
        <f t="shared" si="21"/>
        <v>1400</v>
      </c>
      <c r="G298" s="12">
        <f t="shared" si="22"/>
        <v>1400</v>
      </c>
      <c r="H298" s="13">
        <f t="shared" si="23"/>
        <v>1400</v>
      </c>
      <c r="J298" s="8" t="b">
        <f>AND(C303&gt;30,E303&lt;=0.05)</f>
        <v>0</v>
      </c>
      <c r="K298" s="9" t="b">
        <f t="shared" si="24"/>
        <v>0</v>
      </c>
      <c r="L298" s="10" t="b">
        <f t="shared" si="25"/>
        <v>0</v>
      </c>
    </row>
    <row r="299" spans="1:12" x14ac:dyDescent="0.25">
      <c r="A299">
        <v>10359</v>
      </c>
      <c r="B299">
        <v>60</v>
      </c>
      <c r="C299">
        <v>27.2</v>
      </c>
      <c r="D299">
        <v>80</v>
      </c>
      <c r="E299">
        <v>0.05</v>
      </c>
      <c r="F299" s="11">
        <f t="shared" si="21"/>
        <v>1600</v>
      </c>
      <c r="G299" s="12">
        <f t="shared" si="22"/>
        <v>1600</v>
      </c>
      <c r="H299" s="13">
        <f t="shared" si="23"/>
        <v>1600</v>
      </c>
      <c r="J299" s="8" t="b">
        <f>AND(C304&gt;30,E304&lt;=0.05)</f>
        <v>0</v>
      </c>
      <c r="K299" s="9" t="b">
        <f t="shared" si="24"/>
        <v>0</v>
      </c>
      <c r="L299" s="10" t="b">
        <f t="shared" si="25"/>
        <v>0</v>
      </c>
    </row>
    <row r="300" spans="1:12" x14ac:dyDescent="0.25">
      <c r="A300">
        <v>10360</v>
      </c>
      <c r="B300">
        <v>28</v>
      </c>
      <c r="C300">
        <v>36.4</v>
      </c>
      <c r="D300">
        <v>30</v>
      </c>
      <c r="E300">
        <v>0</v>
      </c>
      <c r="F300" s="11" t="e">
        <f t="shared" si="21"/>
        <v>#DIV/0!</v>
      </c>
      <c r="G300" s="12">
        <f t="shared" si="22"/>
        <v>0</v>
      </c>
      <c r="H300" s="13" t="str">
        <f t="shared" si="23"/>
        <v>Error</v>
      </c>
      <c r="J300" s="8" t="b">
        <f>AND(C305&gt;30,E305&lt;=0.05)</f>
        <v>0</v>
      </c>
      <c r="K300" s="9" t="b">
        <f t="shared" si="24"/>
        <v>1</v>
      </c>
      <c r="L300" s="10" t="b">
        <f t="shared" si="25"/>
        <v>1</v>
      </c>
    </row>
    <row r="301" spans="1:12" x14ac:dyDescent="0.25">
      <c r="A301">
        <v>10360</v>
      </c>
      <c r="B301">
        <v>29</v>
      </c>
      <c r="C301">
        <v>99</v>
      </c>
      <c r="D301">
        <v>35</v>
      </c>
      <c r="E301">
        <v>0</v>
      </c>
      <c r="F301" s="11" t="e">
        <f t="shared" si="21"/>
        <v>#DIV/0!</v>
      </c>
      <c r="G301" s="12">
        <f t="shared" si="22"/>
        <v>0</v>
      </c>
      <c r="H301" s="13" t="str">
        <f t="shared" si="23"/>
        <v>Error</v>
      </c>
      <c r="J301" s="8" t="b">
        <f>AND(C306&gt;30,E306&lt;=0.05)</f>
        <v>0</v>
      </c>
      <c r="K301" s="9" t="b">
        <f t="shared" si="24"/>
        <v>1</v>
      </c>
      <c r="L301" s="10" t="b">
        <f t="shared" si="25"/>
        <v>1</v>
      </c>
    </row>
    <row r="302" spans="1:12" x14ac:dyDescent="0.25">
      <c r="A302">
        <v>10360</v>
      </c>
      <c r="B302">
        <v>38</v>
      </c>
      <c r="C302">
        <v>210.8</v>
      </c>
      <c r="D302">
        <v>10</v>
      </c>
      <c r="E302">
        <v>0</v>
      </c>
      <c r="F302" s="11" t="e">
        <f t="shared" si="21"/>
        <v>#DIV/0!</v>
      </c>
      <c r="G302" s="12">
        <f t="shared" si="22"/>
        <v>0</v>
      </c>
      <c r="H302" s="13" t="str">
        <f t="shared" si="23"/>
        <v>Error</v>
      </c>
      <c r="J302" s="8" t="b">
        <f>AND(C307&gt;30,E307&lt;=0.05)</f>
        <v>0</v>
      </c>
      <c r="K302" s="9" t="b">
        <f t="shared" si="24"/>
        <v>1</v>
      </c>
      <c r="L302" s="10" t="b">
        <f t="shared" si="25"/>
        <v>1</v>
      </c>
    </row>
    <row r="303" spans="1:12" x14ac:dyDescent="0.25">
      <c r="A303">
        <v>10360</v>
      </c>
      <c r="B303">
        <v>49</v>
      </c>
      <c r="C303">
        <v>16</v>
      </c>
      <c r="D303">
        <v>35</v>
      </c>
      <c r="E303">
        <v>0</v>
      </c>
      <c r="F303" s="11" t="e">
        <f t="shared" si="21"/>
        <v>#DIV/0!</v>
      </c>
      <c r="G303" s="12">
        <f t="shared" si="22"/>
        <v>0</v>
      </c>
      <c r="H303" s="13" t="str">
        <f t="shared" si="23"/>
        <v>Error</v>
      </c>
      <c r="J303" s="8" t="b">
        <f>AND(C308&gt;30,E308&lt;=0.05)</f>
        <v>1</v>
      </c>
      <c r="K303" s="9" t="b">
        <f t="shared" si="24"/>
        <v>0</v>
      </c>
      <c r="L303" s="10" t="b">
        <f t="shared" si="25"/>
        <v>1</v>
      </c>
    </row>
    <row r="304" spans="1:12" x14ac:dyDescent="0.25">
      <c r="A304">
        <v>10360</v>
      </c>
      <c r="B304">
        <v>54</v>
      </c>
      <c r="C304">
        <v>5.9</v>
      </c>
      <c r="D304">
        <v>28</v>
      </c>
      <c r="E304">
        <v>0</v>
      </c>
      <c r="F304" s="11" t="e">
        <f t="shared" si="21"/>
        <v>#DIV/0!</v>
      </c>
      <c r="G304" s="12">
        <f t="shared" si="22"/>
        <v>0</v>
      </c>
      <c r="H304" s="13" t="str">
        <f t="shared" si="23"/>
        <v>Error</v>
      </c>
      <c r="J304" s="8" t="b">
        <f>AND(C309&gt;30,E309&lt;=0.05)</f>
        <v>0</v>
      </c>
      <c r="K304" s="9" t="b">
        <f t="shared" si="24"/>
        <v>0</v>
      </c>
      <c r="L304" s="10" t="b">
        <f t="shared" si="25"/>
        <v>1</v>
      </c>
    </row>
    <row r="305" spans="1:12" x14ac:dyDescent="0.25">
      <c r="A305">
        <v>10361</v>
      </c>
      <c r="B305">
        <v>39</v>
      </c>
      <c r="C305">
        <v>14.4</v>
      </c>
      <c r="D305">
        <v>54</v>
      </c>
      <c r="E305">
        <v>0.1</v>
      </c>
      <c r="F305" s="11">
        <f t="shared" si="21"/>
        <v>540</v>
      </c>
      <c r="G305" s="12">
        <f t="shared" si="22"/>
        <v>540</v>
      </c>
      <c r="H305" s="13">
        <f t="shared" si="23"/>
        <v>540</v>
      </c>
      <c r="J305" s="8" t="b">
        <f>AND(C310&gt;30,E310&lt;=0.05)</f>
        <v>0</v>
      </c>
      <c r="K305" s="9" t="b">
        <f t="shared" si="24"/>
        <v>0</v>
      </c>
      <c r="L305" s="10" t="b">
        <f t="shared" si="25"/>
        <v>0</v>
      </c>
    </row>
    <row r="306" spans="1:12" x14ac:dyDescent="0.25">
      <c r="A306">
        <v>10361</v>
      </c>
      <c r="B306">
        <v>60</v>
      </c>
      <c r="C306">
        <v>27.2</v>
      </c>
      <c r="D306">
        <v>55</v>
      </c>
      <c r="E306">
        <v>0.1</v>
      </c>
      <c r="F306" s="11">
        <f t="shared" si="21"/>
        <v>550</v>
      </c>
      <c r="G306" s="12">
        <f t="shared" si="22"/>
        <v>550</v>
      </c>
      <c r="H306" s="13">
        <f t="shared" si="23"/>
        <v>550</v>
      </c>
      <c r="J306" s="8" t="b">
        <f>AND(C311&gt;30,E311&lt;=0.05)</f>
        <v>0</v>
      </c>
      <c r="K306" s="9" t="b">
        <f t="shared" si="24"/>
        <v>0</v>
      </c>
      <c r="L306" s="10" t="b">
        <f t="shared" si="25"/>
        <v>0</v>
      </c>
    </row>
    <row r="307" spans="1:12" x14ac:dyDescent="0.25">
      <c r="A307">
        <v>10362</v>
      </c>
      <c r="B307">
        <v>25</v>
      </c>
      <c r="C307">
        <v>11.2</v>
      </c>
      <c r="D307">
        <v>50</v>
      </c>
      <c r="E307">
        <v>0</v>
      </c>
      <c r="F307" s="11" t="e">
        <f t="shared" si="21"/>
        <v>#DIV/0!</v>
      </c>
      <c r="G307" s="12">
        <f t="shared" si="22"/>
        <v>0</v>
      </c>
      <c r="H307" s="13" t="str">
        <f t="shared" si="23"/>
        <v>Error</v>
      </c>
      <c r="J307" s="8" t="b">
        <f>AND(C312&gt;30,E312&lt;=0.05)</f>
        <v>0</v>
      </c>
      <c r="K307" s="9" t="b">
        <f t="shared" si="24"/>
        <v>0</v>
      </c>
      <c r="L307" s="10" t="b">
        <f t="shared" si="25"/>
        <v>1</v>
      </c>
    </row>
    <row r="308" spans="1:12" x14ac:dyDescent="0.25">
      <c r="A308">
        <v>10362</v>
      </c>
      <c r="B308">
        <v>51</v>
      </c>
      <c r="C308">
        <v>42.4</v>
      </c>
      <c r="D308">
        <v>20</v>
      </c>
      <c r="E308">
        <v>0</v>
      </c>
      <c r="F308" s="11" t="e">
        <f t="shared" si="21"/>
        <v>#DIV/0!</v>
      </c>
      <c r="G308" s="12">
        <f t="shared" si="22"/>
        <v>0</v>
      </c>
      <c r="H308" s="13" t="str">
        <f t="shared" si="23"/>
        <v>Error</v>
      </c>
      <c r="J308" s="8" t="b">
        <f>AND(C313&gt;30,E313&lt;=0.05)</f>
        <v>0</v>
      </c>
      <c r="K308" s="9" t="b">
        <f t="shared" si="24"/>
        <v>1</v>
      </c>
      <c r="L308" s="10" t="b">
        <f t="shared" si="25"/>
        <v>1</v>
      </c>
    </row>
    <row r="309" spans="1:12" x14ac:dyDescent="0.25">
      <c r="A309">
        <v>10362</v>
      </c>
      <c r="B309">
        <v>54</v>
      </c>
      <c r="C309">
        <v>5.9</v>
      </c>
      <c r="D309">
        <v>24</v>
      </c>
      <c r="E309">
        <v>0</v>
      </c>
      <c r="F309" s="11" t="e">
        <f t="shared" si="21"/>
        <v>#DIV/0!</v>
      </c>
      <c r="G309" s="12">
        <f t="shared" si="22"/>
        <v>0</v>
      </c>
      <c r="H309" s="13" t="str">
        <f t="shared" si="23"/>
        <v>Error</v>
      </c>
      <c r="J309" s="8" t="b">
        <f>AND(C314&gt;30,E314&lt;=0.05)</f>
        <v>0</v>
      </c>
      <c r="K309" s="9" t="b">
        <f t="shared" si="24"/>
        <v>0</v>
      </c>
      <c r="L309" s="10" t="b">
        <f t="shared" si="25"/>
        <v>1</v>
      </c>
    </row>
    <row r="310" spans="1:12" x14ac:dyDescent="0.25">
      <c r="A310">
        <v>10363</v>
      </c>
      <c r="B310">
        <v>31</v>
      </c>
      <c r="C310">
        <v>10</v>
      </c>
      <c r="D310">
        <v>20</v>
      </c>
      <c r="E310">
        <v>0</v>
      </c>
      <c r="F310" s="11" t="e">
        <f t="shared" si="21"/>
        <v>#DIV/0!</v>
      </c>
      <c r="G310" s="12">
        <f t="shared" si="22"/>
        <v>0</v>
      </c>
      <c r="H310" s="13" t="str">
        <f t="shared" si="23"/>
        <v>Error</v>
      </c>
      <c r="J310" s="8" t="b">
        <f>AND(C315&gt;30,E315&lt;=0.05)</f>
        <v>0</v>
      </c>
      <c r="K310" s="9" t="b">
        <f t="shared" si="24"/>
        <v>0</v>
      </c>
      <c r="L310" s="10" t="b">
        <f t="shared" si="25"/>
        <v>1</v>
      </c>
    </row>
    <row r="311" spans="1:12" x14ac:dyDescent="0.25">
      <c r="A311">
        <v>10363</v>
      </c>
      <c r="B311">
        <v>75</v>
      </c>
      <c r="C311">
        <v>6.2</v>
      </c>
      <c r="D311">
        <v>12</v>
      </c>
      <c r="E311">
        <v>0</v>
      </c>
      <c r="F311" s="11" t="e">
        <f t="shared" si="21"/>
        <v>#DIV/0!</v>
      </c>
      <c r="G311" s="12">
        <f t="shared" si="22"/>
        <v>0</v>
      </c>
      <c r="H311" s="13" t="str">
        <f t="shared" si="23"/>
        <v>Error</v>
      </c>
      <c r="J311" s="8" t="b">
        <f>AND(C316&gt;30,E316&lt;=0.05)</f>
        <v>0</v>
      </c>
      <c r="K311" s="9" t="b">
        <f t="shared" si="24"/>
        <v>0</v>
      </c>
      <c r="L311" s="10" t="b">
        <f t="shared" si="25"/>
        <v>1</v>
      </c>
    </row>
    <row r="312" spans="1:12" x14ac:dyDescent="0.25">
      <c r="A312">
        <v>10363</v>
      </c>
      <c r="B312">
        <v>76</v>
      </c>
      <c r="C312">
        <v>14.4</v>
      </c>
      <c r="D312">
        <v>12</v>
      </c>
      <c r="E312">
        <v>0</v>
      </c>
      <c r="F312" s="11" t="e">
        <f t="shared" si="21"/>
        <v>#DIV/0!</v>
      </c>
      <c r="G312" s="12">
        <f t="shared" si="22"/>
        <v>0</v>
      </c>
      <c r="H312" s="13" t="str">
        <f t="shared" si="23"/>
        <v>Error</v>
      </c>
      <c r="J312" s="8" t="b">
        <f>AND(C317&gt;30,E317&lt;=0.05)</f>
        <v>0</v>
      </c>
      <c r="K312" s="9" t="b">
        <f t="shared" si="24"/>
        <v>0</v>
      </c>
      <c r="L312" s="10" t="b">
        <f t="shared" si="25"/>
        <v>1</v>
      </c>
    </row>
    <row r="313" spans="1:12" x14ac:dyDescent="0.25">
      <c r="A313">
        <v>10364</v>
      </c>
      <c r="B313">
        <v>69</v>
      </c>
      <c r="C313">
        <v>28.8</v>
      </c>
      <c r="D313">
        <v>30</v>
      </c>
      <c r="E313">
        <v>0</v>
      </c>
      <c r="F313" s="11" t="e">
        <f t="shared" si="21"/>
        <v>#DIV/0!</v>
      </c>
      <c r="G313" s="12">
        <f t="shared" si="22"/>
        <v>0</v>
      </c>
      <c r="H313" s="13" t="str">
        <f t="shared" si="23"/>
        <v>Error</v>
      </c>
      <c r="J313" s="8" t="b">
        <f>AND(C318&gt;30,E318&lt;=0.05)</f>
        <v>0</v>
      </c>
      <c r="K313" s="9" t="b">
        <f t="shared" si="24"/>
        <v>0</v>
      </c>
      <c r="L313" s="10" t="b">
        <f t="shared" si="25"/>
        <v>1</v>
      </c>
    </row>
    <row r="314" spans="1:12" x14ac:dyDescent="0.25">
      <c r="A314">
        <v>10364</v>
      </c>
      <c r="B314">
        <v>71</v>
      </c>
      <c r="C314">
        <v>17.2</v>
      </c>
      <c r="D314">
        <v>5</v>
      </c>
      <c r="E314">
        <v>0</v>
      </c>
      <c r="F314" s="11" t="e">
        <f t="shared" si="21"/>
        <v>#DIV/0!</v>
      </c>
      <c r="G314" s="12">
        <f t="shared" si="22"/>
        <v>0</v>
      </c>
      <c r="H314" s="13" t="str">
        <f t="shared" si="23"/>
        <v>Error</v>
      </c>
      <c r="J314" s="8" t="b">
        <f>AND(C319&gt;30,E319&lt;=0.05)</f>
        <v>0</v>
      </c>
      <c r="K314" s="9" t="b">
        <f t="shared" si="24"/>
        <v>0</v>
      </c>
      <c r="L314" s="10" t="b">
        <f t="shared" si="25"/>
        <v>1</v>
      </c>
    </row>
    <row r="315" spans="1:12" x14ac:dyDescent="0.25">
      <c r="A315">
        <v>10365</v>
      </c>
      <c r="B315">
        <v>11</v>
      </c>
      <c r="C315">
        <v>16.8</v>
      </c>
      <c r="D315">
        <v>24</v>
      </c>
      <c r="E315">
        <v>0</v>
      </c>
      <c r="F315" s="11" t="e">
        <f t="shared" si="21"/>
        <v>#DIV/0!</v>
      </c>
      <c r="G315" s="12">
        <f t="shared" si="22"/>
        <v>0</v>
      </c>
      <c r="H315" s="13" t="str">
        <f t="shared" si="23"/>
        <v>Error</v>
      </c>
      <c r="J315" s="8" t="b">
        <f>AND(C320&gt;30,E320&lt;=0.05)</f>
        <v>0</v>
      </c>
      <c r="K315" s="9" t="b">
        <f t="shared" si="24"/>
        <v>0</v>
      </c>
      <c r="L315" s="10" t="b">
        <f t="shared" si="25"/>
        <v>1</v>
      </c>
    </row>
    <row r="316" spans="1:12" x14ac:dyDescent="0.25">
      <c r="A316">
        <v>10366</v>
      </c>
      <c r="B316">
        <v>65</v>
      </c>
      <c r="C316">
        <v>16.8</v>
      </c>
      <c r="D316">
        <v>5</v>
      </c>
      <c r="E316">
        <v>0</v>
      </c>
      <c r="F316" s="11" t="e">
        <f t="shared" si="21"/>
        <v>#DIV/0!</v>
      </c>
      <c r="G316" s="12">
        <f t="shared" si="22"/>
        <v>0</v>
      </c>
      <c r="H316" s="13" t="str">
        <f t="shared" si="23"/>
        <v>Error</v>
      </c>
      <c r="J316" s="8" t="b">
        <f>AND(C321&gt;30,E321&lt;=0.05)</f>
        <v>0</v>
      </c>
      <c r="K316" s="9" t="b">
        <f t="shared" si="24"/>
        <v>0</v>
      </c>
      <c r="L316" s="10" t="b">
        <f t="shared" si="25"/>
        <v>1</v>
      </c>
    </row>
    <row r="317" spans="1:12" x14ac:dyDescent="0.25">
      <c r="A317">
        <v>10366</v>
      </c>
      <c r="B317">
        <v>77</v>
      </c>
      <c r="C317">
        <v>10.4</v>
      </c>
      <c r="D317">
        <v>5</v>
      </c>
      <c r="E317">
        <v>0</v>
      </c>
      <c r="F317" s="11" t="e">
        <f t="shared" si="21"/>
        <v>#DIV/0!</v>
      </c>
      <c r="G317" s="12">
        <f t="shared" si="22"/>
        <v>0</v>
      </c>
      <c r="H317" s="13" t="str">
        <f t="shared" si="23"/>
        <v>Error</v>
      </c>
      <c r="J317" s="8" t="b">
        <f>AND(C322&gt;30,E322&lt;=0.05)</f>
        <v>0</v>
      </c>
      <c r="K317" s="9" t="b">
        <f t="shared" si="24"/>
        <v>0</v>
      </c>
      <c r="L317" s="10" t="b">
        <f t="shared" si="25"/>
        <v>1</v>
      </c>
    </row>
    <row r="318" spans="1:12" x14ac:dyDescent="0.25">
      <c r="A318">
        <v>10367</v>
      </c>
      <c r="B318">
        <v>34</v>
      </c>
      <c r="C318">
        <v>11.2</v>
      </c>
      <c r="D318">
        <v>36</v>
      </c>
      <c r="E318">
        <v>0</v>
      </c>
      <c r="F318" s="11" t="e">
        <f t="shared" si="21"/>
        <v>#DIV/0!</v>
      </c>
      <c r="G318" s="12">
        <f t="shared" si="22"/>
        <v>0</v>
      </c>
      <c r="H318" s="13" t="str">
        <f t="shared" si="23"/>
        <v>Error</v>
      </c>
      <c r="J318" s="8" t="b">
        <f>AND(C323&gt;30,E323&lt;=0.05)</f>
        <v>0</v>
      </c>
      <c r="K318" s="9" t="b">
        <f t="shared" si="24"/>
        <v>0</v>
      </c>
      <c r="L318" s="10" t="b">
        <f t="shared" si="25"/>
        <v>1</v>
      </c>
    </row>
    <row r="319" spans="1:12" x14ac:dyDescent="0.25">
      <c r="A319">
        <v>10367</v>
      </c>
      <c r="B319">
        <v>54</v>
      </c>
      <c r="C319">
        <v>5.9</v>
      </c>
      <c r="D319">
        <v>18</v>
      </c>
      <c r="E319">
        <v>0</v>
      </c>
      <c r="F319" s="11" t="e">
        <f t="shared" si="21"/>
        <v>#DIV/0!</v>
      </c>
      <c r="G319" s="12">
        <f t="shared" si="22"/>
        <v>0</v>
      </c>
      <c r="H319" s="13" t="str">
        <f t="shared" si="23"/>
        <v>Error</v>
      </c>
      <c r="J319" s="8" t="b">
        <f>AND(C324&gt;30,E324&lt;=0.05)</f>
        <v>0</v>
      </c>
      <c r="K319" s="9" t="b">
        <f t="shared" si="24"/>
        <v>0</v>
      </c>
      <c r="L319" s="10" t="b">
        <f t="shared" si="25"/>
        <v>1</v>
      </c>
    </row>
    <row r="320" spans="1:12" x14ac:dyDescent="0.25">
      <c r="A320">
        <v>10367</v>
      </c>
      <c r="B320">
        <v>65</v>
      </c>
      <c r="C320">
        <v>16.8</v>
      </c>
      <c r="D320">
        <v>15</v>
      </c>
      <c r="E320">
        <v>0</v>
      </c>
      <c r="F320" s="11" t="e">
        <f t="shared" si="21"/>
        <v>#DIV/0!</v>
      </c>
      <c r="G320" s="12">
        <f t="shared" si="22"/>
        <v>0</v>
      </c>
      <c r="H320" s="13" t="str">
        <f t="shared" si="23"/>
        <v>Error</v>
      </c>
      <c r="J320" s="8" t="b">
        <f>AND(C325&gt;30,E325&lt;=0.05)</f>
        <v>0</v>
      </c>
      <c r="K320" s="9" t="b">
        <f t="shared" si="24"/>
        <v>0</v>
      </c>
      <c r="L320" s="10" t="b">
        <f t="shared" si="25"/>
        <v>1</v>
      </c>
    </row>
    <row r="321" spans="1:12" x14ac:dyDescent="0.25">
      <c r="A321">
        <v>10367</v>
      </c>
      <c r="B321">
        <v>77</v>
      </c>
      <c r="C321">
        <v>10.4</v>
      </c>
      <c r="D321">
        <v>7</v>
      </c>
      <c r="E321">
        <v>0</v>
      </c>
      <c r="F321" s="11" t="e">
        <f t="shared" si="21"/>
        <v>#DIV/0!</v>
      </c>
      <c r="G321" s="12">
        <f t="shared" si="22"/>
        <v>0</v>
      </c>
      <c r="H321" s="13" t="str">
        <f t="shared" si="23"/>
        <v>Error</v>
      </c>
      <c r="J321" s="8" t="b">
        <f>AND(C326&gt;30,E326&lt;=0.05)</f>
        <v>1</v>
      </c>
      <c r="K321" s="9" t="b">
        <f t="shared" si="24"/>
        <v>0</v>
      </c>
      <c r="L321" s="10" t="b">
        <f t="shared" si="25"/>
        <v>1</v>
      </c>
    </row>
    <row r="322" spans="1:12" x14ac:dyDescent="0.25">
      <c r="A322">
        <v>10368</v>
      </c>
      <c r="B322">
        <v>21</v>
      </c>
      <c r="C322">
        <v>8</v>
      </c>
      <c r="D322">
        <v>5</v>
      </c>
      <c r="E322">
        <v>0.1</v>
      </c>
      <c r="F322" s="11">
        <f t="shared" si="21"/>
        <v>50</v>
      </c>
      <c r="G322" s="12">
        <f t="shared" si="22"/>
        <v>50</v>
      </c>
      <c r="H322" s="13">
        <f t="shared" si="23"/>
        <v>50</v>
      </c>
      <c r="J322" s="8" t="b">
        <f>AND(C327&gt;30,E327&lt;=0.05)</f>
        <v>0</v>
      </c>
      <c r="K322" s="9" t="b">
        <f t="shared" si="24"/>
        <v>0</v>
      </c>
      <c r="L322" s="10" t="b">
        <f t="shared" si="25"/>
        <v>0</v>
      </c>
    </row>
    <row r="323" spans="1:12" x14ac:dyDescent="0.25">
      <c r="A323">
        <v>10368</v>
      </c>
      <c r="B323">
        <v>28</v>
      </c>
      <c r="C323">
        <v>36.4</v>
      </c>
      <c r="D323">
        <v>13</v>
      </c>
      <c r="E323">
        <v>0.1</v>
      </c>
      <c r="F323" s="11">
        <f t="shared" ref="F323:F386" si="26">SUM(D323/E323)</f>
        <v>130</v>
      </c>
      <c r="G323" s="12">
        <f t="shared" ref="G323:G386" si="27">IFERROR(D323/E323,0)</f>
        <v>130</v>
      </c>
      <c r="H323" s="13">
        <f t="shared" ref="H323:H386" si="28">IFERROR(D323/E323,"Error")</f>
        <v>130</v>
      </c>
      <c r="J323" s="8" t="b">
        <f>AND(C328&gt;30,E328&lt;=0.05)</f>
        <v>0</v>
      </c>
      <c r="K323" s="9" t="b">
        <f t="shared" ref="K323:K386" si="29">AND(C323&gt;30)</f>
        <v>1</v>
      </c>
      <c r="L323" s="10" t="b">
        <f t="shared" ref="L323:L386" si="30">AND(E323&lt;0.05)</f>
        <v>0</v>
      </c>
    </row>
    <row r="324" spans="1:12" x14ac:dyDescent="0.25">
      <c r="A324">
        <v>10368</v>
      </c>
      <c r="B324">
        <v>57</v>
      </c>
      <c r="C324">
        <v>15.6</v>
      </c>
      <c r="D324">
        <v>25</v>
      </c>
      <c r="E324">
        <v>0</v>
      </c>
      <c r="F324" s="11" t="e">
        <f t="shared" si="26"/>
        <v>#DIV/0!</v>
      </c>
      <c r="G324" s="12">
        <f t="shared" si="27"/>
        <v>0</v>
      </c>
      <c r="H324" s="13" t="str">
        <f t="shared" si="28"/>
        <v>Error</v>
      </c>
      <c r="J324" s="8" t="b">
        <f>AND(C329&gt;30,E329&lt;=0.05)</f>
        <v>0</v>
      </c>
      <c r="K324" s="9" t="b">
        <f t="shared" si="29"/>
        <v>0</v>
      </c>
      <c r="L324" s="10" t="b">
        <f t="shared" si="30"/>
        <v>1</v>
      </c>
    </row>
    <row r="325" spans="1:12" x14ac:dyDescent="0.25">
      <c r="A325">
        <v>10368</v>
      </c>
      <c r="B325">
        <v>64</v>
      </c>
      <c r="C325">
        <v>26.6</v>
      </c>
      <c r="D325">
        <v>35</v>
      </c>
      <c r="E325">
        <v>0.1</v>
      </c>
      <c r="F325" s="11">
        <f t="shared" si="26"/>
        <v>350</v>
      </c>
      <c r="G325" s="12">
        <f t="shared" si="27"/>
        <v>350</v>
      </c>
      <c r="H325" s="13">
        <f t="shared" si="28"/>
        <v>350</v>
      </c>
      <c r="J325" s="8" t="b">
        <f>AND(C330&gt;30,E330&lt;=0.05)</f>
        <v>0</v>
      </c>
      <c r="K325" s="9" t="b">
        <f t="shared" si="29"/>
        <v>0</v>
      </c>
      <c r="L325" s="10" t="b">
        <f t="shared" si="30"/>
        <v>0</v>
      </c>
    </row>
    <row r="326" spans="1:12" x14ac:dyDescent="0.25">
      <c r="A326">
        <v>10369</v>
      </c>
      <c r="B326">
        <v>29</v>
      </c>
      <c r="C326">
        <v>99</v>
      </c>
      <c r="D326">
        <v>20</v>
      </c>
      <c r="E326">
        <v>0</v>
      </c>
      <c r="F326" s="11" t="e">
        <f t="shared" si="26"/>
        <v>#DIV/0!</v>
      </c>
      <c r="G326" s="12">
        <f t="shared" si="27"/>
        <v>0</v>
      </c>
      <c r="H326" s="13" t="str">
        <f t="shared" si="28"/>
        <v>Error</v>
      </c>
      <c r="J326" s="8" t="b">
        <f>AND(C331&gt;30,E331&lt;=0.05)</f>
        <v>0</v>
      </c>
      <c r="K326" s="9" t="b">
        <f t="shared" si="29"/>
        <v>1</v>
      </c>
      <c r="L326" s="10" t="b">
        <f t="shared" si="30"/>
        <v>1</v>
      </c>
    </row>
    <row r="327" spans="1:12" x14ac:dyDescent="0.25">
      <c r="A327">
        <v>10369</v>
      </c>
      <c r="B327">
        <v>56</v>
      </c>
      <c r="C327">
        <v>30.4</v>
      </c>
      <c r="D327">
        <v>18</v>
      </c>
      <c r="E327">
        <v>0.25</v>
      </c>
      <c r="F327" s="11">
        <f t="shared" si="26"/>
        <v>72</v>
      </c>
      <c r="G327" s="12">
        <f t="shared" si="27"/>
        <v>72</v>
      </c>
      <c r="H327" s="13">
        <f t="shared" si="28"/>
        <v>72</v>
      </c>
      <c r="J327" s="8" t="b">
        <f>AND(C332&gt;30,E332&lt;=0.05)</f>
        <v>0</v>
      </c>
      <c r="K327" s="9" t="b">
        <f t="shared" si="29"/>
        <v>1</v>
      </c>
      <c r="L327" s="10" t="b">
        <f t="shared" si="30"/>
        <v>0</v>
      </c>
    </row>
    <row r="328" spans="1:12" x14ac:dyDescent="0.25">
      <c r="A328">
        <v>10370</v>
      </c>
      <c r="B328">
        <v>1</v>
      </c>
      <c r="C328">
        <v>14.4</v>
      </c>
      <c r="D328">
        <v>15</v>
      </c>
      <c r="E328">
        <v>0.15</v>
      </c>
      <c r="F328" s="11">
        <f t="shared" si="26"/>
        <v>100</v>
      </c>
      <c r="G328" s="12">
        <f t="shared" si="27"/>
        <v>100</v>
      </c>
      <c r="H328" s="13">
        <f t="shared" si="28"/>
        <v>100</v>
      </c>
      <c r="J328" s="8" t="b">
        <f>AND(C333&gt;30,E333&lt;=0.05)</f>
        <v>0</v>
      </c>
      <c r="K328" s="9" t="b">
        <f t="shared" si="29"/>
        <v>0</v>
      </c>
      <c r="L328" s="10" t="b">
        <f t="shared" si="30"/>
        <v>0</v>
      </c>
    </row>
    <row r="329" spans="1:12" x14ac:dyDescent="0.25">
      <c r="A329">
        <v>10370</v>
      </c>
      <c r="B329">
        <v>64</v>
      </c>
      <c r="C329">
        <v>26.6</v>
      </c>
      <c r="D329">
        <v>30</v>
      </c>
      <c r="E329">
        <v>0</v>
      </c>
      <c r="F329" s="11" t="e">
        <f t="shared" si="26"/>
        <v>#DIV/0!</v>
      </c>
      <c r="G329" s="12">
        <f t="shared" si="27"/>
        <v>0</v>
      </c>
      <c r="H329" s="13" t="str">
        <f t="shared" si="28"/>
        <v>Error</v>
      </c>
      <c r="J329" s="8" t="b">
        <f>AND(C334&gt;30,E334&lt;=0.05)</f>
        <v>0</v>
      </c>
      <c r="K329" s="9" t="b">
        <f t="shared" si="29"/>
        <v>0</v>
      </c>
      <c r="L329" s="10" t="b">
        <f t="shared" si="30"/>
        <v>1</v>
      </c>
    </row>
    <row r="330" spans="1:12" x14ac:dyDescent="0.25">
      <c r="A330">
        <v>10370</v>
      </c>
      <c r="B330">
        <v>74</v>
      </c>
      <c r="C330">
        <v>8</v>
      </c>
      <c r="D330">
        <v>20</v>
      </c>
      <c r="E330">
        <v>0.15</v>
      </c>
      <c r="F330" s="11">
        <f t="shared" si="26"/>
        <v>133.33333333333334</v>
      </c>
      <c r="G330" s="12">
        <f t="shared" si="27"/>
        <v>133.33333333333334</v>
      </c>
      <c r="H330" s="13">
        <f t="shared" si="28"/>
        <v>133.33333333333334</v>
      </c>
      <c r="J330" s="8" t="b">
        <f>AND(C335&gt;30,E335&lt;=0.05)</f>
        <v>0</v>
      </c>
      <c r="K330" s="9" t="b">
        <f t="shared" si="29"/>
        <v>0</v>
      </c>
      <c r="L330" s="10" t="b">
        <f t="shared" si="30"/>
        <v>0</v>
      </c>
    </row>
    <row r="331" spans="1:12" x14ac:dyDescent="0.25">
      <c r="A331">
        <v>10371</v>
      </c>
      <c r="B331">
        <v>36</v>
      </c>
      <c r="C331">
        <v>15.2</v>
      </c>
      <c r="D331">
        <v>6</v>
      </c>
      <c r="E331">
        <v>0.2</v>
      </c>
      <c r="F331" s="11">
        <f t="shared" si="26"/>
        <v>30</v>
      </c>
      <c r="G331" s="12">
        <f t="shared" si="27"/>
        <v>30</v>
      </c>
      <c r="H331" s="13">
        <f t="shared" si="28"/>
        <v>30</v>
      </c>
      <c r="J331" s="8" t="b">
        <f>AND(C336&gt;30,E336&lt;=0.05)</f>
        <v>0</v>
      </c>
      <c r="K331" s="9" t="b">
        <f t="shared" si="29"/>
        <v>0</v>
      </c>
      <c r="L331" s="10" t="b">
        <f t="shared" si="30"/>
        <v>0</v>
      </c>
    </row>
    <row r="332" spans="1:12" x14ac:dyDescent="0.25">
      <c r="A332">
        <v>10372</v>
      </c>
      <c r="B332">
        <v>20</v>
      </c>
      <c r="C332">
        <v>64.8</v>
      </c>
      <c r="D332">
        <v>12</v>
      </c>
      <c r="E332">
        <v>0.25</v>
      </c>
      <c r="F332" s="11">
        <f t="shared" si="26"/>
        <v>48</v>
      </c>
      <c r="G332" s="12">
        <f t="shared" si="27"/>
        <v>48</v>
      </c>
      <c r="H332" s="13">
        <f t="shared" si="28"/>
        <v>48</v>
      </c>
      <c r="J332" s="8" t="b">
        <f>AND(C337&gt;30,E337&lt;=0.05)</f>
        <v>0</v>
      </c>
      <c r="K332" s="9" t="b">
        <f t="shared" si="29"/>
        <v>1</v>
      </c>
      <c r="L332" s="10" t="b">
        <f t="shared" si="30"/>
        <v>0</v>
      </c>
    </row>
    <row r="333" spans="1:12" x14ac:dyDescent="0.25">
      <c r="A333">
        <v>10372</v>
      </c>
      <c r="B333">
        <v>38</v>
      </c>
      <c r="C333">
        <v>210.8</v>
      </c>
      <c r="D333">
        <v>40</v>
      </c>
      <c r="E333">
        <v>0.25</v>
      </c>
      <c r="F333" s="11">
        <f t="shared" si="26"/>
        <v>160</v>
      </c>
      <c r="G333" s="12">
        <f t="shared" si="27"/>
        <v>160</v>
      </c>
      <c r="H333" s="13">
        <f t="shared" si="28"/>
        <v>160</v>
      </c>
      <c r="J333" s="8" t="b">
        <f>AND(C338&gt;30,E338&lt;=0.05)</f>
        <v>0</v>
      </c>
      <c r="K333" s="9" t="b">
        <f t="shared" si="29"/>
        <v>1</v>
      </c>
      <c r="L333" s="10" t="b">
        <f t="shared" si="30"/>
        <v>0</v>
      </c>
    </row>
    <row r="334" spans="1:12" x14ac:dyDescent="0.25">
      <c r="A334">
        <v>10372</v>
      </c>
      <c r="B334">
        <v>60</v>
      </c>
      <c r="C334">
        <v>27.2</v>
      </c>
      <c r="D334">
        <v>70</v>
      </c>
      <c r="E334">
        <v>0.25</v>
      </c>
      <c r="F334" s="11">
        <f t="shared" si="26"/>
        <v>280</v>
      </c>
      <c r="G334" s="12">
        <f t="shared" si="27"/>
        <v>280</v>
      </c>
      <c r="H334" s="13">
        <f t="shared" si="28"/>
        <v>280</v>
      </c>
      <c r="J334" s="8" t="b">
        <f>AND(C339&gt;30,E339&lt;=0.05)</f>
        <v>0</v>
      </c>
      <c r="K334" s="9" t="b">
        <f t="shared" si="29"/>
        <v>0</v>
      </c>
      <c r="L334" s="10" t="b">
        <f t="shared" si="30"/>
        <v>0</v>
      </c>
    </row>
    <row r="335" spans="1:12" x14ac:dyDescent="0.25">
      <c r="A335">
        <v>10372</v>
      </c>
      <c r="B335">
        <v>72</v>
      </c>
      <c r="C335">
        <v>27.8</v>
      </c>
      <c r="D335">
        <v>42</v>
      </c>
      <c r="E335">
        <v>0.25</v>
      </c>
      <c r="F335" s="11">
        <f t="shared" si="26"/>
        <v>168</v>
      </c>
      <c r="G335" s="12">
        <f t="shared" si="27"/>
        <v>168</v>
      </c>
      <c r="H335" s="13">
        <f t="shared" si="28"/>
        <v>168</v>
      </c>
      <c r="J335" s="8" t="b">
        <f>AND(C340&gt;30,E340&lt;=0.05)</f>
        <v>0</v>
      </c>
      <c r="K335" s="9" t="b">
        <f t="shared" si="29"/>
        <v>0</v>
      </c>
      <c r="L335" s="10" t="b">
        <f t="shared" si="30"/>
        <v>0</v>
      </c>
    </row>
    <row r="336" spans="1:12" x14ac:dyDescent="0.25">
      <c r="A336">
        <v>10373</v>
      </c>
      <c r="B336">
        <v>58</v>
      </c>
      <c r="C336">
        <v>10.6</v>
      </c>
      <c r="D336">
        <v>80</v>
      </c>
      <c r="E336">
        <v>0.2</v>
      </c>
      <c r="F336" s="11">
        <f t="shared" si="26"/>
        <v>400</v>
      </c>
      <c r="G336" s="12">
        <f t="shared" si="27"/>
        <v>400</v>
      </c>
      <c r="H336" s="13">
        <f t="shared" si="28"/>
        <v>400</v>
      </c>
      <c r="J336" s="8" t="b">
        <f>AND(C341&gt;30,E341&lt;=0.05)</f>
        <v>0</v>
      </c>
      <c r="K336" s="9" t="b">
        <f t="shared" si="29"/>
        <v>0</v>
      </c>
      <c r="L336" s="10" t="b">
        <f t="shared" si="30"/>
        <v>0</v>
      </c>
    </row>
    <row r="337" spans="1:12" x14ac:dyDescent="0.25">
      <c r="A337">
        <v>10373</v>
      </c>
      <c r="B337">
        <v>71</v>
      </c>
      <c r="C337">
        <v>17.2</v>
      </c>
      <c r="D337">
        <v>50</v>
      </c>
      <c r="E337">
        <v>0.2</v>
      </c>
      <c r="F337" s="11">
        <f t="shared" si="26"/>
        <v>250</v>
      </c>
      <c r="G337" s="12">
        <f t="shared" si="27"/>
        <v>250</v>
      </c>
      <c r="H337" s="13">
        <f t="shared" si="28"/>
        <v>250</v>
      </c>
      <c r="J337" s="8" t="b">
        <f>AND(C342&gt;30,E342&lt;=0.05)</f>
        <v>0</v>
      </c>
      <c r="K337" s="9" t="b">
        <f t="shared" si="29"/>
        <v>0</v>
      </c>
      <c r="L337" s="10" t="b">
        <f t="shared" si="30"/>
        <v>0</v>
      </c>
    </row>
    <row r="338" spans="1:12" x14ac:dyDescent="0.25">
      <c r="A338">
        <v>10374</v>
      </c>
      <c r="B338">
        <v>31</v>
      </c>
      <c r="C338">
        <v>10</v>
      </c>
      <c r="D338">
        <v>30</v>
      </c>
      <c r="E338">
        <v>0</v>
      </c>
      <c r="F338" s="11" t="e">
        <f t="shared" si="26"/>
        <v>#DIV/0!</v>
      </c>
      <c r="G338" s="12">
        <f t="shared" si="27"/>
        <v>0</v>
      </c>
      <c r="H338" s="13" t="str">
        <f t="shared" si="28"/>
        <v>Error</v>
      </c>
      <c r="J338" s="8" t="b">
        <f>AND(C343&gt;30,E343&lt;=0.05)</f>
        <v>0</v>
      </c>
      <c r="K338" s="9" t="b">
        <f t="shared" si="29"/>
        <v>0</v>
      </c>
      <c r="L338" s="10" t="b">
        <f t="shared" si="30"/>
        <v>1</v>
      </c>
    </row>
    <row r="339" spans="1:12" x14ac:dyDescent="0.25">
      <c r="A339">
        <v>10374</v>
      </c>
      <c r="B339">
        <v>58</v>
      </c>
      <c r="C339">
        <v>10.6</v>
      </c>
      <c r="D339">
        <v>15</v>
      </c>
      <c r="E339">
        <v>0</v>
      </c>
      <c r="F339" s="11" t="e">
        <f t="shared" si="26"/>
        <v>#DIV/0!</v>
      </c>
      <c r="G339" s="12">
        <f t="shared" si="27"/>
        <v>0</v>
      </c>
      <c r="H339" s="13" t="str">
        <f t="shared" si="28"/>
        <v>Error</v>
      </c>
      <c r="J339" s="8" t="b">
        <f>AND(C344&gt;30,E344&lt;=0.05)</f>
        <v>0</v>
      </c>
      <c r="K339" s="9" t="b">
        <f t="shared" si="29"/>
        <v>0</v>
      </c>
      <c r="L339" s="10" t="b">
        <f t="shared" si="30"/>
        <v>1</v>
      </c>
    </row>
    <row r="340" spans="1:12" x14ac:dyDescent="0.25">
      <c r="A340">
        <v>10375</v>
      </c>
      <c r="B340">
        <v>14</v>
      </c>
      <c r="C340">
        <v>18.600000000000001</v>
      </c>
      <c r="D340">
        <v>15</v>
      </c>
      <c r="E340">
        <v>0</v>
      </c>
      <c r="F340" s="11" t="e">
        <f t="shared" si="26"/>
        <v>#DIV/0!</v>
      </c>
      <c r="G340" s="12">
        <f t="shared" si="27"/>
        <v>0</v>
      </c>
      <c r="H340" s="13" t="str">
        <f t="shared" si="28"/>
        <v>Error</v>
      </c>
      <c r="J340" s="8" t="b">
        <f>AND(C345&gt;30,E345&lt;=0.05)</f>
        <v>0</v>
      </c>
      <c r="K340" s="9" t="b">
        <f t="shared" si="29"/>
        <v>0</v>
      </c>
      <c r="L340" s="10" t="b">
        <f t="shared" si="30"/>
        <v>1</v>
      </c>
    </row>
    <row r="341" spans="1:12" x14ac:dyDescent="0.25">
      <c r="A341">
        <v>10375</v>
      </c>
      <c r="B341">
        <v>54</v>
      </c>
      <c r="C341">
        <v>5.9</v>
      </c>
      <c r="D341">
        <v>10</v>
      </c>
      <c r="E341">
        <v>0</v>
      </c>
      <c r="F341" s="11" t="e">
        <f t="shared" si="26"/>
        <v>#DIV/0!</v>
      </c>
      <c r="G341" s="12">
        <f t="shared" si="27"/>
        <v>0</v>
      </c>
      <c r="H341" s="13" t="str">
        <f t="shared" si="28"/>
        <v>Error</v>
      </c>
      <c r="J341" s="8" t="b">
        <f>AND(C346&gt;30,E346&lt;=0.05)</f>
        <v>0</v>
      </c>
      <c r="K341" s="9" t="b">
        <f t="shared" si="29"/>
        <v>0</v>
      </c>
      <c r="L341" s="10" t="b">
        <f t="shared" si="30"/>
        <v>1</v>
      </c>
    </row>
    <row r="342" spans="1:12" x14ac:dyDescent="0.25">
      <c r="A342">
        <v>10376</v>
      </c>
      <c r="B342">
        <v>31</v>
      </c>
      <c r="C342">
        <v>10</v>
      </c>
      <c r="D342">
        <v>42</v>
      </c>
      <c r="E342">
        <v>0.05</v>
      </c>
      <c r="F342" s="11">
        <f t="shared" si="26"/>
        <v>840</v>
      </c>
      <c r="G342" s="12">
        <f t="shared" si="27"/>
        <v>840</v>
      </c>
      <c r="H342" s="13">
        <f t="shared" si="28"/>
        <v>840</v>
      </c>
      <c r="J342" s="8" t="b">
        <f>AND(C347&gt;30,E347&lt;=0.05)</f>
        <v>0</v>
      </c>
      <c r="K342" s="9" t="b">
        <f t="shared" si="29"/>
        <v>0</v>
      </c>
      <c r="L342" s="10" t="b">
        <f t="shared" si="30"/>
        <v>0</v>
      </c>
    </row>
    <row r="343" spans="1:12" x14ac:dyDescent="0.25">
      <c r="A343">
        <v>10377</v>
      </c>
      <c r="B343">
        <v>28</v>
      </c>
      <c r="C343">
        <v>36.4</v>
      </c>
      <c r="D343">
        <v>20</v>
      </c>
      <c r="E343">
        <v>0.15</v>
      </c>
      <c r="F343" s="11">
        <f t="shared" si="26"/>
        <v>133.33333333333334</v>
      </c>
      <c r="G343" s="12">
        <f t="shared" si="27"/>
        <v>133.33333333333334</v>
      </c>
      <c r="H343" s="13">
        <f t="shared" si="28"/>
        <v>133.33333333333334</v>
      </c>
      <c r="J343" s="8" t="b">
        <f>AND(C348&gt;30,E348&lt;=0.05)</f>
        <v>0</v>
      </c>
      <c r="K343" s="9" t="b">
        <f t="shared" si="29"/>
        <v>1</v>
      </c>
      <c r="L343" s="10" t="b">
        <f t="shared" si="30"/>
        <v>0</v>
      </c>
    </row>
    <row r="344" spans="1:12" x14ac:dyDescent="0.25">
      <c r="A344">
        <v>10377</v>
      </c>
      <c r="B344">
        <v>39</v>
      </c>
      <c r="C344">
        <v>14.4</v>
      </c>
      <c r="D344">
        <v>20</v>
      </c>
      <c r="E344">
        <v>0.15</v>
      </c>
      <c r="F344" s="11">
        <f t="shared" si="26"/>
        <v>133.33333333333334</v>
      </c>
      <c r="G344" s="12">
        <f t="shared" si="27"/>
        <v>133.33333333333334</v>
      </c>
      <c r="H344" s="13">
        <f t="shared" si="28"/>
        <v>133.33333333333334</v>
      </c>
      <c r="J344" s="8" t="b">
        <f>AND(C349&gt;30,E349&lt;=0.05)</f>
        <v>0</v>
      </c>
      <c r="K344" s="9" t="b">
        <f t="shared" si="29"/>
        <v>0</v>
      </c>
      <c r="L344" s="10" t="b">
        <f t="shared" si="30"/>
        <v>0</v>
      </c>
    </row>
    <row r="345" spans="1:12" x14ac:dyDescent="0.25">
      <c r="A345">
        <v>10378</v>
      </c>
      <c r="B345">
        <v>71</v>
      </c>
      <c r="C345">
        <v>17.2</v>
      </c>
      <c r="D345">
        <v>6</v>
      </c>
      <c r="E345">
        <v>0</v>
      </c>
      <c r="F345" s="11" t="e">
        <f t="shared" si="26"/>
        <v>#DIV/0!</v>
      </c>
      <c r="G345" s="12">
        <f t="shared" si="27"/>
        <v>0</v>
      </c>
      <c r="H345" s="13" t="str">
        <f t="shared" si="28"/>
        <v>Error</v>
      </c>
      <c r="J345" s="8" t="b">
        <f>AND(C350&gt;30,E350&lt;=0.05)</f>
        <v>0</v>
      </c>
      <c r="K345" s="9" t="b">
        <f t="shared" si="29"/>
        <v>0</v>
      </c>
      <c r="L345" s="10" t="b">
        <f t="shared" si="30"/>
        <v>1</v>
      </c>
    </row>
    <row r="346" spans="1:12" x14ac:dyDescent="0.25">
      <c r="A346">
        <v>10379</v>
      </c>
      <c r="B346">
        <v>41</v>
      </c>
      <c r="C346">
        <v>7.7</v>
      </c>
      <c r="D346">
        <v>8</v>
      </c>
      <c r="E346">
        <v>0.1</v>
      </c>
      <c r="F346" s="11">
        <f t="shared" si="26"/>
        <v>80</v>
      </c>
      <c r="G346" s="12">
        <f t="shared" si="27"/>
        <v>80</v>
      </c>
      <c r="H346" s="13">
        <f t="shared" si="28"/>
        <v>80</v>
      </c>
      <c r="J346" s="8" t="b">
        <f>AND(C351&gt;30,E351&lt;=0.05)</f>
        <v>0</v>
      </c>
      <c r="K346" s="9" t="b">
        <f t="shared" si="29"/>
        <v>0</v>
      </c>
      <c r="L346" s="10" t="b">
        <f t="shared" si="30"/>
        <v>0</v>
      </c>
    </row>
    <row r="347" spans="1:12" x14ac:dyDescent="0.25">
      <c r="A347">
        <v>10379</v>
      </c>
      <c r="B347">
        <v>63</v>
      </c>
      <c r="C347">
        <v>35.1</v>
      </c>
      <c r="D347">
        <v>16</v>
      </c>
      <c r="E347">
        <v>0.1</v>
      </c>
      <c r="F347" s="11">
        <f t="shared" si="26"/>
        <v>160</v>
      </c>
      <c r="G347" s="12">
        <f t="shared" si="27"/>
        <v>160</v>
      </c>
      <c r="H347" s="13">
        <f t="shared" si="28"/>
        <v>160</v>
      </c>
      <c r="J347" s="8" t="b">
        <f>AND(C352&gt;30,E352&lt;=0.05)</f>
        <v>0</v>
      </c>
      <c r="K347" s="9" t="b">
        <f t="shared" si="29"/>
        <v>1</v>
      </c>
      <c r="L347" s="10" t="b">
        <f t="shared" si="30"/>
        <v>0</v>
      </c>
    </row>
    <row r="348" spans="1:12" x14ac:dyDescent="0.25">
      <c r="A348">
        <v>10379</v>
      </c>
      <c r="B348">
        <v>65</v>
      </c>
      <c r="C348">
        <v>16.8</v>
      </c>
      <c r="D348">
        <v>20</v>
      </c>
      <c r="E348">
        <v>0.1</v>
      </c>
      <c r="F348" s="11">
        <f t="shared" si="26"/>
        <v>200</v>
      </c>
      <c r="G348" s="12">
        <f t="shared" si="27"/>
        <v>200</v>
      </c>
      <c r="H348" s="13">
        <f t="shared" si="28"/>
        <v>200</v>
      </c>
      <c r="J348" s="8" t="b">
        <f>AND(C353&gt;30,E353&lt;=0.05)</f>
        <v>0</v>
      </c>
      <c r="K348" s="9" t="b">
        <f t="shared" si="29"/>
        <v>0</v>
      </c>
      <c r="L348" s="10" t="b">
        <f t="shared" si="30"/>
        <v>0</v>
      </c>
    </row>
    <row r="349" spans="1:12" x14ac:dyDescent="0.25">
      <c r="A349">
        <v>10380</v>
      </c>
      <c r="B349">
        <v>30</v>
      </c>
      <c r="C349">
        <v>20.7</v>
      </c>
      <c r="D349">
        <v>18</v>
      </c>
      <c r="E349">
        <v>0.1</v>
      </c>
      <c r="F349" s="11">
        <f t="shared" si="26"/>
        <v>180</v>
      </c>
      <c r="G349" s="12">
        <f t="shared" si="27"/>
        <v>180</v>
      </c>
      <c r="H349" s="13">
        <f t="shared" si="28"/>
        <v>180</v>
      </c>
      <c r="J349" s="8" t="b">
        <f>AND(C354&gt;30,E354&lt;=0.05)</f>
        <v>0</v>
      </c>
      <c r="K349" s="9" t="b">
        <f t="shared" si="29"/>
        <v>0</v>
      </c>
      <c r="L349" s="10" t="b">
        <f t="shared" si="30"/>
        <v>0</v>
      </c>
    </row>
    <row r="350" spans="1:12" x14ac:dyDescent="0.25">
      <c r="A350">
        <v>10380</v>
      </c>
      <c r="B350">
        <v>53</v>
      </c>
      <c r="C350">
        <v>26.2</v>
      </c>
      <c r="D350">
        <v>20</v>
      </c>
      <c r="E350">
        <v>0.1</v>
      </c>
      <c r="F350" s="11">
        <f t="shared" si="26"/>
        <v>200</v>
      </c>
      <c r="G350" s="12">
        <f t="shared" si="27"/>
        <v>200</v>
      </c>
      <c r="H350" s="13">
        <f t="shared" si="28"/>
        <v>200</v>
      </c>
      <c r="J350" s="8" t="b">
        <f>AND(C355&gt;30,E355&lt;=0.05)</f>
        <v>1</v>
      </c>
      <c r="K350" s="9" t="b">
        <f t="shared" si="29"/>
        <v>0</v>
      </c>
      <c r="L350" s="10" t="b">
        <f t="shared" si="30"/>
        <v>0</v>
      </c>
    </row>
    <row r="351" spans="1:12" x14ac:dyDescent="0.25">
      <c r="A351">
        <v>10380</v>
      </c>
      <c r="B351">
        <v>60</v>
      </c>
      <c r="C351">
        <v>27.2</v>
      </c>
      <c r="D351">
        <v>6</v>
      </c>
      <c r="E351">
        <v>0.1</v>
      </c>
      <c r="F351" s="11">
        <f t="shared" si="26"/>
        <v>60</v>
      </c>
      <c r="G351" s="12">
        <f t="shared" si="27"/>
        <v>60</v>
      </c>
      <c r="H351" s="13">
        <f t="shared" si="28"/>
        <v>60</v>
      </c>
      <c r="J351" s="8" t="b">
        <f>AND(C356&gt;30,E356&lt;=0.05)</f>
        <v>1</v>
      </c>
      <c r="K351" s="9" t="b">
        <f t="shared" si="29"/>
        <v>0</v>
      </c>
      <c r="L351" s="10" t="b">
        <f t="shared" si="30"/>
        <v>0</v>
      </c>
    </row>
    <row r="352" spans="1:12" x14ac:dyDescent="0.25">
      <c r="A352">
        <v>10380</v>
      </c>
      <c r="B352">
        <v>70</v>
      </c>
      <c r="C352">
        <v>12</v>
      </c>
      <c r="D352">
        <v>30</v>
      </c>
      <c r="E352">
        <v>0</v>
      </c>
      <c r="F352" s="11" t="e">
        <f t="shared" si="26"/>
        <v>#DIV/0!</v>
      </c>
      <c r="G352" s="12">
        <f t="shared" si="27"/>
        <v>0</v>
      </c>
      <c r="H352" s="13" t="str">
        <f t="shared" si="28"/>
        <v>Error</v>
      </c>
      <c r="J352" s="8" t="b">
        <f>AND(C357&gt;30,E357&lt;=0.05)</f>
        <v>0</v>
      </c>
      <c r="K352" s="9" t="b">
        <f t="shared" si="29"/>
        <v>0</v>
      </c>
      <c r="L352" s="10" t="b">
        <f t="shared" si="30"/>
        <v>1</v>
      </c>
    </row>
    <row r="353" spans="1:12" x14ac:dyDescent="0.25">
      <c r="A353">
        <v>10381</v>
      </c>
      <c r="B353">
        <v>74</v>
      </c>
      <c r="C353">
        <v>8</v>
      </c>
      <c r="D353">
        <v>14</v>
      </c>
      <c r="E353">
        <v>0</v>
      </c>
      <c r="F353" s="11" t="e">
        <f t="shared" si="26"/>
        <v>#DIV/0!</v>
      </c>
      <c r="G353" s="12">
        <f t="shared" si="27"/>
        <v>0</v>
      </c>
      <c r="H353" s="13" t="str">
        <f t="shared" si="28"/>
        <v>Error</v>
      </c>
      <c r="J353" s="8" t="b">
        <f>AND(C358&gt;30,E358&lt;=0.05)</f>
        <v>0</v>
      </c>
      <c r="K353" s="9" t="b">
        <f t="shared" si="29"/>
        <v>0</v>
      </c>
      <c r="L353" s="10" t="b">
        <f t="shared" si="30"/>
        <v>1</v>
      </c>
    </row>
    <row r="354" spans="1:12" x14ac:dyDescent="0.25">
      <c r="A354">
        <v>10382</v>
      </c>
      <c r="B354">
        <v>5</v>
      </c>
      <c r="C354">
        <v>17</v>
      </c>
      <c r="D354">
        <v>32</v>
      </c>
      <c r="E354">
        <v>0</v>
      </c>
      <c r="F354" s="11" t="e">
        <f t="shared" si="26"/>
        <v>#DIV/0!</v>
      </c>
      <c r="G354" s="12">
        <f t="shared" si="27"/>
        <v>0</v>
      </c>
      <c r="H354" s="13" t="str">
        <f t="shared" si="28"/>
        <v>Error</v>
      </c>
      <c r="J354" s="8" t="b">
        <f>AND(C359&gt;30,E359&lt;=0.05)</f>
        <v>0</v>
      </c>
      <c r="K354" s="9" t="b">
        <f t="shared" si="29"/>
        <v>0</v>
      </c>
      <c r="L354" s="10" t="b">
        <f t="shared" si="30"/>
        <v>1</v>
      </c>
    </row>
    <row r="355" spans="1:12" x14ac:dyDescent="0.25">
      <c r="A355">
        <v>10382</v>
      </c>
      <c r="B355">
        <v>18</v>
      </c>
      <c r="C355">
        <v>50</v>
      </c>
      <c r="D355">
        <v>9</v>
      </c>
      <c r="E355">
        <v>0</v>
      </c>
      <c r="F355" s="11" t="e">
        <f t="shared" si="26"/>
        <v>#DIV/0!</v>
      </c>
      <c r="G355" s="12">
        <f t="shared" si="27"/>
        <v>0</v>
      </c>
      <c r="H355" s="13" t="str">
        <f t="shared" si="28"/>
        <v>Error</v>
      </c>
      <c r="J355" s="8" t="b">
        <f>AND(C360&gt;30,E360&lt;=0.05)</f>
        <v>0</v>
      </c>
      <c r="K355" s="9" t="b">
        <f t="shared" si="29"/>
        <v>1</v>
      </c>
      <c r="L355" s="10" t="b">
        <f t="shared" si="30"/>
        <v>1</v>
      </c>
    </row>
    <row r="356" spans="1:12" x14ac:dyDescent="0.25">
      <c r="A356">
        <v>10382</v>
      </c>
      <c r="B356">
        <v>29</v>
      </c>
      <c r="C356">
        <v>99</v>
      </c>
      <c r="D356">
        <v>14</v>
      </c>
      <c r="E356">
        <v>0</v>
      </c>
      <c r="F356" s="11" t="e">
        <f t="shared" si="26"/>
        <v>#DIV/0!</v>
      </c>
      <c r="G356" s="12">
        <f t="shared" si="27"/>
        <v>0</v>
      </c>
      <c r="H356" s="13" t="str">
        <f t="shared" si="28"/>
        <v>Error</v>
      </c>
      <c r="J356" s="8" t="b">
        <f>AND(C361&gt;30,E361&lt;=0.05)</f>
        <v>1</v>
      </c>
      <c r="K356" s="9" t="b">
        <f t="shared" si="29"/>
        <v>1</v>
      </c>
      <c r="L356" s="10" t="b">
        <f t="shared" si="30"/>
        <v>1</v>
      </c>
    </row>
    <row r="357" spans="1:12" x14ac:dyDescent="0.25">
      <c r="A357">
        <v>10382</v>
      </c>
      <c r="B357">
        <v>33</v>
      </c>
      <c r="C357">
        <v>2</v>
      </c>
      <c r="D357">
        <v>60</v>
      </c>
      <c r="E357">
        <v>0</v>
      </c>
      <c r="F357" s="11" t="e">
        <f t="shared" si="26"/>
        <v>#DIV/0!</v>
      </c>
      <c r="G357" s="12">
        <f t="shared" si="27"/>
        <v>0</v>
      </c>
      <c r="H357" s="13" t="str">
        <f t="shared" si="28"/>
        <v>Error</v>
      </c>
      <c r="J357" s="8" t="b">
        <f>AND(C362&gt;30,E362&lt;=0.05)</f>
        <v>1</v>
      </c>
      <c r="K357" s="9" t="b">
        <f t="shared" si="29"/>
        <v>0</v>
      </c>
      <c r="L357" s="10" t="b">
        <f t="shared" si="30"/>
        <v>1</v>
      </c>
    </row>
    <row r="358" spans="1:12" x14ac:dyDescent="0.25">
      <c r="A358">
        <v>10382</v>
      </c>
      <c r="B358">
        <v>74</v>
      </c>
      <c r="C358">
        <v>8</v>
      </c>
      <c r="D358">
        <v>50</v>
      </c>
      <c r="E358">
        <v>0</v>
      </c>
      <c r="F358" s="11" t="e">
        <f t="shared" si="26"/>
        <v>#DIV/0!</v>
      </c>
      <c r="G358" s="12">
        <f t="shared" si="27"/>
        <v>0</v>
      </c>
      <c r="H358" s="13" t="str">
        <f t="shared" si="28"/>
        <v>Error</v>
      </c>
      <c r="J358" s="8" t="b">
        <f>AND(C363&gt;30,E363&lt;=0.05)</f>
        <v>0</v>
      </c>
      <c r="K358" s="9" t="b">
        <f t="shared" si="29"/>
        <v>0</v>
      </c>
      <c r="L358" s="10" t="b">
        <f t="shared" si="30"/>
        <v>1</v>
      </c>
    </row>
    <row r="359" spans="1:12" x14ac:dyDescent="0.25">
      <c r="A359">
        <v>10383</v>
      </c>
      <c r="B359">
        <v>13</v>
      </c>
      <c r="C359">
        <v>4.8</v>
      </c>
      <c r="D359">
        <v>20</v>
      </c>
      <c r="E359">
        <v>0</v>
      </c>
      <c r="F359" s="11" t="e">
        <f t="shared" si="26"/>
        <v>#DIV/0!</v>
      </c>
      <c r="G359" s="12">
        <f t="shared" si="27"/>
        <v>0</v>
      </c>
      <c r="H359" s="13" t="str">
        <f t="shared" si="28"/>
        <v>Error</v>
      </c>
      <c r="J359" s="8" t="b">
        <f>AND(C364&gt;30,E364&lt;=0.05)</f>
        <v>0</v>
      </c>
      <c r="K359" s="9" t="b">
        <f t="shared" si="29"/>
        <v>0</v>
      </c>
      <c r="L359" s="10" t="b">
        <f t="shared" si="30"/>
        <v>1</v>
      </c>
    </row>
    <row r="360" spans="1:12" x14ac:dyDescent="0.25">
      <c r="A360">
        <v>10383</v>
      </c>
      <c r="B360">
        <v>50</v>
      </c>
      <c r="C360">
        <v>13</v>
      </c>
      <c r="D360">
        <v>15</v>
      </c>
      <c r="E360">
        <v>0</v>
      </c>
      <c r="F360" s="11" t="e">
        <f t="shared" si="26"/>
        <v>#DIV/0!</v>
      </c>
      <c r="G360" s="12">
        <f t="shared" si="27"/>
        <v>0</v>
      </c>
      <c r="H360" s="13" t="str">
        <f t="shared" si="28"/>
        <v>Error</v>
      </c>
      <c r="J360" s="8" t="b">
        <f>AND(C365&gt;30,E365&lt;=0.05)</f>
        <v>0</v>
      </c>
      <c r="K360" s="9" t="b">
        <f t="shared" si="29"/>
        <v>0</v>
      </c>
      <c r="L360" s="10" t="b">
        <f t="shared" si="30"/>
        <v>1</v>
      </c>
    </row>
    <row r="361" spans="1:12" x14ac:dyDescent="0.25">
      <c r="A361">
        <v>10383</v>
      </c>
      <c r="B361">
        <v>56</v>
      </c>
      <c r="C361">
        <v>30.4</v>
      </c>
      <c r="D361">
        <v>20</v>
      </c>
      <c r="E361">
        <v>0</v>
      </c>
      <c r="F361" s="11" t="e">
        <f t="shared" si="26"/>
        <v>#DIV/0!</v>
      </c>
      <c r="G361" s="12">
        <f t="shared" si="27"/>
        <v>0</v>
      </c>
      <c r="H361" s="13" t="str">
        <f t="shared" si="28"/>
        <v>Error</v>
      </c>
      <c r="J361" s="8" t="b">
        <f>AND(C366&gt;30,E366&lt;=0.05)</f>
        <v>0</v>
      </c>
      <c r="K361" s="9" t="b">
        <f t="shared" si="29"/>
        <v>1</v>
      </c>
      <c r="L361" s="10" t="b">
        <f t="shared" si="30"/>
        <v>1</v>
      </c>
    </row>
    <row r="362" spans="1:12" x14ac:dyDescent="0.25">
      <c r="A362">
        <v>10384</v>
      </c>
      <c r="B362">
        <v>20</v>
      </c>
      <c r="C362">
        <v>64.8</v>
      </c>
      <c r="D362">
        <v>28</v>
      </c>
      <c r="E362">
        <v>0</v>
      </c>
      <c r="F362" s="11" t="e">
        <f t="shared" si="26"/>
        <v>#DIV/0!</v>
      </c>
      <c r="G362" s="12">
        <f t="shared" si="27"/>
        <v>0</v>
      </c>
      <c r="H362" s="13" t="str">
        <f t="shared" si="28"/>
        <v>Error</v>
      </c>
      <c r="J362" s="8" t="b">
        <f>AND(C367&gt;30,E367&lt;=0.05)</f>
        <v>0</v>
      </c>
      <c r="K362" s="9" t="b">
        <f t="shared" si="29"/>
        <v>1</v>
      </c>
      <c r="L362" s="10" t="b">
        <f t="shared" si="30"/>
        <v>1</v>
      </c>
    </row>
    <row r="363" spans="1:12" x14ac:dyDescent="0.25">
      <c r="A363">
        <v>10384</v>
      </c>
      <c r="B363">
        <v>60</v>
      </c>
      <c r="C363">
        <v>27.2</v>
      </c>
      <c r="D363">
        <v>15</v>
      </c>
      <c r="E363">
        <v>0</v>
      </c>
      <c r="F363" s="11" t="e">
        <f t="shared" si="26"/>
        <v>#DIV/0!</v>
      </c>
      <c r="G363" s="12">
        <f t="shared" si="27"/>
        <v>0</v>
      </c>
      <c r="H363" s="13" t="str">
        <f t="shared" si="28"/>
        <v>Error</v>
      </c>
      <c r="J363" s="8" t="b">
        <f>AND(C368&gt;30,E368&lt;=0.05)</f>
        <v>0</v>
      </c>
      <c r="K363" s="9" t="b">
        <f t="shared" si="29"/>
        <v>0</v>
      </c>
      <c r="L363" s="10" t="b">
        <f t="shared" si="30"/>
        <v>1</v>
      </c>
    </row>
    <row r="364" spans="1:12" x14ac:dyDescent="0.25">
      <c r="A364">
        <v>10385</v>
      </c>
      <c r="B364">
        <v>7</v>
      </c>
      <c r="C364">
        <v>24</v>
      </c>
      <c r="D364">
        <v>10</v>
      </c>
      <c r="E364">
        <v>0.2</v>
      </c>
      <c r="F364" s="11">
        <f t="shared" si="26"/>
        <v>50</v>
      </c>
      <c r="G364" s="12">
        <f t="shared" si="27"/>
        <v>50</v>
      </c>
      <c r="H364" s="13">
        <f t="shared" si="28"/>
        <v>50</v>
      </c>
      <c r="J364" s="8" t="b">
        <f>AND(C369&gt;30,E369&lt;=0.05)</f>
        <v>0</v>
      </c>
      <c r="K364" s="9" t="b">
        <f t="shared" si="29"/>
        <v>0</v>
      </c>
      <c r="L364" s="10" t="b">
        <f t="shared" si="30"/>
        <v>0</v>
      </c>
    </row>
    <row r="365" spans="1:12" x14ac:dyDescent="0.25">
      <c r="A365">
        <v>10385</v>
      </c>
      <c r="B365">
        <v>60</v>
      </c>
      <c r="C365">
        <v>27.2</v>
      </c>
      <c r="D365">
        <v>20</v>
      </c>
      <c r="E365">
        <v>0.2</v>
      </c>
      <c r="F365" s="11">
        <f t="shared" si="26"/>
        <v>100</v>
      </c>
      <c r="G365" s="12">
        <f t="shared" si="27"/>
        <v>100</v>
      </c>
      <c r="H365" s="13">
        <f t="shared" si="28"/>
        <v>100</v>
      </c>
      <c r="J365" s="8" t="b">
        <f>AND(C370&gt;30,E370&lt;=0.05)</f>
        <v>1</v>
      </c>
      <c r="K365" s="9" t="b">
        <f t="shared" si="29"/>
        <v>0</v>
      </c>
      <c r="L365" s="10" t="b">
        <f t="shared" si="30"/>
        <v>0</v>
      </c>
    </row>
    <row r="366" spans="1:12" x14ac:dyDescent="0.25">
      <c r="A366">
        <v>10385</v>
      </c>
      <c r="B366">
        <v>68</v>
      </c>
      <c r="C366">
        <v>10</v>
      </c>
      <c r="D366">
        <v>8</v>
      </c>
      <c r="E366">
        <v>0.2</v>
      </c>
      <c r="F366" s="11">
        <f t="shared" si="26"/>
        <v>40</v>
      </c>
      <c r="G366" s="12">
        <f t="shared" si="27"/>
        <v>40</v>
      </c>
      <c r="H366" s="13">
        <f t="shared" si="28"/>
        <v>40</v>
      </c>
      <c r="J366" s="8" t="b">
        <f>AND(C371&gt;30,E371&lt;=0.05)</f>
        <v>1</v>
      </c>
      <c r="K366" s="9" t="b">
        <f t="shared" si="29"/>
        <v>0</v>
      </c>
      <c r="L366" s="10" t="b">
        <f t="shared" si="30"/>
        <v>0</v>
      </c>
    </row>
    <row r="367" spans="1:12" x14ac:dyDescent="0.25">
      <c r="A367">
        <v>10386</v>
      </c>
      <c r="B367">
        <v>24</v>
      </c>
      <c r="C367">
        <v>3.6</v>
      </c>
      <c r="D367">
        <v>15</v>
      </c>
      <c r="E367">
        <v>0</v>
      </c>
      <c r="F367" s="11" t="e">
        <f t="shared" si="26"/>
        <v>#DIV/0!</v>
      </c>
      <c r="G367" s="12">
        <f t="shared" si="27"/>
        <v>0</v>
      </c>
      <c r="H367" s="13" t="str">
        <f t="shared" si="28"/>
        <v>Error</v>
      </c>
      <c r="J367" s="8" t="b">
        <f>AND(C372&gt;30,E372&lt;=0.05)</f>
        <v>0</v>
      </c>
      <c r="K367" s="9" t="b">
        <f t="shared" si="29"/>
        <v>0</v>
      </c>
      <c r="L367" s="10" t="b">
        <f t="shared" si="30"/>
        <v>1</v>
      </c>
    </row>
    <row r="368" spans="1:12" x14ac:dyDescent="0.25">
      <c r="A368">
        <v>10386</v>
      </c>
      <c r="B368">
        <v>34</v>
      </c>
      <c r="C368">
        <v>11.2</v>
      </c>
      <c r="D368">
        <v>10</v>
      </c>
      <c r="E368">
        <v>0</v>
      </c>
      <c r="F368" s="11" t="e">
        <f t="shared" si="26"/>
        <v>#DIV/0!</v>
      </c>
      <c r="G368" s="12">
        <f t="shared" si="27"/>
        <v>0</v>
      </c>
      <c r="H368" s="13" t="str">
        <f t="shared" si="28"/>
        <v>Error</v>
      </c>
      <c r="J368" s="8" t="b">
        <f>AND(C373&gt;30,E373&lt;=0.05)</f>
        <v>0</v>
      </c>
      <c r="K368" s="9" t="b">
        <f t="shared" si="29"/>
        <v>0</v>
      </c>
      <c r="L368" s="10" t="b">
        <f t="shared" si="30"/>
        <v>1</v>
      </c>
    </row>
    <row r="369" spans="1:12" x14ac:dyDescent="0.25">
      <c r="A369">
        <v>10387</v>
      </c>
      <c r="B369">
        <v>24</v>
      </c>
      <c r="C369">
        <v>3.6</v>
      </c>
      <c r="D369">
        <v>15</v>
      </c>
      <c r="E369">
        <v>0</v>
      </c>
      <c r="F369" s="11" t="e">
        <f t="shared" si="26"/>
        <v>#DIV/0!</v>
      </c>
      <c r="G369" s="12">
        <f t="shared" si="27"/>
        <v>0</v>
      </c>
      <c r="H369" s="13" t="str">
        <f t="shared" si="28"/>
        <v>Error</v>
      </c>
      <c r="J369" s="8" t="b">
        <f>AND(C374&gt;30,E374&lt;=0.05)</f>
        <v>0</v>
      </c>
      <c r="K369" s="9" t="b">
        <f t="shared" si="29"/>
        <v>0</v>
      </c>
      <c r="L369" s="10" t="b">
        <f t="shared" si="30"/>
        <v>1</v>
      </c>
    </row>
    <row r="370" spans="1:12" x14ac:dyDescent="0.25">
      <c r="A370">
        <v>10387</v>
      </c>
      <c r="B370">
        <v>28</v>
      </c>
      <c r="C370">
        <v>36.4</v>
      </c>
      <c r="D370">
        <v>6</v>
      </c>
      <c r="E370">
        <v>0</v>
      </c>
      <c r="F370" s="11" t="e">
        <f t="shared" si="26"/>
        <v>#DIV/0!</v>
      </c>
      <c r="G370" s="12">
        <f t="shared" si="27"/>
        <v>0</v>
      </c>
      <c r="H370" s="13" t="str">
        <f t="shared" si="28"/>
        <v>Error</v>
      </c>
      <c r="J370" s="8" t="b">
        <f>AND(C375&gt;30,E375&lt;=0.05)</f>
        <v>0</v>
      </c>
      <c r="K370" s="9" t="b">
        <f t="shared" si="29"/>
        <v>1</v>
      </c>
      <c r="L370" s="10" t="b">
        <f t="shared" si="30"/>
        <v>1</v>
      </c>
    </row>
    <row r="371" spans="1:12" x14ac:dyDescent="0.25">
      <c r="A371">
        <v>10387</v>
      </c>
      <c r="B371">
        <v>59</v>
      </c>
      <c r="C371">
        <v>44</v>
      </c>
      <c r="D371">
        <v>12</v>
      </c>
      <c r="E371">
        <v>0</v>
      </c>
      <c r="F371" s="11" t="e">
        <f t="shared" si="26"/>
        <v>#DIV/0!</v>
      </c>
      <c r="G371" s="12">
        <f t="shared" si="27"/>
        <v>0</v>
      </c>
      <c r="H371" s="13" t="str">
        <f t="shared" si="28"/>
        <v>Error</v>
      </c>
      <c r="J371" s="8" t="b">
        <f>AND(C376&gt;30,E376&lt;=0.05)</f>
        <v>0</v>
      </c>
      <c r="K371" s="9" t="b">
        <f t="shared" si="29"/>
        <v>1</v>
      </c>
      <c r="L371" s="10" t="b">
        <f t="shared" si="30"/>
        <v>1</v>
      </c>
    </row>
    <row r="372" spans="1:12" x14ac:dyDescent="0.25">
      <c r="A372">
        <v>10387</v>
      </c>
      <c r="B372">
        <v>71</v>
      </c>
      <c r="C372">
        <v>17.2</v>
      </c>
      <c r="D372">
        <v>15</v>
      </c>
      <c r="E372">
        <v>0</v>
      </c>
      <c r="F372" s="11" t="e">
        <f t="shared" si="26"/>
        <v>#DIV/0!</v>
      </c>
      <c r="G372" s="12">
        <f t="shared" si="27"/>
        <v>0</v>
      </c>
      <c r="H372" s="13" t="str">
        <f t="shared" si="28"/>
        <v>Error</v>
      </c>
      <c r="J372" s="8" t="b">
        <f>AND(C377&gt;30,E377&lt;=0.05)</f>
        <v>0</v>
      </c>
      <c r="K372" s="9" t="b">
        <f t="shared" si="29"/>
        <v>0</v>
      </c>
      <c r="L372" s="10" t="b">
        <f t="shared" si="30"/>
        <v>1</v>
      </c>
    </row>
    <row r="373" spans="1:12" x14ac:dyDescent="0.25">
      <c r="A373">
        <v>10388</v>
      </c>
      <c r="B373">
        <v>45</v>
      </c>
      <c r="C373">
        <v>7.6</v>
      </c>
      <c r="D373">
        <v>15</v>
      </c>
      <c r="E373">
        <v>0.2</v>
      </c>
      <c r="F373" s="11">
        <f t="shared" si="26"/>
        <v>75</v>
      </c>
      <c r="G373" s="12">
        <f t="shared" si="27"/>
        <v>75</v>
      </c>
      <c r="H373" s="13">
        <f t="shared" si="28"/>
        <v>75</v>
      </c>
      <c r="J373" s="8" t="b">
        <f>AND(C378&gt;30,E378&lt;=0.05)</f>
        <v>1</v>
      </c>
      <c r="K373" s="9" t="b">
        <f t="shared" si="29"/>
        <v>0</v>
      </c>
      <c r="L373" s="10" t="b">
        <f t="shared" si="30"/>
        <v>0</v>
      </c>
    </row>
    <row r="374" spans="1:12" x14ac:dyDescent="0.25">
      <c r="A374">
        <v>10388</v>
      </c>
      <c r="B374">
        <v>52</v>
      </c>
      <c r="C374">
        <v>5.6</v>
      </c>
      <c r="D374">
        <v>20</v>
      </c>
      <c r="E374">
        <v>0.2</v>
      </c>
      <c r="F374" s="11">
        <f t="shared" si="26"/>
        <v>100</v>
      </c>
      <c r="G374" s="12">
        <f t="shared" si="27"/>
        <v>100</v>
      </c>
      <c r="H374" s="13">
        <f t="shared" si="28"/>
        <v>100</v>
      </c>
      <c r="J374" s="8" t="b">
        <f>AND(C379&gt;30,E379&lt;=0.05)</f>
        <v>0</v>
      </c>
      <c r="K374" s="9" t="b">
        <f t="shared" si="29"/>
        <v>0</v>
      </c>
      <c r="L374" s="10" t="b">
        <f t="shared" si="30"/>
        <v>0</v>
      </c>
    </row>
    <row r="375" spans="1:12" x14ac:dyDescent="0.25">
      <c r="A375">
        <v>10388</v>
      </c>
      <c r="B375">
        <v>53</v>
      </c>
      <c r="C375">
        <v>26.2</v>
      </c>
      <c r="D375">
        <v>40</v>
      </c>
      <c r="E375">
        <v>0</v>
      </c>
      <c r="F375" s="11" t="e">
        <f t="shared" si="26"/>
        <v>#DIV/0!</v>
      </c>
      <c r="G375" s="12">
        <f t="shared" si="27"/>
        <v>0</v>
      </c>
      <c r="H375" s="13" t="str">
        <f t="shared" si="28"/>
        <v>Error</v>
      </c>
      <c r="J375" s="8" t="b">
        <f>AND(C380&gt;30,E380&lt;=0.05)</f>
        <v>0</v>
      </c>
      <c r="K375" s="9" t="b">
        <f t="shared" si="29"/>
        <v>0</v>
      </c>
      <c r="L375" s="10" t="b">
        <f t="shared" si="30"/>
        <v>1</v>
      </c>
    </row>
    <row r="376" spans="1:12" x14ac:dyDescent="0.25">
      <c r="A376">
        <v>10389</v>
      </c>
      <c r="B376">
        <v>10</v>
      </c>
      <c r="C376">
        <v>24.8</v>
      </c>
      <c r="D376">
        <v>16</v>
      </c>
      <c r="E376">
        <v>0</v>
      </c>
      <c r="F376" s="11" t="e">
        <f t="shared" si="26"/>
        <v>#DIV/0!</v>
      </c>
      <c r="G376" s="12">
        <f t="shared" si="27"/>
        <v>0</v>
      </c>
      <c r="H376" s="13" t="str">
        <f t="shared" si="28"/>
        <v>Error</v>
      </c>
      <c r="J376" s="8" t="b">
        <f>AND(C381&gt;30,E381&lt;=0.05)</f>
        <v>0</v>
      </c>
      <c r="K376" s="9" t="b">
        <f t="shared" si="29"/>
        <v>0</v>
      </c>
      <c r="L376" s="10" t="b">
        <f t="shared" si="30"/>
        <v>1</v>
      </c>
    </row>
    <row r="377" spans="1:12" x14ac:dyDescent="0.25">
      <c r="A377">
        <v>10389</v>
      </c>
      <c r="B377">
        <v>55</v>
      </c>
      <c r="C377">
        <v>19.2</v>
      </c>
      <c r="D377">
        <v>15</v>
      </c>
      <c r="E377">
        <v>0</v>
      </c>
      <c r="F377" s="11" t="e">
        <f t="shared" si="26"/>
        <v>#DIV/0!</v>
      </c>
      <c r="G377" s="12">
        <f t="shared" si="27"/>
        <v>0</v>
      </c>
      <c r="H377" s="13" t="str">
        <f t="shared" si="28"/>
        <v>Error</v>
      </c>
      <c r="J377" s="8" t="b">
        <f>AND(C382&gt;30,E382&lt;=0.05)</f>
        <v>0</v>
      </c>
      <c r="K377" s="9" t="b">
        <f t="shared" si="29"/>
        <v>0</v>
      </c>
      <c r="L377" s="10" t="b">
        <f t="shared" si="30"/>
        <v>1</v>
      </c>
    </row>
    <row r="378" spans="1:12" x14ac:dyDescent="0.25">
      <c r="A378">
        <v>10389</v>
      </c>
      <c r="B378">
        <v>62</v>
      </c>
      <c r="C378">
        <v>39.4</v>
      </c>
      <c r="D378">
        <v>20</v>
      </c>
      <c r="E378">
        <v>0</v>
      </c>
      <c r="F378" s="11" t="e">
        <f t="shared" si="26"/>
        <v>#DIV/0!</v>
      </c>
      <c r="G378" s="12">
        <f t="shared" si="27"/>
        <v>0</v>
      </c>
      <c r="H378" s="13" t="str">
        <f t="shared" si="28"/>
        <v>Error</v>
      </c>
      <c r="J378" s="8" t="b">
        <f>AND(C383&gt;30,E383&lt;=0.05)</f>
        <v>0</v>
      </c>
      <c r="K378" s="9" t="b">
        <f t="shared" si="29"/>
        <v>1</v>
      </c>
      <c r="L378" s="10" t="b">
        <f t="shared" si="30"/>
        <v>1</v>
      </c>
    </row>
    <row r="379" spans="1:12" x14ac:dyDescent="0.25">
      <c r="A379">
        <v>10389</v>
      </c>
      <c r="B379">
        <v>70</v>
      </c>
      <c r="C379">
        <v>12</v>
      </c>
      <c r="D379">
        <v>30</v>
      </c>
      <c r="E379">
        <v>0</v>
      </c>
      <c r="F379" s="11" t="e">
        <f t="shared" si="26"/>
        <v>#DIV/0!</v>
      </c>
      <c r="G379" s="12">
        <f t="shared" si="27"/>
        <v>0</v>
      </c>
      <c r="H379" s="13" t="str">
        <f t="shared" si="28"/>
        <v>Error</v>
      </c>
      <c r="J379" s="8" t="b">
        <f>AND(C384&gt;30,E384&lt;=0.05)</f>
        <v>0</v>
      </c>
      <c r="K379" s="9" t="b">
        <f t="shared" si="29"/>
        <v>0</v>
      </c>
      <c r="L379" s="10" t="b">
        <f t="shared" si="30"/>
        <v>1</v>
      </c>
    </row>
    <row r="380" spans="1:12" x14ac:dyDescent="0.25">
      <c r="A380">
        <v>10390</v>
      </c>
      <c r="B380">
        <v>31</v>
      </c>
      <c r="C380">
        <v>10</v>
      </c>
      <c r="D380">
        <v>60</v>
      </c>
      <c r="E380">
        <v>0.1</v>
      </c>
      <c r="F380" s="11">
        <f t="shared" si="26"/>
        <v>600</v>
      </c>
      <c r="G380" s="12">
        <f t="shared" si="27"/>
        <v>600</v>
      </c>
      <c r="H380" s="13">
        <f t="shared" si="28"/>
        <v>600</v>
      </c>
      <c r="J380" s="8" t="b">
        <f>AND(C385&gt;30,E385&lt;=0.05)</f>
        <v>0</v>
      </c>
      <c r="K380" s="9" t="b">
        <f t="shared" si="29"/>
        <v>0</v>
      </c>
      <c r="L380" s="10" t="b">
        <f t="shared" si="30"/>
        <v>0</v>
      </c>
    </row>
    <row r="381" spans="1:12" x14ac:dyDescent="0.25">
      <c r="A381">
        <v>10390</v>
      </c>
      <c r="B381">
        <v>35</v>
      </c>
      <c r="C381">
        <v>14.4</v>
      </c>
      <c r="D381">
        <v>40</v>
      </c>
      <c r="E381">
        <v>0.1</v>
      </c>
      <c r="F381" s="11">
        <f t="shared" si="26"/>
        <v>400</v>
      </c>
      <c r="G381" s="12">
        <f t="shared" si="27"/>
        <v>400</v>
      </c>
      <c r="H381" s="13">
        <f t="shared" si="28"/>
        <v>400</v>
      </c>
      <c r="J381" s="8" t="b">
        <f>AND(C386&gt;30,E386&lt;=0.05)</f>
        <v>0</v>
      </c>
      <c r="K381" s="9" t="b">
        <f t="shared" si="29"/>
        <v>0</v>
      </c>
      <c r="L381" s="10" t="b">
        <f t="shared" si="30"/>
        <v>0</v>
      </c>
    </row>
    <row r="382" spans="1:12" x14ac:dyDescent="0.25">
      <c r="A382">
        <v>10390</v>
      </c>
      <c r="B382">
        <v>46</v>
      </c>
      <c r="C382">
        <v>9.6</v>
      </c>
      <c r="D382">
        <v>45</v>
      </c>
      <c r="E382">
        <v>0</v>
      </c>
      <c r="F382" s="11" t="e">
        <f t="shared" si="26"/>
        <v>#DIV/0!</v>
      </c>
      <c r="G382" s="12">
        <f t="shared" si="27"/>
        <v>0</v>
      </c>
      <c r="H382" s="13" t="str">
        <f t="shared" si="28"/>
        <v>Error</v>
      </c>
      <c r="J382" s="8" t="b">
        <f>AND(C387&gt;30,E387&lt;=0.05)</f>
        <v>0</v>
      </c>
      <c r="K382" s="9" t="b">
        <f t="shared" si="29"/>
        <v>0</v>
      </c>
      <c r="L382" s="10" t="b">
        <f t="shared" si="30"/>
        <v>1</v>
      </c>
    </row>
    <row r="383" spans="1:12" x14ac:dyDescent="0.25">
      <c r="A383">
        <v>10390</v>
      </c>
      <c r="B383">
        <v>72</v>
      </c>
      <c r="C383">
        <v>27.8</v>
      </c>
      <c r="D383">
        <v>24</v>
      </c>
      <c r="E383">
        <v>0.1</v>
      </c>
      <c r="F383" s="11">
        <f t="shared" si="26"/>
        <v>240</v>
      </c>
      <c r="G383" s="12">
        <f t="shared" si="27"/>
        <v>240</v>
      </c>
      <c r="H383" s="13">
        <f t="shared" si="28"/>
        <v>240</v>
      </c>
      <c r="J383" s="8" t="b">
        <f>AND(C388&gt;30,E388&lt;=0.05)</f>
        <v>0</v>
      </c>
      <c r="K383" s="9" t="b">
        <f t="shared" si="29"/>
        <v>0</v>
      </c>
      <c r="L383" s="10" t="b">
        <f t="shared" si="30"/>
        <v>0</v>
      </c>
    </row>
    <row r="384" spans="1:12" x14ac:dyDescent="0.25">
      <c r="A384">
        <v>10391</v>
      </c>
      <c r="B384">
        <v>13</v>
      </c>
      <c r="C384">
        <v>4.8</v>
      </c>
      <c r="D384">
        <v>18</v>
      </c>
      <c r="E384">
        <v>0</v>
      </c>
      <c r="F384" s="11" t="e">
        <f t="shared" si="26"/>
        <v>#DIV/0!</v>
      </c>
      <c r="G384" s="12">
        <f t="shared" si="27"/>
        <v>0</v>
      </c>
      <c r="H384" s="13" t="str">
        <f t="shared" si="28"/>
        <v>Error</v>
      </c>
      <c r="J384" s="8" t="b">
        <f>AND(C389&gt;30,E389&lt;=0.05)</f>
        <v>0</v>
      </c>
      <c r="K384" s="9" t="b">
        <f t="shared" si="29"/>
        <v>0</v>
      </c>
      <c r="L384" s="10" t="b">
        <f t="shared" si="30"/>
        <v>1</v>
      </c>
    </row>
    <row r="385" spans="1:12" x14ac:dyDescent="0.25">
      <c r="A385">
        <v>10392</v>
      </c>
      <c r="B385">
        <v>69</v>
      </c>
      <c r="C385">
        <v>28.8</v>
      </c>
      <c r="D385">
        <v>50</v>
      </c>
      <c r="E385">
        <v>0</v>
      </c>
      <c r="F385" s="11" t="e">
        <f t="shared" si="26"/>
        <v>#DIV/0!</v>
      </c>
      <c r="G385" s="12">
        <f t="shared" si="27"/>
        <v>0</v>
      </c>
      <c r="H385" s="13" t="str">
        <f t="shared" si="28"/>
        <v>Error</v>
      </c>
      <c r="J385" s="8" t="b">
        <f>AND(C390&gt;30,E390&lt;=0.05)</f>
        <v>0</v>
      </c>
      <c r="K385" s="9" t="b">
        <f t="shared" si="29"/>
        <v>0</v>
      </c>
      <c r="L385" s="10" t="b">
        <f t="shared" si="30"/>
        <v>1</v>
      </c>
    </row>
    <row r="386" spans="1:12" x14ac:dyDescent="0.25">
      <c r="A386">
        <v>10393</v>
      </c>
      <c r="B386">
        <v>2</v>
      </c>
      <c r="C386">
        <v>15.2</v>
      </c>
      <c r="D386">
        <v>25</v>
      </c>
      <c r="E386">
        <v>0.25</v>
      </c>
      <c r="F386" s="11">
        <f t="shared" si="26"/>
        <v>100</v>
      </c>
      <c r="G386" s="12">
        <f t="shared" si="27"/>
        <v>100</v>
      </c>
      <c r="H386" s="13">
        <f t="shared" si="28"/>
        <v>100</v>
      </c>
      <c r="J386" s="8" t="b">
        <f>AND(C391&gt;30,E391&lt;=0.05)</f>
        <v>0</v>
      </c>
      <c r="K386" s="9" t="b">
        <f t="shared" si="29"/>
        <v>0</v>
      </c>
      <c r="L386" s="10" t="b">
        <f t="shared" si="30"/>
        <v>0</v>
      </c>
    </row>
    <row r="387" spans="1:12" x14ac:dyDescent="0.25">
      <c r="A387">
        <v>10393</v>
      </c>
      <c r="B387">
        <v>14</v>
      </c>
      <c r="C387">
        <v>18.600000000000001</v>
      </c>
      <c r="D387">
        <v>42</v>
      </c>
      <c r="E387">
        <v>0.25</v>
      </c>
      <c r="F387" s="11">
        <f t="shared" ref="F387:F450" si="31">SUM(D387/E387)</f>
        <v>168</v>
      </c>
      <c r="G387" s="12">
        <f t="shared" ref="G387:G450" si="32">IFERROR(D387/E387,0)</f>
        <v>168</v>
      </c>
      <c r="H387" s="13">
        <f t="shared" ref="H387:H450" si="33">IFERROR(D387/E387,"Error")</f>
        <v>168</v>
      </c>
      <c r="J387" s="8" t="b">
        <f>AND(C392&gt;30,E392&lt;=0.05)</f>
        <v>1</v>
      </c>
      <c r="K387" s="9" t="b">
        <f t="shared" ref="K387:K450" si="34">AND(C387&gt;30)</f>
        <v>0</v>
      </c>
      <c r="L387" s="10" t="b">
        <f t="shared" ref="L387:L450" si="35">AND(E387&lt;0.05)</f>
        <v>0</v>
      </c>
    </row>
    <row r="388" spans="1:12" x14ac:dyDescent="0.25">
      <c r="A388">
        <v>10393</v>
      </c>
      <c r="B388">
        <v>25</v>
      </c>
      <c r="C388">
        <v>11.2</v>
      </c>
      <c r="D388">
        <v>7</v>
      </c>
      <c r="E388">
        <v>0.25</v>
      </c>
      <c r="F388" s="11">
        <f t="shared" si="31"/>
        <v>28</v>
      </c>
      <c r="G388" s="12">
        <f t="shared" si="32"/>
        <v>28</v>
      </c>
      <c r="H388" s="13">
        <f t="shared" si="33"/>
        <v>28</v>
      </c>
      <c r="J388" s="8" t="b">
        <f>AND(C393&gt;30,E393&lt;=0.05)</f>
        <v>0</v>
      </c>
      <c r="K388" s="9" t="b">
        <f t="shared" si="34"/>
        <v>0</v>
      </c>
      <c r="L388" s="10" t="b">
        <f t="shared" si="35"/>
        <v>0</v>
      </c>
    </row>
    <row r="389" spans="1:12" x14ac:dyDescent="0.25">
      <c r="A389">
        <v>10393</v>
      </c>
      <c r="B389">
        <v>26</v>
      </c>
      <c r="C389">
        <v>24.9</v>
      </c>
      <c r="D389">
        <v>70</v>
      </c>
      <c r="E389">
        <v>0.25</v>
      </c>
      <c r="F389" s="11">
        <f t="shared" si="31"/>
        <v>280</v>
      </c>
      <c r="G389" s="12">
        <f t="shared" si="32"/>
        <v>280</v>
      </c>
      <c r="H389" s="13">
        <f t="shared" si="33"/>
        <v>280</v>
      </c>
      <c r="J389" s="8" t="b">
        <f>AND(C394&gt;30,E394&lt;=0.05)</f>
        <v>0</v>
      </c>
      <c r="K389" s="9" t="b">
        <f t="shared" si="34"/>
        <v>0</v>
      </c>
      <c r="L389" s="10" t="b">
        <f t="shared" si="35"/>
        <v>0</v>
      </c>
    </row>
    <row r="390" spans="1:12" x14ac:dyDescent="0.25">
      <c r="A390">
        <v>10393</v>
      </c>
      <c r="B390">
        <v>31</v>
      </c>
      <c r="C390">
        <v>10</v>
      </c>
      <c r="D390">
        <v>32</v>
      </c>
      <c r="E390">
        <v>0</v>
      </c>
      <c r="F390" s="11" t="e">
        <f t="shared" si="31"/>
        <v>#DIV/0!</v>
      </c>
      <c r="G390" s="12">
        <f t="shared" si="32"/>
        <v>0</v>
      </c>
      <c r="H390" s="13" t="str">
        <f t="shared" si="33"/>
        <v>Error</v>
      </c>
      <c r="J390" s="8" t="b">
        <f>AND(C395&gt;30,E395&lt;=0.05)</f>
        <v>0</v>
      </c>
      <c r="K390" s="9" t="b">
        <f t="shared" si="34"/>
        <v>0</v>
      </c>
      <c r="L390" s="10" t="b">
        <f t="shared" si="35"/>
        <v>1</v>
      </c>
    </row>
    <row r="391" spans="1:12" x14ac:dyDescent="0.25">
      <c r="A391">
        <v>10394</v>
      </c>
      <c r="B391">
        <v>13</v>
      </c>
      <c r="C391">
        <v>4.8</v>
      </c>
      <c r="D391">
        <v>10</v>
      </c>
      <c r="E391">
        <v>0</v>
      </c>
      <c r="F391" s="11" t="e">
        <f t="shared" si="31"/>
        <v>#DIV/0!</v>
      </c>
      <c r="G391" s="12">
        <f t="shared" si="32"/>
        <v>0</v>
      </c>
      <c r="H391" s="13" t="str">
        <f t="shared" si="33"/>
        <v>Error</v>
      </c>
      <c r="J391" s="8" t="b">
        <f>AND(C396&gt;30,E396&lt;=0.05)</f>
        <v>0</v>
      </c>
      <c r="K391" s="9" t="b">
        <f t="shared" si="34"/>
        <v>0</v>
      </c>
      <c r="L391" s="10" t="b">
        <f t="shared" si="35"/>
        <v>1</v>
      </c>
    </row>
    <row r="392" spans="1:12" x14ac:dyDescent="0.25">
      <c r="A392">
        <v>10394</v>
      </c>
      <c r="B392">
        <v>62</v>
      </c>
      <c r="C392">
        <v>39.4</v>
      </c>
      <c r="D392">
        <v>10</v>
      </c>
      <c r="E392">
        <v>0</v>
      </c>
      <c r="F392" s="11" t="e">
        <f t="shared" si="31"/>
        <v>#DIV/0!</v>
      </c>
      <c r="G392" s="12">
        <f t="shared" si="32"/>
        <v>0</v>
      </c>
      <c r="H392" s="13" t="str">
        <f t="shared" si="33"/>
        <v>Error</v>
      </c>
      <c r="J392" s="8" t="b">
        <f>AND(C397&gt;30,E397&lt;=0.05)</f>
        <v>0</v>
      </c>
      <c r="K392" s="9" t="b">
        <f t="shared" si="34"/>
        <v>1</v>
      </c>
      <c r="L392" s="10" t="b">
        <f t="shared" si="35"/>
        <v>1</v>
      </c>
    </row>
    <row r="393" spans="1:12" x14ac:dyDescent="0.25">
      <c r="A393">
        <v>10395</v>
      </c>
      <c r="B393">
        <v>46</v>
      </c>
      <c r="C393">
        <v>9.6</v>
      </c>
      <c r="D393">
        <v>28</v>
      </c>
      <c r="E393">
        <v>0.1</v>
      </c>
      <c r="F393" s="11">
        <f t="shared" si="31"/>
        <v>280</v>
      </c>
      <c r="G393" s="12">
        <f t="shared" si="32"/>
        <v>280</v>
      </c>
      <c r="H393" s="13">
        <f t="shared" si="33"/>
        <v>280</v>
      </c>
      <c r="J393" s="8" t="b">
        <f>AND(C398&gt;30,E398&lt;=0.05)</f>
        <v>0</v>
      </c>
      <c r="K393" s="9" t="b">
        <f t="shared" si="34"/>
        <v>0</v>
      </c>
      <c r="L393" s="10" t="b">
        <f t="shared" si="35"/>
        <v>0</v>
      </c>
    </row>
    <row r="394" spans="1:12" x14ac:dyDescent="0.25">
      <c r="A394">
        <v>10395</v>
      </c>
      <c r="B394">
        <v>53</v>
      </c>
      <c r="C394">
        <v>26.2</v>
      </c>
      <c r="D394">
        <v>70</v>
      </c>
      <c r="E394">
        <v>0.1</v>
      </c>
      <c r="F394" s="11">
        <f t="shared" si="31"/>
        <v>700</v>
      </c>
      <c r="G394" s="12">
        <f t="shared" si="32"/>
        <v>700</v>
      </c>
      <c r="H394" s="13">
        <f t="shared" si="33"/>
        <v>700</v>
      </c>
      <c r="J394" s="8" t="b">
        <f>AND(C399&gt;30,E399&lt;=0.05)</f>
        <v>0</v>
      </c>
      <c r="K394" s="9" t="b">
        <f t="shared" si="34"/>
        <v>0</v>
      </c>
      <c r="L394" s="10" t="b">
        <f t="shared" si="35"/>
        <v>0</v>
      </c>
    </row>
    <row r="395" spans="1:12" x14ac:dyDescent="0.25">
      <c r="A395">
        <v>10395</v>
      </c>
      <c r="B395">
        <v>69</v>
      </c>
      <c r="C395">
        <v>28.8</v>
      </c>
      <c r="D395">
        <v>8</v>
      </c>
      <c r="E395">
        <v>0</v>
      </c>
      <c r="F395" s="11" t="e">
        <f t="shared" si="31"/>
        <v>#DIV/0!</v>
      </c>
      <c r="G395" s="12">
        <f t="shared" si="32"/>
        <v>0</v>
      </c>
      <c r="H395" s="13" t="str">
        <f t="shared" si="33"/>
        <v>Error</v>
      </c>
      <c r="J395" s="8" t="b">
        <f>AND(C400&gt;30,E400&lt;=0.05)</f>
        <v>0</v>
      </c>
      <c r="K395" s="9" t="b">
        <f t="shared" si="34"/>
        <v>0</v>
      </c>
      <c r="L395" s="10" t="b">
        <f t="shared" si="35"/>
        <v>1</v>
      </c>
    </row>
    <row r="396" spans="1:12" x14ac:dyDescent="0.25">
      <c r="A396">
        <v>10396</v>
      </c>
      <c r="B396">
        <v>23</v>
      </c>
      <c r="C396">
        <v>7.2</v>
      </c>
      <c r="D396">
        <v>40</v>
      </c>
      <c r="E396">
        <v>0</v>
      </c>
      <c r="F396" s="11" t="e">
        <f t="shared" si="31"/>
        <v>#DIV/0!</v>
      </c>
      <c r="G396" s="12">
        <f t="shared" si="32"/>
        <v>0</v>
      </c>
      <c r="H396" s="13" t="str">
        <f t="shared" si="33"/>
        <v>Error</v>
      </c>
      <c r="J396" s="8" t="b">
        <f>AND(C401&gt;30,E401&lt;=0.05)</f>
        <v>0</v>
      </c>
      <c r="K396" s="9" t="b">
        <f t="shared" si="34"/>
        <v>0</v>
      </c>
      <c r="L396" s="10" t="b">
        <f t="shared" si="35"/>
        <v>1</v>
      </c>
    </row>
    <row r="397" spans="1:12" x14ac:dyDescent="0.25">
      <c r="A397">
        <v>10396</v>
      </c>
      <c r="B397">
        <v>71</v>
      </c>
      <c r="C397">
        <v>17.2</v>
      </c>
      <c r="D397">
        <v>60</v>
      </c>
      <c r="E397">
        <v>0</v>
      </c>
      <c r="F397" s="11" t="e">
        <f t="shared" si="31"/>
        <v>#DIV/0!</v>
      </c>
      <c r="G397" s="12">
        <f t="shared" si="32"/>
        <v>0</v>
      </c>
      <c r="H397" s="13" t="str">
        <f t="shared" si="33"/>
        <v>Error</v>
      </c>
      <c r="J397" s="8" t="b">
        <f>AND(C402&gt;30,E402&lt;=0.05)</f>
        <v>0</v>
      </c>
      <c r="K397" s="9" t="b">
        <f t="shared" si="34"/>
        <v>0</v>
      </c>
      <c r="L397" s="10" t="b">
        <f t="shared" si="35"/>
        <v>1</v>
      </c>
    </row>
    <row r="398" spans="1:12" x14ac:dyDescent="0.25">
      <c r="A398">
        <v>10396</v>
      </c>
      <c r="B398">
        <v>72</v>
      </c>
      <c r="C398">
        <v>27.8</v>
      </c>
      <c r="D398">
        <v>21</v>
      </c>
      <c r="E398">
        <v>0</v>
      </c>
      <c r="F398" s="11" t="e">
        <f t="shared" si="31"/>
        <v>#DIV/0!</v>
      </c>
      <c r="G398" s="12">
        <f t="shared" si="32"/>
        <v>0</v>
      </c>
      <c r="H398" s="13" t="str">
        <f t="shared" si="33"/>
        <v>Error</v>
      </c>
      <c r="J398" s="8" t="b">
        <f>AND(C403&gt;30,E403&lt;=0.05)</f>
        <v>0</v>
      </c>
      <c r="K398" s="9" t="b">
        <f t="shared" si="34"/>
        <v>0</v>
      </c>
      <c r="L398" s="10" t="b">
        <f t="shared" si="35"/>
        <v>1</v>
      </c>
    </row>
    <row r="399" spans="1:12" x14ac:dyDescent="0.25">
      <c r="A399">
        <v>10397</v>
      </c>
      <c r="B399">
        <v>21</v>
      </c>
      <c r="C399">
        <v>8</v>
      </c>
      <c r="D399">
        <v>10</v>
      </c>
      <c r="E399">
        <v>0.15</v>
      </c>
      <c r="F399" s="11">
        <f t="shared" si="31"/>
        <v>66.666666666666671</v>
      </c>
      <c r="G399" s="12">
        <f t="shared" si="32"/>
        <v>66.666666666666671</v>
      </c>
      <c r="H399" s="13">
        <f t="shared" si="33"/>
        <v>66.666666666666671</v>
      </c>
      <c r="J399" s="8" t="b">
        <f>AND(C404&gt;30,E404&lt;=0.05)</f>
        <v>0</v>
      </c>
      <c r="K399" s="9" t="b">
        <f t="shared" si="34"/>
        <v>0</v>
      </c>
      <c r="L399" s="10" t="b">
        <f t="shared" si="35"/>
        <v>0</v>
      </c>
    </row>
    <row r="400" spans="1:12" x14ac:dyDescent="0.25">
      <c r="A400">
        <v>10397</v>
      </c>
      <c r="B400">
        <v>51</v>
      </c>
      <c r="C400">
        <v>42.4</v>
      </c>
      <c r="D400">
        <v>18</v>
      </c>
      <c r="E400">
        <v>0.15</v>
      </c>
      <c r="F400" s="11">
        <f t="shared" si="31"/>
        <v>120</v>
      </c>
      <c r="G400" s="12">
        <f t="shared" si="32"/>
        <v>120</v>
      </c>
      <c r="H400" s="13">
        <f t="shared" si="33"/>
        <v>120</v>
      </c>
      <c r="J400" s="8" t="b">
        <f>AND(C405&gt;30,E405&lt;=0.05)</f>
        <v>0</v>
      </c>
      <c r="K400" s="9" t="b">
        <f t="shared" si="34"/>
        <v>1</v>
      </c>
      <c r="L400" s="10" t="b">
        <f t="shared" si="35"/>
        <v>0</v>
      </c>
    </row>
    <row r="401" spans="1:12" x14ac:dyDescent="0.25">
      <c r="A401">
        <v>10398</v>
      </c>
      <c r="B401">
        <v>35</v>
      </c>
      <c r="C401">
        <v>14.4</v>
      </c>
      <c r="D401">
        <v>30</v>
      </c>
      <c r="E401">
        <v>0</v>
      </c>
      <c r="F401" s="11" t="e">
        <f t="shared" si="31"/>
        <v>#DIV/0!</v>
      </c>
      <c r="G401" s="12">
        <f t="shared" si="32"/>
        <v>0</v>
      </c>
      <c r="H401" s="13" t="str">
        <f t="shared" si="33"/>
        <v>Error</v>
      </c>
      <c r="J401" s="8" t="b">
        <f>AND(C406&gt;30,E406&lt;=0.05)</f>
        <v>0</v>
      </c>
      <c r="K401" s="9" t="b">
        <f t="shared" si="34"/>
        <v>0</v>
      </c>
      <c r="L401" s="10" t="b">
        <f t="shared" si="35"/>
        <v>1</v>
      </c>
    </row>
    <row r="402" spans="1:12" x14ac:dyDescent="0.25">
      <c r="A402">
        <v>10398</v>
      </c>
      <c r="B402">
        <v>55</v>
      </c>
      <c r="C402">
        <v>19.2</v>
      </c>
      <c r="D402">
        <v>120</v>
      </c>
      <c r="E402">
        <v>0.1</v>
      </c>
      <c r="F402" s="11">
        <f t="shared" si="31"/>
        <v>1200</v>
      </c>
      <c r="G402" s="12">
        <f t="shared" si="32"/>
        <v>1200</v>
      </c>
      <c r="H402" s="13">
        <f t="shared" si="33"/>
        <v>1200</v>
      </c>
      <c r="J402" s="8" t="b">
        <f>AND(C407&gt;30,E407&lt;=0.05)</f>
        <v>1</v>
      </c>
      <c r="K402" s="9" t="b">
        <f t="shared" si="34"/>
        <v>0</v>
      </c>
      <c r="L402" s="10" t="b">
        <f t="shared" si="35"/>
        <v>0</v>
      </c>
    </row>
    <row r="403" spans="1:12" x14ac:dyDescent="0.25">
      <c r="A403">
        <v>10399</v>
      </c>
      <c r="B403">
        <v>68</v>
      </c>
      <c r="C403">
        <v>10</v>
      </c>
      <c r="D403">
        <v>60</v>
      </c>
      <c r="E403">
        <v>0</v>
      </c>
      <c r="F403" s="11" t="e">
        <f t="shared" si="31"/>
        <v>#DIV/0!</v>
      </c>
      <c r="G403" s="12">
        <f t="shared" si="32"/>
        <v>0</v>
      </c>
      <c r="H403" s="13" t="str">
        <f t="shared" si="33"/>
        <v>Error</v>
      </c>
      <c r="J403" s="8" t="b">
        <f>AND(C408&gt;30,E408&lt;=0.05)</f>
        <v>0</v>
      </c>
      <c r="K403" s="9" t="b">
        <f t="shared" si="34"/>
        <v>0</v>
      </c>
      <c r="L403" s="10" t="b">
        <f t="shared" si="35"/>
        <v>1</v>
      </c>
    </row>
    <row r="404" spans="1:12" x14ac:dyDescent="0.25">
      <c r="A404">
        <v>10399</v>
      </c>
      <c r="B404">
        <v>71</v>
      </c>
      <c r="C404">
        <v>17.2</v>
      </c>
      <c r="D404">
        <v>30</v>
      </c>
      <c r="E404">
        <v>0</v>
      </c>
      <c r="F404" s="11" t="e">
        <f t="shared" si="31"/>
        <v>#DIV/0!</v>
      </c>
      <c r="G404" s="12">
        <f t="shared" si="32"/>
        <v>0</v>
      </c>
      <c r="H404" s="13" t="str">
        <f t="shared" si="33"/>
        <v>Error</v>
      </c>
      <c r="J404" s="8" t="b">
        <f>AND(C409&gt;30,E409&lt;=0.05)</f>
        <v>0</v>
      </c>
      <c r="K404" s="9" t="b">
        <f t="shared" si="34"/>
        <v>0</v>
      </c>
      <c r="L404" s="10" t="b">
        <f t="shared" si="35"/>
        <v>1</v>
      </c>
    </row>
    <row r="405" spans="1:12" x14ac:dyDescent="0.25">
      <c r="A405">
        <v>10399</v>
      </c>
      <c r="B405">
        <v>76</v>
      </c>
      <c r="C405">
        <v>14.4</v>
      </c>
      <c r="D405">
        <v>35</v>
      </c>
      <c r="E405">
        <v>0</v>
      </c>
      <c r="F405" s="11" t="e">
        <f t="shared" si="31"/>
        <v>#DIV/0!</v>
      </c>
      <c r="G405" s="12">
        <f t="shared" si="32"/>
        <v>0</v>
      </c>
      <c r="H405" s="13" t="str">
        <f t="shared" si="33"/>
        <v>Error</v>
      </c>
      <c r="J405" s="8" t="b">
        <f>AND(C410&gt;30,E410&lt;=0.05)</f>
        <v>0</v>
      </c>
      <c r="K405" s="9" t="b">
        <f t="shared" si="34"/>
        <v>0</v>
      </c>
      <c r="L405" s="10" t="b">
        <f t="shared" si="35"/>
        <v>1</v>
      </c>
    </row>
    <row r="406" spans="1:12" x14ac:dyDescent="0.25">
      <c r="A406">
        <v>10399</v>
      </c>
      <c r="B406">
        <v>77</v>
      </c>
      <c r="C406">
        <v>10.4</v>
      </c>
      <c r="D406">
        <v>14</v>
      </c>
      <c r="E406">
        <v>0</v>
      </c>
      <c r="F406" s="11" t="e">
        <f t="shared" si="31"/>
        <v>#DIV/0!</v>
      </c>
      <c r="G406" s="12">
        <f t="shared" si="32"/>
        <v>0</v>
      </c>
      <c r="H406" s="13" t="str">
        <f t="shared" si="33"/>
        <v>Error</v>
      </c>
      <c r="J406" s="8" t="b">
        <f>AND(C411&gt;30,E411&lt;=0.05)</f>
        <v>1</v>
      </c>
      <c r="K406" s="9" t="b">
        <f t="shared" si="34"/>
        <v>0</v>
      </c>
      <c r="L406" s="10" t="b">
        <f t="shared" si="35"/>
        <v>1</v>
      </c>
    </row>
    <row r="407" spans="1:12" x14ac:dyDescent="0.25">
      <c r="A407">
        <v>10400</v>
      </c>
      <c r="B407">
        <v>29</v>
      </c>
      <c r="C407">
        <v>99</v>
      </c>
      <c r="D407">
        <v>21</v>
      </c>
      <c r="E407">
        <v>0</v>
      </c>
      <c r="F407" s="11" t="e">
        <f t="shared" si="31"/>
        <v>#DIV/0!</v>
      </c>
      <c r="G407" s="12">
        <f t="shared" si="32"/>
        <v>0</v>
      </c>
      <c r="H407" s="13" t="str">
        <f t="shared" si="33"/>
        <v>Error</v>
      </c>
      <c r="J407" s="8" t="b">
        <f>AND(C412&gt;30,E412&lt;=0.05)</f>
        <v>0</v>
      </c>
      <c r="K407" s="9" t="b">
        <f t="shared" si="34"/>
        <v>1</v>
      </c>
      <c r="L407" s="10" t="b">
        <f t="shared" si="35"/>
        <v>1</v>
      </c>
    </row>
    <row r="408" spans="1:12" x14ac:dyDescent="0.25">
      <c r="A408">
        <v>10400</v>
      </c>
      <c r="B408">
        <v>35</v>
      </c>
      <c r="C408">
        <v>14.4</v>
      </c>
      <c r="D408">
        <v>35</v>
      </c>
      <c r="E408">
        <v>0</v>
      </c>
      <c r="F408" s="11" t="e">
        <f t="shared" si="31"/>
        <v>#DIV/0!</v>
      </c>
      <c r="G408" s="12">
        <f t="shared" si="32"/>
        <v>0</v>
      </c>
      <c r="H408" s="13" t="str">
        <f t="shared" si="33"/>
        <v>Error</v>
      </c>
      <c r="J408" s="8" t="b">
        <f>AND(C413&gt;30,E413&lt;=0.05)</f>
        <v>0</v>
      </c>
      <c r="K408" s="9" t="b">
        <f t="shared" si="34"/>
        <v>0</v>
      </c>
      <c r="L408" s="10" t="b">
        <f t="shared" si="35"/>
        <v>1</v>
      </c>
    </row>
    <row r="409" spans="1:12" x14ac:dyDescent="0.25">
      <c r="A409">
        <v>10400</v>
      </c>
      <c r="B409">
        <v>49</v>
      </c>
      <c r="C409">
        <v>16</v>
      </c>
      <c r="D409">
        <v>30</v>
      </c>
      <c r="E409">
        <v>0</v>
      </c>
      <c r="F409" s="11" t="e">
        <f t="shared" si="31"/>
        <v>#DIV/0!</v>
      </c>
      <c r="G409" s="12">
        <f t="shared" si="32"/>
        <v>0</v>
      </c>
      <c r="H409" s="13" t="str">
        <f t="shared" si="33"/>
        <v>Error</v>
      </c>
      <c r="J409" s="8" t="b">
        <f>AND(C414&gt;30,E414&lt;=0.05)</f>
        <v>0</v>
      </c>
      <c r="K409" s="9" t="b">
        <f t="shared" si="34"/>
        <v>0</v>
      </c>
      <c r="L409" s="10" t="b">
        <f t="shared" si="35"/>
        <v>1</v>
      </c>
    </row>
    <row r="410" spans="1:12" x14ac:dyDescent="0.25">
      <c r="A410">
        <v>10401</v>
      </c>
      <c r="B410">
        <v>30</v>
      </c>
      <c r="C410">
        <v>20.7</v>
      </c>
      <c r="D410">
        <v>18</v>
      </c>
      <c r="E410">
        <v>0</v>
      </c>
      <c r="F410" s="11" t="e">
        <f t="shared" si="31"/>
        <v>#DIV/0!</v>
      </c>
      <c r="G410" s="12">
        <f t="shared" si="32"/>
        <v>0</v>
      </c>
      <c r="H410" s="13" t="str">
        <f t="shared" si="33"/>
        <v>Error</v>
      </c>
      <c r="J410" s="8" t="b">
        <f>AND(C415&gt;30,E415&lt;=0.05)</f>
        <v>1</v>
      </c>
      <c r="K410" s="9" t="b">
        <f t="shared" si="34"/>
        <v>0</v>
      </c>
      <c r="L410" s="10" t="b">
        <f t="shared" si="35"/>
        <v>1</v>
      </c>
    </row>
    <row r="411" spans="1:12" x14ac:dyDescent="0.25">
      <c r="A411">
        <v>10401</v>
      </c>
      <c r="B411">
        <v>56</v>
      </c>
      <c r="C411">
        <v>30.4</v>
      </c>
      <c r="D411">
        <v>70</v>
      </c>
      <c r="E411">
        <v>0</v>
      </c>
      <c r="F411" s="11" t="e">
        <f t="shared" si="31"/>
        <v>#DIV/0!</v>
      </c>
      <c r="G411" s="12">
        <f t="shared" si="32"/>
        <v>0</v>
      </c>
      <c r="H411" s="13" t="str">
        <f t="shared" si="33"/>
        <v>Error</v>
      </c>
      <c r="J411" s="8" t="b">
        <f>AND(C416&gt;30,E416&lt;=0.05)</f>
        <v>0</v>
      </c>
      <c r="K411" s="9" t="b">
        <f t="shared" si="34"/>
        <v>1</v>
      </c>
      <c r="L411" s="10" t="b">
        <f t="shared" si="35"/>
        <v>1</v>
      </c>
    </row>
    <row r="412" spans="1:12" x14ac:dyDescent="0.25">
      <c r="A412">
        <v>10401</v>
      </c>
      <c r="B412">
        <v>65</v>
      </c>
      <c r="C412">
        <v>16.8</v>
      </c>
      <c r="D412">
        <v>20</v>
      </c>
      <c r="E412">
        <v>0</v>
      </c>
      <c r="F412" s="11" t="e">
        <f t="shared" si="31"/>
        <v>#DIV/0!</v>
      </c>
      <c r="G412" s="12">
        <f t="shared" si="32"/>
        <v>0</v>
      </c>
      <c r="H412" s="13" t="str">
        <f t="shared" si="33"/>
        <v>Error</v>
      </c>
      <c r="J412" s="8" t="b">
        <f>AND(C417&gt;30,E417&lt;=0.05)</f>
        <v>0</v>
      </c>
      <c r="K412" s="9" t="b">
        <f t="shared" si="34"/>
        <v>0</v>
      </c>
      <c r="L412" s="10" t="b">
        <f t="shared" si="35"/>
        <v>1</v>
      </c>
    </row>
    <row r="413" spans="1:12" x14ac:dyDescent="0.25">
      <c r="A413">
        <v>10401</v>
      </c>
      <c r="B413">
        <v>71</v>
      </c>
      <c r="C413">
        <v>17.2</v>
      </c>
      <c r="D413">
        <v>60</v>
      </c>
      <c r="E413">
        <v>0</v>
      </c>
      <c r="F413" s="11" t="e">
        <f t="shared" si="31"/>
        <v>#DIV/0!</v>
      </c>
      <c r="G413" s="12">
        <f t="shared" si="32"/>
        <v>0</v>
      </c>
      <c r="H413" s="13" t="str">
        <f t="shared" si="33"/>
        <v>Error</v>
      </c>
      <c r="J413" s="8" t="b">
        <f>AND(C418&gt;30,E418&lt;=0.05)</f>
        <v>0</v>
      </c>
      <c r="K413" s="9" t="b">
        <f t="shared" si="34"/>
        <v>0</v>
      </c>
      <c r="L413" s="10" t="b">
        <f t="shared" si="35"/>
        <v>1</v>
      </c>
    </row>
    <row r="414" spans="1:12" x14ac:dyDescent="0.25">
      <c r="A414">
        <v>10402</v>
      </c>
      <c r="B414">
        <v>23</v>
      </c>
      <c r="C414">
        <v>7.2</v>
      </c>
      <c r="D414">
        <v>60</v>
      </c>
      <c r="E414">
        <v>0</v>
      </c>
      <c r="F414" s="11" t="e">
        <f t="shared" si="31"/>
        <v>#DIV/0!</v>
      </c>
      <c r="G414" s="12">
        <f t="shared" si="32"/>
        <v>0</v>
      </c>
      <c r="H414" s="13" t="str">
        <f t="shared" si="33"/>
        <v>Error</v>
      </c>
      <c r="J414" s="8" t="b">
        <f>AND(C419&gt;30,E419&lt;=0.05)</f>
        <v>0</v>
      </c>
      <c r="K414" s="9" t="b">
        <f t="shared" si="34"/>
        <v>0</v>
      </c>
      <c r="L414" s="10" t="b">
        <f t="shared" si="35"/>
        <v>1</v>
      </c>
    </row>
    <row r="415" spans="1:12" x14ac:dyDescent="0.25">
      <c r="A415">
        <v>10402</v>
      </c>
      <c r="B415">
        <v>63</v>
      </c>
      <c r="C415">
        <v>35.1</v>
      </c>
      <c r="D415">
        <v>65</v>
      </c>
      <c r="E415">
        <v>0</v>
      </c>
      <c r="F415" s="11" t="e">
        <f t="shared" si="31"/>
        <v>#DIV/0!</v>
      </c>
      <c r="G415" s="12">
        <f t="shared" si="32"/>
        <v>0</v>
      </c>
      <c r="H415" s="13" t="str">
        <f t="shared" si="33"/>
        <v>Error</v>
      </c>
      <c r="J415" s="8" t="b">
        <f>AND(C420&gt;30,E420&lt;=0.05)</f>
        <v>0</v>
      </c>
      <c r="K415" s="9" t="b">
        <f t="shared" si="34"/>
        <v>1</v>
      </c>
      <c r="L415" s="10" t="b">
        <f t="shared" si="35"/>
        <v>1</v>
      </c>
    </row>
    <row r="416" spans="1:12" x14ac:dyDescent="0.25">
      <c r="A416">
        <v>10403</v>
      </c>
      <c r="B416">
        <v>16</v>
      </c>
      <c r="C416">
        <v>13.9</v>
      </c>
      <c r="D416">
        <v>21</v>
      </c>
      <c r="E416">
        <v>0.15</v>
      </c>
      <c r="F416" s="11">
        <f t="shared" si="31"/>
        <v>140</v>
      </c>
      <c r="G416" s="12">
        <f t="shared" si="32"/>
        <v>140</v>
      </c>
      <c r="H416" s="13">
        <f t="shared" si="33"/>
        <v>140</v>
      </c>
      <c r="J416" s="8" t="b">
        <f>AND(C421&gt;30,E421&lt;=0.05)</f>
        <v>0</v>
      </c>
      <c r="K416" s="9" t="b">
        <f t="shared" si="34"/>
        <v>0</v>
      </c>
      <c r="L416" s="10" t="b">
        <f t="shared" si="35"/>
        <v>0</v>
      </c>
    </row>
    <row r="417" spans="1:12" x14ac:dyDescent="0.25">
      <c r="A417">
        <v>10403</v>
      </c>
      <c r="B417">
        <v>48</v>
      </c>
      <c r="C417">
        <v>10.199999999999999</v>
      </c>
      <c r="D417">
        <v>70</v>
      </c>
      <c r="E417">
        <v>0.15</v>
      </c>
      <c r="F417" s="11">
        <f t="shared" si="31"/>
        <v>466.66666666666669</v>
      </c>
      <c r="G417" s="12">
        <f t="shared" si="32"/>
        <v>466.66666666666669</v>
      </c>
      <c r="H417" s="13">
        <f t="shared" si="33"/>
        <v>466.66666666666669</v>
      </c>
      <c r="J417" s="8" t="b">
        <f>AND(C422&gt;30,E422&lt;=0.05)</f>
        <v>0</v>
      </c>
      <c r="K417" s="9" t="b">
        <f t="shared" si="34"/>
        <v>0</v>
      </c>
      <c r="L417" s="10" t="b">
        <f t="shared" si="35"/>
        <v>0</v>
      </c>
    </row>
    <row r="418" spans="1:12" x14ac:dyDescent="0.25">
      <c r="A418">
        <v>10404</v>
      </c>
      <c r="B418">
        <v>26</v>
      </c>
      <c r="C418">
        <v>24.9</v>
      </c>
      <c r="D418">
        <v>30</v>
      </c>
      <c r="E418">
        <v>0.05</v>
      </c>
      <c r="F418" s="11">
        <f t="shared" si="31"/>
        <v>600</v>
      </c>
      <c r="G418" s="12">
        <f t="shared" si="32"/>
        <v>600</v>
      </c>
      <c r="H418" s="13">
        <f t="shared" si="33"/>
        <v>600</v>
      </c>
      <c r="J418" s="8" t="b">
        <f>AND(C423&gt;30,E423&lt;=0.05)</f>
        <v>0</v>
      </c>
      <c r="K418" s="9" t="b">
        <f t="shared" si="34"/>
        <v>0</v>
      </c>
      <c r="L418" s="10" t="b">
        <f t="shared" si="35"/>
        <v>0</v>
      </c>
    </row>
    <row r="419" spans="1:12" x14ac:dyDescent="0.25">
      <c r="A419">
        <v>10404</v>
      </c>
      <c r="B419">
        <v>42</v>
      </c>
      <c r="C419">
        <v>11.2</v>
      </c>
      <c r="D419">
        <v>40</v>
      </c>
      <c r="E419">
        <v>0.05</v>
      </c>
      <c r="F419" s="11">
        <f t="shared" si="31"/>
        <v>800</v>
      </c>
      <c r="G419" s="12">
        <f t="shared" si="32"/>
        <v>800</v>
      </c>
      <c r="H419" s="13">
        <f t="shared" si="33"/>
        <v>800</v>
      </c>
      <c r="J419" s="8" t="b">
        <f>AND(C424&gt;30,E424&lt;=0.05)</f>
        <v>0</v>
      </c>
      <c r="K419" s="9" t="b">
        <f t="shared" si="34"/>
        <v>0</v>
      </c>
      <c r="L419" s="10" t="b">
        <f t="shared" si="35"/>
        <v>0</v>
      </c>
    </row>
    <row r="420" spans="1:12" x14ac:dyDescent="0.25">
      <c r="A420">
        <v>10404</v>
      </c>
      <c r="B420">
        <v>49</v>
      </c>
      <c r="C420">
        <v>16</v>
      </c>
      <c r="D420">
        <v>30</v>
      </c>
      <c r="E420">
        <v>0.05</v>
      </c>
      <c r="F420" s="11">
        <f t="shared" si="31"/>
        <v>600</v>
      </c>
      <c r="G420" s="12">
        <f t="shared" si="32"/>
        <v>600</v>
      </c>
      <c r="H420" s="13">
        <f t="shared" si="33"/>
        <v>600</v>
      </c>
      <c r="J420" s="8" t="b">
        <f>AND(C425&gt;30,E425&lt;=0.05)</f>
        <v>0</v>
      </c>
      <c r="K420" s="9" t="b">
        <f t="shared" si="34"/>
        <v>0</v>
      </c>
      <c r="L420" s="10" t="b">
        <f t="shared" si="35"/>
        <v>0</v>
      </c>
    </row>
    <row r="421" spans="1:12" x14ac:dyDescent="0.25">
      <c r="A421">
        <v>10405</v>
      </c>
      <c r="B421">
        <v>3</v>
      </c>
      <c r="C421">
        <v>8</v>
      </c>
      <c r="D421">
        <v>50</v>
      </c>
      <c r="E421">
        <v>0</v>
      </c>
      <c r="F421" s="11" t="e">
        <f t="shared" si="31"/>
        <v>#DIV/0!</v>
      </c>
      <c r="G421" s="12">
        <f t="shared" si="32"/>
        <v>0</v>
      </c>
      <c r="H421" s="13" t="str">
        <f t="shared" si="33"/>
        <v>Error</v>
      </c>
      <c r="J421" s="8" t="b">
        <f>AND(C426&gt;30,E426&lt;=0.05)</f>
        <v>0</v>
      </c>
      <c r="K421" s="9" t="b">
        <f t="shared" si="34"/>
        <v>0</v>
      </c>
      <c r="L421" s="10" t="b">
        <f t="shared" si="35"/>
        <v>1</v>
      </c>
    </row>
    <row r="422" spans="1:12" x14ac:dyDescent="0.25">
      <c r="A422">
        <v>10406</v>
      </c>
      <c r="B422">
        <v>1</v>
      </c>
      <c r="C422">
        <v>14.4</v>
      </c>
      <c r="D422">
        <v>10</v>
      </c>
      <c r="E422">
        <v>0</v>
      </c>
      <c r="F422" s="11" t="e">
        <f t="shared" si="31"/>
        <v>#DIV/0!</v>
      </c>
      <c r="G422" s="12">
        <f t="shared" si="32"/>
        <v>0</v>
      </c>
      <c r="H422" s="13" t="str">
        <f t="shared" si="33"/>
        <v>Error</v>
      </c>
      <c r="J422" s="8" t="b">
        <f>AND(C427&gt;30,E427&lt;=0.05)</f>
        <v>0</v>
      </c>
      <c r="K422" s="9" t="b">
        <f t="shared" si="34"/>
        <v>0</v>
      </c>
      <c r="L422" s="10" t="b">
        <f t="shared" si="35"/>
        <v>1</v>
      </c>
    </row>
    <row r="423" spans="1:12" x14ac:dyDescent="0.25">
      <c r="A423">
        <v>10406</v>
      </c>
      <c r="B423">
        <v>21</v>
      </c>
      <c r="C423">
        <v>8</v>
      </c>
      <c r="D423">
        <v>30</v>
      </c>
      <c r="E423">
        <v>0.1</v>
      </c>
      <c r="F423" s="11">
        <f t="shared" si="31"/>
        <v>300</v>
      </c>
      <c r="G423" s="12">
        <f t="shared" si="32"/>
        <v>300</v>
      </c>
      <c r="H423" s="13">
        <f t="shared" si="33"/>
        <v>300</v>
      </c>
      <c r="J423" s="8" t="b">
        <f>AND(C428&gt;30,E428&lt;=0.05)</f>
        <v>0</v>
      </c>
      <c r="K423" s="9" t="b">
        <f t="shared" si="34"/>
        <v>0</v>
      </c>
      <c r="L423" s="10" t="b">
        <f t="shared" si="35"/>
        <v>0</v>
      </c>
    </row>
    <row r="424" spans="1:12" x14ac:dyDescent="0.25">
      <c r="A424">
        <v>10406</v>
      </c>
      <c r="B424">
        <v>28</v>
      </c>
      <c r="C424">
        <v>36.4</v>
      </c>
      <c r="D424">
        <v>42</v>
      </c>
      <c r="E424">
        <v>0.1</v>
      </c>
      <c r="F424" s="11">
        <f t="shared" si="31"/>
        <v>420</v>
      </c>
      <c r="G424" s="12">
        <f t="shared" si="32"/>
        <v>420</v>
      </c>
      <c r="H424" s="13">
        <f t="shared" si="33"/>
        <v>420</v>
      </c>
      <c r="J424" s="8" t="b">
        <f>AND(C429&gt;30,E429&lt;=0.05)</f>
        <v>0</v>
      </c>
      <c r="K424" s="9" t="b">
        <f t="shared" si="34"/>
        <v>1</v>
      </c>
      <c r="L424" s="10" t="b">
        <f t="shared" si="35"/>
        <v>0</v>
      </c>
    </row>
    <row r="425" spans="1:12" x14ac:dyDescent="0.25">
      <c r="A425">
        <v>10406</v>
      </c>
      <c r="B425">
        <v>36</v>
      </c>
      <c r="C425">
        <v>15.2</v>
      </c>
      <c r="D425">
        <v>5</v>
      </c>
      <c r="E425">
        <v>0.1</v>
      </c>
      <c r="F425" s="11">
        <f t="shared" si="31"/>
        <v>50</v>
      </c>
      <c r="G425" s="12">
        <f t="shared" si="32"/>
        <v>50</v>
      </c>
      <c r="H425" s="13">
        <f t="shared" si="33"/>
        <v>50</v>
      </c>
      <c r="J425" s="8" t="b">
        <f>AND(C430&gt;30,E430&lt;=0.05)</f>
        <v>0</v>
      </c>
      <c r="K425" s="9" t="b">
        <f t="shared" si="34"/>
        <v>0</v>
      </c>
      <c r="L425" s="10" t="b">
        <f t="shared" si="35"/>
        <v>0</v>
      </c>
    </row>
    <row r="426" spans="1:12" x14ac:dyDescent="0.25">
      <c r="A426">
        <v>10406</v>
      </c>
      <c r="B426">
        <v>40</v>
      </c>
      <c r="C426">
        <v>14.7</v>
      </c>
      <c r="D426">
        <v>2</v>
      </c>
      <c r="E426">
        <v>0.1</v>
      </c>
      <c r="F426" s="11">
        <f t="shared" si="31"/>
        <v>20</v>
      </c>
      <c r="G426" s="12">
        <f t="shared" si="32"/>
        <v>20</v>
      </c>
      <c r="H426" s="13">
        <f t="shared" si="33"/>
        <v>20</v>
      </c>
      <c r="J426" s="8" t="b">
        <f>AND(C431&gt;30,E431&lt;=0.05)</f>
        <v>0</v>
      </c>
      <c r="K426" s="9" t="b">
        <f t="shared" si="34"/>
        <v>0</v>
      </c>
      <c r="L426" s="10" t="b">
        <f t="shared" si="35"/>
        <v>0</v>
      </c>
    </row>
    <row r="427" spans="1:12" x14ac:dyDescent="0.25">
      <c r="A427">
        <v>10407</v>
      </c>
      <c r="B427">
        <v>11</v>
      </c>
      <c r="C427">
        <v>16.8</v>
      </c>
      <c r="D427">
        <v>30</v>
      </c>
      <c r="E427">
        <v>0</v>
      </c>
      <c r="F427" s="11" t="e">
        <f t="shared" si="31"/>
        <v>#DIV/0!</v>
      </c>
      <c r="G427" s="12">
        <f t="shared" si="32"/>
        <v>0</v>
      </c>
      <c r="H427" s="13" t="str">
        <f t="shared" si="33"/>
        <v>Error</v>
      </c>
      <c r="J427" s="8" t="b">
        <f>AND(C432&gt;30,E432&lt;=0.05)</f>
        <v>1</v>
      </c>
      <c r="K427" s="9" t="b">
        <f t="shared" si="34"/>
        <v>0</v>
      </c>
      <c r="L427" s="10" t="b">
        <f t="shared" si="35"/>
        <v>1</v>
      </c>
    </row>
    <row r="428" spans="1:12" x14ac:dyDescent="0.25">
      <c r="A428">
        <v>10407</v>
      </c>
      <c r="B428">
        <v>69</v>
      </c>
      <c r="C428">
        <v>28.8</v>
      </c>
      <c r="D428">
        <v>15</v>
      </c>
      <c r="E428">
        <v>0</v>
      </c>
      <c r="F428" s="11" t="e">
        <f t="shared" si="31"/>
        <v>#DIV/0!</v>
      </c>
      <c r="G428" s="12">
        <f t="shared" si="32"/>
        <v>0</v>
      </c>
      <c r="H428" s="13" t="str">
        <f t="shared" si="33"/>
        <v>Error</v>
      </c>
      <c r="J428" s="8" t="b">
        <f>AND(C433&gt;30,E433&lt;=0.05)</f>
        <v>0</v>
      </c>
      <c r="K428" s="9" t="b">
        <f t="shared" si="34"/>
        <v>0</v>
      </c>
      <c r="L428" s="10" t="b">
        <f t="shared" si="35"/>
        <v>1</v>
      </c>
    </row>
    <row r="429" spans="1:12" x14ac:dyDescent="0.25">
      <c r="A429">
        <v>10407</v>
      </c>
      <c r="B429">
        <v>71</v>
      </c>
      <c r="C429">
        <v>17.2</v>
      </c>
      <c r="D429">
        <v>15</v>
      </c>
      <c r="E429">
        <v>0</v>
      </c>
      <c r="F429" s="11" t="e">
        <f t="shared" si="31"/>
        <v>#DIV/0!</v>
      </c>
      <c r="G429" s="12">
        <f t="shared" si="32"/>
        <v>0</v>
      </c>
      <c r="H429" s="13" t="str">
        <f t="shared" si="33"/>
        <v>Error</v>
      </c>
      <c r="J429" s="8" t="b">
        <f>AND(C434&gt;30,E434&lt;=0.05)</f>
        <v>0</v>
      </c>
      <c r="K429" s="9" t="b">
        <f t="shared" si="34"/>
        <v>0</v>
      </c>
      <c r="L429" s="10" t="b">
        <f t="shared" si="35"/>
        <v>1</v>
      </c>
    </row>
    <row r="430" spans="1:12" x14ac:dyDescent="0.25">
      <c r="A430">
        <v>10408</v>
      </c>
      <c r="B430">
        <v>37</v>
      </c>
      <c r="C430">
        <v>20.8</v>
      </c>
      <c r="D430">
        <v>10</v>
      </c>
      <c r="E430">
        <v>0</v>
      </c>
      <c r="F430" s="11" t="e">
        <f t="shared" si="31"/>
        <v>#DIV/0!</v>
      </c>
      <c r="G430" s="12">
        <f t="shared" si="32"/>
        <v>0</v>
      </c>
      <c r="H430" s="13" t="str">
        <f t="shared" si="33"/>
        <v>Error</v>
      </c>
      <c r="J430" s="8" t="b">
        <f>AND(C435&gt;30,E435&lt;=0.05)</f>
        <v>0</v>
      </c>
      <c r="K430" s="9" t="b">
        <f t="shared" si="34"/>
        <v>0</v>
      </c>
      <c r="L430" s="10" t="b">
        <f t="shared" si="35"/>
        <v>1</v>
      </c>
    </row>
    <row r="431" spans="1:12" x14ac:dyDescent="0.25">
      <c r="A431">
        <v>10408</v>
      </c>
      <c r="B431">
        <v>54</v>
      </c>
      <c r="C431">
        <v>5.9</v>
      </c>
      <c r="D431">
        <v>6</v>
      </c>
      <c r="E431">
        <v>0</v>
      </c>
      <c r="F431" s="11" t="e">
        <f t="shared" si="31"/>
        <v>#DIV/0!</v>
      </c>
      <c r="G431" s="12">
        <f t="shared" si="32"/>
        <v>0</v>
      </c>
      <c r="H431" s="13" t="str">
        <f t="shared" si="33"/>
        <v>Error</v>
      </c>
      <c r="J431" s="8" t="b">
        <f>AND(C436&gt;30,E436&lt;=0.05)</f>
        <v>1</v>
      </c>
      <c r="K431" s="9" t="b">
        <f t="shared" si="34"/>
        <v>0</v>
      </c>
      <c r="L431" s="10" t="b">
        <f t="shared" si="35"/>
        <v>1</v>
      </c>
    </row>
    <row r="432" spans="1:12" x14ac:dyDescent="0.25">
      <c r="A432">
        <v>10408</v>
      </c>
      <c r="B432">
        <v>62</v>
      </c>
      <c r="C432">
        <v>39.4</v>
      </c>
      <c r="D432">
        <v>35</v>
      </c>
      <c r="E432">
        <v>0</v>
      </c>
      <c r="F432" s="11" t="e">
        <f t="shared" si="31"/>
        <v>#DIV/0!</v>
      </c>
      <c r="G432" s="12">
        <f t="shared" si="32"/>
        <v>0</v>
      </c>
      <c r="H432" s="13" t="str">
        <f t="shared" si="33"/>
        <v>Error</v>
      </c>
      <c r="J432" s="8" t="b">
        <f>AND(C437&gt;30,E437&lt;=0.05)</f>
        <v>0</v>
      </c>
      <c r="K432" s="9" t="b">
        <f t="shared" si="34"/>
        <v>1</v>
      </c>
      <c r="L432" s="10" t="b">
        <f t="shared" si="35"/>
        <v>1</v>
      </c>
    </row>
    <row r="433" spans="1:12" x14ac:dyDescent="0.25">
      <c r="A433">
        <v>10409</v>
      </c>
      <c r="B433">
        <v>14</v>
      </c>
      <c r="C433">
        <v>18.600000000000001</v>
      </c>
      <c r="D433">
        <v>12</v>
      </c>
      <c r="E433">
        <v>0</v>
      </c>
      <c r="F433" s="11" t="e">
        <f t="shared" si="31"/>
        <v>#DIV/0!</v>
      </c>
      <c r="G433" s="12">
        <f t="shared" si="32"/>
        <v>0</v>
      </c>
      <c r="H433" s="13" t="str">
        <f t="shared" si="33"/>
        <v>Error</v>
      </c>
      <c r="J433" s="8" t="b">
        <f>AND(C438&gt;30,E438&lt;=0.05)</f>
        <v>0</v>
      </c>
      <c r="K433" s="9" t="b">
        <f t="shared" si="34"/>
        <v>0</v>
      </c>
      <c r="L433" s="10" t="b">
        <f t="shared" si="35"/>
        <v>1</v>
      </c>
    </row>
    <row r="434" spans="1:12" x14ac:dyDescent="0.25">
      <c r="A434">
        <v>10409</v>
      </c>
      <c r="B434">
        <v>21</v>
      </c>
      <c r="C434">
        <v>8</v>
      </c>
      <c r="D434">
        <v>12</v>
      </c>
      <c r="E434">
        <v>0</v>
      </c>
      <c r="F434" s="11" t="e">
        <f t="shared" si="31"/>
        <v>#DIV/0!</v>
      </c>
      <c r="G434" s="12">
        <f t="shared" si="32"/>
        <v>0</v>
      </c>
      <c r="H434" s="13" t="str">
        <f t="shared" si="33"/>
        <v>Error</v>
      </c>
      <c r="J434" s="8" t="b">
        <f>AND(C439&gt;30,E439&lt;=0.05)</f>
        <v>0</v>
      </c>
      <c r="K434" s="9" t="b">
        <f t="shared" si="34"/>
        <v>0</v>
      </c>
      <c r="L434" s="10" t="b">
        <f t="shared" si="35"/>
        <v>1</v>
      </c>
    </row>
    <row r="435" spans="1:12" x14ac:dyDescent="0.25">
      <c r="A435">
        <v>10410</v>
      </c>
      <c r="B435">
        <v>33</v>
      </c>
      <c r="C435">
        <v>2</v>
      </c>
      <c r="D435">
        <v>49</v>
      </c>
      <c r="E435">
        <v>0</v>
      </c>
      <c r="F435" s="11" t="e">
        <f t="shared" si="31"/>
        <v>#DIV/0!</v>
      </c>
      <c r="G435" s="12">
        <f t="shared" si="32"/>
        <v>0</v>
      </c>
      <c r="H435" s="13" t="str">
        <f t="shared" si="33"/>
        <v>Error</v>
      </c>
      <c r="J435" s="8" t="b">
        <f>AND(C440&gt;30,E440&lt;=0.05)</f>
        <v>0</v>
      </c>
      <c r="K435" s="9" t="b">
        <f t="shared" si="34"/>
        <v>0</v>
      </c>
      <c r="L435" s="10" t="b">
        <f t="shared" si="35"/>
        <v>1</v>
      </c>
    </row>
    <row r="436" spans="1:12" x14ac:dyDescent="0.25">
      <c r="A436">
        <v>10410</v>
      </c>
      <c r="B436">
        <v>59</v>
      </c>
      <c r="C436">
        <v>44</v>
      </c>
      <c r="D436">
        <v>16</v>
      </c>
      <c r="E436">
        <v>0</v>
      </c>
      <c r="F436" s="11" t="e">
        <f t="shared" si="31"/>
        <v>#DIV/0!</v>
      </c>
      <c r="G436" s="12">
        <f t="shared" si="32"/>
        <v>0</v>
      </c>
      <c r="H436" s="13" t="str">
        <f t="shared" si="33"/>
        <v>Error</v>
      </c>
      <c r="J436" s="8" t="b">
        <f>AND(C441&gt;30,E441&lt;=0.05)</f>
        <v>0</v>
      </c>
      <c r="K436" s="9" t="b">
        <f t="shared" si="34"/>
        <v>1</v>
      </c>
      <c r="L436" s="10" t="b">
        <f t="shared" si="35"/>
        <v>1</v>
      </c>
    </row>
    <row r="437" spans="1:12" x14ac:dyDescent="0.25">
      <c r="A437">
        <v>10411</v>
      </c>
      <c r="B437">
        <v>41</v>
      </c>
      <c r="C437">
        <v>7.7</v>
      </c>
      <c r="D437">
        <v>25</v>
      </c>
      <c r="E437">
        <v>0.2</v>
      </c>
      <c r="F437" s="11">
        <f t="shared" si="31"/>
        <v>125</v>
      </c>
      <c r="G437" s="12">
        <f t="shared" si="32"/>
        <v>125</v>
      </c>
      <c r="H437" s="13">
        <f t="shared" si="33"/>
        <v>125</v>
      </c>
      <c r="J437" s="8" t="b">
        <f>AND(C442&gt;30,E442&lt;=0.05)</f>
        <v>1</v>
      </c>
      <c r="K437" s="9" t="b">
        <f t="shared" si="34"/>
        <v>0</v>
      </c>
      <c r="L437" s="10" t="b">
        <f t="shared" si="35"/>
        <v>0</v>
      </c>
    </row>
    <row r="438" spans="1:12" x14ac:dyDescent="0.25">
      <c r="A438">
        <v>10411</v>
      </c>
      <c r="B438">
        <v>44</v>
      </c>
      <c r="C438">
        <v>15.5</v>
      </c>
      <c r="D438">
        <v>40</v>
      </c>
      <c r="E438">
        <v>0.2</v>
      </c>
      <c r="F438" s="11">
        <f t="shared" si="31"/>
        <v>200</v>
      </c>
      <c r="G438" s="12">
        <f t="shared" si="32"/>
        <v>200</v>
      </c>
      <c r="H438" s="13">
        <f t="shared" si="33"/>
        <v>200</v>
      </c>
      <c r="J438" s="8" t="b">
        <f>AND(C443&gt;30,E443&lt;=0.05)</f>
        <v>0</v>
      </c>
      <c r="K438" s="9" t="b">
        <f t="shared" si="34"/>
        <v>0</v>
      </c>
      <c r="L438" s="10" t="b">
        <f t="shared" si="35"/>
        <v>0</v>
      </c>
    </row>
    <row r="439" spans="1:12" x14ac:dyDescent="0.25">
      <c r="A439">
        <v>10411</v>
      </c>
      <c r="B439">
        <v>59</v>
      </c>
      <c r="C439">
        <v>44</v>
      </c>
      <c r="D439">
        <v>9</v>
      </c>
      <c r="E439">
        <v>0.2</v>
      </c>
      <c r="F439" s="11">
        <f t="shared" si="31"/>
        <v>45</v>
      </c>
      <c r="G439" s="12">
        <f t="shared" si="32"/>
        <v>45</v>
      </c>
      <c r="H439" s="13">
        <f t="shared" si="33"/>
        <v>45</v>
      </c>
      <c r="J439" s="8" t="b">
        <f>AND(C444&gt;30,E444&lt;=0.05)</f>
        <v>0</v>
      </c>
      <c r="K439" s="9" t="b">
        <f t="shared" si="34"/>
        <v>1</v>
      </c>
      <c r="L439" s="10" t="b">
        <f t="shared" si="35"/>
        <v>0</v>
      </c>
    </row>
    <row r="440" spans="1:12" x14ac:dyDescent="0.25">
      <c r="A440">
        <v>10412</v>
      </c>
      <c r="B440">
        <v>14</v>
      </c>
      <c r="C440">
        <v>18.600000000000001</v>
      </c>
      <c r="D440">
        <v>20</v>
      </c>
      <c r="E440">
        <v>0.1</v>
      </c>
      <c r="F440" s="11">
        <f t="shared" si="31"/>
        <v>200</v>
      </c>
      <c r="G440" s="12">
        <f t="shared" si="32"/>
        <v>200</v>
      </c>
      <c r="H440" s="13">
        <f t="shared" si="33"/>
        <v>200</v>
      </c>
      <c r="J440" s="8" t="b">
        <f>AND(C445&gt;30,E445&lt;=0.05)</f>
        <v>0</v>
      </c>
      <c r="K440" s="9" t="b">
        <f t="shared" si="34"/>
        <v>0</v>
      </c>
      <c r="L440" s="10" t="b">
        <f t="shared" si="35"/>
        <v>0</v>
      </c>
    </row>
    <row r="441" spans="1:12" x14ac:dyDescent="0.25">
      <c r="A441">
        <v>10413</v>
      </c>
      <c r="B441">
        <v>1</v>
      </c>
      <c r="C441">
        <v>14.4</v>
      </c>
      <c r="D441">
        <v>24</v>
      </c>
      <c r="E441">
        <v>0</v>
      </c>
      <c r="F441" s="11" t="e">
        <f t="shared" si="31"/>
        <v>#DIV/0!</v>
      </c>
      <c r="G441" s="12">
        <f t="shared" si="32"/>
        <v>0</v>
      </c>
      <c r="H441" s="13" t="str">
        <f t="shared" si="33"/>
        <v>Error</v>
      </c>
      <c r="J441" s="8" t="b">
        <f>AND(C446&gt;30,E446&lt;=0.05)</f>
        <v>1</v>
      </c>
      <c r="K441" s="9" t="b">
        <f t="shared" si="34"/>
        <v>0</v>
      </c>
      <c r="L441" s="10" t="b">
        <f t="shared" si="35"/>
        <v>1</v>
      </c>
    </row>
    <row r="442" spans="1:12" x14ac:dyDescent="0.25">
      <c r="A442">
        <v>10413</v>
      </c>
      <c r="B442">
        <v>62</v>
      </c>
      <c r="C442">
        <v>39.4</v>
      </c>
      <c r="D442">
        <v>40</v>
      </c>
      <c r="E442">
        <v>0</v>
      </c>
      <c r="F442" s="11" t="e">
        <f t="shared" si="31"/>
        <v>#DIV/0!</v>
      </c>
      <c r="G442" s="12">
        <f t="shared" si="32"/>
        <v>0</v>
      </c>
      <c r="H442" s="13" t="str">
        <f t="shared" si="33"/>
        <v>Error</v>
      </c>
      <c r="J442" s="8" t="b">
        <f>AND(C447&gt;30,E447&lt;=0.05)</f>
        <v>0</v>
      </c>
      <c r="K442" s="9" t="b">
        <f t="shared" si="34"/>
        <v>1</v>
      </c>
      <c r="L442" s="10" t="b">
        <f t="shared" si="35"/>
        <v>1</v>
      </c>
    </row>
    <row r="443" spans="1:12" x14ac:dyDescent="0.25">
      <c r="A443">
        <v>10413</v>
      </c>
      <c r="B443">
        <v>76</v>
      </c>
      <c r="C443">
        <v>14.4</v>
      </c>
      <c r="D443">
        <v>14</v>
      </c>
      <c r="E443">
        <v>0</v>
      </c>
      <c r="F443" s="11" t="e">
        <f t="shared" si="31"/>
        <v>#DIV/0!</v>
      </c>
      <c r="G443" s="12">
        <f t="shared" si="32"/>
        <v>0</v>
      </c>
      <c r="H443" s="13" t="str">
        <f t="shared" si="33"/>
        <v>Error</v>
      </c>
      <c r="J443" s="8" t="b">
        <f>AND(C448&gt;30,E448&lt;=0.05)</f>
        <v>0</v>
      </c>
      <c r="K443" s="9" t="b">
        <f t="shared" si="34"/>
        <v>0</v>
      </c>
      <c r="L443" s="10" t="b">
        <f t="shared" si="35"/>
        <v>1</v>
      </c>
    </row>
    <row r="444" spans="1:12" x14ac:dyDescent="0.25">
      <c r="A444">
        <v>10414</v>
      </c>
      <c r="B444">
        <v>19</v>
      </c>
      <c r="C444">
        <v>7.3</v>
      </c>
      <c r="D444">
        <v>18</v>
      </c>
      <c r="E444">
        <v>0.05</v>
      </c>
      <c r="F444" s="11">
        <f t="shared" si="31"/>
        <v>360</v>
      </c>
      <c r="G444" s="12">
        <f t="shared" si="32"/>
        <v>360</v>
      </c>
      <c r="H444" s="13">
        <f t="shared" si="33"/>
        <v>360</v>
      </c>
      <c r="J444" s="8" t="b">
        <f>AND(C449&gt;30,E449&lt;=0.05)</f>
        <v>0</v>
      </c>
      <c r="K444" s="9" t="b">
        <f t="shared" si="34"/>
        <v>0</v>
      </c>
      <c r="L444" s="10" t="b">
        <f t="shared" si="35"/>
        <v>0</v>
      </c>
    </row>
    <row r="445" spans="1:12" x14ac:dyDescent="0.25">
      <c r="A445">
        <v>10414</v>
      </c>
      <c r="B445">
        <v>33</v>
      </c>
      <c r="C445">
        <v>2</v>
      </c>
      <c r="D445">
        <v>50</v>
      </c>
      <c r="E445">
        <v>0</v>
      </c>
      <c r="F445" s="11" t="e">
        <f t="shared" si="31"/>
        <v>#DIV/0!</v>
      </c>
      <c r="G445" s="12">
        <f t="shared" si="32"/>
        <v>0</v>
      </c>
      <c r="H445" s="13" t="str">
        <f t="shared" si="33"/>
        <v>Error</v>
      </c>
      <c r="J445" s="8" t="b">
        <f>AND(C450&gt;30,E450&lt;=0.05)</f>
        <v>0</v>
      </c>
      <c r="K445" s="9" t="b">
        <f t="shared" si="34"/>
        <v>0</v>
      </c>
      <c r="L445" s="10" t="b">
        <f t="shared" si="35"/>
        <v>1</v>
      </c>
    </row>
    <row r="446" spans="1:12" x14ac:dyDescent="0.25">
      <c r="A446">
        <v>10415</v>
      </c>
      <c r="B446">
        <v>17</v>
      </c>
      <c r="C446">
        <v>31.2</v>
      </c>
      <c r="D446">
        <v>2</v>
      </c>
      <c r="E446">
        <v>0</v>
      </c>
      <c r="F446" s="11" t="e">
        <f t="shared" si="31"/>
        <v>#DIV/0!</v>
      </c>
      <c r="G446" s="12">
        <f t="shared" si="32"/>
        <v>0</v>
      </c>
      <c r="H446" s="13" t="str">
        <f t="shared" si="33"/>
        <v>Error</v>
      </c>
      <c r="J446" s="8" t="b">
        <f>AND(C451&gt;30,E451&lt;=0.05)</f>
        <v>1</v>
      </c>
      <c r="K446" s="9" t="b">
        <f t="shared" si="34"/>
        <v>1</v>
      </c>
      <c r="L446" s="10" t="b">
        <f t="shared" si="35"/>
        <v>1</v>
      </c>
    </row>
    <row r="447" spans="1:12" x14ac:dyDescent="0.25">
      <c r="A447">
        <v>10415</v>
      </c>
      <c r="B447">
        <v>33</v>
      </c>
      <c r="C447">
        <v>2</v>
      </c>
      <c r="D447">
        <v>20</v>
      </c>
      <c r="E447">
        <v>0</v>
      </c>
      <c r="F447" s="11" t="e">
        <f t="shared" si="31"/>
        <v>#DIV/0!</v>
      </c>
      <c r="G447" s="12">
        <f t="shared" si="32"/>
        <v>0</v>
      </c>
      <c r="H447" s="13" t="str">
        <f t="shared" si="33"/>
        <v>Error</v>
      </c>
      <c r="J447" s="8" t="b">
        <f>AND(C452&gt;30,E452&lt;=0.05)</f>
        <v>0</v>
      </c>
      <c r="K447" s="9" t="b">
        <f t="shared" si="34"/>
        <v>0</v>
      </c>
      <c r="L447" s="10" t="b">
        <f t="shared" si="35"/>
        <v>1</v>
      </c>
    </row>
    <row r="448" spans="1:12" x14ac:dyDescent="0.25">
      <c r="A448">
        <v>10416</v>
      </c>
      <c r="B448">
        <v>19</v>
      </c>
      <c r="C448">
        <v>7.3</v>
      </c>
      <c r="D448">
        <v>20</v>
      </c>
      <c r="E448">
        <v>0</v>
      </c>
      <c r="F448" s="11" t="e">
        <f t="shared" si="31"/>
        <v>#DIV/0!</v>
      </c>
      <c r="G448" s="12">
        <f t="shared" si="32"/>
        <v>0</v>
      </c>
      <c r="H448" s="13" t="str">
        <f t="shared" si="33"/>
        <v>Error</v>
      </c>
      <c r="J448" s="8" t="b">
        <f>AND(C453&gt;30,E453&lt;=0.05)</f>
        <v>0</v>
      </c>
      <c r="K448" s="9" t="b">
        <f t="shared" si="34"/>
        <v>0</v>
      </c>
      <c r="L448" s="10" t="b">
        <f t="shared" si="35"/>
        <v>1</v>
      </c>
    </row>
    <row r="449" spans="1:12" x14ac:dyDescent="0.25">
      <c r="A449">
        <v>10416</v>
      </c>
      <c r="B449">
        <v>53</v>
      </c>
      <c r="C449">
        <v>26.2</v>
      </c>
      <c r="D449">
        <v>10</v>
      </c>
      <c r="E449">
        <v>0</v>
      </c>
      <c r="F449" s="11" t="e">
        <f t="shared" si="31"/>
        <v>#DIV/0!</v>
      </c>
      <c r="G449" s="12">
        <f t="shared" si="32"/>
        <v>0</v>
      </c>
      <c r="H449" s="13" t="str">
        <f t="shared" si="33"/>
        <v>Error</v>
      </c>
      <c r="J449" s="8" t="b">
        <f>AND(C454&gt;30,E454&lt;=0.05)</f>
        <v>0</v>
      </c>
      <c r="K449" s="9" t="b">
        <f t="shared" si="34"/>
        <v>0</v>
      </c>
      <c r="L449" s="10" t="b">
        <f t="shared" si="35"/>
        <v>1</v>
      </c>
    </row>
    <row r="450" spans="1:12" x14ac:dyDescent="0.25">
      <c r="A450">
        <v>10416</v>
      </c>
      <c r="B450">
        <v>57</v>
      </c>
      <c r="C450">
        <v>15.6</v>
      </c>
      <c r="D450">
        <v>20</v>
      </c>
      <c r="E450">
        <v>0</v>
      </c>
      <c r="F450" s="11" t="e">
        <f t="shared" si="31"/>
        <v>#DIV/0!</v>
      </c>
      <c r="G450" s="12">
        <f t="shared" si="32"/>
        <v>0</v>
      </c>
      <c r="H450" s="13" t="str">
        <f t="shared" si="33"/>
        <v>Error</v>
      </c>
      <c r="J450" s="8" t="b">
        <f>AND(C455&gt;30,E455&lt;=0.05)</f>
        <v>0</v>
      </c>
      <c r="K450" s="9" t="b">
        <f t="shared" si="34"/>
        <v>0</v>
      </c>
      <c r="L450" s="10" t="b">
        <f t="shared" si="35"/>
        <v>1</v>
      </c>
    </row>
    <row r="451" spans="1:12" x14ac:dyDescent="0.25">
      <c r="A451">
        <v>10417</v>
      </c>
      <c r="B451">
        <v>38</v>
      </c>
      <c r="C451">
        <v>210.8</v>
      </c>
      <c r="D451">
        <v>50</v>
      </c>
      <c r="E451">
        <v>0</v>
      </c>
      <c r="F451" s="11" t="e">
        <f t="shared" ref="F451:F514" si="36">SUM(D451/E451)</f>
        <v>#DIV/0!</v>
      </c>
      <c r="G451" s="12">
        <f t="shared" ref="G451:G514" si="37">IFERROR(D451/E451,0)</f>
        <v>0</v>
      </c>
      <c r="H451" s="13" t="str">
        <f t="shared" ref="H451:H514" si="38">IFERROR(D451/E451,"Error")</f>
        <v>Error</v>
      </c>
      <c r="J451" s="8" t="b">
        <f>AND(C456&gt;30,E456&lt;=0.05)</f>
        <v>0</v>
      </c>
      <c r="K451" s="9" t="b">
        <f t="shared" ref="K451:K514" si="39">AND(C451&gt;30)</f>
        <v>1</v>
      </c>
      <c r="L451" s="10" t="b">
        <f t="shared" ref="L451:L514" si="40">AND(E451&lt;0.05)</f>
        <v>1</v>
      </c>
    </row>
    <row r="452" spans="1:12" x14ac:dyDescent="0.25">
      <c r="A452">
        <v>10417</v>
      </c>
      <c r="B452">
        <v>46</v>
      </c>
      <c r="C452">
        <v>9.6</v>
      </c>
      <c r="D452">
        <v>2</v>
      </c>
      <c r="E452">
        <v>0.25</v>
      </c>
      <c r="F452" s="11">
        <f t="shared" si="36"/>
        <v>8</v>
      </c>
      <c r="G452" s="12">
        <f t="shared" si="37"/>
        <v>8</v>
      </c>
      <c r="H452" s="13">
        <f t="shared" si="38"/>
        <v>8</v>
      </c>
      <c r="J452" s="8" t="b">
        <f>AND(C457&gt;30,E457&lt;=0.05)</f>
        <v>0</v>
      </c>
      <c r="K452" s="9" t="b">
        <f t="shared" si="39"/>
        <v>0</v>
      </c>
      <c r="L452" s="10" t="b">
        <f t="shared" si="40"/>
        <v>0</v>
      </c>
    </row>
    <row r="453" spans="1:12" x14ac:dyDescent="0.25">
      <c r="A453">
        <v>10417</v>
      </c>
      <c r="B453">
        <v>68</v>
      </c>
      <c r="C453">
        <v>10</v>
      </c>
      <c r="D453">
        <v>36</v>
      </c>
      <c r="E453">
        <v>0.25</v>
      </c>
      <c r="F453" s="11">
        <f t="shared" si="36"/>
        <v>144</v>
      </c>
      <c r="G453" s="12">
        <f t="shared" si="37"/>
        <v>144</v>
      </c>
      <c r="H453" s="13">
        <f t="shared" si="38"/>
        <v>144</v>
      </c>
      <c r="J453" s="8" t="b">
        <f>AND(C458&gt;30,E458&lt;=0.05)</f>
        <v>0</v>
      </c>
      <c r="K453" s="9" t="b">
        <f t="shared" si="39"/>
        <v>0</v>
      </c>
      <c r="L453" s="10" t="b">
        <f t="shared" si="40"/>
        <v>0</v>
      </c>
    </row>
    <row r="454" spans="1:12" x14ac:dyDescent="0.25">
      <c r="A454">
        <v>10417</v>
      </c>
      <c r="B454">
        <v>77</v>
      </c>
      <c r="C454">
        <v>10.4</v>
      </c>
      <c r="D454">
        <v>35</v>
      </c>
      <c r="E454">
        <v>0</v>
      </c>
      <c r="F454" s="11" t="e">
        <f t="shared" si="36"/>
        <v>#DIV/0!</v>
      </c>
      <c r="G454" s="12">
        <f t="shared" si="37"/>
        <v>0</v>
      </c>
      <c r="H454" s="13" t="str">
        <f t="shared" si="38"/>
        <v>Error</v>
      </c>
      <c r="J454" s="8" t="b">
        <f>AND(C459&gt;30,E459&lt;=0.05)</f>
        <v>0</v>
      </c>
      <c r="K454" s="9" t="b">
        <f t="shared" si="39"/>
        <v>0</v>
      </c>
      <c r="L454" s="10" t="b">
        <f t="shared" si="40"/>
        <v>1</v>
      </c>
    </row>
    <row r="455" spans="1:12" x14ac:dyDescent="0.25">
      <c r="A455">
        <v>10418</v>
      </c>
      <c r="B455">
        <v>2</v>
      </c>
      <c r="C455">
        <v>15.2</v>
      </c>
      <c r="D455">
        <v>60</v>
      </c>
      <c r="E455">
        <v>0</v>
      </c>
      <c r="F455" s="11" t="e">
        <f t="shared" si="36"/>
        <v>#DIV/0!</v>
      </c>
      <c r="G455" s="12">
        <f t="shared" si="37"/>
        <v>0</v>
      </c>
      <c r="H455" s="13" t="str">
        <f t="shared" si="38"/>
        <v>Error</v>
      </c>
      <c r="J455" s="8" t="b">
        <f>AND(C460&gt;30,E460&lt;=0.05)</f>
        <v>0</v>
      </c>
      <c r="K455" s="9" t="b">
        <f t="shared" si="39"/>
        <v>0</v>
      </c>
      <c r="L455" s="10" t="b">
        <f t="shared" si="40"/>
        <v>1</v>
      </c>
    </row>
    <row r="456" spans="1:12" x14ac:dyDescent="0.25">
      <c r="A456">
        <v>10418</v>
      </c>
      <c r="B456">
        <v>47</v>
      </c>
      <c r="C456">
        <v>7.6</v>
      </c>
      <c r="D456">
        <v>55</v>
      </c>
      <c r="E456">
        <v>0</v>
      </c>
      <c r="F456" s="11" t="e">
        <f t="shared" si="36"/>
        <v>#DIV/0!</v>
      </c>
      <c r="G456" s="12">
        <f t="shared" si="37"/>
        <v>0</v>
      </c>
      <c r="H456" s="13" t="str">
        <f t="shared" si="38"/>
        <v>Error</v>
      </c>
      <c r="J456" s="8" t="b">
        <f>AND(C461&gt;30,E461&lt;=0.05)</f>
        <v>0</v>
      </c>
      <c r="K456" s="9" t="b">
        <f t="shared" si="39"/>
        <v>0</v>
      </c>
      <c r="L456" s="10" t="b">
        <f t="shared" si="40"/>
        <v>1</v>
      </c>
    </row>
    <row r="457" spans="1:12" x14ac:dyDescent="0.25">
      <c r="A457">
        <v>10418</v>
      </c>
      <c r="B457">
        <v>61</v>
      </c>
      <c r="C457">
        <v>22.8</v>
      </c>
      <c r="D457">
        <v>16</v>
      </c>
      <c r="E457">
        <v>0</v>
      </c>
      <c r="F457" s="11" t="e">
        <f t="shared" si="36"/>
        <v>#DIV/0!</v>
      </c>
      <c r="G457" s="12">
        <f t="shared" si="37"/>
        <v>0</v>
      </c>
      <c r="H457" s="13" t="str">
        <f t="shared" si="38"/>
        <v>Error</v>
      </c>
      <c r="J457" s="8" t="b">
        <f>AND(C462&gt;30,E462&lt;=0.05)</f>
        <v>0</v>
      </c>
      <c r="K457" s="9" t="b">
        <f t="shared" si="39"/>
        <v>0</v>
      </c>
      <c r="L457" s="10" t="b">
        <f t="shared" si="40"/>
        <v>1</v>
      </c>
    </row>
    <row r="458" spans="1:12" x14ac:dyDescent="0.25">
      <c r="A458">
        <v>10418</v>
      </c>
      <c r="B458">
        <v>74</v>
      </c>
      <c r="C458">
        <v>8</v>
      </c>
      <c r="D458">
        <v>15</v>
      </c>
      <c r="E458">
        <v>0</v>
      </c>
      <c r="F458" s="11" t="e">
        <f t="shared" si="36"/>
        <v>#DIV/0!</v>
      </c>
      <c r="G458" s="12">
        <f t="shared" si="37"/>
        <v>0</v>
      </c>
      <c r="H458" s="13" t="str">
        <f t="shared" si="38"/>
        <v>Error</v>
      </c>
      <c r="J458" s="8" t="b">
        <f>AND(C463&gt;30,E463&lt;=0.05)</f>
        <v>0</v>
      </c>
      <c r="K458" s="9" t="b">
        <f t="shared" si="39"/>
        <v>0</v>
      </c>
      <c r="L458" s="10" t="b">
        <f t="shared" si="40"/>
        <v>1</v>
      </c>
    </row>
    <row r="459" spans="1:12" x14ac:dyDescent="0.25">
      <c r="A459">
        <v>10419</v>
      </c>
      <c r="B459">
        <v>60</v>
      </c>
      <c r="C459">
        <v>27.2</v>
      </c>
      <c r="D459">
        <v>60</v>
      </c>
      <c r="E459">
        <v>0.05</v>
      </c>
      <c r="F459" s="11">
        <f t="shared" si="36"/>
        <v>1200</v>
      </c>
      <c r="G459" s="12">
        <f t="shared" si="37"/>
        <v>1200</v>
      </c>
      <c r="H459" s="13">
        <f t="shared" si="38"/>
        <v>1200</v>
      </c>
      <c r="J459" s="8" t="b">
        <f>AND(C464&gt;30,E464&lt;=0.05)</f>
        <v>0</v>
      </c>
      <c r="K459" s="9" t="b">
        <f t="shared" si="39"/>
        <v>0</v>
      </c>
      <c r="L459" s="10" t="b">
        <f t="shared" si="40"/>
        <v>0</v>
      </c>
    </row>
    <row r="460" spans="1:12" x14ac:dyDescent="0.25">
      <c r="A460">
        <v>10419</v>
      </c>
      <c r="B460">
        <v>69</v>
      </c>
      <c r="C460">
        <v>28.8</v>
      </c>
      <c r="D460">
        <v>20</v>
      </c>
      <c r="E460">
        <v>0.05</v>
      </c>
      <c r="F460" s="11">
        <f t="shared" si="36"/>
        <v>400</v>
      </c>
      <c r="G460" s="12">
        <f t="shared" si="37"/>
        <v>400</v>
      </c>
      <c r="H460" s="13">
        <f t="shared" si="38"/>
        <v>400</v>
      </c>
      <c r="J460" s="8" t="b">
        <f>AND(C465&gt;30,E465&lt;=0.05)</f>
        <v>0</v>
      </c>
      <c r="K460" s="9" t="b">
        <f t="shared" si="39"/>
        <v>0</v>
      </c>
      <c r="L460" s="10" t="b">
        <f t="shared" si="40"/>
        <v>0</v>
      </c>
    </row>
    <row r="461" spans="1:12" x14ac:dyDescent="0.25">
      <c r="A461">
        <v>10420</v>
      </c>
      <c r="B461">
        <v>9</v>
      </c>
      <c r="C461">
        <v>77.599999999999994</v>
      </c>
      <c r="D461">
        <v>20</v>
      </c>
      <c r="E461">
        <v>0.1</v>
      </c>
      <c r="F461" s="11">
        <f t="shared" si="36"/>
        <v>200</v>
      </c>
      <c r="G461" s="12">
        <f t="shared" si="37"/>
        <v>200</v>
      </c>
      <c r="H461" s="13">
        <f t="shared" si="38"/>
        <v>200</v>
      </c>
      <c r="J461" s="8" t="b">
        <f>AND(C466&gt;30,E466&lt;=0.05)</f>
        <v>0</v>
      </c>
      <c r="K461" s="9" t="b">
        <f t="shared" si="39"/>
        <v>1</v>
      </c>
      <c r="L461" s="10" t="b">
        <f t="shared" si="40"/>
        <v>0</v>
      </c>
    </row>
    <row r="462" spans="1:12" x14ac:dyDescent="0.25">
      <c r="A462">
        <v>10420</v>
      </c>
      <c r="B462">
        <v>13</v>
      </c>
      <c r="C462">
        <v>4.8</v>
      </c>
      <c r="D462">
        <v>2</v>
      </c>
      <c r="E462">
        <v>0.1</v>
      </c>
      <c r="F462" s="11">
        <f t="shared" si="36"/>
        <v>20</v>
      </c>
      <c r="G462" s="12">
        <f t="shared" si="37"/>
        <v>20</v>
      </c>
      <c r="H462" s="13">
        <f t="shared" si="38"/>
        <v>20</v>
      </c>
      <c r="J462" s="8" t="b">
        <f>AND(C467&gt;30,E467&lt;=0.05)</f>
        <v>0</v>
      </c>
      <c r="K462" s="9" t="b">
        <f t="shared" si="39"/>
        <v>0</v>
      </c>
      <c r="L462" s="10" t="b">
        <f t="shared" si="40"/>
        <v>0</v>
      </c>
    </row>
    <row r="463" spans="1:12" x14ac:dyDescent="0.25">
      <c r="A463">
        <v>10420</v>
      </c>
      <c r="B463">
        <v>70</v>
      </c>
      <c r="C463">
        <v>12</v>
      </c>
      <c r="D463">
        <v>8</v>
      </c>
      <c r="E463">
        <v>0.1</v>
      </c>
      <c r="F463" s="11">
        <f t="shared" si="36"/>
        <v>80</v>
      </c>
      <c r="G463" s="12">
        <f t="shared" si="37"/>
        <v>80</v>
      </c>
      <c r="H463" s="13">
        <f t="shared" si="38"/>
        <v>80</v>
      </c>
      <c r="J463" s="8" t="b">
        <f>AND(C468&gt;30,E468&lt;=0.05)</f>
        <v>0</v>
      </c>
      <c r="K463" s="9" t="b">
        <f t="shared" si="39"/>
        <v>0</v>
      </c>
      <c r="L463" s="10" t="b">
        <f t="shared" si="40"/>
        <v>0</v>
      </c>
    </row>
    <row r="464" spans="1:12" x14ac:dyDescent="0.25">
      <c r="A464">
        <v>10420</v>
      </c>
      <c r="B464">
        <v>73</v>
      </c>
      <c r="C464">
        <v>12</v>
      </c>
      <c r="D464">
        <v>20</v>
      </c>
      <c r="E464">
        <v>0.1</v>
      </c>
      <c r="F464" s="11">
        <f t="shared" si="36"/>
        <v>200</v>
      </c>
      <c r="G464" s="12">
        <f t="shared" si="37"/>
        <v>200</v>
      </c>
      <c r="H464" s="13">
        <f t="shared" si="38"/>
        <v>200</v>
      </c>
      <c r="J464" s="8" t="b">
        <f>AND(C469&gt;30,E469&lt;=0.05)</f>
        <v>0</v>
      </c>
      <c r="K464" s="9" t="b">
        <f t="shared" si="39"/>
        <v>0</v>
      </c>
      <c r="L464" s="10" t="b">
        <f t="shared" si="40"/>
        <v>0</v>
      </c>
    </row>
    <row r="465" spans="1:12" x14ac:dyDescent="0.25">
      <c r="A465">
        <v>10421</v>
      </c>
      <c r="B465">
        <v>19</v>
      </c>
      <c r="C465">
        <v>7.3</v>
      </c>
      <c r="D465">
        <v>4</v>
      </c>
      <c r="E465">
        <v>0.15</v>
      </c>
      <c r="F465" s="11">
        <f t="shared" si="36"/>
        <v>26.666666666666668</v>
      </c>
      <c r="G465" s="12">
        <f t="shared" si="37"/>
        <v>26.666666666666668</v>
      </c>
      <c r="H465" s="13">
        <f t="shared" si="38"/>
        <v>26.666666666666668</v>
      </c>
      <c r="J465" s="8" t="b">
        <f>AND(C470&gt;30,E470&lt;=0.05)</f>
        <v>0</v>
      </c>
      <c r="K465" s="9" t="b">
        <f t="shared" si="39"/>
        <v>0</v>
      </c>
      <c r="L465" s="10" t="b">
        <f t="shared" si="40"/>
        <v>0</v>
      </c>
    </row>
    <row r="466" spans="1:12" x14ac:dyDescent="0.25">
      <c r="A466">
        <v>10421</v>
      </c>
      <c r="B466">
        <v>26</v>
      </c>
      <c r="C466">
        <v>24.9</v>
      </c>
      <c r="D466">
        <v>30</v>
      </c>
      <c r="E466">
        <v>0</v>
      </c>
      <c r="F466" s="11" t="e">
        <f t="shared" si="36"/>
        <v>#DIV/0!</v>
      </c>
      <c r="G466" s="12">
        <f t="shared" si="37"/>
        <v>0</v>
      </c>
      <c r="H466" s="13" t="str">
        <f t="shared" si="38"/>
        <v>Error</v>
      </c>
      <c r="J466" s="8" t="b">
        <f>AND(C471&gt;30,E471&lt;=0.05)</f>
        <v>1</v>
      </c>
      <c r="K466" s="9" t="b">
        <f t="shared" si="39"/>
        <v>0</v>
      </c>
      <c r="L466" s="10" t="b">
        <f t="shared" si="40"/>
        <v>1</v>
      </c>
    </row>
    <row r="467" spans="1:12" x14ac:dyDescent="0.25">
      <c r="A467">
        <v>10421</v>
      </c>
      <c r="B467">
        <v>53</v>
      </c>
      <c r="C467">
        <v>26.2</v>
      </c>
      <c r="D467">
        <v>15</v>
      </c>
      <c r="E467">
        <v>0.15</v>
      </c>
      <c r="F467" s="11">
        <f t="shared" si="36"/>
        <v>100</v>
      </c>
      <c r="G467" s="12">
        <f t="shared" si="37"/>
        <v>100</v>
      </c>
      <c r="H467" s="13">
        <f t="shared" si="38"/>
        <v>100</v>
      </c>
      <c r="J467" s="8" t="b">
        <f>AND(C472&gt;30,E472&lt;=0.05)</f>
        <v>0</v>
      </c>
      <c r="K467" s="9" t="b">
        <f t="shared" si="39"/>
        <v>0</v>
      </c>
      <c r="L467" s="10" t="b">
        <f t="shared" si="40"/>
        <v>0</v>
      </c>
    </row>
    <row r="468" spans="1:12" x14ac:dyDescent="0.25">
      <c r="A468">
        <v>10421</v>
      </c>
      <c r="B468">
        <v>77</v>
      </c>
      <c r="C468">
        <v>10.4</v>
      </c>
      <c r="D468">
        <v>10</v>
      </c>
      <c r="E468">
        <v>0.15</v>
      </c>
      <c r="F468" s="11">
        <f t="shared" si="36"/>
        <v>66.666666666666671</v>
      </c>
      <c r="G468" s="12">
        <f t="shared" si="37"/>
        <v>66.666666666666671</v>
      </c>
      <c r="H468" s="13">
        <f t="shared" si="38"/>
        <v>66.666666666666671</v>
      </c>
      <c r="J468" s="8" t="b">
        <f>AND(C473&gt;30,E473&lt;=0.05)</f>
        <v>0</v>
      </c>
      <c r="K468" s="9" t="b">
        <f t="shared" si="39"/>
        <v>0</v>
      </c>
      <c r="L468" s="10" t="b">
        <f t="shared" si="40"/>
        <v>0</v>
      </c>
    </row>
    <row r="469" spans="1:12" x14ac:dyDescent="0.25">
      <c r="A469">
        <v>10422</v>
      </c>
      <c r="B469">
        <v>26</v>
      </c>
      <c r="C469">
        <v>24.9</v>
      </c>
      <c r="D469">
        <v>2</v>
      </c>
      <c r="E469">
        <v>0</v>
      </c>
      <c r="F469" s="11" t="e">
        <f t="shared" si="36"/>
        <v>#DIV/0!</v>
      </c>
      <c r="G469" s="12">
        <f t="shared" si="37"/>
        <v>0</v>
      </c>
      <c r="H469" s="13" t="str">
        <f t="shared" si="38"/>
        <v>Error</v>
      </c>
      <c r="J469" s="8" t="b">
        <f>AND(C474&gt;30,E474&lt;=0.05)</f>
        <v>0</v>
      </c>
      <c r="K469" s="9" t="b">
        <f t="shared" si="39"/>
        <v>0</v>
      </c>
      <c r="L469" s="10" t="b">
        <f t="shared" si="40"/>
        <v>1</v>
      </c>
    </row>
    <row r="470" spans="1:12" x14ac:dyDescent="0.25">
      <c r="A470">
        <v>10423</v>
      </c>
      <c r="B470">
        <v>31</v>
      </c>
      <c r="C470">
        <v>10</v>
      </c>
      <c r="D470">
        <v>14</v>
      </c>
      <c r="E470">
        <v>0</v>
      </c>
      <c r="F470" s="11" t="e">
        <f t="shared" si="36"/>
        <v>#DIV/0!</v>
      </c>
      <c r="G470" s="12">
        <f t="shared" si="37"/>
        <v>0</v>
      </c>
      <c r="H470" s="13" t="str">
        <f t="shared" si="38"/>
        <v>Error</v>
      </c>
      <c r="J470" s="8" t="b">
        <f>AND(C475&gt;30,E475&lt;=0.05)</f>
        <v>0</v>
      </c>
      <c r="K470" s="9" t="b">
        <f t="shared" si="39"/>
        <v>0</v>
      </c>
      <c r="L470" s="10" t="b">
        <f t="shared" si="40"/>
        <v>1</v>
      </c>
    </row>
    <row r="471" spans="1:12" x14ac:dyDescent="0.25">
      <c r="A471">
        <v>10423</v>
      </c>
      <c r="B471">
        <v>59</v>
      </c>
      <c r="C471">
        <v>44</v>
      </c>
      <c r="D471">
        <v>20</v>
      </c>
      <c r="E471">
        <v>0</v>
      </c>
      <c r="F471" s="11" t="e">
        <f t="shared" si="36"/>
        <v>#DIV/0!</v>
      </c>
      <c r="G471" s="12">
        <f t="shared" si="37"/>
        <v>0</v>
      </c>
      <c r="H471" s="13" t="str">
        <f t="shared" si="38"/>
        <v>Error</v>
      </c>
      <c r="J471" s="8" t="b">
        <f>AND(C476&gt;30,E476&lt;=0.05)</f>
        <v>0</v>
      </c>
      <c r="K471" s="9" t="b">
        <f t="shared" si="39"/>
        <v>1</v>
      </c>
      <c r="L471" s="10" t="b">
        <f t="shared" si="40"/>
        <v>1</v>
      </c>
    </row>
    <row r="472" spans="1:12" x14ac:dyDescent="0.25">
      <c r="A472">
        <v>10424</v>
      </c>
      <c r="B472">
        <v>35</v>
      </c>
      <c r="C472">
        <v>14.4</v>
      </c>
      <c r="D472">
        <v>60</v>
      </c>
      <c r="E472">
        <v>0.2</v>
      </c>
      <c r="F472" s="11">
        <f t="shared" si="36"/>
        <v>300</v>
      </c>
      <c r="G472" s="12">
        <f t="shared" si="37"/>
        <v>300</v>
      </c>
      <c r="H472" s="13">
        <f t="shared" si="38"/>
        <v>300</v>
      </c>
      <c r="J472" s="8" t="b">
        <f>AND(C477&gt;30,E477&lt;=0.05)</f>
        <v>1</v>
      </c>
      <c r="K472" s="9" t="b">
        <f t="shared" si="39"/>
        <v>0</v>
      </c>
      <c r="L472" s="10" t="b">
        <f t="shared" si="40"/>
        <v>0</v>
      </c>
    </row>
    <row r="473" spans="1:12" x14ac:dyDescent="0.25">
      <c r="A473">
        <v>10424</v>
      </c>
      <c r="B473">
        <v>38</v>
      </c>
      <c r="C473">
        <v>210.8</v>
      </c>
      <c r="D473">
        <v>49</v>
      </c>
      <c r="E473">
        <v>0.2</v>
      </c>
      <c r="F473" s="11">
        <f t="shared" si="36"/>
        <v>245</v>
      </c>
      <c r="G473" s="12">
        <f t="shared" si="37"/>
        <v>245</v>
      </c>
      <c r="H473" s="13">
        <f t="shared" si="38"/>
        <v>245</v>
      </c>
      <c r="J473" s="8" t="b">
        <f>AND(C478&gt;30,E478&lt;=0.05)</f>
        <v>0</v>
      </c>
      <c r="K473" s="9" t="b">
        <f t="shared" si="39"/>
        <v>1</v>
      </c>
      <c r="L473" s="10" t="b">
        <f t="shared" si="40"/>
        <v>0</v>
      </c>
    </row>
    <row r="474" spans="1:12" x14ac:dyDescent="0.25">
      <c r="A474">
        <v>10424</v>
      </c>
      <c r="B474">
        <v>68</v>
      </c>
      <c r="C474">
        <v>10</v>
      </c>
      <c r="D474">
        <v>30</v>
      </c>
      <c r="E474">
        <v>0.2</v>
      </c>
      <c r="F474" s="11">
        <f t="shared" si="36"/>
        <v>150</v>
      </c>
      <c r="G474" s="12">
        <f t="shared" si="37"/>
        <v>150</v>
      </c>
      <c r="H474" s="13">
        <f t="shared" si="38"/>
        <v>150</v>
      </c>
      <c r="J474" s="8" t="b">
        <f>AND(C479&gt;30,E479&lt;=0.05)</f>
        <v>0</v>
      </c>
      <c r="K474" s="9" t="b">
        <f t="shared" si="39"/>
        <v>0</v>
      </c>
      <c r="L474" s="10" t="b">
        <f t="shared" si="40"/>
        <v>0</v>
      </c>
    </row>
    <row r="475" spans="1:12" x14ac:dyDescent="0.25">
      <c r="A475">
        <v>10425</v>
      </c>
      <c r="B475">
        <v>55</v>
      </c>
      <c r="C475">
        <v>19.2</v>
      </c>
      <c r="D475">
        <v>10</v>
      </c>
      <c r="E475">
        <v>0.25</v>
      </c>
      <c r="F475" s="11">
        <f t="shared" si="36"/>
        <v>40</v>
      </c>
      <c r="G475" s="12">
        <f t="shared" si="37"/>
        <v>40</v>
      </c>
      <c r="H475" s="13">
        <f t="shared" si="38"/>
        <v>40</v>
      </c>
      <c r="J475" s="8" t="b">
        <f>AND(C480&gt;30,E480&lt;=0.05)</f>
        <v>0</v>
      </c>
      <c r="K475" s="9" t="b">
        <f t="shared" si="39"/>
        <v>0</v>
      </c>
      <c r="L475" s="10" t="b">
        <f t="shared" si="40"/>
        <v>0</v>
      </c>
    </row>
    <row r="476" spans="1:12" x14ac:dyDescent="0.25">
      <c r="A476">
        <v>10425</v>
      </c>
      <c r="B476">
        <v>76</v>
      </c>
      <c r="C476">
        <v>14.4</v>
      </c>
      <c r="D476">
        <v>20</v>
      </c>
      <c r="E476">
        <v>0.25</v>
      </c>
      <c r="F476" s="11">
        <f t="shared" si="36"/>
        <v>80</v>
      </c>
      <c r="G476" s="12">
        <f t="shared" si="37"/>
        <v>80</v>
      </c>
      <c r="H476" s="13">
        <f t="shared" si="38"/>
        <v>80</v>
      </c>
      <c r="J476" s="8" t="b">
        <f>AND(C481&gt;30,E481&lt;=0.05)</f>
        <v>0</v>
      </c>
      <c r="K476" s="9" t="b">
        <f t="shared" si="39"/>
        <v>0</v>
      </c>
      <c r="L476" s="10" t="b">
        <f t="shared" si="40"/>
        <v>0</v>
      </c>
    </row>
    <row r="477" spans="1:12" x14ac:dyDescent="0.25">
      <c r="A477">
        <v>10426</v>
      </c>
      <c r="B477">
        <v>56</v>
      </c>
      <c r="C477">
        <v>30.4</v>
      </c>
      <c r="D477">
        <v>5</v>
      </c>
      <c r="E477">
        <v>0</v>
      </c>
      <c r="F477" s="11" t="e">
        <f t="shared" si="36"/>
        <v>#DIV/0!</v>
      </c>
      <c r="G477" s="12">
        <f t="shared" si="37"/>
        <v>0</v>
      </c>
      <c r="H477" s="13" t="str">
        <f t="shared" si="38"/>
        <v>Error</v>
      </c>
      <c r="J477" s="8" t="b">
        <f>AND(C482&gt;30,E482&lt;=0.05)</f>
        <v>0</v>
      </c>
      <c r="K477" s="9" t="b">
        <f t="shared" si="39"/>
        <v>1</v>
      </c>
      <c r="L477" s="10" t="b">
        <f t="shared" si="40"/>
        <v>1</v>
      </c>
    </row>
    <row r="478" spans="1:12" x14ac:dyDescent="0.25">
      <c r="A478">
        <v>10426</v>
      </c>
      <c r="B478">
        <v>64</v>
      </c>
      <c r="C478">
        <v>26.6</v>
      </c>
      <c r="D478">
        <v>7</v>
      </c>
      <c r="E478">
        <v>0</v>
      </c>
      <c r="F478" s="11" t="e">
        <f t="shared" si="36"/>
        <v>#DIV/0!</v>
      </c>
      <c r="G478" s="12">
        <f t="shared" si="37"/>
        <v>0</v>
      </c>
      <c r="H478" s="13" t="str">
        <f t="shared" si="38"/>
        <v>Error</v>
      </c>
      <c r="J478" s="8" t="b">
        <f>AND(C483&gt;30,E483&lt;=0.05)</f>
        <v>0</v>
      </c>
      <c r="K478" s="9" t="b">
        <f t="shared" si="39"/>
        <v>0</v>
      </c>
      <c r="L478" s="10" t="b">
        <f t="shared" si="40"/>
        <v>1</v>
      </c>
    </row>
    <row r="479" spans="1:12" x14ac:dyDescent="0.25">
      <c r="A479">
        <v>10427</v>
      </c>
      <c r="B479">
        <v>14</v>
      </c>
      <c r="C479">
        <v>18.600000000000001</v>
      </c>
      <c r="D479">
        <v>35</v>
      </c>
      <c r="E479">
        <v>0</v>
      </c>
      <c r="F479" s="11" t="e">
        <f t="shared" si="36"/>
        <v>#DIV/0!</v>
      </c>
      <c r="G479" s="12">
        <f t="shared" si="37"/>
        <v>0</v>
      </c>
      <c r="H479" s="13" t="str">
        <f t="shared" si="38"/>
        <v>Error</v>
      </c>
      <c r="J479" s="8" t="b">
        <f>AND(C484&gt;30,E484&lt;=0.05)</f>
        <v>0</v>
      </c>
      <c r="K479" s="9" t="b">
        <f t="shared" si="39"/>
        <v>0</v>
      </c>
      <c r="L479" s="10" t="b">
        <f t="shared" si="40"/>
        <v>1</v>
      </c>
    </row>
    <row r="480" spans="1:12" x14ac:dyDescent="0.25">
      <c r="A480">
        <v>10428</v>
      </c>
      <c r="B480">
        <v>46</v>
      </c>
      <c r="C480">
        <v>9.6</v>
      </c>
      <c r="D480">
        <v>20</v>
      </c>
      <c r="E480">
        <v>0</v>
      </c>
      <c r="F480" s="11" t="e">
        <f t="shared" si="36"/>
        <v>#DIV/0!</v>
      </c>
      <c r="G480" s="12">
        <f t="shared" si="37"/>
        <v>0</v>
      </c>
      <c r="H480" s="13" t="str">
        <f t="shared" si="38"/>
        <v>Error</v>
      </c>
      <c r="J480" s="8" t="b">
        <f>AND(C485&gt;30,E485&lt;=0.05)</f>
        <v>1</v>
      </c>
      <c r="K480" s="9" t="b">
        <f t="shared" si="39"/>
        <v>0</v>
      </c>
      <c r="L480" s="10" t="b">
        <f t="shared" si="40"/>
        <v>1</v>
      </c>
    </row>
    <row r="481" spans="1:12" x14ac:dyDescent="0.25">
      <c r="A481">
        <v>10429</v>
      </c>
      <c r="B481">
        <v>50</v>
      </c>
      <c r="C481">
        <v>13</v>
      </c>
      <c r="D481">
        <v>40</v>
      </c>
      <c r="E481">
        <v>0</v>
      </c>
      <c r="F481" s="11" t="e">
        <f t="shared" si="36"/>
        <v>#DIV/0!</v>
      </c>
      <c r="G481" s="12">
        <f t="shared" si="37"/>
        <v>0</v>
      </c>
      <c r="H481" s="13" t="str">
        <f t="shared" si="38"/>
        <v>Error</v>
      </c>
      <c r="J481" s="8" t="b">
        <f>AND(C486&gt;30,E486&lt;=0.05)</f>
        <v>0</v>
      </c>
      <c r="K481" s="9" t="b">
        <f t="shared" si="39"/>
        <v>0</v>
      </c>
      <c r="L481" s="10" t="b">
        <f t="shared" si="40"/>
        <v>1</v>
      </c>
    </row>
    <row r="482" spans="1:12" x14ac:dyDescent="0.25">
      <c r="A482">
        <v>10429</v>
      </c>
      <c r="B482">
        <v>63</v>
      </c>
      <c r="C482">
        <v>35.1</v>
      </c>
      <c r="D482">
        <v>35</v>
      </c>
      <c r="E482">
        <v>0.25</v>
      </c>
      <c r="F482" s="11">
        <f t="shared" si="36"/>
        <v>140</v>
      </c>
      <c r="G482" s="12">
        <f t="shared" si="37"/>
        <v>140</v>
      </c>
      <c r="H482" s="13">
        <f t="shared" si="38"/>
        <v>140</v>
      </c>
      <c r="J482" s="8" t="b">
        <f>AND(C487&gt;30,E487&lt;=0.05)</f>
        <v>0</v>
      </c>
      <c r="K482" s="9" t="b">
        <f t="shared" si="39"/>
        <v>1</v>
      </c>
      <c r="L482" s="10" t="b">
        <f t="shared" si="40"/>
        <v>0</v>
      </c>
    </row>
    <row r="483" spans="1:12" x14ac:dyDescent="0.25">
      <c r="A483">
        <v>10430</v>
      </c>
      <c r="B483">
        <v>17</v>
      </c>
      <c r="C483">
        <v>31.2</v>
      </c>
      <c r="D483">
        <v>45</v>
      </c>
      <c r="E483">
        <v>0.2</v>
      </c>
      <c r="F483" s="11">
        <f t="shared" si="36"/>
        <v>225</v>
      </c>
      <c r="G483" s="12">
        <f t="shared" si="37"/>
        <v>225</v>
      </c>
      <c r="H483" s="13">
        <f t="shared" si="38"/>
        <v>225</v>
      </c>
      <c r="J483" s="8" t="b">
        <f>AND(C488&gt;30,E488&lt;=0.05)</f>
        <v>0</v>
      </c>
      <c r="K483" s="9" t="b">
        <f t="shared" si="39"/>
        <v>1</v>
      </c>
      <c r="L483" s="10" t="b">
        <f t="shared" si="40"/>
        <v>0</v>
      </c>
    </row>
    <row r="484" spans="1:12" x14ac:dyDescent="0.25">
      <c r="A484">
        <v>10430</v>
      </c>
      <c r="B484">
        <v>21</v>
      </c>
      <c r="C484">
        <v>8</v>
      </c>
      <c r="D484">
        <v>50</v>
      </c>
      <c r="E484">
        <v>0</v>
      </c>
      <c r="F484" s="11" t="e">
        <f t="shared" si="36"/>
        <v>#DIV/0!</v>
      </c>
      <c r="G484" s="12">
        <f t="shared" si="37"/>
        <v>0</v>
      </c>
      <c r="H484" s="13" t="str">
        <f t="shared" si="38"/>
        <v>Error</v>
      </c>
      <c r="J484" s="8" t="b">
        <f>AND(C489&gt;30,E489&lt;=0.05)</f>
        <v>0</v>
      </c>
      <c r="K484" s="9" t="b">
        <f t="shared" si="39"/>
        <v>0</v>
      </c>
      <c r="L484" s="10" t="b">
        <f t="shared" si="40"/>
        <v>1</v>
      </c>
    </row>
    <row r="485" spans="1:12" x14ac:dyDescent="0.25">
      <c r="A485">
        <v>10430</v>
      </c>
      <c r="B485">
        <v>56</v>
      </c>
      <c r="C485">
        <v>30.4</v>
      </c>
      <c r="D485">
        <v>30</v>
      </c>
      <c r="E485">
        <v>0</v>
      </c>
      <c r="F485" s="11" t="e">
        <f t="shared" si="36"/>
        <v>#DIV/0!</v>
      </c>
      <c r="G485" s="12">
        <f t="shared" si="37"/>
        <v>0</v>
      </c>
      <c r="H485" s="13" t="str">
        <f t="shared" si="38"/>
        <v>Error</v>
      </c>
      <c r="J485" s="8" t="b">
        <f>AND(C490&gt;30,E490&lt;=0.05)</f>
        <v>0</v>
      </c>
      <c r="K485" s="9" t="b">
        <f t="shared" si="39"/>
        <v>1</v>
      </c>
      <c r="L485" s="10" t="b">
        <f t="shared" si="40"/>
        <v>1</v>
      </c>
    </row>
    <row r="486" spans="1:12" x14ac:dyDescent="0.25">
      <c r="A486">
        <v>10430</v>
      </c>
      <c r="B486">
        <v>59</v>
      </c>
      <c r="C486">
        <v>44</v>
      </c>
      <c r="D486">
        <v>70</v>
      </c>
      <c r="E486">
        <v>0.2</v>
      </c>
      <c r="F486" s="11">
        <f t="shared" si="36"/>
        <v>350</v>
      </c>
      <c r="G486" s="12">
        <f t="shared" si="37"/>
        <v>350</v>
      </c>
      <c r="H486" s="13">
        <f t="shared" si="38"/>
        <v>350</v>
      </c>
      <c r="J486" s="8" t="b">
        <f>AND(C491&gt;30,E491&lt;=0.05)</f>
        <v>0</v>
      </c>
      <c r="K486" s="9" t="b">
        <f t="shared" si="39"/>
        <v>1</v>
      </c>
      <c r="L486" s="10" t="b">
        <f t="shared" si="40"/>
        <v>0</v>
      </c>
    </row>
    <row r="487" spans="1:12" x14ac:dyDescent="0.25">
      <c r="A487">
        <v>10431</v>
      </c>
      <c r="B487">
        <v>17</v>
      </c>
      <c r="C487">
        <v>31.2</v>
      </c>
      <c r="D487">
        <v>50</v>
      </c>
      <c r="E487">
        <v>0.25</v>
      </c>
      <c r="F487" s="11">
        <f t="shared" si="36"/>
        <v>200</v>
      </c>
      <c r="G487" s="12">
        <f t="shared" si="37"/>
        <v>200</v>
      </c>
      <c r="H487" s="13">
        <f t="shared" si="38"/>
        <v>200</v>
      </c>
      <c r="J487" s="8" t="b">
        <f>AND(C492&gt;30,E492&lt;=0.05)</f>
        <v>1</v>
      </c>
      <c r="K487" s="9" t="b">
        <f t="shared" si="39"/>
        <v>1</v>
      </c>
      <c r="L487" s="10" t="b">
        <f t="shared" si="40"/>
        <v>0</v>
      </c>
    </row>
    <row r="488" spans="1:12" x14ac:dyDescent="0.25">
      <c r="A488">
        <v>10431</v>
      </c>
      <c r="B488">
        <v>40</v>
      </c>
      <c r="C488">
        <v>14.7</v>
      </c>
      <c r="D488">
        <v>50</v>
      </c>
      <c r="E488">
        <v>0.25</v>
      </c>
      <c r="F488" s="11">
        <f t="shared" si="36"/>
        <v>200</v>
      </c>
      <c r="G488" s="12">
        <f t="shared" si="37"/>
        <v>200</v>
      </c>
      <c r="H488" s="13">
        <f t="shared" si="38"/>
        <v>200</v>
      </c>
      <c r="J488" s="8" t="b">
        <f>AND(C493&gt;30,E493&lt;=0.05)</f>
        <v>0</v>
      </c>
      <c r="K488" s="9" t="b">
        <f t="shared" si="39"/>
        <v>0</v>
      </c>
      <c r="L488" s="10" t="b">
        <f t="shared" si="40"/>
        <v>0</v>
      </c>
    </row>
    <row r="489" spans="1:12" x14ac:dyDescent="0.25">
      <c r="A489">
        <v>10431</v>
      </c>
      <c r="B489">
        <v>47</v>
      </c>
      <c r="C489">
        <v>7.6</v>
      </c>
      <c r="D489">
        <v>30</v>
      </c>
      <c r="E489">
        <v>0.25</v>
      </c>
      <c r="F489" s="11">
        <f t="shared" si="36"/>
        <v>120</v>
      </c>
      <c r="G489" s="12">
        <f t="shared" si="37"/>
        <v>120</v>
      </c>
      <c r="H489" s="13">
        <f t="shared" si="38"/>
        <v>120</v>
      </c>
      <c r="J489" s="8" t="b">
        <f>AND(C494&gt;30,E494&lt;=0.05)</f>
        <v>0</v>
      </c>
      <c r="K489" s="9" t="b">
        <f t="shared" si="39"/>
        <v>0</v>
      </c>
      <c r="L489" s="10" t="b">
        <f t="shared" si="40"/>
        <v>0</v>
      </c>
    </row>
    <row r="490" spans="1:12" x14ac:dyDescent="0.25">
      <c r="A490">
        <v>10432</v>
      </c>
      <c r="B490">
        <v>26</v>
      </c>
      <c r="C490">
        <v>24.9</v>
      </c>
      <c r="D490">
        <v>10</v>
      </c>
      <c r="E490">
        <v>0</v>
      </c>
      <c r="F490" s="11" t="e">
        <f t="shared" si="36"/>
        <v>#DIV/0!</v>
      </c>
      <c r="G490" s="12">
        <f t="shared" si="37"/>
        <v>0</v>
      </c>
      <c r="H490" s="13" t="str">
        <f t="shared" si="38"/>
        <v>Error</v>
      </c>
      <c r="J490" s="8" t="b">
        <f>AND(C495&gt;30,E495&lt;=0.05)</f>
        <v>0</v>
      </c>
      <c r="K490" s="9" t="b">
        <f t="shared" si="39"/>
        <v>0</v>
      </c>
      <c r="L490" s="10" t="b">
        <f t="shared" si="40"/>
        <v>1</v>
      </c>
    </row>
    <row r="491" spans="1:12" x14ac:dyDescent="0.25">
      <c r="A491">
        <v>10432</v>
      </c>
      <c r="B491">
        <v>54</v>
      </c>
      <c r="C491">
        <v>5.9</v>
      </c>
      <c r="D491">
        <v>40</v>
      </c>
      <c r="E491">
        <v>0</v>
      </c>
      <c r="F491" s="11" t="e">
        <f t="shared" si="36"/>
        <v>#DIV/0!</v>
      </c>
      <c r="G491" s="12">
        <f t="shared" si="37"/>
        <v>0</v>
      </c>
      <c r="H491" s="13" t="str">
        <f t="shared" si="38"/>
        <v>Error</v>
      </c>
      <c r="J491" s="8" t="b">
        <f>AND(C496&gt;30,E496&lt;=0.05)</f>
        <v>0</v>
      </c>
      <c r="K491" s="9" t="b">
        <f t="shared" si="39"/>
        <v>0</v>
      </c>
      <c r="L491" s="10" t="b">
        <f t="shared" si="40"/>
        <v>1</v>
      </c>
    </row>
    <row r="492" spans="1:12" x14ac:dyDescent="0.25">
      <c r="A492">
        <v>10433</v>
      </c>
      <c r="B492">
        <v>56</v>
      </c>
      <c r="C492">
        <v>30.4</v>
      </c>
      <c r="D492">
        <v>28</v>
      </c>
      <c r="E492">
        <v>0</v>
      </c>
      <c r="F492" s="11" t="e">
        <f t="shared" si="36"/>
        <v>#DIV/0!</v>
      </c>
      <c r="G492" s="12">
        <f t="shared" si="37"/>
        <v>0</v>
      </c>
      <c r="H492" s="13" t="str">
        <f t="shared" si="38"/>
        <v>Error</v>
      </c>
      <c r="J492" s="8" t="b">
        <f>AND(C497&gt;30,E497&lt;=0.05)</f>
        <v>0</v>
      </c>
      <c r="K492" s="9" t="b">
        <f t="shared" si="39"/>
        <v>1</v>
      </c>
      <c r="L492" s="10" t="b">
        <f t="shared" si="40"/>
        <v>1</v>
      </c>
    </row>
    <row r="493" spans="1:12" x14ac:dyDescent="0.25">
      <c r="A493">
        <v>10434</v>
      </c>
      <c r="B493">
        <v>11</v>
      </c>
      <c r="C493">
        <v>16.8</v>
      </c>
      <c r="D493">
        <v>6</v>
      </c>
      <c r="E493">
        <v>0</v>
      </c>
      <c r="F493" s="11" t="e">
        <f t="shared" si="36"/>
        <v>#DIV/0!</v>
      </c>
      <c r="G493" s="12">
        <f t="shared" si="37"/>
        <v>0</v>
      </c>
      <c r="H493" s="13" t="str">
        <f t="shared" si="38"/>
        <v>Error</v>
      </c>
      <c r="J493" s="8" t="b">
        <f>AND(C498&gt;30,E498&lt;=0.05)</f>
        <v>0</v>
      </c>
      <c r="K493" s="9" t="b">
        <f t="shared" si="39"/>
        <v>0</v>
      </c>
      <c r="L493" s="10" t="b">
        <f t="shared" si="40"/>
        <v>1</v>
      </c>
    </row>
    <row r="494" spans="1:12" x14ac:dyDescent="0.25">
      <c r="A494">
        <v>10434</v>
      </c>
      <c r="B494">
        <v>76</v>
      </c>
      <c r="C494">
        <v>14.4</v>
      </c>
      <c r="D494">
        <v>18</v>
      </c>
      <c r="E494">
        <v>0.15</v>
      </c>
      <c r="F494" s="11">
        <f t="shared" si="36"/>
        <v>120</v>
      </c>
      <c r="G494" s="12">
        <f t="shared" si="37"/>
        <v>120</v>
      </c>
      <c r="H494" s="13">
        <f t="shared" si="38"/>
        <v>120</v>
      </c>
      <c r="J494" s="8" t="b">
        <f>AND(C499&gt;30,E499&lt;=0.05)</f>
        <v>0</v>
      </c>
      <c r="K494" s="9" t="b">
        <f t="shared" si="39"/>
        <v>0</v>
      </c>
      <c r="L494" s="10" t="b">
        <f t="shared" si="40"/>
        <v>0</v>
      </c>
    </row>
    <row r="495" spans="1:12" x14ac:dyDescent="0.25">
      <c r="A495">
        <v>10435</v>
      </c>
      <c r="B495">
        <v>2</v>
      </c>
      <c r="C495">
        <v>15.2</v>
      </c>
      <c r="D495">
        <v>10</v>
      </c>
      <c r="E495">
        <v>0</v>
      </c>
      <c r="F495" s="11" t="e">
        <f t="shared" si="36"/>
        <v>#DIV/0!</v>
      </c>
      <c r="G495" s="12">
        <f t="shared" si="37"/>
        <v>0</v>
      </c>
      <c r="H495" s="13" t="str">
        <f t="shared" si="38"/>
        <v>Error</v>
      </c>
      <c r="J495" s="8" t="b">
        <f>AND(C500&gt;30,E500&lt;=0.05)</f>
        <v>0</v>
      </c>
      <c r="K495" s="9" t="b">
        <f t="shared" si="39"/>
        <v>0</v>
      </c>
      <c r="L495" s="10" t="b">
        <f t="shared" si="40"/>
        <v>1</v>
      </c>
    </row>
    <row r="496" spans="1:12" x14ac:dyDescent="0.25">
      <c r="A496">
        <v>10435</v>
      </c>
      <c r="B496">
        <v>22</v>
      </c>
      <c r="C496">
        <v>16.8</v>
      </c>
      <c r="D496">
        <v>12</v>
      </c>
      <c r="E496">
        <v>0</v>
      </c>
      <c r="F496" s="11" t="e">
        <f t="shared" si="36"/>
        <v>#DIV/0!</v>
      </c>
      <c r="G496" s="12">
        <f t="shared" si="37"/>
        <v>0</v>
      </c>
      <c r="H496" s="13" t="str">
        <f t="shared" si="38"/>
        <v>Error</v>
      </c>
      <c r="J496" s="8" t="b">
        <f>AND(C501&gt;30,E501&lt;=0.05)</f>
        <v>0</v>
      </c>
      <c r="K496" s="9" t="b">
        <f t="shared" si="39"/>
        <v>0</v>
      </c>
      <c r="L496" s="10" t="b">
        <f t="shared" si="40"/>
        <v>1</v>
      </c>
    </row>
    <row r="497" spans="1:12" x14ac:dyDescent="0.25">
      <c r="A497">
        <v>10435</v>
      </c>
      <c r="B497">
        <v>72</v>
      </c>
      <c r="C497">
        <v>27.8</v>
      </c>
      <c r="D497">
        <v>10</v>
      </c>
      <c r="E497">
        <v>0</v>
      </c>
      <c r="F497" s="11" t="e">
        <f t="shared" si="36"/>
        <v>#DIV/0!</v>
      </c>
      <c r="G497" s="12">
        <f t="shared" si="37"/>
        <v>0</v>
      </c>
      <c r="H497" s="13" t="str">
        <f t="shared" si="38"/>
        <v>Error</v>
      </c>
      <c r="J497" s="8" t="b">
        <f>AND(C502&gt;30,E502&lt;=0.05)</f>
        <v>0</v>
      </c>
      <c r="K497" s="9" t="b">
        <f t="shared" si="39"/>
        <v>0</v>
      </c>
      <c r="L497" s="10" t="b">
        <f t="shared" si="40"/>
        <v>1</v>
      </c>
    </row>
    <row r="498" spans="1:12" x14ac:dyDescent="0.25">
      <c r="A498">
        <v>10436</v>
      </c>
      <c r="B498">
        <v>46</v>
      </c>
      <c r="C498">
        <v>9.6</v>
      </c>
      <c r="D498">
        <v>5</v>
      </c>
      <c r="E498">
        <v>0</v>
      </c>
      <c r="F498" s="11" t="e">
        <f t="shared" si="36"/>
        <v>#DIV/0!</v>
      </c>
      <c r="G498" s="12">
        <f t="shared" si="37"/>
        <v>0</v>
      </c>
      <c r="H498" s="13" t="str">
        <f t="shared" si="38"/>
        <v>Error</v>
      </c>
      <c r="J498" s="8" t="b">
        <f>AND(C503&gt;30,E503&lt;=0.05)</f>
        <v>0</v>
      </c>
      <c r="K498" s="9" t="b">
        <f t="shared" si="39"/>
        <v>0</v>
      </c>
      <c r="L498" s="10" t="b">
        <f t="shared" si="40"/>
        <v>1</v>
      </c>
    </row>
    <row r="499" spans="1:12" x14ac:dyDescent="0.25">
      <c r="A499">
        <v>10436</v>
      </c>
      <c r="B499">
        <v>56</v>
      </c>
      <c r="C499">
        <v>30.4</v>
      </c>
      <c r="D499">
        <v>40</v>
      </c>
      <c r="E499">
        <v>0.1</v>
      </c>
      <c r="F499" s="11">
        <f t="shared" si="36"/>
        <v>400</v>
      </c>
      <c r="G499" s="12">
        <f t="shared" si="37"/>
        <v>400</v>
      </c>
      <c r="H499" s="13">
        <f t="shared" si="38"/>
        <v>400</v>
      </c>
      <c r="J499" s="8" t="b">
        <f>AND(C504&gt;30,E504&lt;=0.05)</f>
        <v>0</v>
      </c>
      <c r="K499" s="9" t="b">
        <f t="shared" si="39"/>
        <v>1</v>
      </c>
      <c r="L499" s="10" t="b">
        <f t="shared" si="40"/>
        <v>0</v>
      </c>
    </row>
    <row r="500" spans="1:12" x14ac:dyDescent="0.25">
      <c r="A500">
        <v>10436</v>
      </c>
      <c r="B500">
        <v>64</v>
      </c>
      <c r="C500">
        <v>26.6</v>
      </c>
      <c r="D500">
        <v>30</v>
      </c>
      <c r="E500">
        <v>0.1</v>
      </c>
      <c r="F500" s="11">
        <f t="shared" si="36"/>
        <v>300</v>
      </c>
      <c r="G500" s="12">
        <f t="shared" si="37"/>
        <v>300</v>
      </c>
      <c r="H500" s="13">
        <f t="shared" si="38"/>
        <v>300</v>
      </c>
      <c r="J500" s="8" t="b">
        <f>AND(C505&gt;30,E505&lt;=0.05)</f>
        <v>0</v>
      </c>
      <c r="K500" s="9" t="b">
        <f t="shared" si="39"/>
        <v>0</v>
      </c>
      <c r="L500" s="10" t="b">
        <f t="shared" si="40"/>
        <v>0</v>
      </c>
    </row>
    <row r="501" spans="1:12" x14ac:dyDescent="0.25">
      <c r="A501">
        <v>10436</v>
      </c>
      <c r="B501">
        <v>75</v>
      </c>
      <c r="C501">
        <v>6.2</v>
      </c>
      <c r="D501">
        <v>24</v>
      </c>
      <c r="E501">
        <v>0.1</v>
      </c>
      <c r="F501" s="11">
        <f t="shared" si="36"/>
        <v>240</v>
      </c>
      <c r="G501" s="12">
        <f t="shared" si="37"/>
        <v>240</v>
      </c>
      <c r="H501" s="13">
        <f t="shared" si="38"/>
        <v>240</v>
      </c>
      <c r="J501" s="8" t="b">
        <f>AND(C506&gt;30,E506&lt;=0.05)</f>
        <v>1</v>
      </c>
      <c r="K501" s="9" t="b">
        <f t="shared" si="39"/>
        <v>0</v>
      </c>
      <c r="L501" s="10" t="b">
        <f t="shared" si="40"/>
        <v>0</v>
      </c>
    </row>
    <row r="502" spans="1:12" x14ac:dyDescent="0.25">
      <c r="A502">
        <v>10437</v>
      </c>
      <c r="B502">
        <v>53</v>
      </c>
      <c r="C502">
        <v>26.2</v>
      </c>
      <c r="D502">
        <v>15</v>
      </c>
      <c r="E502">
        <v>0</v>
      </c>
      <c r="F502" s="11" t="e">
        <f t="shared" si="36"/>
        <v>#DIV/0!</v>
      </c>
      <c r="G502" s="12">
        <f t="shared" si="37"/>
        <v>0</v>
      </c>
      <c r="H502" s="13" t="str">
        <f t="shared" si="38"/>
        <v>Error</v>
      </c>
      <c r="J502" s="8" t="b">
        <f>AND(C507&gt;30,E507&lt;=0.05)</f>
        <v>0</v>
      </c>
      <c r="K502" s="9" t="b">
        <f t="shared" si="39"/>
        <v>0</v>
      </c>
      <c r="L502" s="10" t="b">
        <f t="shared" si="40"/>
        <v>1</v>
      </c>
    </row>
    <row r="503" spans="1:12" x14ac:dyDescent="0.25">
      <c r="A503">
        <v>10438</v>
      </c>
      <c r="B503">
        <v>19</v>
      </c>
      <c r="C503">
        <v>7.3</v>
      </c>
      <c r="D503">
        <v>15</v>
      </c>
      <c r="E503">
        <v>0.2</v>
      </c>
      <c r="F503" s="11">
        <f t="shared" si="36"/>
        <v>75</v>
      </c>
      <c r="G503" s="12">
        <f t="shared" si="37"/>
        <v>75</v>
      </c>
      <c r="H503" s="13">
        <f t="shared" si="38"/>
        <v>75</v>
      </c>
      <c r="J503" s="8" t="b">
        <f>AND(C508&gt;30,E508&lt;=0.05)</f>
        <v>0</v>
      </c>
      <c r="K503" s="9" t="b">
        <f t="shared" si="39"/>
        <v>0</v>
      </c>
      <c r="L503" s="10" t="b">
        <f t="shared" si="40"/>
        <v>0</v>
      </c>
    </row>
    <row r="504" spans="1:12" x14ac:dyDescent="0.25">
      <c r="A504">
        <v>10438</v>
      </c>
      <c r="B504">
        <v>34</v>
      </c>
      <c r="C504">
        <v>11.2</v>
      </c>
      <c r="D504">
        <v>20</v>
      </c>
      <c r="E504">
        <v>0.2</v>
      </c>
      <c r="F504" s="11">
        <f t="shared" si="36"/>
        <v>100</v>
      </c>
      <c r="G504" s="12">
        <f t="shared" si="37"/>
        <v>100</v>
      </c>
      <c r="H504" s="13">
        <f t="shared" si="38"/>
        <v>100</v>
      </c>
      <c r="J504" s="8" t="b">
        <f>AND(C509&gt;30,E509&lt;=0.05)</f>
        <v>0</v>
      </c>
      <c r="K504" s="9" t="b">
        <f t="shared" si="39"/>
        <v>0</v>
      </c>
      <c r="L504" s="10" t="b">
        <f t="shared" si="40"/>
        <v>0</v>
      </c>
    </row>
    <row r="505" spans="1:12" x14ac:dyDescent="0.25">
      <c r="A505">
        <v>10438</v>
      </c>
      <c r="B505">
        <v>57</v>
      </c>
      <c r="C505">
        <v>15.6</v>
      </c>
      <c r="D505">
        <v>15</v>
      </c>
      <c r="E505">
        <v>0.2</v>
      </c>
      <c r="F505" s="11">
        <f t="shared" si="36"/>
        <v>75</v>
      </c>
      <c r="G505" s="12">
        <f t="shared" si="37"/>
        <v>75</v>
      </c>
      <c r="H505" s="13">
        <f t="shared" si="38"/>
        <v>75</v>
      </c>
      <c r="J505" s="8" t="b">
        <f>AND(C510&gt;30,E510&lt;=0.05)</f>
        <v>0</v>
      </c>
      <c r="K505" s="9" t="b">
        <f t="shared" si="39"/>
        <v>0</v>
      </c>
      <c r="L505" s="10" t="b">
        <f t="shared" si="40"/>
        <v>0</v>
      </c>
    </row>
    <row r="506" spans="1:12" x14ac:dyDescent="0.25">
      <c r="A506">
        <v>10439</v>
      </c>
      <c r="B506">
        <v>12</v>
      </c>
      <c r="C506">
        <v>30.4</v>
      </c>
      <c r="D506">
        <v>15</v>
      </c>
      <c r="E506">
        <v>0</v>
      </c>
      <c r="F506" s="11" t="e">
        <f t="shared" si="36"/>
        <v>#DIV/0!</v>
      </c>
      <c r="G506" s="12">
        <f t="shared" si="37"/>
        <v>0</v>
      </c>
      <c r="H506" s="13" t="str">
        <f t="shared" si="38"/>
        <v>Error</v>
      </c>
      <c r="J506" s="8" t="b">
        <f>AND(C511&gt;30,E511&lt;=0.05)</f>
        <v>0</v>
      </c>
      <c r="K506" s="9" t="b">
        <f t="shared" si="39"/>
        <v>1</v>
      </c>
      <c r="L506" s="10" t="b">
        <f t="shared" si="40"/>
        <v>1</v>
      </c>
    </row>
    <row r="507" spans="1:12" x14ac:dyDescent="0.25">
      <c r="A507">
        <v>10439</v>
      </c>
      <c r="B507">
        <v>16</v>
      </c>
      <c r="C507">
        <v>13.9</v>
      </c>
      <c r="D507">
        <v>16</v>
      </c>
      <c r="E507">
        <v>0</v>
      </c>
      <c r="F507" s="11" t="e">
        <f t="shared" si="36"/>
        <v>#DIV/0!</v>
      </c>
      <c r="G507" s="12">
        <f t="shared" si="37"/>
        <v>0</v>
      </c>
      <c r="H507" s="13" t="str">
        <f t="shared" si="38"/>
        <v>Error</v>
      </c>
      <c r="J507" s="8" t="b">
        <f>AND(C512&gt;30,E512&lt;=0.05)</f>
        <v>0</v>
      </c>
      <c r="K507" s="9" t="b">
        <f t="shared" si="39"/>
        <v>0</v>
      </c>
      <c r="L507" s="10" t="b">
        <f t="shared" si="40"/>
        <v>1</v>
      </c>
    </row>
    <row r="508" spans="1:12" x14ac:dyDescent="0.25">
      <c r="A508">
        <v>10439</v>
      </c>
      <c r="B508">
        <v>64</v>
      </c>
      <c r="C508">
        <v>26.6</v>
      </c>
      <c r="D508">
        <v>6</v>
      </c>
      <c r="E508">
        <v>0</v>
      </c>
      <c r="F508" s="11" t="e">
        <f t="shared" si="36"/>
        <v>#DIV/0!</v>
      </c>
      <c r="G508" s="12">
        <f t="shared" si="37"/>
        <v>0</v>
      </c>
      <c r="H508" s="13" t="str">
        <f t="shared" si="38"/>
        <v>Error</v>
      </c>
      <c r="J508" s="8" t="b">
        <f>AND(C513&gt;30,E513&lt;=0.05)</f>
        <v>0</v>
      </c>
      <c r="K508" s="9" t="b">
        <f t="shared" si="39"/>
        <v>0</v>
      </c>
      <c r="L508" s="10" t="b">
        <f t="shared" si="40"/>
        <v>1</v>
      </c>
    </row>
    <row r="509" spans="1:12" x14ac:dyDescent="0.25">
      <c r="A509">
        <v>10439</v>
      </c>
      <c r="B509">
        <v>74</v>
      </c>
      <c r="C509">
        <v>8</v>
      </c>
      <c r="D509">
        <v>30</v>
      </c>
      <c r="E509">
        <v>0</v>
      </c>
      <c r="F509" s="11" t="e">
        <f t="shared" si="36"/>
        <v>#DIV/0!</v>
      </c>
      <c r="G509" s="12">
        <f t="shared" si="37"/>
        <v>0</v>
      </c>
      <c r="H509" s="13" t="str">
        <f t="shared" si="38"/>
        <v>Error</v>
      </c>
      <c r="J509" s="8" t="b">
        <f>AND(C514&gt;30,E514&lt;=0.05)</f>
        <v>1</v>
      </c>
      <c r="K509" s="9" t="b">
        <f t="shared" si="39"/>
        <v>0</v>
      </c>
      <c r="L509" s="10" t="b">
        <f t="shared" si="40"/>
        <v>1</v>
      </c>
    </row>
    <row r="510" spans="1:12" x14ac:dyDescent="0.25">
      <c r="A510">
        <v>10440</v>
      </c>
      <c r="B510">
        <v>2</v>
      </c>
      <c r="C510">
        <v>15.2</v>
      </c>
      <c r="D510">
        <v>45</v>
      </c>
      <c r="E510">
        <v>0.15</v>
      </c>
      <c r="F510" s="11">
        <f t="shared" si="36"/>
        <v>300</v>
      </c>
      <c r="G510" s="12">
        <f t="shared" si="37"/>
        <v>300</v>
      </c>
      <c r="H510" s="13">
        <f t="shared" si="38"/>
        <v>300</v>
      </c>
      <c r="J510" s="8" t="b">
        <f>AND(C515&gt;30,E515&lt;=0.05)</f>
        <v>0</v>
      </c>
      <c r="K510" s="9" t="b">
        <f t="shared" si="39"/>
        <v>0</v>
      </c>
      <c r="L510" s="10" t="b">
        <f t="shared" si="40"/>
        <v>0</v>
      </c>
    </row>
    <row r="511" spans="1:12" x14ac:dyDescent="0.25">
      <c r="A511">
        <v>10440</v>
      </c>
      <c r="B511">
        <v>16</v>
      </c>
      <c r="C511">
        <v>13.9</v>
      </c>
      <c r="D511">
        <v>49</v>
      </c>
      <c r="E511">
        <v>0.15</v>
      </c>
      <c r="F511" s="11">
        <f t="shared" si="36"/>
        <v>326.66666666666669</v>
      </c>
      <c r="G511" s="12">
        <f t="shared" si="37"/>
        <v>326.66666666666669</v>
      </c>
      <c r="H511" s="13">
        <f t="shared" si="38"/>
        <v>326.66666666666669</v>
      </c>
      <c r="J511" s="8" t="b">
        <f>AND(C516&gt;30,E516&lt;=0.05)</f>
        <v>0</v>
      </c>
      <c r="K511" s="9" t="b">
        <f t="shared" si="39"/>
        <v>0</v>
      </c>
      <c r="L511" s="10" t="b">
        <f t="shared" si="40"/>
        <v>0</v>
      </c>
    </row>
    <row r="512" spans="1:12" x14ac:dyDescent="0.25">
      <c r="A512">
        <v>10440</v>
      </c>
      <c r="B512">
        <v>29</v>
      </c>
      <c r="C512">
        <v>99</v>
      </c>
      <c r="D512">
        <v>24</v>
      </c>
      <c r="E512">
        <v>0.15</v>
      </c>
      <c r="F512" s="11">
        <f t="shared" si="36"/>
        <v>160</v>
      </c>
      <c r="G512" s="12">
        <f t="shared" si="37"/>
        <v>160</v>
      </c>
      <c r="H512" s="13">
        <f t="shared" si="38"/>
        <v>160</v>
      </c>
      <c r="J512" s="8" t="b">
        <f>AND(C517&gt;30,E517&lt;=0.05)</f>
        <v>0</v>
      </c>
      <c r="K512" s="9" t="b">
        <f t="shared" si="39"/>
        <v>1</v>
      </c>
      <c r="L512" s="10" t="b">
        <f t="shared" si="40"/>
        <v>0</v>
      </c>
    </row>
    <row r="513" spans="1:12" x14ac:dyDescent="0.25">
      <c r="A513">
        <v>10440</v>
      </c>
      <c r="B513">
        <v>61</v>
      </c>
      <c r="C513">
        <v>22.8</v>
      </c>
      <c r="D513">
        <v>90</v>
      </c>
      <c r="E513">
        <v>0.15</v>
      </c>
      <c r="F513" s="11">
        <f t="shared" si="36"/>
        <v>600</v>
      </c>
      <c r="G513" s="12">
        <f t="shared" si="37"/>
        <v>600</v>
      </c>
      <c r="H513" s="13">
        <f t="shared" si="38"/>
        <v>600</v>
      </c>
      <c r="J513" s="8" t="b">
        <f>AND(C518&gt;30,E518&lt;=0.05)</f>
        <v>0</v>
      </c>
      <c r="K513" s="9" t="b">
        <f t="shared" si="39"/>
        <v>0</v>
      </c>
      <c r="L513" s="10" t="b">
        <f t="shared" si="40"/>
        <v>0</v>
      </c>
    </row>
    <row r="514" spans="1:12" x14ac:dyDescent="0.25">
      <c r="A514">
        <v>10441</v>
      </c>
      <c r="B514">
        <v>27</v>
      </c>
      <c r="C514">
        <v>35.1</v>
      </c>
      <c r="D514">
        <v>50</v>
      </c>
      <c r="E514">
        <v>0</v>
      </c>
      <c r="F514" s="11" t="e">
        <f t="shared" si="36"/>
        <v>#DIV/0!</v>
      </c>
      <c r="G514" s="12">
        <f t="shared" si="37"/>
        <v>0</v>
      </c>
      <c r="H514" s="13" t="str">
        <f t="shared" si="38"/>
        <v>Error</v>
      </c>
      <c r="J514" s="8" t="b">
        <f>AND(C519&gt;30,E519&lt;=0.05)</f>
        <v>1</v>
      </c>
      <c r="K514" s="9" t="b">
        <f t="shared" si="39"/>
        <v>1</v>
      </c>
      <c r="L514" s="10" t="b">
        <f t="shared" si="40"/>
        <v>1</v>
      </c>
    </row>
    <row r="515" spans="1:12" x14ac:dyDescent="0.25">
      <c r="A515">
        <v>10442</v>
      </c>
      <c r="B515">
        <v>11</v>
      </c>
      <c r="C515">
        <v>16.8</v>
      </c>
      <c r="D515">
        <v>30</v>
      </c>
      <c r="E515">
        <v>0</v>
      </c>
      <c r="F515" s="11" t="e">
        <f t="shared" ref="F515:F578" si="41">SUM(D515/E515)</f>
        <v>#DIV/0!</v>
      </c>
      <c r="G515" s="12">
        <f t="shared" ref="G515:G578" si="42">IFERROR(D515/E515,0)</f>
        <v>0</v>
      </c>
      <c r="H515" s="13" t="str">
        <f t="shared" ref="H515:H578" si="43">IFERROR(D515/E515,"Error")</f>
        <v>Error</v>
      </c>
      <c r="J515" s="8" t="b">
        <f>AND(C520&gt;30,E520&lt;=0.05)</f>
        <v>1</v>
      </c>
      <c r="K515" s="9" t="b">
        <f t="shared" ref="K515:K578" si="44">AND(C515&gt;30)</f>
        <v>0</v>
      </c>
      <c r="L515" s="10" t="b">
        <f t="shared" ref="L515:L578" si="45">AND(E515&lt;0.05)</f>
        <v>1</v>
      </c>
    </row>
    <row r="516" spans="1:12" x14ac:dyDescent="0.25">
      <c r="A516">
        <v>10442</v>
      </c>
      <c r="B516">
        <v>54</v>
      </c>
      <c r="C516">
        <v>5.9</v>
      </c>
      <c r="D516">
        <v>80</v>
      </c>
      <c r="E516">
        <v>0</v>
      </c>
      <c r="F516" s="11" t="e">
        <f t="shared" si="41"/>
        <v>#DIV/0!</v>
      </c>
      <c r="G516" s="12">
        <f t="shared" si="42"/>
        <v>0</v>
      </c>
      <c r="H516" s="13" t="str">
        <f t="shared" si="43"/>
        <v>Error</v>
      </c>
      <c r="J516" s="8" t="b">
        <f>AND(C521&gt;30,E521&lt;=0.05)</f>
        <v>0</v>
      </c>
      <c r="K516" s="9" t="b">
        <f t="shared" si="44"/>
        <v>0</v>
      </c>
      <c r="L516" s="10" t="b">
        <f t="shared" si="45"/>
        <v>1</v>
      </c>
    </row>
    <row r="517" spans="1:12" x14ac:dyDescent="0.25">
      <c r="A517">
        <v>10442</v>
      </c>
      <c r="B517">
        <v>66</v>
      </c>
      <c r="C517">
        <v>13.6</v>
      </c>
      <c r="D517">
        <v>60</v>
      </c>
      <c r="E517">
        <v>0</v>
      </c>
      <c r="F517" s="11" t="e">
        <f t="shared" si="41"/>
        <v>#DIV/0!</v>
      </c>
      <c r="G517" s="12">
        <f t="shared" si="42"/>
        <v>0</v>
      </c>
      <c r="H517" s="13" t="str">
        <f t="shared" si="43"/>
        <v>Error</v>
      </c>
      <c r="J517" s="8" t="b">
        <f>AND(C522&gt;30,E522&lt;=0.05)</f>
        <v>0</v>
      </c>
      <c r="K517" s="9" t="b">
        <f t="shared" si="44"/>
        <v>0</v>
      </c>
      <c r="L517" s="10" t="b">
        <f t="shared" si="45"/>
        <v>1</v>
      </c>
    </row>
    <row r="518" spans="1:12" x14ac:dyDescent="0.25">
      <c r="A518">
        <v>10443</v>
      </c>
      <c r="B518">
        <v>11</v>
      </c>
      <c r="C518">
        <v>16.8</v>
      </c>
      <c r="D518">
        <v>6</v>
      </c>
      <c r="E518">
        <v>0.2</v>
      </c>
      <c r="F518" s="11">
        <f t="shared" si="41"/>
        <v>30</v>
      </c>
      <c r="G518" s="12">
        <f t="shared" si="42"/>
        <v>30</v>
      </c>
      <c r="H518" s="13">
        <f t="shared" si="43"/>
        <v>30</v>
      </c>
      <c r="J518" s="8" t="b">
        <f>AND(C523&gt;30,E523&lt;=0.05)</f>
        <v>0</v>
      </c>
      <c r="K518" s="9" t="b">
        <f t="shared" si="44"/>
        <v>0</v>
      </c>
      <c r="L518" s="10" t="b">
        <f t="shared" si="45"/>
        <v>0</v>
      </c>
    </row>
    <row r="519" spans="1:12" x14ac:dyDescent="0.25">
      <c r="A519">
        <v>10443</v>
      </c>
      <c r="B519">
        <v>28</v>
      </c>
      <c r="C519">
        <v>36.4</v>
      </c>
      <c r="D519">
        <v>12</v>
      </c>
      <c r="E519">
        <v>0</v>
      </c>
      <c r="F519" s="11" t="e">
        <f t="shared" si="41"/>
        <v>#DIV/0!</v>
      </c>
      <c r="G519" s="12">
        <f t="shared" si="42"/>
        <v>0</v>
      </c>
      <c r="H519" s="13" t="str">
        <f t="shared" si="43"/>
        <v>Error</v>
      </c>
      <c r="J519" s="8" t="b">
        <f>AND(C524&gt;30,E524&lt;=0.05)</f>
        <v>0</v>
      </c>
      <c r="K519" s="9" t="b">
        <f t="shared" si="44"/>
        <v>1</v>
      </c>
      <c r="L519" s="10" t="b">
        <f t="shared" si="45"/>
        <v>1</v>
      </c>
    </row>
    <row r="520" spans="1:12" x14ac:dyDescent="0.25">
      <c r="A520">
        <v>10444</v>
      </c>
      <c r="B520">
        <v>17</v>
      </c>
      <c r="C520">
        <v>31.2</v>
      </c>
      <c r="D520">
        <v>10</v>
      </c>
      <c r="E520">
        <v>0</v>
      </c>
      <c r="F520" s="11" t="e">
        <f t="shared" si="41"/>
        <v>#DIV/0!</v>
      </c>
      <c r="G520" s="12">
        <f t="shared" si="42"/>
        <v>0</v>
      </c>
      <c r="H520" s="13" t="str">
        <f t="shared" si="43"/>
        <v>Error</v>
      </c>
      <c r="J520" s="8" t="b">
        <f>AND(C525&gt;30,E525&lt;=0.05)</f>
        <v>0</v>
      </c>
      <c r="K520" s="9" t="b">
        <f t="shared" si="44"/>
        <v>1</v>
      </c>
      <c r="L520" s="10" t="b">
        <f t="shared" si="45"/>
        <v>1</v>
      </c>
    </row>
    <row r="521" spans="1:12" x14ac:dyDescent="0.25">
      <c r="A521">
        <v>10444</v>
      </c>
      <c r="B521">
        <v>26</v>
      </c>
      <c r="C521">
        <v>24.9</v>
      </c>
      <c r="D521">
        <v>15</v>
      </c>
      <c r="E521">
        <v>0</v>
      </c>
      <c r="F521" s="11" t="e">
        <f t="shared" si="41"/>
        <v>#DIV/0!</v>
      </c>
      <c r="G521" s="12">
        <f t="shared" si="42"/>
        <v>0</v>
      </c>
      <c r="H521" s="13" t="str">
        <f t="shared" si="43"/>
        <v>Error</v>
      </c>
      <c r="J521" s="8" t="b">
        <f>AND(C526&gt;30,E526&lt;=0.05)</f>
        <v>0</v>
      </c>
      <c r="K521" s="9" t="b">
        <f t="shared" si="44"/>
        <v>0</v>
      </c>
      <c r="L521" s="10" t="b">
        <f t="shared" si="45"/>
        <v>1</v>
      </c>
    </row>
    <row r="522" spans="1:12" x14ac:dyDescent="0.25">
      <c r="A522">
        <v>10444</v>
      </c>
      <c r="B522">
        <v>35</v>
      </c>
      <c r="C522">
        <v>14.4</v>
      </c>
      <c r="D522">
        <v>8</v>
      </c>
      <c r="E522">
        <v>0</v>
      </c>
      <c r="F522" s="11" t="e">
        <f t="shared" si="41"/>
        <v>#DIV/0!</v>
      </c>
      <c r="G522" s="12">
        <f t="shared" si="42"/>
        <v>0</v>
      </c>
      <c r="H522" s="13" t="str">
        <f t="shared" si="43"/>
        <v>Error</v>
      </c>
      <c r="J522" s="8" t="b">
        <f>AND(C527&gt;30,E527&lt;=0.05)</f>
        <v>0</v>
      </c>
      <c r="K522" s="9" t="b">
        <f t="shared" si="44"/>
        <v>0</v>
      </c>
      <c r="L522" s="10" t="b">
        <f t="shared" si="45"/>
        <v>1</v>
      </c>
    </row>
    <row r="523" spans="1:12" x14ac:dyDescent="0.25">
      <c r="A523">
        <v>10444</v>
      </c>
      <c r="B523">
        <v>41</v>
      </c>
      <c r="C523">
        <v>7.7</v>
      </c>
      <c r="D523">
        <v>30</v>
      </c>
      <c r="E523">
        <v>0</v>
      </c>
      <c r="F523" s="11" t="e">
        <f t="shared" si="41"/>
        <v>#DIV/0!</v>
      </c>
      <c r="G523" s="12">
        <f t="shared" si="42"/>
        <v>0</v>
      </c>
      <c r="H523" s="13" t="str">
        <f t="shared" si="43"/>
        <v>Error</v>
      </c>
      <c r="J523" s="8" t="b">
        <f>AND(C528&gt;30,E528&lt;=0.05)</f>
        <v>0</v>
      </c>
      <c r="K523" s="9" t="b">
        <f t="shared" si="44"/>
        <v>0</v>
      </c>
      <c r="L523" s="10" t="b">
        <f t="shared" si="45"/>
        <v>1</v>
      </c>
    </row>
    <row r="524" spans="1:12" x14ac:dyDescent="0.25">
      <c r="A524">
        <v>10445</v>
      </c>
      <c r="B524">
        <v>39</v>
      </c>
      <c r="C524">
        <v>14.4</v>
      </c>
      <c r="D524">
        <v>6</v>
      </c>
      <c r="E524">
        <v>0</v>
      </c>
      <c r="F524" s="11" t="e">
        <f t="shared" si="41"/>
        <v>#DIV/0!</v>
      </c>
      <c r="G524" s="12">
        <f t="shared" si="42"/>
        <v>0</v>
      </c>
      <c r="H524" s="13" t="str">
        <f t="shared" si="43"/>
        <v>Error</v>
      </c>
      <c r="J524" s="8" t="b">
        <f>AND(C529&gt;30,E529&lt;=0.05)</f>
        <v>0</v>
      </c>
      <c r="K524" s="9" t="b">
        <f t="shared" si="44"/>
        <v>0</v>
      </c>
      <c r="L524" s="10" t="b">
        <f t="shared" si="45"/>
        <v>1</v>
      </c>
    </row>
    <row r="525" spans="1:12" x14ac:dyDescent="0.25">
      <c r="A525">
        <v>10445</v>
      </c>
      <c r="B525">
        <v>54</v>
      </c>
      <c r="C525">
        <v>5.9</v>
      </c>
      <c r="D525">
        <v>15</v>
      </c>
      <c r="E525">
        <v>0</v>
      </c>
      <c r="F525" s="11" t="e">
        <f t="shared" si="41"/>
        <v>#DIV/0!</v>
      </c>
      <c r="G525" s="12">
        <f t="shared" si="42"/>
        <v>0</v>
      </c>
      <c r="H525" s="13" t="str">
        <f t="shared" si="43"/>
        <v>Error</v>
      </c>
      <c r="J525" s="8" t="b">
        <f>AND(C530&gt;30,E530&lt;=0.05)</f>
        <v>0</v>
      </c>
      <c r="K525" s="9" t="b">
        <f t="shared" si="44"/>
        <v>0</v>
      </c>
      <c r="L525" s="10" t="b">
        <f t="shared" si="45"/>
        <v>1</v>
      </c>
    </row>
    <row r="526" spans="1:12" x14ac:dyDescent="0.25">
      <c r="A526">
        <v>10446</v>
      </c>
      <c r="B526">
        <v>19</v>
      </c>
      <c r="C526">
        <v>7.3</v>
      </c>
      <c r="D526">
        <v>12</v>
      </c>
      <c r="E526">
        <v>0.1</v>
      </c>
      <c r="F526" s="11">
        <f t="shared" si="41"/>
        <v>120</v>
      </c>
      <c r="G526" s="12">
        <f t="shared" si="42"/>
        <v>120</v>
      </c>
      <c r="H526" s="13">
        <f t="shared" si="43"/>
        <v>120</v>
      </c>
      <c r="J526" s="8" t="b">
        <f>AND(C531&gt;30,E531&lt;=0.05)</f>
        <v>0</v>
      </c>
      <c r="K526" s="9" t="b">
        <f t="shared" si="44"/>
        <v>0</v>
      </c>
      <c r="L526" s="10" t="b">
        <f t="shared" si="45"/>
        <v>0</v>
      </c>
    </row>
    <row r="527" spans="1:12" x14ac:dyDescent="0.25">
      <c r="A527">
        <v>10446</v>
      </c>
      <c r="B527">
        <v>24</v>
      </c>
      <c r="C527">
        <v>3.6</v>
      </c>
      <c r="D527">
        <v>20</v>
      </c>
      <c r="E527">
        <v>0.1</v>
      </c>
      <c r="F527" s="11">
        <f t="shared" si="41"/>
        <v>200</v>
      </c>
      <c r="G527" s="12">
        <f t="shared" si="42"/>
        <v>200</v>
      </c>
      <c r="H527" s="13">
        <f t="shared" si="43"/>
        <v>200</v>
      </c>
      <c r="J527" s="8" t="b">
        <f>AND(C532&gt;30,E532&lt;=0.05)</f>
        <v>0</v>
      </c>
      <c r="K527" s="9" t="b">
        <f t="shared" si="44"/>
        <v>0</v>
      </c>
      <c r="L527" s="10" t="b">
        <f t="shared" si="45"/>
        <v>0</v>
      </c>
    </row>
    <row r="528" spans="1:12" x14ac:dyDescent="0.25">
      <c r="A528">
        <v>10446</v>
      </c>
      <c r="B528">
        <v>31</v>
      </c>
      <c r="C528">
        <v>10</v>
      </c>
      <c r="D528">
        <v>3</v>
      </c>
      <c r="E528">
        <v>0.1</v>
      </c>
      <c r="F528" s="11">
        <f t="shared" si="41"/>
        <v>30</v>
      </c>
      <c r="G528" s="12">
        <f t="shared" si="42"/>
        <v>30</v>
      </c>
      <c r="H528" s="13">
        <f t="shared" si="43"/>
        <v>30</v>
      </c>
      <c r="J528" s="8" t="b">
        <f>AND(C533&gt;30,E533&lt;=0.05)</f>
        <v>0</v>
      </c>
      <c r="K528" s="9" t="b">
        <f t="shared" si="44"/>
        <v>0</v>
      </c>
      <c r="L528" s="10" t="b">
        <f t="shared" si="45"/>
        <v>0</v>
      </c>
    </row>
    <row r="529" spans="1:12" x14ac:dyDescent="0.25">
      <c r="A529">
        <v>10446</v>
      </c>
      <c r="B529">
        <v>52</v>
      </c>
      <c r="C529">
        <v>5.6</v>
      </c>
      <c r="D529">
        <v>15</v>
      </c>
      <c r="E529">
        <v>0.1</v>
      </c>
      <c r="F529" s="11">
        <f t="shared" si="41"/>
        <v>150</v>
      </c>
      <c r="G529" s="12">
        <f t="shared" si="42"/>
        <v>150</v>
      </c>
      <c r="H529" s="13">
        <f t="shared" si="43"/>
        <v>150</v>
      </c>
      <c r="J529" s="8" t="b">
        <f>AND(C534&gt;30,E534&lt;=0.05)</f>
        <v>0</v>
      </c>
      <c r="K529" s="9" t="b">
        <f t="shared" si="44"/>
        <v>0</v>
      </c>
      <c r="L529" s="10" t="b">
        <f t="shared" si="45"/>
        <v>0</v>
      </c>
    </row>
    <row r="530" spans="1:12" x14ac:dyDescent="0.25">
      <c r="A530">
        <v>10447</v>
      </c>
      <c r="B530">
        <v>19</v>
      </c>
      <c r="C530">
        <v>7.3</v>
      </c>
      <c r="D530">
        <v>40</v>
      </c>
      <c r="E530">
        <v>0</v>
      </c>
      <c r="F530" s="11" t="e">
        <f t="shared" si="41"/>
        <v>#DIV/0!</v>
      </c>
      <c r="G530" s="12">
        <f t="shared" si="42"/>
        <v>0</v>
      </c>
      <c r="H530" s="13" t="str">
        <f t="shared" si="43"/>
        <v>Error</v>
      </c>
      <c r="J530" s="8" t="b">
        <f>AND(C535&gt;30,E535&lt;=0.05)</f>
        <v>0</v>
      </c>
      <c r="K530" s="9" t="b">
        <f t="shared" si="44"/>
        <v>0</v>
      </c>
      <c r="L530" s="10" t="b">
        <f t="shared" si="45"/>
        <v>1</v>
      </c>
    </row>
    <row r="531" spans="1:12" x14ac:dyDescent="0.25">
      <c r="A531">
        <v>10447</v>
      </c>
      <c r="B531">
        <v>65</v>
      </c>
      <c r="C531">
        <v>16.8</v>
      </c>
      <c r="D531">
        <v>35</v>
      </c>
      <c r="E531">
        <v>0</v>
      </c>
      <c r="F531" s="11" t="e">
        <f t="shared" si="41"/>
        <v>#DIV/0!</v>
      </c>
      <c r="G531" s="12">
        <f t="shared" si="42"/>
        <v>0</v>
      </c>
      <c r="H531" s="13" t="str">
        <f t="shared" si="43"/>
        <v>Error</v>
      </c>
      <c r="J531" s="8" t="b">
        <f>AND(C536&gt;30,E536&lt;=0.05)</f>
        <v>0</v>
      </c>
      <c r="K531" s="9" t="b">
        <f t="shared" si="44"/>
        <v>0</v>
      </c>
      <c r="L531" s="10" t="b">
        <f t="shared" si="45"/>
        <v>1</v>
      </c>
    </row>
    <row r="532" spans="1:12" x14ac:dyDescent="0.25">
      <c r="A532">
        <v>10447</v>
      </c>
      <c r="B532">
        <v>71</v>
      </c>
      <c r="C532">
        <v>17.2</v>
      </c>
      <c r="D532">
        <v>2</v>
      </c>
      <c r="E532">
        <v>0</v>
      </c>
      <c r="F532" s="11" t="e">
        <f t="shared" si="41"/>
        <v>#DIV/0!</v>
      </c>
      <c r="G532" s="12">
        <f t="shared" si="42"/>
        <v>0</v>
      </c>
      <c r="H532" s="13" t="str">
        <f t="shared" si="43"/>
        <v>Error</v>
      </c>
      <c r="J532" s="8" t="b">
        <f>AND(C537&gt;30,E537&lt;=0.05)</f>
        <v>1</v>
      </c>
      <c r="K532" s="9" t="b">
        <f t="shared" si="44"/>
        <v>0</v>
      </c>
      <c r="L532" s="10" t="b">
        <f t="shared" si="45"/>
        <v>1</v>
      </c>
    </row>
    <row r="533" spans="1:12" x14ac:dyDescent="0.25">
      <c r="A533">
        <v>10448</v>
      </c>
      <c r="B533">
        <v>26</v>
      </c>
      <c r="C533">
        <v>24.9</v>
      </c>
      <c r="D533">
        <v>6</v>
      </c>
      <c r="E533">
        <v>0</v>
      </c>
      <c r="F533" s="11" t="e">
        <f t="shared" si="41"/>
        <v>#DIV/0!</v>
      </c>
      <c r="G533" s="12">
        <f t="shared" si="42"/>
        <v>0</v>
      </c>
      <c r="H533" s="13" t="str">
        <f t="shared" si="43"/>
        <v>Error</v>
      </c>
      <c r="J533" s="8" t="b">
        <f>AND(C538&gt;30,E538&lt;=0.05)</f>
        <v>0</v>
      </c>
      <c r="K533" s="9" t="b">
        <f t="shared" si="44"/>
        <v>0</v>
      </c>
      <c r="L533" s="10" t="b">
        <f t="shared" si="45"/>
        <v>1</v>
      </c>
    </row>
    <row r="534" spans="1:12" x14ac:dyDescent="0.25">
      <c r="A534">
        <v>10448</v>
      </c>
      <c r="B534">
        <v>40</v>
      </c>
      <c r="C534">
        <v>14.7</v>
      </c>
      <c r="D534">
        <v>20</v>
      </c>
      <c r="E534">
        <v>0</v>
      </c>
      <c r="F534" s="11" t="e">
        <f t="shared" si="41"/>
        <v>#DIV/0!</v>
      </c>
      <c r="G534" s="12">
        <f t="shared" si="42"/>
        <v>0</v>
      </c>
      <c r="H534" s="13" t="str">
        <f t="shared" si="43"/>
        <v>Error</v>
      </c>
      <c r="J534" s="8" t="b">
        <f>AND(C539&gt;30,E539&lt;=0.05)</f>
        <v>0</v>
      </c>
      <c r="K534" s="9" t="b">
        <f t="shared" si="44"/>
        <v>0</v>
      </c>
      <c r="L534" s="10" t="b">
        <f t="shared" si="45"/>
        <v>1</v>
      </c>
    </row>
    <row r="535" spans="1:12" x14ac:dyDescent="0.25">
      <c r="A535">
        <v>10449</v>
      </c>
      <c r="B535">
        <v>10</v>
      </c>
      <c r="C535">
        <v>24.8</v>
      </c>
      <c r="D535">
        <v>14</v>
      </c>
      <c r="E535">
        <v>0</v>
      </c>
      <c r="F535" s="11" t="e">
        <f t="shared" si="41"/>
        <v>#DIV/0!</v>
      </c>
      <c r="G535" s="12">
        <f t="shared" si="42"/>
        <v>0</v>
      </c>
      <c r="H535" s="13" t="str">
        <f t="shared" si="43"/>
        <v>Error</v>
      </c>
      <c r="J535" s="8" t="b">
        <f>AND(C540&gt;30,E540&lt;=0.05)</f>
        <v>0</v>
      </c>
      <c r="K535" s="9" t="b">
        <f t="shared" si="44"/>
        <v>0</v>
      </c>
      <c r="L535" s="10" t="b">
        <f t="shared" si="45"/>
        <v>1</v>
      </c>
    </row>
    <row r="536" spans="1:12" x14ac:dyDescent="0.25">
      <c r="A536">
        <v>10449</v>
      </c>
      <c r="B536">
        <v>52</v>
      </c>
      <c r="C536">
        <v>5.6</v>
      </c>
      <c r="D536">
        <v>20</v>
      </c>
      <c r="E536">
        <v>0</v>
      </c>
      <c r="F536" s="11" t="e">
        <f t="shared" si="41"/>
        <v>#DIV/0!</v>
      </c>
      <c r="G536" s="12">
        <f t="shared" si="42"/>
        <v>0</v>
      </c>
      <c r="H536" s="13" t="str">
        <f t="shared" si="43"/>
        <v>Error</v>
      </c>
      <c r="J536" s="8" t="b">
        <f>AND(C541&gt;30,E541&lt;=0.05)</f>
        <v>0</v>
      </c>
      <c r="K536" s="9" t="b">
        <f t="shared" si="44"/>
        <v>0</v>
      </c>
      <c r="L536" s="10" t="b">
        <f t="shared" si="45"/>
        <v>1</v>
      </c>
    </row>
    <row r="537" spans="1:12" x14ac:dyDescent="0.25">
      <c r="A537">
        <v>10449</v>
      </c>
      <c r="B537">
        <v>62</v>
      </c>
      <c r="C537">
        <v>39.4</v>
      </c>
      <c r="D537">
        <v>35</v>
      </c>
      <c r="E537">
        <v>0</v>
      </c>
      <c r="F537" s="11" t="e">
        <f t="shared" si="41"/>
        <v>#DIV/0!</v>
      </c>
      <c r="G537" s="12">
        <f t="shared" si="42"/>
        <v>0</v>
      </c>
      <c r="H537" s="13" t="str">
        <f t="shared" si="43"/>
        <v>Error</v>
      </c>
      <c r="J537" s="8" t="b">
        <f>AND(C542&gt;30,E542&lt;=0.05)</f>
        <v>0</v>
      </c>
      <c r="K537" s="9" t="b">
        <f t="shared" si="44"/>
        <v>1</v>
      </c>
      <c r="L537" s="10" t="b">
        <f t="shared" si="45"/>
        <v>1</v>
      </c>
    </row>
    <row r="538" spans="1:12" x14ac:dyDescent="0.25">
      <c r="A538">
        <v>10450</v>
      </c>
      <c r="B538">
        <v>10</v>
      </c>
      <c r="C538">
        <v>24.8</v>
      </c>
      <c r="D538">
        <v>20</v>
      </c>
      <c r="E538">
        <v>0.2</v>
      </c>
      <c r="F538" s="11">
        <f t="shared" si="41"/>
        <v>100</v>
      </c>
      <c r="G538" s="12">
        <f t="shared" si="42"/>
        <v>100</v>
      </c>
      <c r="H538" s="13">
        <f t="shared" si="43"/>
        <v>100</v>
      </c>
      <c r="J538" s="8" t="b">
        <f>AND(C543&gt;30,E543&lt;=0.05)</f>
        <v>0</v>
      </c>
      <c r="K538" s="9" t="b">
        <f t="shared" si="44"/>
        <v>0</v>
      </c>
      <c r="L538" s="10" t="b">
        <f t="shared" si="45"/>
        <v>0</v>
      </c>
    </row>
    <row r="539" spans="1:12" x14ac:dyDescent="0.25">
      <c r="A539">
        <v>10450</v>
      </c>
      <c r="B539">
        <v>54</v>
      </c>
      <c r="C539">
        <v>5.9</v>
      </c>
      <c r="D539">
        <v>6</v>
      </c>
      <c r="E539">
        <v>0.2</v>
      </c>
      <c r="F539" s="11">
        <f t="shared" si="41"/>
        <v>30</v>
      </c>
      <c r="G539" s="12">
        <f t="shared" si="42"/>
        <v>30</v>
      </c>
      <c r="H539" s="13">
        <f t="shared" si="43"/>
        <v>30</v>
      </c>
      <c r="J539" s="8" t="b">
        <f>AND(C544&gt;30,E544&lt;=0.05)</f>
        <v>1</v>
      </c>
      <c r="K539" s="9" t="b">
        <f t="shared" si="44"/>
        <v>0</v>
      </c>
      <c r="L539" s="10" t="b">
        <f t="shared" si="45"/>
        <v>0</v>
      </c>
    </row>
    <row r="540" spans="1:12" x14ac:dyDescent="0.25">
      <c r="A540">
        <v>10451</v>
      </c>
      <c r="B540">
        <v>55</v>
      </c>
      <c r="C540">
        <v>19.2</v>
      </c>
      <c r="D540">
        <v>120</v>
      </c>
      <c r="E540">
        <v>0.1</v>
      </c>
      <c r="F540" s="11">
        <f t="shared" si="41"/>
        <v>1200</v>
      </c>
      <c r="G540" s="12">
        <f t="shared" si="42"/>
        <v>1200</v>
      </c>
      <c r="H540" s="13">
        <f t="shared" si="43"/>
        <v>1200</v>
      </c>
      <c r="J540" s="8" t="b">
        <f>AND(C545&gt;30,E545&lt;=0.05)</f>
        <v>0</v>
      </c>
      <c r="K540" s="9" t="b">
        <f t="shared" si="44"/>
        <v>0</v>
      </c>
      <c r="L540" s="10" t="b">
        <f t="shared" si="45"/>
        <v>0</v>
      </c>
    </row>
    <row r="541" spans="1:12" x14ac:dyDescent="0.25">
      <c r="A541">
        <v>10451</v>
      </c>
      <c r="B541">
        <v>64</v>
      </c>
      <c r="C541">
        <v>26.6</v>
      </c>
      <c r="D541">
        <v>35</v>
      </c>
      <c r="E541">
        <v>0.1</v>
      </c>
      <c r="F541" s="11">
        <f t="shared" si="41"/>
        <v>350</v>
      </c>
      <c r="G541" s="12">
        <f t="shared" si="42"/>
        <v>350</v>
      </c>
      <c r="H541" s="13">
        <f t="shared" si="43"/>
        <v>350</v>
      </c>
      <c r="J541" s="8" t="b">
        <f>AND(C546&gt;30,E546&lt;=0.05)</f>
        <v>0</v>
      </c>
      <c r="K541" s="9" t="b">
        <f t="shared" si="44"/>
        <v>0</v>
      </c>
      <c r="L541" s="10" t="b">
        <f t="shared" si="45"/>
        <v>0</v>
      </c>
    </row>
    <row r="542" spans="1:12" x14ac:dyDescent="0.25">
      <c r="A542">
        <v>10451</v>
      </c>
      <c r="B542">
        <v>65</v>
      </c>
      <c r="C542">
        <v>16.8</v>
      </c>
      <c r="D542">
        <v>28</v>
      </c>
      <c r="E542">
        <v>0.1</v>
      </c>
      <c r="F542" s="11">
        <f t="shared" si="41"/>
        <v>280</v>
      </c>
      <c r="G542" s="12">
        <f t="shared" si="42"/>
        <v>280</v>
      </c>
      <c r="H542" s="13">
        <f t="shared" si="43"/>
        <v>280</v>
      </c>
      <c r="J542" s="8" t="b">
        <f>AND(C547&gt;30,E547&lt;=0.05)</f>
        <v>0</v>
      </c>
      <c r="K542" s="9" t="b">
        <f t="shared" si="44"/>
        <v>0</v>
      </c>
      <c r="L542" s="10" t="b">
        <f t="shared" si="45"/>
        <v>0</v>
      </c>
    </row>
    <row r="543" spans="1:12" x14ac:dyDescent="0.25">
      <c r="A543">
        <v>10451</v>
      </c>
      <c r="B543">
        <v>77</v>
      </c>
      <c r="C543">
        <v>10.4</v>
      </c>
      <c r="D543">
        <v>55</v>
      </c>
      <c r="E543">
        <v>0.1</v>
      </c>
      <c r="F543" s="11">
        <f t="shared" si="41"/>
        <v>550</v>
      </c>
      <c r="G543" s="12">
        <f t="shared" si="42"/>
        <v>550</v>
      </c>
      <c r="H543" s="13">
        <f t="shared" si="43"/>
        <v>550</v>
      </c>
      <c r="J543" s="8" t="b">
        <f>AND(C548&gt;30,E548&lt;=0.05)</f>
        <v>0</v>
      </c>
      <c r="K543" s="9" t="b">
        <f t="shared" si="44"/>
        <v>0</v>
      </c>
      <c r="L543" s="10" t="b">
        <f t="shared" si="45"/>
        <v>0</v>
      </c>
    </row>
    <row r="544" spans="1:12" x14ac:dyDescent="0.25">
      <c r="A544">
        <v>10452</v>
      </c>
      <c r="B544">
        <v>28</v>
      </c>
      <c r="C544">
        <v>36.4</v>
      </c>
      <c r="D544">
        <v>15</v>
      </c>
      <c r="E544">
        <v>0</v>
      </c>
      <c r="F544" s="11" t="e">
        <f t="shared" si="41"/>
        <v>#DIV/0!</v>
      </c>
      <c r="G544" s="12">
        <f t="shared" si="42"/>
        <v>0</v>
      </c>
      <c r="H544" s="13" t="str">
        <f t="shared" si="43"/>
        <v>Error</v>
      </c>
      <c r="J544" s="8" t="b">
        <f>AND(C549&gt;30,E549&lt;=0.05)</f>
        <v>0</v>
      </c>
      <c r="K544" s="9" t="b">
        <f t="shared" si="44"/>
        <v>1</v>
      </c>
      <c r="L544" s="10" t="b">
        <f t="shared" si="45"/>
        <v>1</v>
      </c>
    </row>
    <row r="545" spans="1:12" x14ac:dyDescent="0.25">
      <c r="A545">
        <v>10452</v>
      </c>
      <c r="B545">
        <v>44</v>
      </c>
      <c r="C545">
        <v>15.5</v>
      </c>
      <c r="D545">
        <v>100</v>
      </c>
      <c r="E545">
        <v>0.05</v>
      </c>
      <c r="F545" s="11">
        <f t="shared" si="41"/>
        <v>2000</v>
      </c>
      <c r="G545" s="12">
        <f t="shared" si="42"/>
        <v>2000</v>
      </c>
      <c r="H545" s="13">
        <f t="shared" si="43"/>
        <v>2000</v>
      </c>
      <c r="J545" s="8" t="b">
        <f>AND(C550&gt;30,E550&lt;=0.05)</f>
        <v>0</v>
      </c>
      <c r="K545" s="9" t="b">
        <f t="shared" si="44"/>
        <v>0</v>
      </c>
      <c r="L545" s="10" t="b">
        <f t="shared" si="45"/>
        <v>0</v>
      </c>
    </row>
    <row r="546" spans="1:12" x14ac:dyDescent="0.25">
      <c r="A546">
        <v>10453</v>
      </c>
      <c r="B546">
        <v>48</v>
      </c>
      <c r="C546">
        <v>10.199999999999999</v>
      </c>
      <c r="D546">
        <v>15</v>
      </c>
      <c r="E546">
        <v>0.1</v>
      </c>
      <c r="F546" s="11">
        <f t="shared" si="41"/>
        <v>150</v>
      </c>
      <c r="G546" s="12">
        <f t="shared" si="42"/>
        <v>150</v>
      </c>
      <c r="H546" s="13">
        <f t="shared" si="43"/>
        <v>150</v>
      </c>
      <c r="J546" s="8" t="b">
        <f>AND(C551&gt;30,E551&lt;=0.05)</f>
        <v>0</v>
      </c>
      <c r="K546" s="9" t="b">
        <f t="shared" si="44"/>
        <v>0</v>
      </c>
      <c r="L546" s="10" t="b">
        <f t="shared" si="45"/>
        <v>0</v>
      </c>
    </row>
    <row r="547" spans="1:12" x14ac:dyDescent="0.25">
      <c r="A547">
        <v>10453</v>
      </c>
      <c r="B547">
        <v>70</v>
      </c>
      <c r="C547">
        <v>12</v>
      </c>
      <c r="D547">
        <v>25</v>
      </c>
      <c r="E547">
        <v>0.1</v>
      </c>
      <c r="F547" s="11">
        <f t="shared" si="41"/>
        <v>250</v>
      </c>
      <c r="G547" s="12">
        <f t="shared" si="42"/>
        <v>250</v>
      </c>
      <c r="H547" s="13">
        <f t="shared" si="43"/>
        <v>250</v>
      </c>
      <c r="J547" s="8" t="b">
        <f>AND(C552&gt;30,E552&lt;=0.05)</f>
        <v>0</v>
      </c>
      <c r="K547" s="9" t="b">
        <f t="shared" si="44"/>
        <v>0</v>
      </c>
      <c r="L547" s="10" t="b">
        <f t="shared" si="45"/>
        <v>0</v>
      </c>
    </row>
    <row r="548" spans="1:12" x14ac:dyDescent="0.25">
      <c r="A548">
        <v>10454</v>
      </c>
      <c r="B548">
        <v>16</v>
      </c>
      <c r="C548">
        <v>13.9</v>
      </c>
      <c r="D548">
        <v>20</v>
      </c>
      <c r="E548">
        <v>0.2</v>
      </c>
      <c r="F548" s="11">
        <f t="shared" si="41"/>
        <v>100</v>
      </c>
      <c r="G548" s="12">
        <f t="shared" si="42"/>
        <v>100</v>
      </c>
      <c r="H548" s="13">
        <f t="shared" si="43"/>
        <v>100</v>
      </c>
      <c r="J548" s="8" t="b">
        <f>AND(C553&gt;30,E553&lt;=0.05)</f>
        <v>0</v>
      </c>
      <c r="K548" s="9" t="b">
        <f t="shared" si="44"/>
        <v>0</v>
      </c>
      <c r="L548" s="10" t="b">
        <f t="shared" si="45"/>
        <v>0</v>
      </c>
    </row>
    <row r="549" spans="1:12" x14ac:dyDescent="0.25">
      <c r="A549">
        <v>10454</v>
      </c>
      <c r="B549">
        <v>33</v>
      </c>
      <c r="C549">
        <v>2</v>
      </c>
      <c r="D549">
        <v>20</v>
      </c>
      <c r="E549">
        <v>0.2</v>
      </c>
      <c r="F549" s="11">
        <f t="shared" si="41"/>
        <v>100</v>
      </c>
      <c r="G549" s="12">
        <f t="shared" si="42"/>
        <v>100</v>
      </c>
      <c r="H549" s="13">
        <f t="shared" si="43"/>
        <v>100</v>
      </c>
      <c r="J549" s="8" t="b">
        <f>AND(C554&gt;30,E554&lt;=0.05)</f>
        <v>0</v>
      </c>
      <c r="K549" s="9" t="b">
        <f t="shared" si="44"/>
        <v>0</v>
      </c>
      <c r="L549" s="10" t="b">
        <f t="shared" si="45"/>
        <v>0</v>
      </c>
    </row>
    <row r="550" spans="1:12" x14ac:dyDescent="0.25">
      <c r="A550">
        <v>10454</v>
      </c>
      <c r="B550">
        <v>46</v>
      </c>
      <c r="C550">
        <v>9.6</v>
      </c>
      <c r="D550">
        <v>10</v>
      </c>
      <c r="E550">
        <v>0.2</v>
      </c>
      <c r="F550" s="11">
        <f t="shared" si="41"/>
        <v>50</v>
      </c>
      <c r="G550" s="12">
        <f t="shared" si="42"/>
        <v>50</v>
      </c>
      <c r="H550" s="13">
        <f t="shared" si="43"/>
        <v>50</v>
      </c>
      <c r="J550" s="8" t="b">
        <f>AND(C555&gt;30,E555&lt;=0.05)</f>
        <v>0</v>
      </c>
      <c r="K550" s="9" t="b">
        <f t="shared" si="44"/>
        <v>0</v>
      </c>
      <c r="L550" s="10" t="b">
        <f t="shared" si="45"/>
        <v>0</v>
      </c>
    </row>
    <row r="551" spans="1:12" x14ac:dyDescent="0.25">
      <c r="A551">
        <v>10455</v>
      </c>
      <c r="B551">
        <v>39</v>
      </c>
      <c r="C551">
        <v>14.4</v>
      </c>
      <c r="D551">
        <v>20</v>
      </c>
      <c r="E551">
        <v>0</v>
      </c>
      <c r="F551" s="11" t="e">
        <f t="shared" si="41"/>
        <v>#DIV/0!</v>
      </c>
      <c r="G551" s="12">
        <f t="shared" si="42"/>
        <v>0</v>
      </c>
      <c r="H551" s="13" t="str">
        <f t="shared" si="43"/>
        <v>Error</v>
      </c>
      <c r="J551" s="8" t="b">
        <f>AND(C556&gt;30,E556&lt;=0.05)</f>
        <v>0</v>
      </c>
      <c r="K551" s="9" t="b">
        <f t="shared" si="44"/>
        <v>0</v>
      </c>
      <c r="L551" s="10" t="b">
        <f t="shared" si="45"/>
        <v>1</v>
      </c>
    </row>
    <row r="552" spans="1:12" x14ac:dyDescent="0.25">
      <c r="A552">
        <v>10455</v>
      </c>
      <c r="B552">
        <v>53</v>
      </c>
      <c r="C552">
        <v>26.2</v>
      </c>
      <c r="D552">
        <v>50</v>
      </c>
      <c r="E552">
        <v>0</v>
      </c>
      <c r="F552" s="11" t="e">
        <f t="shared" si="41"/>
        <v>#DIV/0!</v>
      </c>
      <c r="G552" s="12">
        <f t="shared" si="42"/>
        <v>0</v>
      </c>
      <c r="H552" s="13" t="str">
        <f t="shared" si="43"/>
        <v>Error</v>
      </c>
      <c r="J552" s="8" t="b">
        <f>AND(C557&gt;30,E557&lt;=0.05)</f>
        <v>1</v>
      </c>
      <c r="K552" s="9" t="b">
        <f t="shared" si="44"/>
        <v>0</v>
      </c>
      <c r="L552" s="10" t="b">
        <f t="shared" si="45"/>
        <v>1</v>
      </c>
    </row>
    <row r="553" spans="1:12" x14ac:dyDescent="0.25">
      <c r="A553">
        <v>10455</v>
      </c>
      <c r="B553">
        <v>61</v>
      </c>
      <c r="C553">
        <v>22.8</v>
      </c>
      <c r="D553">
        <v>25</v>
      </c>
      <c r="E553">
        <v>0</v>
      </c>
      <c r="F553" s="11" t="e">
        <f t="shared" si="41"/>
        <v>#DIV/0!</v>
      </c>
      <c r="G553" s="12">
        <f t="shared" si="42"/>
        <v>0</v>
      </c>
      <c r="H553" s="13" t="str">
        <f t="shared" si="43"/>
        <v>Error</v>
      </c>
      <c r="J553" s="8" t="b">
        <f>AND(C558&gt;30,E558&lt;=0.05)</f>
        <v>0</v>
      </c>
      <c r="K553" s="9" t="b">
        <f t="shared" si="44"/>
        <v>0</v>
      </c>
      <c r="L553" s="10" t="b">
        <f t="shared" si="45"/>
        <v>1</v>
      </c>
    </row>
    <row r="554" spans="1:12" x14ac:dyDescent="0.25">
      <c r="A554">
        <v>10455</v>
      </c>
      <c r="B554">
        <v>71</v>
      </c>
      <c r="C554">
        <v>17.2</v>
      </c>
      <c r="D554">
        <v>30</v>
      </c>
      <c r="E554">
        <v>0</v>
      </c>
      <c r="F554" s="11" t="e">
        <f t="shared" si="41"/>
        <v>#DIV/0!</v>
      </c>
      <c r="G554" s="12">
        <f t="shared" si="42"/>
        <v>0</v>
      </c>
      <c r="H554" s="13" t="str">
        <f t="shared" si="43"/>
        <v>Error</v>
      </c>
      <c r="J554" s="8" t="b">
        <f>AND(C559&gt;30,E559&lt;=0.05)</f>
        <v>1</v>
      </c>
      <c r="K554" s="9" t="b">
        <f t="shared" si="44"/>
        <v>0</v>
      </c>
      <c r="L554" s="10" t="b">
        <f t="shared" si="45"/>
        <v>1</v>
      </c>
    </row>
    <row r="555" spans="1:12" x14ac:dyDescent="0.25">
      <c r="A555">
        <v>10456</v>
      </c>
      <c r="B555">
        <v>21</v>
      </c>
      <c r="C555">
        <v>8</v>
      </c>
      <c r="D555">
        <v>40</v>
      </c>
      <c r="E555">
        <v>0.15</v>
      </c>
      <c r="F555" s="11">
        <f t="shared" si="41"/>
        <v>266.66666666666669</v>
      </c>
      <c r="G555" s="12">
        <f t="shared" si="42"/>
        <v>266.66666666666669</v>
      </c>
      <c r="H555" s="13">
        <f t="shared" si="43"/>
        <v>266.66666666666669</v>
      </c>
      <c r="J555" s="8" t="b">
        <f>AND(C560&gt;30,E560&lt;=0.05)</f>
        <v>1</v>
      </c>
      <c r="K555" s="9" t="b">
        <f t="shared" si="44"/>
        <v>0</v>
      </c>
      <c r="L555" s="10" t="b">
        <f t="shared" si="45"/>
        <v>0</v>
      </c>
    </row>
    <row r="556" spans="1:12" x14ac:dyDescent="0.25">
      <c r="A556">
        <v>10456</v>
      </c>
      <c r="B556">
        <v>49</v>
      </c>
      <c r="C556">
        <v>16</v>
      </c>
      <c r="D556">
        <v>21</v>
      </c>
      <c r="E556">
        <v>0.15</v>
      </c>
      <c r="F556" s="11">
        <f t="shared" si="41"/>
        <v>140</v>
      </c>
      <c r="G556" s="12">
        <f t="shared" si="42"/>
        <v>140</v>
      </c>
      <c r="H556" s="13">
        <f t="shared" si="43"/>
        <v>140</v>
      </c>
      <c r="J556" s="8" t="b">
        <f>AND(C561&gt;30,E561&lt;=0.05)</f>
        <v>1</v>
      </c>
      <c r="K556" s="9" t="b">
        <f t="shared" si="44"/>
        <v>0</v>
      </c>
      <c r="L556" s="10" t="b">
        <f t="shared" si="45"/>
        <v>0</v>
      </c>
    </row>
    <row r="557" spans="1:12" x14ac:dyDescent="0.25">
      <c r="A557">
        <v>10457</v>
      </c>
      <c r="B557">
        <v>59</v>
      </c>
      <c r="C557">
        <v>44</v>
      </c>
      <c r="D557">
        <v>36</v>
      </c>
      <c r="E557">
        <v>0</v>
      </c>
      <c r="F557" s="11" t="e">
        <f t="shared" si="41"/>
        <v>#DIV/0!</v>
      </c>
      <c r="G557" s="12">
        <f t="shared" si="42"/>
        <v>0</v>
      </c>
      <c r="H557" s="13" t="str">
        <f t="shared" si="43"/>
        <v>Error</v>
      </c>
      <c r="J557" s="8" t="b">
        <f>AND(C562&gt;30,E562&lt;=0.05)</f>
        <v>0</v>
      </c>
      <c r="K557" s="9" t="b">
        <f t="shared" si="44"/>
        <v>1</v>
      </c>
      <c r="L557" s="10" t="b">
        <f t="shared" si="45"/>
        <v>1</v>
      </c>
    </row>
    <row r="558" spans="1:12" x14ac:dyDescent="0.25">
      <c r="A558">
        <v>10458</v>
      </c>
      <c r="B558">
        <v>26</v>
      </c>
      <c r="C558">
        <v>24.9</v>
      </c>
      <c r="D558">
        <v>30</v>
      </c>
      <c r="E558">
        <v>0</v>
      </c>
      <c r="F558" s="11" t="e">
        <f t="shared" si="41"/>
        <v>#DIV/0!</v>
      </c>
      <c r="G558" s="12">
        <f t="shared" si="42"/>
        <v>0</v>
      </c>
      <c r="H558" s="13" t="str">
        <f t="shared" si="43"/>
        <v>Error</v>
      </c>
      <c r="J558" s="8" t="b">
        <f>AND(C563&gt;30,E563&lt;=0.05)</f>
        <v>0</v>
      </c>
      <c r="K558" s="9" t="b">
        <f t="shared" si="44"/>
        <v>0</v>
      </c>
      <c r="L558" s="10" t="b">
        <f t="shared" si="45"/>
        <v>1</v>
      </c>
    </row>
    <row r="559" spans="1:12" x14ac:dyDescent="0.25">
      <c r="A559">
        <v>10458</v>
      </c>
      <c r="B559">
        <v>28</v>
      </c>
      <c r="C559">
        <v>36.4</v>
      </c>
      <c r="D559">
        <v>30</v>
      </c>
      <c r="E559">
        <v>0</v>
      </c>
      <c r="F559" s="11" t="e">
        <f t="shared" si="41"/>
        <v>#DIV/0!</v>
      </c>
      <c r="G559" s="12">
        <f t="shared" si="42"/>
        <v>0</v>
      </c>
      <c r="H559" s="13" t="str">
        <f t="shared" si="43"/>
        <v>Error</v>
      </c>
      <c r="J559" s="8" t="b">
        <f>AND(C564&gt;30,E564&lt;=0.05)</f>
        <v>0</v>
      </c>
      <c r="K559" s="9" t="b">
        <f t="shared" si="44"/>
        <v>1</v>
      </c>
      <c r="L559" s="10" t="b">
        <f t="shared" si="45"/>
        <v>1</v>
      </c>
    </row>
    <row r="560" spans="1:12" x14ac:dyDescent="0.25">
      <c r="A560">
        <v>10458</v>
      </c>
      <c r="B560">
        <v>43</v>
      </c>
      <c r="C560">
        <v>36.799999999999997</v>
      </c>
      <c r="D560">
        <v>20</v>
      </c>
      <c r="E560">
        <v>0</v>
      </c>
      <c r="F560" s="11" t="e">
        <f t="shared" si="41"/>
        <v>#DIV/0!</v>
      </c>
      <c r="G560" s="12">
        <f t="shared" si="42"/>
        <v>0</v>
      </c>
      <c r="H560" s="13" t="str">
        <f t="shared" si="43"/>
        <v>Error</v>
      </c>
      <c r="J560" s="8" t="b">
        <f>AND(C565&gt;30,E565&lt;=0.05)</f>
        <v>0</v>
      </c>
      <c r="K560" s="9" t="b">
        <f t="shared" si="44"/>
        <v>1</v>
      </c>
      <c r="L560" s="10" t="b">
        <f t="shared" si="45"/>
        <v>1</v>
      </c>
    </row>
    <row r="561" spans="1:12" x14ac:dyDescent="0.25">
      <c r="A561">
        <v>10458</v>
      </c>
      <c r="B561">
        <v>56</v>
      </c>
      <c r="C561">
        <v>30.4</v>
      </c>
      <c r="D561">
        <v>15</v>
      </c>
      <c r="E561">
        <v>0</v>
      </c>
      <c r="F561" s="11" t="e">
        <f t="shared" si="41"/>
        <v>#DIV/0!</v>
      </c>
      <c r="G561" s="12">
        <f t="shared" si="42"/>
        <v>0</v>
      </c>
      <c r="H561" s="13" t="str">
        <f t="shared" si="43"/>
        <v>Error</v>
      </c>
      <c r="J561" s="8" t="b">
        <f>AND(C566&gt;30,E566&lt;=0.05)</f>
        <v>0</v>
      </c>
      <c r="K561" s="9" t="b">
        <f t="shared" si="44"/>
        <v>1</v>
      </c>
      <c r="L561" s="10" t="b">
        <f t="shared" si="45"/>
        <v>1</v>
      </c>
    </row>
    <row r="562" spans="1:12" x14ac:dyDescent="0.25">
      <c r="A562">
        <v>10458</v>
      </c>
      <c r="B562">
        <v>71</v>
      </c>
      <c r="C562">
        <v>17.2</v>
      </c>
      <c r="D562">
        <v>50</v>
      </c>
      <c r="E562">
        <v>0</v>
      </c>
      <c r="F562" s="11" t="e">
        <f t="shared" si="41"/>
        <v>#DIV/0!</v>
      </c>
      <c r="G562" s="12">
        <f t="shared" si="42"/>
        <v>0</v>
      </c>
      <c r="H562" s="13" t="str">
        <f t="shared" si="43"/>
        <v>Error</v>
      </c>
      <c r="J562" s="8" t="b">
        <f>AND(C567&gt;30,E567&lt;=0.05)</f>
        <v>0</v>
      </c>
      <c r="K562" s="9" t="b">
        <f t="shared" si="44"/>
        <v>0</v>
      </c>
      <c r="L562" s="10" t="b">
        <f t="shared" si="45"/>
        <v>1</v>
      </c>
    </row>
    <row r="563" spans="1:12" x14ac:dyDescent="0.25">
      <c r="A563">
        <v>10459</v>
      </c>
      <c r="B563">
        <v>7</v>
      </c>
      <c r="C563">
        <v>24</v>
      </c>
      <c r="D563">
        <v>16</v>
      </c>
      <c r="E563">
        <v>0.05</v>
      </c>
      <c r="F563" s="11">
        <f t="shared" si="41"/>
        <v>320</v>
      </c>
      <c r="G563" s="12">
        <f t="shared" si="42"/>
        <v>320</v>
      </c>
      <c r="H563" s="13">
        <f t="shared" si="43"/>
        <v>320</v>
      </c>
      <c r="J563" s="8" t="b">
        <f>AND(C568&gt;30,E568&lt;=0.05)</f>
        <v>0</v>
      </c>
      <c r="K563" s="9" t="b">
        <f t="shared" si="44"/>
        <v>0</v>
      </c>
      <c r="L563" s="10" t="b">
        <f t="shared" si="45"/>
        <v>0</v>
      </c>
    </row>
    <row r="564" spans="1:12" x14ac:dyDescent="0.25">
      <c r="A564">
        <v>10459</v>
      </c>
      <c r="B564">
        <v>46</v>
      </c>
      <c r="C564">
        <v>9.6</v>
      </c>
      <c r="D564">
        <v>20</v>
      </c>
      <c r="E564">
        <v>0.05</v>
      </c>
      <c r="F564" s="11">
        <f t="shared" si="41"/>
        <v>400</v>
      </c>
      <c r="G564" s="12">
        <f t="shared" si="42"/>
        <v>400</v>
      </c>
      <c r="H564" s="13">
        <f t="shared" si="43"/>
        <v>400</v>
      </c>
      <c r="J564" s="8" t="b">
        <f>AND(C569&gt;30,E569&lt;=0.05)</f>
        <v>0</v>
      </c>
      <c r="K564" s="9" t="b">
        <f t="shared" si="44"/>
        <v>0</v>
      </c>
      <c r="L564" s="10" t="b">
        <f t="shared" si="45"/>
        <v>0</v>
      </c>
    </row>
    <row r="565" spans="1:12" x14ac:dyDescent="0.25">
      <c r="A565">
        <v>10459</v>
      </c>
      <c r="B565">
        <v>72</v>
      </c>
      <c r="C565">
        <v>27.8</v>
      </c>
      <c r="D565">
        <v>40</v>
      </c>
      <c r="E565">
        <v>0</v>
      </c>
      <c r="F565" s="11" t="e">
        <f t="shared" si="41"/>
        <v>#DIV/0!</v>
      </c>
      <c r="G565" s="12">
        <f t="shared" si="42"/>
        <v>0</v>
      </c>
      <c r="H565" s="13" t="str">
        <f t="shared" si="43"/>
        <v>Error</v>
      </c>
      <c r="J565" s="8" t="b">
        <f>AND(C570&gt;30,E570&lt;=0.05)</f>
        <v>0</v>
      </c>
      <c r="K565" s="9" t="b">
        <f t="shared" si="44"/>
        <v>0</v>
      </c>
      <c r="L565" s="10" t="b">
        <f t="shared" si="45"/>
        <v>1</v>
      </c>
    </row>
    <row r="566" spans="1:12" x14ac:dyDescent="0.25">
      <c r="A566">
        <v>10460</v>
      </c>
      <c r="B566">
        <v>68</v>
      </c>
      <c r="C566">
        <v>10</v>
      </c>
      <c r="D566">
        <v>21</v>
      </c>
      <c r="E566">
        <v>0.25</v>
      </c>
      <c r="F566" s="11">
        <f t="shared" si="41"/>
        <v>84</v>
      </c>
      <c r="G566" s="12">
        <f t="shared" si="42"/>
        <v>84</v>
      </c>
      <c r="H566" s="13">
        <f t="shared" si="43"/>
        <v>84</v>
      </c>
      <c r="J566" s="8" t="b">
        <f>AND(C571&gt;30,E571&lt;=0.05)</f>
        <v>0</v>
      </c>
      <c r="K566" s="9" t="b">
        <f t="shared" si="44"/>
        <v>0</v>
      </c>
      <c r="L566" s="10" t="b">
        <f t="shared" si="45"/>
        <v>0</v>
      </c>
    </row>
    <row r="567" spans="1:12" x14ac:dyDescent="0.25">
      <c r="A567">
        <v>10460</v>
      </c>
      <c r="B567">
        <v>75</v>
      </c>
      <c r="C567">
        <v>6.2</v>
      </c>
      <c r="D567">
        <v>4</v>
      </c>
      <c r="E567">
        <v>0.25</v>
      </c>
      <c r="F567" s="11">
        <f t="shared" si="41"/>
        <v>16</v>
      </c>
      <c r="G567" s="12">
        <f t="shared" si="42"/>
        <v>16</v>
      </c>
      <c r="H567" s="13">
        <f t="shared" si="43"/>
        <v>16</v>
      </c>
      <c r="J567" s="8" t="b">
        <f>AND(C572&gt;30,E572&lt;=0.05)</f>
        <v>0</v>
      </c>
      <c r="K567" s="9" t="b">
        <f t="shared" si="44"/>
        <v>0</v>
      </c>
      <c r="L567" s="10" t="b">
        <f t="shared" si="45"/>
        <v>0</v>
      </c>
    </row>
    <row r="568" spans="1:12" x14ac:dyDescent="0.25">
      <c r="A568">
        <v>10461</v>
      </c>
      <c r="B568">
        <v>21</v>
      </c>
      <c r="C568">
        <v>8</v>
      </c>
      <c r="D568">
        <v>40</v>
      </c>
      <c r="E568">
        <v>0.25</v>
      </c>
      <c r="F568" s="11">
        <f t="shared" si="41"/>
        <v>160</v>
      </c>
      <c r="G568" s="12">
        <f t="shared" si="42"/>
        <v>160</v>
      </c>
      <c r="H568" s="13">
        <f t="shared" si="43"/>
        <v>160</v>
      </c>
      <c r="J568" s="8" t="b">
        <f>AND(C573&gt;30,E573&lt;=0.05)</f>
        <v>0</v>
      </c>
      <c r="K568" s="9" t="b">
        <f t="shared" si="44"/>
        <v>0</v>
      </c>
      <c r="L568" s="10" t="b">
        <f t="shared" si="45"/>
        <v>0</v>
      </c>
    </row>
    <row r="569" spans="1:12" x14ac:dyDescent="0.25">
      <c r="A569">
        <v>10461</v>
      </c>
      <c r="B569">
        <v>30</v>
      </c>
      <c r="C569">
        <v>20.7</v>
      </c>
      <c r="D569">
        <v>28</v>
      </c>
      <c r="E569">
        <v>0.25</v>
      </c>
      <c r="F569" s="11">
        <f t="shared" si="41"/>
        <v>112</v>
      </c>
      <c r="G569" s="12">
        <f t="shared" si="42"/>
        <v>112</v>
      </c>
      <c r="H569" s="13">
        <f t="shared" si="43"/>
        <v>112</v>
      </c>
      <c r="J569" s="8" t="b">
        <f>AND(C574&gt;30,E574&lt;=0.05)</f>
        <v>0</v>
      </c>
      <c r="K569" s="9" t="b">
        <f t="shared" si="44"/>
        <v>0</v>
      </c>
      <c r="L569" s="10" t="b">
        <f t="shared" si="45"/>
        <v>0</v>
      </c>
    </row>
    <row r="570" spans="1:12" x14ac:dyDescent="0.25">
      <c r="A570">
        <v>10461</v>
      </c>
      <c r="B570">
        <v>55</v>
      </c>
      <c r="C570">
        <v>19.2</v>
      </c>
      <c r="D570">
        <v>60</v>
      </c>
      <c r="E570">
        <v>0.25</v>
      </c>
      <c r="F570" s="11">
        <f t="shared" si="41"/>
        <v>240</v>
      </c>
      <c r="G570" s="12">
        <f t="shared" si="42"/>
        <v>240</v>
      </c>
      <c r="H570" s="13">
        <f t="shared" si="43"/>
        <v>240</v>
      </c>
      <c r="J570" s="8" t="b">
        <f>AND(C575&gt;30,E575&lt;=0.05)</f>
        <v>0</v>
      </c>
      <c r="K570" s="9" t="b">
        <f t="shared" si="44"/>
        <v>0</v>
      </c>
      <c r="L570" s="10" t="b">
        <f t="shared" si="45"/>
        <v>0</v>
      </c>
    </row>
    <row r="571" spans="1:12" x14ac:dyDescent="0.25">
      <c r="A571">
        <v>10462</v>
      </c>
      <c r="B571">
        <v>13</v>
      </c>
      <c r="C571">
        <v>4.8</v>
      </c>
      <c r="D571">
        <v>1</v>
      </c>
      <c r="E571">
        <v>0</v>
      </c>
      <c r="F571" s="11" t="e">
        <f t="shared" si="41"/>
        <v>#DIV/0!</v>
      </c>
      <c r="G571" s="12">
        <f t="shared" si="42"/>
        <v>0</v>
      </c>
      <c r="H571" s="13" t="str">
        <f t="shared" si="43"/>
        <v>Error</v>
      </c>
      <c r="J571" s="8" t="b">
        <f>AND(C576&gt;30,E576&lt;=0.05)</f>
        <v>1</v>
      </c>
      <c r="K571" s="9" t="b">
        <f t="shared" si="44"/>
        <v>0</v>
      </c>
      <c r="L571" s="10" t="b">
        <f t="shared" si="45"/>
        <v>1</v>
      </c>
    </row>
    <row r="572" spans="1:12" x14ac:dyDescent="0.25">
      <c r="A572">
        <v>10462</v>
      </c>
      <c r="B572">
        <v>23</v>
      </c>
      <c r="C572">
        <v>7.2</v>
      </c>
      <c r="D572">
        <v>21</v>
      </c>
      <c r="E572">
        <v>0</v>
      </c>
      <c r="F572" s="11" t="e">
        <f t="shared" si="41"/>
        <v>#DIV/0!</v>
      </c>
      <c r="G572" s="12">
        <f t="shared" si="42"/>
        <v>0</v>
      </c>
      <c r="H572" s="13" t="str">
        <f t="shared" si="43"/>
        <v>Error</v>
      </c>
      <c r="J572" s="8" t="b">
        <f>AND(C577&gt;30,E577&lt;=0.05)</f>
        <v>0</v>
      </c>
      <c r="K572" s="9" t="b">
        <f t="shared" si="44"/>
        <v>0</v>
      </c>
      <c r="L572" s="10" t="b">
        <f t="shared" si="45"/>
        <v>1</v>
      </c>
    </row>
    <row r="573" spans="1:12" x14ac:dyDescent="0.25">
      <c r="A573">
        <v>10463</v>
      </c>
      <c r="B573">
        <v>19</v>
      </c>
      <c r="C573">
        <v>7.3</v>
      </c>
      <c r="D573">
        <v>21</v>
      </c>
      <c r="E573">
        <v>0</v>
      </c>
      <c r="F573" s="11" t="e">
        <f t="shared" si="41"/>
        <v>#DIV/0!</v>
      </c>
      <c r="G573" s="12">
        <f t="shared" si="42"/>
        <v>0</v>
      </c>
      <c r="H573" s="13" t="str">
        <f t="shared" si="43"/>
        <v>Error</v>
      </c>
      <c r="J573" s="8" t="b">
        <f>AND(C578&gt;30,E578&lt;=0.05)</f>
        <v>0</v>
      </c>
      <c r="K573" s="9" t="b">
        <f t="shared" si="44"/>
        <v>0</v>
      </c>
      <c r="L573" s="10" t="b">
        <f t="shared" si="45"/>
        <v>1</v>
      </c>
    </row>
    <row r="574" spans="1:12" x14ac:dyDescent="0.25">
      <c r="A574">
        <v>10463</v>
      </c>
      <c r="B574">
        <v>42</v>
      </c>
      <c r="C574">
        <v>11.2</v>
      </c>
      <c r="D574">
        <v>50</v>
      </c>
      <c r="E574">
        <v>0</v>
      </c>
      <c r="F574" s="11" t="e">
        <f t="shared" si="41"/>
        <v>#DIV/0!</v>
      </c>
      <c r="G574" s="12">
        <f t="shared" si="42"/>
        <v>0</v>
      </c>
      <c r="H574" s="13" t="str">
        <f t="shared" si="43"/>
        <v>Error</v>
      </c>
      <c r="J574" s="8" t="b">
        <f>AND(C579&gt;30,E579&lt;=0.05)</f>
        <v>0</v>
      </c>
      <c r="K574" s="9" t="b">
        <f t="shared" si="44"/>
        <v>0</v>
      </c>
      <c r="L574" s="10" t="b">
        <f t="shared" si="45"/>
        <v>1</v>
      </c>
    </row>
    <row r="575" spans="1:12" x14ac:dyDescent="0.25">
      <c r="A575">
        <v>10464</v>
      </c>
      <c r="B575">
        <v>4</v>
      </c>
      <c r="C575">
        <v>17.600000000000001</v>
      </c>
      <c r="D575">
        <v>16</v>
      </c>
      <c r="E575">
        <v>0.2</v>
      </c>
      <c r="F575" s="11">
        <f t="shared" si="41"/>
        <v>80</v>
      </c>
      <c r="G575" s="12">
        <f t="shared" si="42"/>
        <v>80</v>
      </c>
      <c r="H575" s="13">
        <f t="shared" si="43"/>
        <v>80</v>
      </c>
      <c r="J575" s="8" t="b">
        <f>AND(C580&gt;30,E580&lt;=0.05)</f>
        <v>0</v>
      </c>
      <c r="K575" s="9" t="b">
        <f t="shared" si="44"/>
        <v>0</v>
      </c>
      <c r="L575" s="10" t="b">
        <f t="shared" si="45"/>
        <v>0</v>
      </c>
    </row>
    <row r="576" spans="1:12" x14ac:dyDescent="0.25">
      <c r="A576">
        <v>10464</v>
      </c>
      <c r="B576">
        <v>43</v>
      </c>
      <c r="C576">
        <v>36.799999999999997</v>
      </c>
      <c r="D576">
        <v>3</v>
      </c>
      <c r="E576">
        <v>0</v>
      </c>
      <c r="F576" s="11" t="e">
        <f t="shared" si="41"/>
        <v>#DIV/0!</v>
      </c>
      <c r="G576" s="12">
        <f t="shared" si="42"/>
        <v>0</v>
      </c>
      <c r="H576" s="13" t="str">
        <f t="shared" si="43"/>
        <v>Error</v>
      </c>
      <c r="J576" s="8" t="b">
        <f>AND(C581&gt;30,E581&lt;=0.05)</f>
        <v>0</v>
      </c>
      <c r="K576" s="9" t="b">
        <f t="shared" si="44"/>
        <v>1</v>
      </c>
      <c r="L576" s="10" t="b">
        <f t="shared" si="45"/>
        <v>1</v>
      </c>
    </row>
    <row r="577" spans="1:12" x14ac:dyDescent="0.25">
      <c r="A577">
        <v>10464</v>
      </c>
      <c r="B577">
        <v>56</v>
      </c>
      <c r="C577">
        <v>30.4</v>
      </c>
      <c r="D577">
        <v>30</v>
      </c>
      <c r="E577">
        <v>0.2</v>
      </c>
      <c r="F577" s="11">
        <f t="shared" si="41"/>
        <v>150</v>
      </c>
      <c r="G577" s="12">
        <f t="shared" si="42"/>
        <v>150</v>
      </c>
      <c r="H577" s="13">
        <f t="shared" si="43"/>
        <v>150</v>
      </c>
      <c r="J577" s="8" t="b">
        <f>AND(C582&gt;30,E582&lt;=0.05)</f>
        <v>0</v>
      </c>
      <c r="K577" s="9" t="b">
        <f t="shared" si="44"/>
        <v>1</v>
      </c>
      <c r="L577" s="10" t="b">
        <f t="shared" si="45"/>
        <v>0</v>
      </c>
    </row>
    <row r="578" spans="1:12" x14ac:dyDescent="0.25">
      <c r="A578">
        <v>10464</v>
      </c>
      <c r="B578">
        <v>60</v>
      </c>
      <c r="C578">
        <v>27.2</v>
      </c>
      <c r="D578">
        <v>20</v>
      </c>
      <c r="E578">
        <v>0</v>
      </c>
      <c r="F578" s="11" t="e">
        <f t="shared" si="41"/>
        <v>#DIV/0!</v>
      </c>
      <c r="G578" s="12">
        <f t="shared" si="42"/>
        <v>0</v>
      </c>
      <c r="H578" s="13" t="str">
        <f t="shared" si="43"/>
        <v>Error</v>
      </c>
      <c r="J578" s="8" t="b">
        <f>AND(C583&gt;30,E583&lt;=0.05)</f>
        <v>0</v>
      </c>
      <c r="K578" s="9" t="b">
        <f t="shared" si="44"/>
        <v>0</v>
      </c>
      <c r="L578" s="10" t="b">
        <f t="shared" si="45"/>
        <v>1</v>
      </c>
    </row>
    <row r="579" spans="1:12" x14ac:dyDescent="0.25">
      <c r="A579">
        <v>10465</v>
      </c>
      <c r="B579">
        <v>24</v>
      </c>
      <c r="C579">
        <v>3.6</v>
      </c>
      <c r="D579">
        <v>25</v>
      </c>
      <c r="E579">
        <v>0</v>
      </c>
      <c r="F579" s="11" t="e">
        <f t="shared" ref="F579:F642" si="46">SUM(D579/E579)</f>
        <v>#DIV/0!</v>
      </c>
      <c r="G579" s="12">
        <f t="shared" ref="G579:G642" si="47">IFERROR(D579/E579,0)</f>
        <v>0</v>
      </c>
      <c r="H579" s="13" t="str">
        <f t="shared" ref="H579:H642" si="48">IFERROR(D579/E579,"Error")</f>
        <v>Error</v>
      </c>
      <c r="J579" s="8" t="b">
        <f>AND(C584&gt;30,E584&lt;=0.05)</f>
        <v>0</v>
      </c>
      <c r="K579" s="9" t="b">
        <f t="shared" ref="K579:K642" si="49">AND(C579&gt;30)</f>
        <v>0</v>
      </c>
      <c r="L579" s="10" t="b">
        <f t="shared" ref="L579:L642" si="50">AND(E579&lt;0.05)</f>
        <v>1</v>
      </c>
    </row>
    <row r="580" spans="1:12" x14ac:dyDescent="0.25">
      <c r="A580">
        <v>10465</v>
      </c>
      <c r="B580">
        <v>29</v>
      </c>
      <c r="C580">
        <v>99</v>
      </c>
      <c r="D580">
        <v>18</v>
      </c>
      <c r="E580">
        <v>0.1</v>
      </c>
      <c r="F580" s="11">
        <f t="shared" si="46"/>
        <v>180</v>
      </c>
      <c r="G580" s="12">
        <f t="shared" si="47"/>
        <v>180</v>
      </c>
      <c r="H580" s="13">
        <f t="shared" si="48"/>
        <v>180</v>
      </c>
      <c r="J580" s="8" t="b">
        <f>AND(C585&gt;30,E585&lt;=0.05)</f>
        <v>0</v>
      </c>
      <c r="K580" s="9" t="b">
        <f t="shared" si="49"/>
        <v>1</v>
      </c>
      <c r="L580" s="10" t="b">
        <f t="shared" si="50"/>
        <v>0</v>
      </c>
    </row>
    <row r="581" spans="1:12" x14ac:dyDescent="0.25">
      <c r="A581">
        <v>10465</v>
      </c>
      <c r="B581">
        <v>40</v>
      </c>
      <c r="C581">
        <v>14.7</v>
      </c>
      <c r="D581">
        <v>20</v>
      </c>
      <c r="E581">
        <v>0</v>
      </c>
      <c r="F581" s="11" t="e">
        <f t="shared" si="46"/>
        <v>#DIV/0!</v>
      </c>
      <c r="G581" s="12">
        <f t="shared" si="47"/>
        <v>0</v>
      </c>
      <c r="H581" s="13" t="str">
        <f t="shared" si="48"/>
        <v>Error</v>
      </c>
      <c r="J581" s="8" t="b">
        <f>AND(C586&gt;30,E586&lt;=0.05)</f>
        <v>0</v>
      </c>
      <c r="K581" s="9" t="b">
        <f t="shared" si="49"/>
        <v>0</v>
      </c>
      <c r="L581" s="10" t="b">
        <f t="shared" si="50"/>
        <v>1</v>
      </c>
    </row>
    <row r="582" spans="1:12" x14ac:dyDescent="0.25">
      <c r="A582">
        <v>10465</v>
      </c>
      <c r="B582">
        <v>45</v>
      </c>
      <c r="C582">
        <v>7.6</v>
      </c>
      <c r="D582">
        <v>30</v>
      </c>
      <c r="E582">
        <v>0.1</v>
      </c>
      <c r="F582" s="11">
        <f t="shared" si="46"/>
        <v>300</v>
      </c>
      <c r="G582" s="12">
        <f t="shared" si="47"/>
        <v>300</v>
      </c>
      <c r="H582" s="13">
        <f t="shared" si="48"/>
        <v>300</v>
      </c>
      <c r="J582" s="8" t="b">
        <f>AND(C587&gt;30,E587&lt;=0.05)</f>
        <v>0</v>
      </c>
      <c r="K582" s="9" t="b">
        <f t="shared" si="49"/>
        <v>0</v>
      </c>
      <c r="L582" s="10" t="b">
        <f t="shared" si="50"/>
        <v>0</v>
      </c>
    </row>
    <row r="583" spans="1:12" x14ac:dyDescent="0.25">
      <c r="A583">
        <v>10465</v>
      </c>
      <c r="B583">
        <v>50</v>
      </c>
      <c r="C583">
        <v>13</v>
      </c>
      <c r="D583">
        <v>25</v>
      </c>
      <c r="E583">
        <v>0</v>
      </c>
      <c r="F583" s="11" t="e">
        <f t="shared" si="46"/>
        <v>#DIV/0!</v>
      </c>
      <c r="G583" s="12">
        <f t="shared" si="47"/>
        <v>0</v>
      </c>
      <c r="H583" s="13" t="str">
        <f t="shared" si="48"/>
        <v>Error</v>
      </c>
      <c r="J583" s="8" t="b">
        <f>AND(C588&gt;30,E588&lt;=0.05)</f>
        <v>0</v>
      </c>
      <c r="K583" s="9" t="b">
        <f t="shared" si="49"/>
        <v>0</v>
      </c>
      <c r="L583" s="10" t="b">
        <f t="shared" si="50"/>
        <v>1</v>
      </c>
    </row>
    <row r="584" spans="1:12" x14ac:dyDescent="0.25">
      <c r="A584">
        <v>10466</v>
      </c>
      <c r="B584">
        <v>11</v>
      </c>
      <c r="C584">
        <v>16.8</v>
      </c>
      <c r="D584">
        <v>10</v>
      </c>
      <c r="E584">
        <v>0</v>
      </c>
      <c r="F584" s="11" t="e">
        <f t="shared" si="46"/>
        <v>#DIV/0!</v>
      </c>
      <c r="G584" s="12">
        <f t="shared" si="47"/>
        <v>0</v>
      </c>
      <c r="H584" s="13" t="str">
        <f t="shared" si="48"/>
        <v>Error</v>
      </c>
      <c r="J584" s="8" t="b">
        <f>AND(C589&gt;30,E589&lt;=0.05)</f>
        <v>1</v>
      </c>
      <c r="K584" s="9" t="b">
        <f t="shared" si="49"/>
        <v>0</v>
      </c>
      <c r="L584" s="10" t="b">
        <f t="shared" si="50"/>
        <v>1</v>
      </c>
    </row>
    <row r="585" spans="1:12" x14ac:dyDescent="0.25">
      <c r="A585">
        <v>10466</v>
      </c>
      <c r="B585">
        <v>46</v>
      </c>
      <c r="C585">
        <v>9.6</v>
      </c>
      <c r="D585">
        <v>5</v>
      </c>
      <c r="E585">
        <v>0</v>
      </c>
      <c r="F585" s="11" t="e">
        <f t="shared" si="46"/>
        <v>#DIV/0!</v>
      </c>
      <c r="G585" s="12">
        <f t="shared" si="47"/>
        <v>0</v>
      </c>
      <c r="H585" s="13" t="str">
        <f t="shared" si="48"/>
        <v>Error</v>
      </c>
      <c r="J585" s="8" t="b">
        <f>AND(C590&gt;30,E590&lt;=0.05)</f>
        <v>0</v>
      </c>
      <c r="K585" s="9" t="b">
        <f t="shared" si="49"/>
        <v>0</v>
      </c>
      <c r="L585" s="10" t="b">
        <f t="shared" si="50"/>
        <v>1</v>
      </c>
    </row>
    <row r="586" spans="1:12" x14ac:dyDescent="0.25">
      <c r="A586">
        <v>10467</v>
      </c>
      <c r="B586">
        <v>24</v>
      </c>
      <c r="C586">
        <v>3.6</v>
      </c>
      <c r="D586">
        <v>28</v>
      </c>
      <c r="E586">
        <v>0</v>
      </c>
      <c r="F586" s="11" t="e">
        <f t="shared" si="46"/>
        <v>#DIV/0!</v>
      </c>
      <c r="G586" s="12">
        <f t="shared" si="47"/>
        <v>0</v>
      </c>
      <c r="H586" s="13" t="str">
        <f t="shared" si="48"/>
        <v>Error</v>
      </c>
      <c r="J586" s="8" t="b">
        <f>AND(C591&gt;30,E591&lt;=0.05)</f>
        <v>0</v>
      </c>
      <c r="K586" s="9" t="b">
        <f t="shared" si="49"/>
        <v>0</v>
      </c>
      <c r="L586" s="10" t="b">
        <f t="shared" si="50"/>
        <v>1</v>
      </c>
    </row>
    <row r="587" spans="1:12" x14ac:dyDescent="0.25">
      <c r="A587">
        <v>10467</v>
      </c>
      <c r="B587">
        <v>25</v>
      </c>
      <c r="C587">
        <v>11.2</v>
      </c>
      <c r="D587">
        <v>12</v>
      </c>
      <c r="E587">
        <v>0</v>
      </c>
      <c r="F587" s="11" t="e">
        <f t="shared" si="46"/>
        <v>#DIV/0!</v>
      </c>
      <c r="G587" s="12">
        <f t="shared" si="47"/>
        <v>0</v>
      </c>
      <c r="H587" s="13" t="str">
        <f t="shared" si="48"/>
        <v>Error</v>
      </c>
      <c r="J587" s="8" t="b">
        <f>AND(C592&gt;30,E592&lt;=0.05)</f>
        <v>0</v>
      </c>
      <c r="K587" s="9" t="b">
        <f t="shared" si="49"/>
        <v>0</v>
      </c>
      <c r="L587" s="10" t="b">
        <f t="shared" si="50"/>
        <v>1</v>
      </c>
    </row>
    <row r="588" spans="1:12" x14ac:dyDescent="0.25">
      <c r="A588">
        <v>10468</v>
      </c>
      <c r="B588">
        <v>30</v>
      </c>
      <c r="C588">
        <v>20.7</v>
      </c>
      <c r="D588">
        <v>8</v>
      </c>
      <c r="E588">
        <v>0</v>
      </c>
      <c r="F588" s="11" t="e">
        <f t="shared" si="46"/>
        <v>#DIV/0!</v>
      </c>
      <c r="G588" s="12">
        <f t="shared" si="47"/>
        <v>0</v>
      </c>
      <c r="H588" s="13" t="str">
        <f t="shared" si="48"/>
        <v>Error</v>
      </c>
      <c r="J588" s="8" t="b">
        <f>AND(C593&gt;30,E593&lt;=0.05)</f>
        <v>1</v>
      </c>
      <c r="K588" s="9" t="b">
        <f t="shared" si="49"/>
        <v>0</v>
      </c>
      <c r="L588" s="10" t="b">
        <f t="shared" si="50"/>
        <v>1</v>
      </c>
    </row>
    <row r="589" spans="1:12" x14ac:dyDescent="0.25">
      <c r="A589">
        <v>10468</v>
      </c>
      <c r="B589">
        <v>43</v>
      </c>
      <c r="C589">
        <v>36.799999999999997</v>
      </c>
      <c r="D589">
        <v>15</v>
      </c>
      <c r="E589">
        <v>0</v>
      </c>
      <c r="F589" s="11" t="e">
        <f t="shared" si="46"/>
        <v>#DIV/0!</v>
      </c>
      <c r="G589" s="12">
        <f t="shared" si="47"/>
        <v>0</v>
      </c>
      <c r="H589" s="13" t="str">
        <f t="shared" si="48"/>
        <v>Error</v>
      </c>
      <c r="J589" s="8" t="b">
        <f>AND(C594&gt;30,E594&lt;=0.05)</f>
        <v>0</v>
      </c>
      <c r="K589" s="9" t="b">
        <f t="shared" si="49"/>
        <v>1</v>
      </c>
      <c r="L589" s="10" t="b">
        <f t="shared" si="50"/>
        <v>1</v>
      </c>
    </row>
    <row r="590" spans="1:12" x14ac:dyDescent="0.25">
      <c r="A590">
        <v>10469</v>
      </c>
      <c r="B590">
        <v>2</v>
      </c>
      <c r="C590">
        <v>15.2</v>
      </c>
      <c r="D590">
        <v>40</v>
      </c>
      <c r="E590">
        <v>0.15</v>
      </c>
      <c r="F590" s="11">
        <f t="shared" si="46"/>
        <v>266.66666666666669</v>
      </c>
      <c r="G590" s="12">
        <f t="shared" si="47"/>
        <v>266.66666666666669</v>
      </c>
      <c r="H590" s="13">
        <f t="shared" si="48"/>
        <v>266.66666666666669</v>
      </c>
      <c r="J590" s="8" t="b">
        <f>AND(C595&gt;30,E595&lt;=0.05)</f>
        <v>0</v>
      </c>
      <c r="K590" s="9" t="b">
        <f t="shared" si="49"/>
        <v>0</v>
      </c>
      <c r="L590" s="10" t="b">
        <f t="shared" si="50"/>
        <v>0</v>
      </c>
    </row>
    <row r="591" spans="1:12" x14ac:dyDescent="0.25">
      <c r="A591">
        <v>10469</v>
      </c>
      <c r="B591">
        <v>16</v>
      </c>
      <c r="C591">
        <v>13.9</v>
      </c>
      <c r="D591">
        <v>35</v>
      </c>
      <c r="E591">
        <v>0.15</v>
      </c>
      <c r="F591" s="11">
        <f t="shared" si="46"/>
        <v>233.33333333333334</v>
      </c>
      <c r="G591" s="12">
        <f t="shared" si="47"/>
        <v>233.33333333333334</v>
      </c>
      <c r="H591" s="13">
        <f t="shared" si="48"/>
        <v>233.33333333333334</v>
      </c>
      <c r="J591" s="8" t="b">
        <f>AND(C596&gt;30,E596&lt;=0.05)</f>
        <v>0</v>
      </c>
      <c r="K591" s="9" t="b">
        <f t="shared" si="49"/>
        <v>0</v>
      </c>
      <c r="L591" s="10" t="b">
        <f t="shared" si="50"/>
        <v>0</v>
      </c>
    </row>
    <row r="592" spans="1:12" x14ac:dyDescent="0.25">
      <c r="A592">
        <v>10469</v>
      </c>
      <c r="B592">
        <v>44</v>
      </c>
      <c r="C592">
        <v>15.5</v>
      </c>
      <c r="D592">
        <v>2</v>
      </c>
      <c r="E592">
        <v>0.15</v>
      </c>
      <c r="F592" s="11">
        <f t="shared" si="46"/>
        <v>13.333333333333334</v>
      </c>
      <c r="G592" s="12">
        <f t="shared" si="47"/>
        <v>13.333333333333334</v>
      </c>
      <c r="H592" s="13">
        <f t="shared" si="48"/>
        <v>13.333333333333334</v>
      </c>
      <c r="J592" s="8" t="b">
        <f>AND(C597&gt;30,E597&lt;=0.05)</f>
        <v>1</v>
      </c>
      <c r="K592" s="9" t="b">
        <f t="shared" si="49"/>
        <v>0</v>
      </c>
      <c r="L592" s="10" t="b">
        <f t="shared" si="50"/>
        <v>0</v>
      </c>
    </row>
    <row r="593" spans="1:12" x14ac:dyDescent="0.25">
      <c r="A593">
        <v>10470</v>
      </c>
      <c r="B593">
        <v>18</v>
      </c>
      <c r="C593">
        <v>50</v>
      </c>
      <c r="D593">
        <v>30</v>
      </c>
      <c r="E593">
        <v>0</v>
      </c>
      <c r="F593" s="11" t="e">
        <f t="shared" si="46"/>
        <v>#DIV/0!</v>
      </c>
      <c r="G593" s="12">
        <f t="shared" si="47"/>
        <v>0</v>
      </c>
      <c r="H593" s="13" t="str">
        <f t="shared" si="48"/>
        <v>Error</v>
      </c>
      <c r="J593" s="8" t="b">
        <f>AND(C598&gt;30,E598&lt;=0.05)</f>
        <v>0</v>
      </c>
      <c r="K593" s="9" t="b">
        <f t="shared" si="49"/>
        <v>1</v>
      </c>
      <c r="L593" s="10" t="b">
        <f t="shared" si="50"/>
        <v>1</v>
      </c>
    </row>
    <row r="594" spans="1:12" x14ac:dyDescent="0.25">
      <c r="A594">
        <v>10470</v>
      </c>
      <c r="B594">
        <v>23</v>
      </c>
      <c r="C594">
        <v>7.2</v>
      </c>
      <c r="D594">
        <v>15</v>
      </c>
      <c r="E594">
        <v>0</v>
      </c>
      <c r="F594" s="11" t="e">
        <f t="shared" si="46"/>
        <v>#DIV/0!</v>
      </c>
      <c r="G594" s="12">
        <f t="shared" si="47"/>
        <v>0</v>
      </c>
      <c r="H594" s="13" t="str">
        <f t="shared" si="48"/>
        <v>Error</v>
      </c>
      <c r="J594" s="8" t="b">
        <f>AND(C599&gt;30,E599&lt;=0.05)</f>
        <v>1</v>
      </c>
      <c r="K594" s="9" t="b">
        <f t="shared" si="49"/>
        <v>0</v>
      </c>
      <c r="L594" s="10" t="b">
        <f t="shared" si="50"/>
        <v>1</v>
      </c>
    </row>
    <row r="595" spans="1:12" x14ac:dyDescent="0.25">
      <c r="A595">
        <v>10470</v>
      </c>
      <c r="B595">
        <v>64</v>
      </c>
      <c r="C595">
        <v>26.6</v>
      </c>
      <c r="D595">
        <v>8</v>
      </c>
      <c r="E595">
        <v>0</v>
      </c>
      <c r="F595" s="11" t="e">
        <f t="shared" si="46"/>
        <v>#DIV/0!</v>
      </c>
      <c r="G595" s="12">
        <f t="shared" si="47"/>
        <v>0</v>
      </c>
      <c r="H595" s="13" t="str">
        <f t="shared" si="48"/>
        <v>Error</v>
      </c>
      <c r="J595" s="8" t="b">
        <f>AND(C600&gt;30,E600&lt;=0.05)</f>
        <v>0</v>
      </c>
      <c r="K595" s="9" t="b">
        <f t="shared" si="49"/>
        <v>0</v>
      </c>
      <c r="L595" s="10" t="b">
        <f t="shared" si="50"/>
        <v>1</v>
      </c>
    </row>
    <row r="596" spans="1:12" x14ac:dyDescent="0.25">
      <c r="A596">
        <v>10471</v>
      </c>
      <c r="B596">
        <v>7</v>
      </c>
      <c r="C596">
        <v>24</v>
      </c>
      <c r="D596">
        <v>30</v>
      </c>
      <c r="E596">
        <v>0</v>
      </c>
      <c r="F596" s="11" t="e">
        <f t="shared" si="46"/>
        <v>#DIV/0!</v>
      </c>
      <c r="G596" s="12">
        <f t="shared" si="47"/>
        <v>0</v>
      </c>
      <c r="H596" s="13" t="str">
        <f t="shared" si="48"/>
        <v>Error</v>
      </c>
      <c r="J596" s="8" t="b">
        <f>AND(C601&gt;30,E601&lt;=0.05)</f>
        <v>0</v>
      </c>
      <c r="K596" s="9" t="b">
        <f t="shared" si="49"/>
        <v>0</v>
      </c>
      <c r="L596" s="10" t="b">
        <f t="shared" si="50"/>
        <v>1</v>
      </c>
    </row>
    <row r="597" spans="1:12" x14ac:dyDescent="0.25">
      <c r="A597">
        <v>10471</v>
      </c>
      <c r="B597">
        <v>56</v>
      </c>
      <c r="C597">
        <v>30.4</v>
      </c>
      <c r="D597">
        <v>20</v>
      </c>
      <c r="E597">
        <v>0</v>
      </c>
      <c r="F597" s="11" t="e">
        <f t="shared" si="46"/>
        <v>#DIV/0!</v>
      </c>
      <c r="G597" s="12">
        <f t="shared" si="47"/>
        <v>0</v>
      </c>
      <c r="H597" s="13" t="str">
        <f t="shared" si="48"/>
        <v>Error</v>
      </c>
      <c r="J597" s="8" t="b">
        <f>AND(C602&gt;30,E602&lt;=0.05)</f>
        <v>0</v>
      </c>
      <c r="K597" s="9" t="b">
        <f t="shared" si="49"/>
        <v>1</v>
      </c>
      <c r="L597" s="10" t="b">
        <f t="shared" si="50"/>
        <v>1</v>
      </c>
    </row>
    <row r="598" spans="1:12" x14ac:dyDescent="0.25">
      <c r="A598">
        <v>10472</v>
      </c>
      <c r="B598">
        <v>24</v>
      </c>
      <c r="C598">
        <v>3.6</v>
      </c>
      <c r="D598">
        <v>80</v>
      </c>
      <c r="E598">
        <v>0.05</v>
      </c>
      <c r="F598" s="11">
        <f t="shared" si="46"/>
        <v>1600</v>
      </c>
      <c r="G598" s="12">
        <f t="shared" si="47"/>
        <v>1600</v>
      </c>
      <c r="H598" s="13">
        <f t="shared" si="48"/>
        <v>1600</v>
      </c>
      <c r="J598" s="8" t="b">
        <f>AND(C603&gt;30,E603&lt;=0.05)</f>
        <v>1</v>
      </c>
      <c r="K598" s="9" t="b">
        <f t="shared" si="49"/>
        <v>0</v>
      </c>
      <c r="L598" s="10" t="b">
        <f t="shared" si="50"/>
        <v>0</v>
      </c>
    </row>
    <row r="599" spans="1:12" x14ac:dyDescent="0.25">
      <c r="A599">
        <v>10472</v>
      </c>
      <c r="B599">
        <v>51</v>
      </c>
      <c r="C599">
        <v>42.4</v>
      </c>
      <c r="D599">
        <v>18</v>
      </c>
      <c r="E599">
        <v>0</v>
      </c>
      <c r="F599" s="11" t="e">
        <f t="shared" si="46"/>
        <v>#DIV/0!</v>
      </c>
      <c r="G599" s="12">
        <f t="shared" si="47"/>
        <v>0</v>
      </c>
      <c r="H599" s="13" t="str">
        <f t="shared" si="48"/>
        <v>Error</v>
      </c>
      <c r="J599" s="8" t="b">
        <f>AND(C604&gt;30,E604&lt;=0.05)</f>
        <v>0</v>
      </c>
      <c r="K599" s="9" t="b">
        <f t="shared" si="49"/>
        <v>1</v>
      </c>
      <c r="L599" s="10" t="b">
        <f t="shared" si="50"/>
        <v>1</v>
      </c>
    </row>
    <row r="600" spans="1:12" x14ac:dyDescent="0.25">
      <c r="A600">
        <v>10473</v>
      </c>
      <c r="B600">
        <v>33</v>
      </c>
      <c r="C600">
        <v>2</v>
      </c>
      <c r="D600">
        <v>12</v>
      </c>
      <c r="E600">
        <v>0</v>
      </c>
      <c r="F600" s="11" t="e">
        <f t="shared" si="46"/>
        <v>#DIV/0!</v>
      </c>
      <c r="G600" s="12">
        <f t="shared" si="47"/>
        <v>0</v>
      </c>
      <c r="H600" s="13" t="str">
        <f t="shared" si="48"/>
        <v>Error</v>
      </c>
      <c r="J600" s="8" t="b">
        <f>AND(C605&gt;30,E605&lt;=0.05)</f>
        <v>0</v>
      </c>
      <c r="K600" s="9" t="b">
        <f t="shared" si="49"/>
        <v>0</v>
      </c>
      <c r="L600" s="10" t="b">
        <f t="shared" si="50"/>
        <v>1</v>
      </c>
    </row>
    <row r="601" spans="1:12" x14ac:dyDescent="0.25">
      <c r="A601">
        <v>10473</v>
      </c>
      <c r="B601">
        <v>71</v>
      </c>
      <c r="C601">
        <v>17.2</v>
      </c>
      <c r="D601">
        <v>12</v>
      </c>
      <c r="E601">
        <v>0</v>
      </c>
      <c r="F601" s="11" t="e">
        <f t="shared" si="46"/>
        <v>#DIV/0!</v>
      </c>
      <c r="G601" s="12">
        <f t="shared" si="47"/>
        <v>0</v>
      </c>
      <c r="H601" s="13" t="str">
        <f t="shared" si="48"/>
        <v>Error</v>
      </c>
      <c r="J601" s="8" t="b">
        <f>AND(C606&gt;30,E606&lt;=0.05)</f>
        <v>0</v>
      </c>
      <c r="K601" s="9" t="b">
        <f t="shared" si="49"/>
        <v>0</v>
      </c>
      <c r="L601" s="10" t="b">
        <f t="shared" si="50"/>
        <v>1</v>
      </c>
    </row>
    <row r="602" spans="1:12" x14ac:dyDescent="0.25">
      <c r="A602">
        <v>10474</v>
      </c>
      <c r="B602">
        <v>14</v>
      </c>
      <c r="C602">
        <v>18.600000000000001</v>
      </c>
      <c r="D602">
        <v>12</v>
      </c>
      <c r="E602">
        <v>0</v>
      </c>
      <c r="F602" s="11" t="e">
        <f t="shared" si="46"/>
        <v>#DIV/0!</v>
      </c>
      <c r="G602" s="12">
        <f t="shared" si="47"/>
        <v>0</v>
      </c>
      <c r="H602" s="13" t="str">
        <f t="shared" si="48"/>
        <v>Error</v>
      </c>
      <c r="J602" s="8" t="b">
        <f>AND(C607&gt;30,E607&lt;=0.05)</f>
        <v>0</v>
      </c>
      <c r="K602" s="9" t="b">
        <f t="shared" si="49"/>
        <v>0</v>
      </c>
      <c r="L602" s="10" t="b">
        <f t="shared" si="50"/>
        <v>1</v>
      </c>
    </row>
    <row r="603" spans="1:12" x14ac:dyDescent="0.25">
      <c r="A603">
        <v>10474</v>
      </c>
      <c r="B603">
        <v>28</v>
      </c>
      <c r="C603">
        <v>36.4</v>
      </c>
      <c r="D603">
        <v>18</v>
      </c>
      <c r="E603">
        <v>0</v>
      </c>
      <c r="F603" s="11" t="e">
        <f t="shared" si="46"/>
        <v>#DIV/0!</v>
      </c>
      <c r="G603" s="12">
        <f t="shared" si="47"/>
        <v>0</v>
      </c>
      <c r="H603" s="13" t="str">
        <f t="shared" si="48"/>
        <v>Error</v>
      </c>
      <c r="J603" s="8" t="b">
        <f>AND(C608&gt;30,E608&lt;=0.05)</f>
        <v>0</v>
      </c>
      <c r="K603" s="9" t="b">
        <f t="shared" si="49"/>
        <v>1</v>
      </c>
      <c r="L603" s="10" t="b">
        <f t="shared" si="50"/>
        <v>1</v>
      </c>
    </row>
    <row r="604" spans="1:12" x14ac:dyDescent="0.25">
      <c r="A604">
        <v>10474</v>
      </c>
      <c r="B604">
        <v>40</v>
      </c>
      <c r="C604">
        <v>14.7</v>
      </c>
      <c r="D604">
        <v>21</v>
      </c>
      <c r="E604">
        <v>0</v>
      </c>
      <c r="F604" s="11" t="e">
        <f t="shared" si="46"/>
        <v>#DIV/0!</v>
      </c>
      <c r="G604" s="12">
        <f t="shared" si="47"/>
        <v>0</v>
      </c>
      <c r="H604" s="13" t="str">
        <f t="shared" si="48"/>
        <v>Error</v>
      </c>
      <c r="J604" s="8" t="b">
        <f>AND(C609&gt;30,E609&lt;=0.05)</f>
        <v>0</v>
      </c>
      <c r="K604" s="9" t="b">
        <f t="shared" si="49"/>
        <v>0</v>
      </c>
      <c r="L604" s="10" t="b">
        <f t="shared" si="50"/>
        <v>1</v>
      </c>
    </row>
    <row r="605" spans="1:12" x14ac:dyDescent="0.25">
      <c r="A605">
        <v>10474</v>
      </c>
      <c r="B605">
        <v>75</v>
      </c>
      <c r="C605">
        <v>6.2</v>
      </c>
      <c r="D605">
        <v>10</v>
      </c>
      <c r="E605">
        <v>0</v>
      </c>
      <c r="F605" s="11" t="e">
        <f t="shared" si="46"/>
        <v>#DIV/0!</v>
      </c>
      <c r="G605" s="12">
        <f t="shared" si="47"/>
        <v>0</v>
      </c>
      <c r="H605" s="13" t="str">
        <f t="shared" si="48"/>
        <v>Error</v>
      </c>
      <c r="J605" s="8" t="b">
        <f>AND(C610&gt;30,E610&lt;=0.05)</f>
        <v>0</v>
      </c>
      <c r="K605" s="9" t="b">
        <f t="shared" si="49"/>
        <v>0</v>
      </c>
      <c r="L605" s="10" t="b">
        <f t="shared" si="50"/>
        <v>1</v>
      </c>
    </row>
    <row r="606" spans="1:12" x14ac:dyDescent="0.25">
      <c r="A606">
        <v>10475</v>
      </c>
      <c r="B606">
        <v>31</v>
      </c>
      <c r="C606">
        <v>10</v>
      </c>
      <c r="D606">
        <v>35</v>
      </c>
      <c r="E606">
        <v>0.15</v>
      </c>
      <c r="F606" s="11">
        <f t="shared" si="46"/>
        <v>233.33333333333334</v>
      </c>
      <c r="G606" s="12">
        <f t="shared" si="47"/>
        <v>233.33333333333334</v>
      </c>
      <c r="H606" s="13">
        <f t="shared" si="48"/>
        <v>233.33333333333334</v>
      </c>
      <c r="J606" s="8" t="b">
        <f>AND(C611&gt;30,E611&lt;=0.05)</f>
        <v>0</v>
      </c>
      <c r="K606" s="9" t="b">
        <f t="shared" si="49"/>
        <v>0</v>
      </c>
      <c r="L606" s="10" t="b">
        <f t="shared" si="50"/>
        <v>0</v>
      </c>
    </row>
    <row r="607" spans="1:12" x14ac:dyDescent="0.25">
      <c r="A607">
        <v>10475</v>
      </c>
      <c r="B607">
        <v>66</v>
      </c>
      <c r="C607">
        <v>13.6</v>
      </c>
      <c r="D607">
        <v>60</v>
      </c>
      <c r="E607">
        <v>0.15</v>
      </c>
      <c r="F607" s="11">
        <f t="shared" si="46"/>
        <v>400</v>
      </c>
      <c r="G607" s="12">
        <f t="shared" si="47"/>
        <v>400</v>
      </c>
      <c r="H607" s="13">
        <f t="shared" si="48"/>
        <v>400</v>
      </c>
      <c r="J607" s="8" t="b">
        <f>AND(C612&gt;30,E612&lt;=0.05)</f>
        <v>0</v>
      </c>
      <c r="K607" s="9" t="b">
        <f t="shared" si="49"/>
        <v>0</v>
      </c>
      <c r="L607" s="10" t="b">
        <f t="shared" si="50"/>
        <v>0</v>
      </c>
    </row>
    <row r="608" spans="1:12" x14ac:dyDescent="0.25">
      <c r="A608">
        <v>10475</v>
      </c>
      <c r="B608">
        <v>76</v>
      </c>
      <c r="C608">
        <v>14.4</v>
      </c>
      <c r="D608">
        <v>42</v>
      </c>
      <c r="E608">
        <v>0.15</v>
      </c>
      <c r="F608" s="11">
        <f t="shared" si="46"/>
        <v>280</v>
      </c>
      <c r="G608" s="12">
        <f t="shared" si="47"/>
        <v>280</v>
      </c>
      <c r="H608" s="13">
        <f t="shared" si="48"/>
        <v>280</v>
      </c>
      <c r="J608" s="8" t="b">
        <f>AND(C613&gt;30,E613&lt;=0.05)</f>
        <v>0</v>
      </c>
      <c r="K608" s="9" t="b">
        <f t="shared" si="49"/>
        <v>0</v>
      </c>
      <c r="L608" s="10" t="b">
        <f t="shared" si="50"/>
        <v>0</v>
      </c>
    </row>
    <row r="609" spans="1:12" x14ac:dyDescent="0.25">
      <c r="A609">
        <v>10476</v>
      </c>
      <c r="B609">
        <v>55</v>
      </c>
      <c r="C609">
        <v>19.2</v>
      </c>
      <c r="D609">
        <v>2</v>
      </c>
      <c r="E609">
        <v>0.05</v>
      </c>
      <c r="F609" s="11">
        <f t="shared" si="46"/>
        <v>40</v>
      </c>
      <c r="G609" s="12">
        <f t="shared" si="47"/>
        <v>40</v>
      </c>
      <c r="H609" s="13">
        <f t="shared" si="48"/>
        <v>40</v>
      </c>
      <c r="J609" s="8" t="b">
        <f>AND(C614&gt;30,E614&lt;=0.05)</f>
        <v>0</v>
      </c>
      <c r="K609" s="9" t="b">
        <f t="shared" si="49"/>
        <v>0</v>
      </c>
      <c r="L609" s="10" t="b">
        <f t="shared" si="50"/>
        <v>0</v>
      </c>
    </row>
    <row r="610" spans="1:12" x14ac:dyDescent="0.25">
      <c r="A610">
        <v>10476</v>
      </c>
      <c r="B610">
        <v>70</v>
      </c>
      <c r="C610">
        <v>12</v>
      </c>
      <c r="D610">
        <v>12</v>
      </c>
      <c r="E610">
        <v>0</v>
      </c>
      <c r="F610" s="11" t="e">
        <f t="shared" si="46"/>
        <v>#DIV/0!</v>
      </c>
      <c r="G610" s="12">
        <f t="shared" si="47"/>
        <v>0</v>
      </c>
      <c r="H610" s="13" t="str">
        <f t="shared" si="48"/>
        <v>Error</v>
      </c>
      <c r="J610" s="8" t="b">
        <f>AND(C615&gt;30,E615&lt;=0.05)</f>
        <v>1</v>
      </c>
      <c r="K610" s="9" t="b">
        <f t="shared" si="49"/>
        <v>0</v>
      </c>
      <c r="L610" s="10" t="b">
        <f t="shared" si="50"/>
        <v>1</v>
      </c>
    </row>
    <row r="611" spans="1:12" x14ac:dyDescent="0.25">
      <c r="A611">
        <v>10477</v>
      </c>
      <c r="B611">
        <v>1</v>
      </c>
      <c r="C611">
        <v>14.4</v>
      </c>
      <c r="D611">
        <v>15</v>
      </c>
      <c r="E611">
        <v>0</v>
      </c>
      <c r="F611" s="11" t="e">
        <f t="shared" si="46"/>
        <v>#DIV/0!</v>
      </c>
      <c r="G611" s="12">
        <f t="shared" si="47"/>
        <v>0</v>
      </c>
      <c r="H611" s="13" t="str">
        <f t="shared" si="48"/>
        <v>Error</v>
      </c>
      <c r="J611" s="8" t="b">
        <f>AND(C616&gt;30,E616&lt;=0.05)</f>
        <v>0</v>
      </c>
      <c r="K611" s="9" t="b">
        <f t="shared" si="49"/>
        <v>0</v>
      </c>
      <c r="L611" s="10" t="b">
        <f t="shared" si="50"/>
        <v>1</v>
      </c>
    </row>
    <row r="612" spans="1:12" x14ac:dyDescent="0.25">
      <c r="A612">
        <v>10477</v>
      </c>
      <c r="B612">
        <v>21</v>
      </c>
      <c r="C612">
        <v>8</v>
      </c>
      <c r="D612">
        <v>21</v>
      </c>
      <c r="E612">
        <v>0.25</v>
      </c>
      <c r="F612" s="11">
        <f t="shared" si="46"/>
        <v>84</v>
      </c>
      <c r="G612" s="12">
        <f t="shared" si="47"/>
        <v>84</v>
      </c>
      <c r="H612" s="13">
        <f t="shared" si="48"/>
        <v>84</v>
      </c>
      <c r="J612" s="8" t="b">
        <f>AND(C617&gt;30,E617&lt;=0.05)</f>
        <v>1</v>
      </c>
      <c r="K612" s="9" t="b">
        <f t="shared" si="49"/>
        <v>0</v>
      </c>
      <c r="L612" s="10" t="b">
        <f t="shared" si="50"/>
        <v>0</v>
      </c>
    </row>
    <row r="613" spans="1:12" x14ac:dyDescent="0.25">
      <c r="A613">
        <v>10477</v>
      </c>
      <c r="B613">
        <v>39</v>
      </c>
      <c r="C613">
        <v>14.4</v>
      </c>
      <c r="D613">
        <v>20</v>
      </c>
      <c r="E613">
        <v>0.25</v>
      </c>
      <c r="F613" s="11">
        <f t="shared" si="46"/>
        <v>80</v>
      </c>
      <c r="G613" s="12">
        <f t="shared" si="47"/>
        <v>80</v>
      </c>
      <c r="H613" s="13">
        <f t="shared" si="48"/>
        <v>80</v>
      </c>
      <c r="J613" s="8" t="b">
        <f>AND(C618&gt;30,E618&lt;=0.05)</f>
        <v>0</v>
      </c>
      <c r="K613" s="9" t="b">
        <f t="shared" si="49"/>
        <v>0</v>
      </c>
      <c r="L613" s="10" t="b">
        <f t="shared" si="50"/>
        <v>0</v>
      </c>
    </row>
    <row r="614" spans="1:12" x14ac:dyDescent="0.25">
      <c r="A614">
        <v>10478</v>
      </c>
      <c r="B614">
        <v>10</v>
      </c>
      <c r="C614">
        <v>24.8</v>
      </c>
      <c r="D614">
        <v>20</v>
      </c>
      <c r="E614">
        <v>0.05</v>
      </c>
      <c r="F614" s="11">
        <f t="shared" si="46"/>
        <v>400</v>
      </c>
      <c r="G614" s="12">
        <f t="shared" si="47"/>
        <v>400</v>
      </c>
      <c r="H614" s="13">
        <f t="shared" si="48"/>
        <v>400</v>
      </c>
      <c r="J614" s="8" t="b">
        <f>AND(C619&gt;30,E619&lt;=0.05)</f>
        <v>0</v>
      </c>
      <c r="K614" s="9" t="b">
        <f t="shared" si="49"/>
        <v>0</v>
      </c>
      <c r="L614" s="10" t="b">
        <f t="shared" si="50"/>
        <v>0</v>
      </c>
    </row>
    <row r="615" spans="1:12" x14ac:dyDescent="0.25">
      <c r="A615">
        <v>10479</v>
      </c>
      <c r="B615">
        <v>38</v>
      </c>
      <c r="C615">
        <v>210.8</v>
      </c>
      <c r="D615">
        <v>30</v>
      </c>
      <c r="E615">
        <v>0</v>
      </c>
      <c r="F615" s="11" t="e">
        <f t="shared" si="46"/>
        <v>#DIV/0!</v>
      </c>
      <c r="G615" s="12">
        <f t="shared" si="47"/>
        <v>0</v>
      </c>
      <c r="H615" s="13" t="str">
        <f t="shared" si="48"/>
        <v>Error</v>
      </c>
      <c r="J615" s="8" t="b">
        <f>AND(C620&gt;30,E620&lt;=0.05)</f>
        <v>1</v>
      </c>
      <c r="K615" s="9" t="b">
        <f t="shared" si="49"/>
        <v>1</v>
      </c>
      <c r="L615" s="10" t="b">
        <f t="shared" si="50"/>
        <v>1</v>
      </c>
    </row>
    <row r="616" spans="1:12" x14ac:dyDescent="0.25">
      <c r="A616">
        <v>10479</v>
      </c>
      <c r="B616">
        <v>53</v>
      </c>
      <c r="C616">
        <v>26.2</v>
      </c>
      <c r="D616">
        <v>28</v>
      </c>
      <c r="E616">
        <v>0</v>
      </c>
      <c r="F616" s="11" t="e">
        <f t="shared" si="46"/>
        <v>#DIV/0!</v>
      </c>
      <c r="G616" s="12">
        <f t="shared" si="47"/>
        <v>0</v>
      </c>
      <c r="H616" s="13" t="str">
        <f t="shared" si="48"/>
        <v>Error</v>
      </c>
      <c r="J616" s="8" t="b">
        <f>AND(C621&gt;30,E621&lt;=0.05)</f>
        <v>0</v>
      </c>
      <c r="K616" s="9" t="b">
        <f t="shared" si="49"/>
        <v>0</v>
      </c>
      <c r="L616" s="10" t="b">
        <f t="shared" si="50"/>
        <v>1</v>
      </c>
    </row>
    <row r="617" spans="1:12" x14ac:dyDescent="0.25">
      <c r="A617">
        <v>10479</v>
      </c>
      <c r="B617">
        <v>59</v>
      </c>
      <c r="C617">
        <v>44</v>
      </c>
      <c r="D617">
        <v>60</v>
      </c>
      <c r="E617">
        <v>0</v>
      </c>
      <c r="F617" s="11" t="e">
        <f t="shared" si="46"/>
        <v>#DIV/0!</v>
      </c>
      <c r="G617" s="12">
        <f t="shared" si="47"/>
        <v>0</v>
      </c>
      <c r="H617" s="13" t="str">
        <f t="shared" si="48"/>
        <v>Error</v>
      </c>
      <c r="J617" s="8" t="b">
        <f>AND(C622&gt;30,E622&lt;=0.05)</f>
        <v>0</v>
      </c>
      <c r="K617" s="9" t="b">
        <f t="shared" si="49"/>
        <v>1</v>
      </c>
      <c r="L617" s="10" t="b">
        <f t="shared" si="50"/>
        <v>1</v>
      </c>
    </row>
    <row r="618" spans="1:12" x14ac:dyDescent="0.25">
      <c r="A618">
        <v>10479</v>
      </c>
      <c r="B618">
        <v>64</v>
      </c>
      <c r="C618">
        <v>26.6</v>
      </c>
      <c r="D618">
        <v>30</v>
      </c>
      <c r="E618">
        <v>0</v>
      </c>
      <c r="F618" s="11" t="e">
        <f t="shared" si="46"/>
        <v>#DIV/0!</v>
      </c>
      <c r="G618" s="12">
        <f t="shared" si="47"/>
        <v>0</v>
      </c>
      <c r="H618" s="13" t="str">
        <f t="shared" si="48"/>
        <v>Error</v>
      </c>
      <c r="J618" s="8" t="b">
        <f>AND(C623&gt;30,E623&lt;=0.05)</f>
        <v>0</v>
      </c>
      <c r="K618" s="9" t="b">
        <f t="shared" si="49"/>
        <v>0</v>
      </c>
      <c r="L618" s="10" t="b">
        <f t="shared" si="50"/>
        <v>1</v>
      </c>
    </row>
    <row r="619" spans="1:12" x14ac:dyDescent="0.25">
      <c r="A619">
        <v>10480</v>
      </c>
      <c r="B619">
        <v>47</v>
      </c>
      <c r="C619">
        <v>7.6</v>
      </c>
      <c r="D619">
        <v>30</v>
      </c>
      <c r="E619">
        <v>0</v>
      </c>
      <c r="F619" s="11" t="e">
        <f t="shared" si="46"/>
        <v>#DIV/0!</v>
      </c>
      <c r="G619" s="12">
        <f t="shared" si="47"/>
        <v>0</v>
      </c>
      <c r="H619" s="13" t="str">
        <f t="shared" si="48"/>
        <v>Error</v>
      </c>
      <c r="J619" s="8" t="b">
        <f>AND(C624&gt;30,E624&lt;=0.05)</f>
        <v>0</v>
      </c>
      <c r="K619" s="9" t="b">
        <f t="shared" si="49"/>
        <v>0</v>
      </c>
      <c r="L619" s="10" t="b">
        <f t="shared" si="50"/>
        <v>1</v>
      </c>
    </row>
    <row r="620" spans="1:12" x14ac:dyDescent="0.25">
      <c r="A620">
        <v>10480</v>
      </c>
      <c r="B620">
        <v>59</v>
      </c>
      <c r="C620">
        <v>44</v>
      </c>
      <c r="D620">
        <v>12</v>
      </c>
      <c r="E620">
        <v>0</v>
      </c>
      <c r="F620" s="11" t="e">
        <f t="shared" si="46"/>
        <v>#DIV/0!</v>
      </c>
      <c r="G620" s="12">
        <f t="shared" si="47"/>
        <v>0</v>
      </c>
      <c r="H620" s="13" t="str">
        <f t="shared" si="48"/>
        <v>Error</v>
      </c>
      <c r="J620" s="8" t="b">
        <f>AND(C625&gt;30,E625&lt;=0.05)</f>
        <v>0</v>
      </c>
      <c r="K620" s="9" t="b">
        <f t="shared" si="49"/>
        <v>1</v>
      </c>
      <c r="L620" s="10" t="b">
        <f t="shared" si="50"/>
        <v>1</v>
      </c>
    </row>
    <row r="621" spans="1:12" x14ac:dyDescent="0.25">
      <c r="A621">
        <v>10481</v>
      </c>
      <c r="B621">
        <v>49</v>
      </c>
      <c r="C621">
        <v>16</v>
      </c>
      <c r="D621">
        <v>24</v>
      </c>
      <c r="E621">
        <v>0</v>
      </c>
      <c r="F621" s="11" t="e">
        <f t="shared" si="46"/>
        <v>#DIV/0!</v>
      </c>
      <c r="G621" s="12">
        <f t="shared" si="47"/>
        <v>0</v>
      </c>
      <c r="H621" s="13" t="str">
        <f t="shared" si="48"/>
        <v>Error</v>
      </c>
      <c r="J621" s="8" t="b">
        <f>AND(C626&gt;30,E626&lt;=0.05)</f>
        <v>0</v>
      </c>
      <c r="K621" s="9" t="b">
        <f t="shared" si="49"/>
        <v>0</v>
      </c>
      <c r="L621" s="10" t="b">
        <f t="shared" si="50"/>
        <v>1</v>
      </c>
    </row>
    <row r="622" spans="1:12" x14ac:dyDescent="0.25">
      <c r="A622">
        <v>10481</v>
      </c>
      <c r="B622">
        <v>60</v>
      </c>
      <c r="C622">
        <v>27.2</v>
      </c>
      <c r="D622">
        <v>40</v>
      </c>
      <c r="E622">
        <v>0</v>
      </c>
      <c r="F622" s="11" t="e">
        <f t="shared" si="46"/>
        <v>#DIV/0!</v>
      </c>
      <c r="G622" s="12">
        <f t="shared" si="47"/>
        <v>0</v>
      </c>
      <c r="H622" s="13" t="str">
        <f t="shared" si="48"/>
        <v>Error</v>
      </c>
      <c r="J622" s="8" t="b">
        <f>AND(C627&gt;30,E627&lt;=0.05)</f>
        <v>0</v>
      </c>
      <c r="K622" s="9" t="b">
        <f t="shared" si="49"/>
        <v>0</v>
      </c>
      <c r="L622" s="10" t="b">
        <f t="shared" si="50"/>
        <v>1</v>
      </c>
    </row>
    <row r="623" spans="1:12" x14ac:dyDescent="0.25">
      <c r="A623">
        <v>10482</v>
      </c>
      <c r="B623">
        <v>40</v>
      </c>
      <c r="C623">
        <v>14.7</v>
      </c>
      <c r="D623">
        <v>10</v>
      </c>
      <c r="E623">
        <v>0</v>
      </c>
      <c r="F623" s="11" t="e">
        <f t="shared" si="46"/>
        <v>#DIV/0!</v>
      </c>
      <c r="G623" s="12">
        <f t="shared" si="47"/>
        <v>0</v>
      </c>
      <c r="H623" s="13" t="str">
        <f t="shared" si="48"/>
        <v>Error</v>
      </c>
      <c r="J623" s="8" t="b">
        <f>AND(C628&gt;30,E628&lt;=0.05)</f>
        <v>1</v>
      </c>
      <c r="K623" s="9" t="b">
        <f t="shared" si="49"/>
        <v>0</v>
      </c>
      <c r="L623" s="10" t="b">
        <f t="shared" si="50"/>
        <v>1</v>
      </c>
    </row>
    <row r="624" spans="1:12" x14ac:dyDescent="0.25">
      <c r="A624">
        <v>10483</v>
      </c>
      <c r="B624">
        <v>34</v>
      </c>
      <c r="C624">
        <v>11.2</v>
      </c>
      <c r="D624">
        <v>35</v>
      </c>
      <c r="E624">
        <v>0.05</v>
      </c>
      <c r="F624" s="11">
        <f t="shared" si="46"/>
        <v>700</v>
      </c>
      <c r="G624" s="12">
        <f t="shared" si="47"/>
        <v>700</v>
      </c>
      <c r="H624" s="13">
        <f t="shared" si="48"/>
        <v>700</v>
      </c>
      <c r="J624" s="8" t="b">
        <f>AND(C629&gt;30,E629&lt;=0.05)</f>
        <v>0</v>
      </c>
      <c r="K624" s="9" t="b">
        <f t="shared" si="49"/>
        <v>0</v>
      </c>
      <c r="L624" s="10" t="b">
        <f t="shared" si="50"/>
        <v>0</v>
      </c>
    </row>
    <row r="625" spans="1:12" x14ac:dyDescent="0.25">
      <c r="A625">
        <v>10483</v>
      </c>
      <c r="B625">
        <v>77</v>
      </c>
      <c r="C625">
        <v>10.4</v>
      </c>
      <c r="D625">
        <v>30</v>
      </c>
      <c r="E625">
        <v>0.05</v>
      </c>
      <c r="F625" s="11">
        <f t="shared" si="46"/>
        <v>600</v>
      </c>
      <c r="G625" s="12">
        <f t="shared" si="47"/>
        <v>600</v>
      </c>
      <c r="H625" s="13">
        <f t="shared" si="48"/>
        <v>600</v>
      </c>
      <c r="J625" s="8" t="b">
        <f>AND(C630&gt;30,E630&lt;=0.05)</f>
        <v>0</v>
      </c>
      <c r="K625" s="9" t="b">
        <f t="shared" si="49"/>
        <v>0</v>
      </c>
      <c r="L625" s="10" t="b">
        <f t="shared" si="50"/>
        <v>0</v>
      </c>
    </row>
    <row r="626" spans="1:12" x14ac:dyDescent="0.25">
      <c r="A626">
        <v>10484</v>
      </c>
      <c r="B626">
        <v>21</v>
      </c>
      <c r="C626">
        <v>8</v>
      </c>
      <c r="D626">
        <v>14</v>
      </c>
      <c r="E626">
        <v>0</v>
      </c>
      <c r="F626" s="11" t="e">
        <f t="shared" si="46"/>
        <v>#DIV/0!</v>
      </c>
      <c r="G626" s="12">
        <f t="shared" si="47"/>
        <v>0</v>
      </c>
      <c r="H626" s="13" t="str">
        <f t="shared" si="48"/>
        <v>Error</v>
      </c>
      <c r="J626" s="8" t="b">
        <f>AND(C631&gt;30,E631&lt;=0.05)</f>
        <v>0</v>
      </c>
      <c r="K626" s="9" t="b">
        <f t="shared" si="49"/>
        <v>0</v>
      </c>
      <c r="L626" s="10" t="b">
        <f t="shared" si="50"/>
        <v>1</v>
      </c>
    </row>
    <row r="627" spans="1:12" x14ac:dyDescent="0.25">
      <c r="A627">
        <v>10484</v>
      </c>
      <c r="B627">
        <v>40</v>
      </c>
      <c r="C627">
        <v>14.7</v>
      </c>
      <c r="D627">
        <v>10</v>
      </c>
      <c r="E627">
        <v>0</v>
      </c>
      <c r="F627" s="11" t="e">
        <f t="shared" si="46"/>
        <v>#DIV/0!</v>
      </c>
      <c r="G627" s="12">
        <f t="shared" si="47"/>
        <v>0</v>
      </c>
      <c r="H627" s="13" t="str">
        <f t="shared" si="48"/>
        <v>Error</v>
      </c>
      <c r="J627" s="8" t="b">
        <f>AND(C632&gt;30,E632&lt;=0.05)</f>
        <v>0</v>
      </c>
      <c r="K627" s="9" t="b">
        <f t="shared" si="49"/>
        <v>0</v>
      </c>
      <c r="L627" s="10" t="b">
        <f t="shared" si="50"/>
        <v>1</v>
      </c>
    </row>
    <row r="628" spans="1:12" x14ac:dyDescent="0.25">
      <c r="A628">
        <v>10484</v>
      </c>
      <c r="B628">
        <v>51</v>
      </c>
      <c r="C628">
        <v>42.4</v>
      </c>
      <c r="D628">
        <v>3</v>
      </c>
      <c r="E628">
        <v>0</v>
      </c>
      <c r="F628" s="11" t="e">
        <f t="shared" si="46"/>
        <v>#DIV/0!</v>
      </c>
      <c r="G628" s="12">
        <f t="shared" si="47"/>
        <v>0</v>
      </c>
      <c r="H628" s="13" t="str">
        <f t="shared" si="48"/>
        <v>Error</v>
      </c>
      <c r="J628" s="8" t="b">
        <f>AND(C633&gt;30,E633&lt;=0.05)</f>
        <v>0</v>
      </c>
      <c r="K628" s="9" t="b">
        <f t="shared" si="49"/>
        <v>1</v>
      </c>
      <c r="L628" s="10" t="b">
        <f t="shared" si="50"/>
        <v>1</v>
      </c>
    </row>
    <row r="629" spans="1:12" x14ac:dyDescent="0.25">
      <c r="A629">
        <v>10485</v>
      </c>
      <c r="B629">
        <v>2</v>
      </c>
      <c r="C629">
        <v>15.2</v>
      </c>
      <c r="D629">
        <v>20</v>
      </c>
      <c r="E629">
        <v>0.1</v>
      </c>
      <c r="F629" s="11">
        <f t="shared" si="46"/>
        <v>200</v>
      </c>
      <c r="G629" s="12">
        <f t="shared" si="47"/>
        <v>200</v>
      </c>
      <c r="H629" s="13">
        <f t="shared" si="48"/>
        <v>200</v>
      </c>
      <c r="J629" s="8" t="b">
        <f>AND(C634&gt;30,E634&lt;=0.05)</f>
        <v>1</v>
      </c>
      <c r="K629" s="9" t="b">
        <f t="shared" si="49"/>
        <v>0</v>
      </c>
      <c r="L629" s="10" t="b">
        <f t="shared" si="50"/>
        <v>0</v>
      </c>
    </row>
    <row r="630" spans="1:12" x14ac:dyDescent="0.25">
      <c r="A630">
        <v>10485</v>
      </c>
      <c r="B630">
        <v>3</v>
      </c>
      <c r="C630">
        <v>8</v>
      </c>
      <c r="D630">
        <v>20</v>
      </c>
      <c r="E630">
        <v>0.1</v>
      </c>
      <c r="F630" s="11">
        <f t="shared" si="46"/>
        <v>200</v>
      </c>
      <c r="G630" s="12">
        <f t="shared" si="47"/>
        <v>200</v>
      </c>
      <c r="H630" s="13">
        <f t="shared" si="48"/>
        <v>200</v>
      </c>
      <c r="J630" s="8" t="b">
        <f>AND(C635&gt;30,E635&lt;=0.05)</f>
        <v>0</v>
      </c>
      <c r="K630" s="9" t="b">
        <f t="shared" si="49"/>
        <v>0</v>
      </c>
      <c r="L630" s="10" t="b">
        <f t="shared" si="50"/>
        <v>0</v>
      </c>
    </row>
    <row r="631" spans="1:12" x14ac:dyDescent="0.25">
      <c r="A631">
        <v>10485</v>
      </c>
      <c r="B631">
        <v>55</v>
      </c>
      <c r="C631">
        <v>19.2</v>
      </c>
      <c r="D631">
        <v>30</v>
      </c>
      <c r="E631">
        <v>0.1</v>
      </c>
      <c r="F631" s="11">
        <f t="shared" si="46"/>
        <v>300</v>
      </c>
      <c r="G631" s="12">
        <f t="shared" si="47"/>
        <v>300</v>
      </c>
      <c r="H631" s="13">
        <f t="shared" si="48"/>
        <v>300</v>
      </c>
      <c r="J631" s="8" t="b">
        <f>AND(C636&gt;30,E636&lt;=0.05)</f>
        <v>0</v>
      </c>
      <c r="K631" s="9" t="b">
        <f t="shared" si="49"/>
        <v>0</v>
      </c>
      <c r="L631" s="10" t="b">
        <f t="shared" si="50"/>
        <v>0</v>
      </c>
    </row>
    <row r="632" spans="1:12" x14ac:dyDescent="0.25">
      <c r="A632">
        <v>10485</v>
      </c>
      <c r="B632">
        <v>70</v>
      </c>
      <c r="C632">
        <v>12</v>
      </c>
      <c r="D632">
        <v>60</v>
      </c>
      <c r="E632">
        <v>0.1</v>
      </c>
      <c r="F632" s="11">
        <f t="shared" si="46"/>
        <v>600</v>
      </c>
      <c r="G632" s="12">
        <f t="shared" si="47"/>
        <v>600</v>
      </c>
      <c r="H632" s="13">
        <f t="shared" si="48"/>
        <v>600</v>
      </c>
      <c r="J632" s="8" t="b">
        <f>AND(C637&gt;30,E637&lt;=0.05)</f>
        <v>0</v>
      </c>
      <c r="K632" s="9" t="b">
        <f t="shared" si="49"/>
        <v>0</v>
      </c>
      <c r="L632" s="10" t="b">
        <f t="shared" si="50"/>
        <v>0</v>
      </c>
    </row>
    <row r="633" spans="1:12" x14ac:dyDescent="0.25">
      <c r="A633">
        <v>10486</v>
      </c>
      <c r="B633">
        <v>11</v>
      </c>
      <c r="C633">
        <v>16.8</v>
      </c>
      <c r="D633">
        <v>5</v>
      </c>
      <c r="E633">
        <v>0</v>
      </c>
      <c r="F633" s="11" t="e">
        <f t="shared" si="46"/>
        <v>#DIV/0!</v>
      </c>
      <c r="G633" s="12">
        <f t="shared" si="47"/>
        <v>0</v>
      </c>
      <c r="H633" s="13" t="str">
        <f t="shared" si="48"/>
        <v>Error</v>
      </c>
      <c r="J633" s="8" t="b">
        <f>AND(C638&gt;30,E638&lt;=0.05)</f>
        <v>0</v>
      </c>
      <c r="K633" s="9" t="b">
        <f t="shared" si="49"/>
        <v>0</v>
      </c>
      <c r="L633" s="10" t="b">
        <f t="shared" si="50"/>
        <v>1</v>
      </c>
    </row>
    <row r="634" spans="1:12" x14ac:dyDescent="0.25">
      <c r="A634">
        <v>10486</v>
      </c>
      <c r="B634">
        <v>51</v>
      </c>
      <c r="C634">
        <v>42.4</v>
      </c>
      <c r="D634">
        <v>25</v>
      </c>
      <c r="E634">
        <v>0</v>
      </c>
      <c r="F634" s="11" t="e">
        <f t="shared" si="46"/>
        <v>#DIV/0!</v>
      </c>
      <c r="G634" s="12">
        <f t="shared" si="47"/>
        <v>0</v>
      </c>
      <c r="H634" s="13" t="str">
        <f t="shared" si="48"/>
        <v>Error</v>
      </c>
      <c r="J634" s="8" t="b">
        <f>AND(C639&gt;30,E639&lt;=0.05)</f>
        <v>1</v>
      </c>
      <c r="K634" s="9" t="b">
        <f t="shared" si="49"/>
        <v>1</v>
      </c>
      <c r="L634" s="10" t="b">
        <f t="shared" si="50"/>
        <v>1</v>
      </c>
    </row>
    <row r="635" spans="1:12" x14ac:dyDescent="0.25">
      <c r="A635">
        <v>10486</v>
      </c>
      <c r="B635">
        <v>74</v>
      </c>
      <c r="C635">
        <v>8</v>
      </c>
      <c r="D635">
        <v>16</v>
      </c>
      <c r="E635">
        <v>0</v>
      </c>
      <c r="F635" s="11" t="e">
        <f t="shared" si="46"/>
        <v>#DIV/0!</v>
      </c>
      <c r="G635" s="12">
        <f t="shared" si="47"/>
        <v>0</v>
      </c>
      <c r="H635" s="13" t="str">
        <f t="shared" si="48"/>
        <v>Error</v>
      </c>
      <c r="J635" s="8" t="b">
        <f>AND(C640&gt;30,E640&lt;=0.05)</f>
        <v>0</v>
      </c>
      <c r="K635" s="9" t="b">
        <f t="shared" si="49"/>
        <v>0</v>
      </c>
      <c r="L635" s="10" t="b">
        <f t="shared" si="50"/>
        <v>1</v>
      </c>
    </row>
    <row r="636" spans="1:12" x14ac:dyDescent="0.25">
      <c r="A636">
        <v>10487</v>
      </c>
      <c r="B636">
        <v>19</v>
      </c>
      <c r="C636">
        <v>7.3</v>
      </c>
      <c r="D636">
        <v>5</v>
      </c>
      <c r="E636">
        <v>0</v>
      </c>
      <c r="F636" s="11" t="e">
        <f t="shared" si="46"/>
        <v>#DIV/0!</v>
      </c>
      <c r="G636" s="12">
        <f t="shared" si="47"/>
        <v>0</v>
      </c>
      <c r="H636" s="13" t="str">
        <f t="shared" si="48"/>
        <v>Error</v>
      </c>
      <c r="J636" s="8" t="b">
        <f>AND(C641&gt;30,E641&lt;=0.05)</f>
        <v>0</v>
      </c>
      <c r="K636" s="9" t="b">
        <f t="shared" si="49"/>
        <v>0</v>
      </c>
      <c r="L636" s="10" t="b">
        <f t="shared" si="50"/>
        <v>1</v>
      </c>
    </row>
    <row r="637" spans="1:12" x14ac:dyDescent="0.25">
      <c r="A637">
        <v>10487</v>
      </c>
      <c r="B637">
        <v>26</v>
      </c>
      <c r="C637">
        <v>24.9</v>
      </c>
      <c r="D637">
        <v>30</v>
      </c>
      <c r="E637">
        <v>0</v>
      </c>
      <c r="F637" s="11" t="e">
        <f t="shared" si="46"/>
        <v>#DIV/0!</v>
      </c>
      <c r="G637" s="12">
        <f t="shared" si="47"/>
        <v>0</v>
      </c>
      <c r="H637" s="13" t="str">
        <f t="shared" si="48"/>
        <v>Error</v>
      </c>
      <c r="J637" s="8" t="b">
        <f>AND(C642&gt;30,E642&lt;=0.05)</f>
        <v>0</v>
      </c>
      <c r="K637" s="9" t="b">
        <f t="shared" si="49"/>
        <v>0</v>
      </c>
      <c r="L637" s="10" t="b">
        <f t="shared" si="50"/>
        <v>1</v>
      </c>
    </row>
    <row r="638" spans="1:12" x14ac:dyDescent="0.25">
      <c r="A638">
        <v>10487</v>
      </c>
      <c r="B638">
        <v>54</v>
      </c>
      <c r="C638">
        <v>5.9</v>
      </c>
      <c r="D638">
        <v>24</v>
      </c>
      <c r="E638">
        <v>0.25</v>
      </c>
      <c r="F638" s="11">
        <f t="shared" si="46"/>
        <v>96</v>
      </c>
      <c r="G638" s="12">
        <f t="shared" si="47"/>
        <v>96</v>
      </c>
      <c r="H638" s="13">
        <f t="shared" si="48"/>
        <v>96</v>
      </c>
      <c r="J638" s="8" t="b">
        <f>AND(C643&gt;30,E643&lt;=0.05)</f>
        <v>1</v>
      </c>
      <c r="K638" s="9" t="b">
        <f t="shared" si="49"/>
        <v>0</v>
      </c>
      <c r="L638" s="10" t="b">
        <f t="shared" si="50"/>
        <v>0</v>
      </c>
    </row>
    <row r="639" spans="1:12" x14ac:dyDescent="0.25">
      <c r="A639">
        <v>10488</v>
      </c>
      <c r="B639">
        <v>59</v>
      </c>
      <c r="C639">
        <v>44</v>
      </c>
      <c r="D639">
        <v>30</v>
      </c>
      <c r="E639">
        <v>0</v>
      </c>
      <c r="F639" s="11" t="e">
        <f t="shared" si="46"/>
        <v>#DIV/0!</v>
      </c>
      <c r="G639" s="12">
        <f t="shared" si="47"/>
        <v>0</v>
      </c>
      <c r="H639" s="13" t="str">
        <f t="shared" si="48"/>
        <v>Error</v>
      </c>
      <c r="J639" s="8" t="b">
        <f>AND(C644&gt;30,E644&lt;=0.05)</f>
        <v>0</v>
      </c>
      <c r="K639" s="9" t="b">
        <f t="shared" si="49"/>
        <v>1</v>
      </c>
      <c r="L639" s="10" t="b">
        <f t="shared" si="50"/>
        <v>1</v>
      </c>
    </row>
    <row r="640" spans="1:12" x14ac:dyDescent="0.25">
      <c r="A640">
        <v>10488</v>
      </c>
      <c r="B640">
        <v>73</v>
      </c>
      <c r="C640">
        <v>12</v>
      </c>
      <c r="D640">
        <v>20</v>
      </c>
      <c r="E640">
        <v>0.2</v>
      </c>
      <c r="F640" s="11">
        <f t="shared" si="46"/>
        <v>100</v>
      </c>
      <c r="G640" s="12">
        <f t="shared" si="47"/>
        <v>100</v>
      </c>
      <c r="H640" s="13">
        <f t="shared" si="48"/>
        <v>100</v>
      </c>
      <c r="J640" s="8" t="b">
        <f>AND(C645&gt;30,E645&lt;=0.05)</f>
        <v>0</v>
      </c>
      <c r="K640" s="9" t="b">
        <f t="shared" si="49"/>
        <v>0</v>
      </c>
      <c r="L640" s="10" t="b">
        <f t="shared" si="50"/>
        <v>0</v>
      </c>
    </row>
    <row r="641" spans="1:12" x14ac:dyDescent="0.25">
      <c r="A641">
        <v>10489</v>
      </c>
      <c r="B641">
        <v>11</v>
      </c>
      <c r="C641">
        <v>16.8</v>
      </c>
      <c r="D641">
        <v>15</v>
      </c>
      <c r="E641">
        <v>0.25</v>
      </c>
      <c r="F641" s="11">
        <f t="shared" si="46"/>
        <v>60</v>
      </c>
      <c r="G641" s="12">
        <f t="shared" si="47"/>
        <v>60</v>
      </c>
      <c r="H641" s="13">
        <f t="shared" si="48"/>
        <v>60</v>
      </c>
      <c r="J641" s="8" t="b">
        <f>AND(C646&gt;30,E646&lt;=0.05)</f>
        <v>0</v>
      </c>
      <c r="K641" s="9" t="b">
        <f t="shared" si="49"/>
        <v>0</v>
      </c>
      <c r="L641" s="10" t="b">
        <f t="shared" si="50"/>
        <v>0</v>
      </c>
    </row>
    <row r="642" spans="1:12" x14ac:dyDescent="0.25">
      <c r="A642">
        <v>10489</v>
      </c>
      <c r="B642">
        <v>16</v>
      </c>
      <c r="C642">
        <v>13.9</v>
      </c>
      <c r="D642">
        <v>18</v>
      </c>
      <c r="E642">
        <v>0</v>
      </c>
      <c r="F642" s="11" t="e">
        <f t="shared" si="46"/>
        <v>#DIV/0!</v>
      </c>
      <c r="G642" s="12">
        <f t="shared" si="47"/>
        <v>0</v>
      </c>
      <c r="H642" s="13" t="str">
        <f t="shared" si="48"/>
        <v>Error</v>
      </c>
      <c r="J642" s="8" t="b">
        <f>AND(C647&gt;30,E647&lt;=0.05)</f>
        <v>0</v>
      </c>
      <c r="K642" s="9" t="b">
        <f t="shared" si="49"/>
        <v>0</v>
      </c>
      <c r="L642" s="10" t="b">
        <f t="shared" si="50"/>
        <v>1</v>
      </c>
    </row>
    <row r="643" spans="1:12" x14ac:dyDescent="0.25">
      <c r="A643">
        <v>10490</v>
      </c>
      <c r="B643">
        <v>59</v>
      </c>
      <c r="C643">
        <v>44</v>
      </c>
      <c r="D643">
        <v>60</v>
      </c>
      <c r="E643">
        <v>0</v>
      </c>
      <c r="F643" s="11" t="e">
        <f t="shared" ref="F643:F706" si="51">SUM(D643/E643)</f>
        <v>#DIV/0!</v>
      </c>
      <c r="G643" s="12">
        <f t="shared" ref="G643:G706" si="52">IFERROR(D643/E643,0)</f>
        <v>0</v>
      </c>
      <c r="H643" s="13" t="str">
        <f t="shared" ref="H643:H706" si="53">IFERROR(D643/E643,"Error")</f>
        <v>Error</v>
      </c>
      <c r="J643" s="8" t="b">
        <f>AND(C648&gt;30,E648&lt;=0.05)</f>
        <v>0</v>
      </c>
      <c r="K643" s="9" t="b">
        <f t="shared" ref="K643:K706" si="54">AND(C643&gt;30)</f>
        <v>1</v>
      </c>
      <c r="L643" s="10" t="b">
        <f t="shared" ref="L643:L706" si="55">AND(E643&lt;0.05)</f>
        <v>1</v>
      </c>
    </row>
    <row r="644" spans="1:12" x14ac:dyDescent="0.25">
      <c r="A644">
        <v>10490</v>
      </c>
      <c r="B644">
        <v>68</v>
      </c>
      <c r="C644">
        <v>10</v>
      </c>
      <c r="D644">
        <v>30</v>
      </c>
      <c r="E644">
        <v>0</v>
      </c>
      <c r="F644" s="11" t="e">
        <f t="shared" si="51"/>
        <v>#DIV/0!</v>
      </c>
      <c r="G644" s="12">
        <f t="shared" si="52"/>
        <v>0</v>
      </c>
      <c r="H644" s="13" t="str">
        <f t="shared" si="53"/>
        <v>Error</v>
      </c>
      <c r="J644" s="8" t="b">
        <f>AND(C649&gt;30,E649&lt;=0.05)</f>
        <v>0</v>
      </c>
      <c r="K644" s="9" t="b">
        <f t="shared" si="54"/>
        <v>0</v>
      </c>
      <c r="L644" s="10" t="b">
        <f t="shared" si="55"/>
        <v>1</v>
      </c>
    </row>
    <row r="645" spans="1:12" x14ac:dyDescent="0.25">
      <c r="A645">
        <v>10490</v>
      </c>
      <c r="B645">
        <v>75</v>
      </c>
      <c r="C645">
        <v>6.2</v>
      </c>
      <c r="D645">
        <v>36</v>
      </c>
      <c r="E645">
        <v>0</v>
      </c>
      <c r="F645" s="11" t="e">
        <f t="shared" si="51"/>
        <v>#DIV/0!</v>
      </c>
      <c r="G645" s="12">
        <f t="shared" si="52"/>
        <v>0</v>
      </c>
      <c r="H645" s="13" t="str">
        <f t="shared" si="53"/>
        <v>Error</v>
      </c>
      <c r="J645" s="8" t="b">
        <f>AND(C650&gt;30,E650&lt;=0.05)</f>
        <v>0</v>
      </c>
      <c r="K645" s="9" t="b">
        <f t="shared" si="54"/>
        <v>0</v>
      </c>
      <c r="L645" s="10" t="b">
        <f t="shared" si="55"/>
        <v>1</v>
      </c>
    </row>
    <row r="646" spans="1:12" x14ac:dyDescent="0.25">
      <c r="A646">
        <v>10491</v>
      </c>
      <c r="B646">
        <v>44</v>
      </c>
      <c r="C646">
        <v>15.5</v>
      </c>
      <c r="D646">
        <v>15</v>
      </c>
      <c r="E646">
        <v>0.15</v>
      </c>
      <c r="F646" s="11">
        <f t="shared" si="51"/>
        <v>100</v>
      </c>
      <c r="G646" s="12">
        <f t="shared" si="52"/>
        <v>100</v>
      </c>
      <c r="H646" s="13">
        <f t="shared" si="53"/>
        <v>100</v>
      </c>
      <c r="J646" s="8" t="b">
        <f>AND(C651&gt;30,E651&lt;=0.05)</f>
        <v>0</v>
      </c>
      <c r="K646" s="9" t="b">
        <f t="shared" si="54"/>
        <v>0</v>
      </c>
      <c r="L646" s="10" t="b">
        <f t="shared" si="55"/>
        <v>0</v>
      </c>
    </row>
    <row r="647" spans="1:12" x14ac:dyDescent="0.25">
      <c r="A647">
        <v>10491</v>
      </c>
      <c r="B647">
        <v>77</v>
      </c>
      <c r="C647">
        <v>10.4</v>
      </c>
      <c r="D647">
        <v>7</v>
      </c>
      <c r="E647">
        <v>0.15</v>
      </c>
      <c r="F647" s="11">
        <f t="shared" si="51"/>
        <v>46.666666666666671</v>
      </c>
      <c r="G647" s="12">
        <f t="shared" si="52"/>
        <v>46.666666666666671</v>
      </c>
      <c r="H647" s="13">
        <f t="shared" si="53"/>
        <v>46.666666666666671</v>
      </c>
      <c r="J647" s="8" t="b">
        <f>AND(C652&gt;30,E652&lt;=0.05)</f>
        <v>0</v>
      </c>
      <c r="K647" s="9" t="b">
        <f t="shared" si="54"/>
        <v>0</v>
      </c>
      <c r="L647" s="10" t="b">
        <f t="shared" si="55"/>
        <v>0</v>
      </c>
    </row>
    <row r="648" spans="1:12" x14ac:dyDescent="0.25">
      <c r="A648">
        <v>10492</v>
      </c>
      <c r="B648">
        <v>25</v>
      </c>
      <c r="C648">
        <v>11.2</v>
      </c>
      <c r="D648">
        <v>60</v>
      </c>
      <c r="E648">
        <v>0.05</v>
      </c>
      <c r="F648" s="11">
        <f t="shared" si="51"/>
        <v>1200</v>
      </c>
      <c r="G648" s="12">
        <f t="shared" si="52"/>
        <v>1200</v>
      </c>
      <c r="H648" s="13">
        <f t="shared" si="53"/>
        <v>1200</v>
      </c>
      <c r="J648" s="8" t="b">
        <f>AND(C653&gt;30,E653&lt;=0.05)</f>
        <v>1</v>
      </c>
      <c r="K648" s="9" t="b">
        <f t="shared" si="54"/>
        <v>0</v>
      </c>
      <c r="L648" s="10" t="b">
        <f t="shared" si="55"/>
        <v>0</v>
      </c>
    </row>
    <row r="649" spans="1:12" x14ac:dyDescent="0.25">
      <c r="A649">
        <v>10492</v>
      </c>
      <c r="B649">
        <v>42</v>
      </c>
      <c r="C649">
        <v>11.2</v>
      </c>
      <c r="D649">
        <v>20</v>
      </c>
      <c r="E649">
        <v>0.05</v>
      </c>
      <c r="F649" s="11">
        <f t="shared" si="51"/>
        <v>400</v>
      </c>
      <c r="G649" s="12">
        <f t="shared" si="52"/>
        <v>400</v>
      </c>
      <c r="H649" s="13">
        <f t="shared" si="53"/>
        <v>400</v>
      </c>
      <c r="J649" s="8" t="b">
        <f>AND(C654&gt;30,E654&lt;=0.05)</f>
        <v>0</v>
      </c>
      <c r="K649" s="9" t="b">
        <f t="shared" si="54"/>
        <v>0</v>
      </c>
      <c r="L649" s="10" t="b">
        <f t="shared" si="55"/>
        <v>0</v>
      </c>
    </row>
    <row r="650" spans="1:12" x14ac:dyDescent="0.25">
      <c r="A650">
        <v>10493</v>
      </c>
      <c r="B650">
        <v>65</v>
      </c>
      <c r="C650">
        <v>16.8</v>
      </c>
      <c r="D650">
        <v>15</v>
      </c>
      <c r="E650">
        <v>0.1</v>
      </c>
      <c r="F650" s="11">
        <f t="shared" si="51"/>
        <v>150</v>
      </c>
      <c r="G650" s="12">
        <f t="shared" si="52"/>
        <v>150</v>
      </c>
      <c r="H650" s="13">
        <f t="shared" si="53"/>
        <v>150</v>
      </c>
      <c r="J650" s="8" t="b">
        <f>AND(C655&gt;30,E655&lt;=0.05)</f>
        <v>0</v>
      </c>
      <c r="K650" s="9" t="b">
        <f t="shared" si="54"/>
        <v>0</v>
      </c>
      <c r="L650" s="10" t="b">
        <f t="shared" si="55"/>
        <v>0</v>
      </c>
    </row>
    <row r="651" spans="1:12" x14ac:dyDescent="0.25">
      <c r="A651">
        <v>10493</v>
      </c>
      <c r="B651">
        <v>66</v>
      </c>
      <c r="C651">
        <v>13.6</v>
      </c>
      <c r="D651">
        <v>10</v>
      </c>
      <c r="E651">
        <v>0.1</v>
      </c>
      <c r="F651" s="11">
        <f t="shared" si="51"/>
        <v>100</v>
      </c>
      <c r="G651" s="12">
        <f t="shared" si="52"/>
        <v>100</v>
      </c>
      <c r="H651" s="13">
        <f t="shared" si="53"/>
        <v>100</v>
      </c>
      <c r="J651" s="8" t="b">
        <f>AND(C656&gt;30,E656&lt;=0.05)</f>
        <v>0</v>
      </c>
      <c r="K651" s="9" t="b">
        <f t="shared" si="54"/>
        <v>0</v>
      </c>
      <c r="L651" s="10" t="b">
        <f t="shared" si="55"/>
        <v>0</v>
      </c>
    </row>
    <row r="652" spans="1:12" x14ac:dyDescent="0.25">
      <c r="A652">
        <v>10493</v>
      </c>
      <c r="B652">
        <v>69</v>
      </c>
      <c r="C652">
        <v>28.8</v>
      </c>
      <c r="D652">
        <v>10</v>
      </c>
      <c r="E652">
        <v>0.1</v>
      </c>
      <c r="F652" s="11">
        <f t="shared" si="51"/>
        <v>100</v>
      </c>
      <c r="G652" s="12">
        <f t="shared" si="52"/>
        <v>100</v>
      </c>
      <c r="H652" s="13">
        <f t="shared" si="53"/>
        <v>100</v>
      </c>
      <c r="J652" s="8" t="b">
        <f>AND(C657&gt;30,E657&lt;=0.05)</f>
        <v>0</v>
      </c>
      <c r="K652" s="9" t="b">
        <f t="shared" si="54"/>
        <v>0</v>
      </c>
      <c r="L652" s="10" t="b">
        <f t="shared" si="55"/>
        <v>0</v>
      </c>
    </row>
    <row r="653" spans="1:12" x14ac:dyDescent="0.25">
      <c r="A653">
        <v>10494</v>
      </c>
      <c r="B653">
        <v>56</v>
      </c>
      <c r="C653">
        <v>30.4</v>
      </c>
      <c r="D653">
        <v>30</v>
      </c>
      <c r="E653">
        <v>0</v>
      </c>
      <c r="F653" s="11" t="e">
        <f t="shared" si="51"/>
        <v>#DIV/0!</v>
      </c>
      <c r="G653" s="12">
        <f t="shared" si="52"/>
        <v>0</v>
      </c>
      <c r="H653" s="13" t="str">
        <f t="shared" si="53"/>
        <v>Error</v>
      </c>
      <c r="J653" s="8" t="b">
        <f>AND(C658&gt;30,E658&lt;=0.05)</f>
        <v>1</v>
      </c>
      <c r="K653" s="9" t="b">
        <f t="shared" si="54"/>
        <v>1</v>
      </c>
      <c r="L653" s="10" t="b">
        <f t="shared" si="55"/>
        <v>1</v>
      </c>
    </row>
    <row r="654" spans="1:12" x14ac:dyDescent="0.25">
      <c r="A654">
        <v>10495</v>
      </c>
      <c r="B654">
        <v>23</v>
      </c>
      <c r="C654">
        <v>7.2</v>
      </c>
      <c r="D654">
        <v>10</v>
      </c>
      <c r="E654">
        <v>0</v>
      </c>
      <c r="F654" s="11" t="e">
        <f t="shared" si="51"/>
        <v>#DIV/0!</v>
      </c>
      <c r="G654" s="12">
        <f t="shared" si="52"/>
        <v>0</v>
      </c>
      <c r="H654" s="13" t="str">
        <f t="shared" si="53"/>
        <v>Error</v>
      </c>
      <c r="J654" s="8" t="b">
        <f>AND(C659&gt;30,E659&lt;=0.05)</f>
        <v>0</v>
      </c>
      <c r="K654" s="9" t="b">
        <f t="shared" si="54"/>
        <v>0</v>
      </c>
      <c r="L654" s="10" t="b">
        <f t="shared" si="55"/>
        <v>1</v>
      </c>
    </row>
    <row r="655" spans="1:12" x14ac:dyDescent="0.25">
      <c r="A655">
        <v>10495</v>
      </c>
      <c r="B655">
        <v>41</v>
      </c>
      <c r="C655">
        <v>7.7</v>
      </c>
      <c r="D655">
        <v>20</v>
      </c>
      <c r="E655">
        <v>0</v>
      </c>
      <c r="F655" s="11" t="e">
        <f t="shared" si="51"/>
        <v>#DIV/0!</v>
      </c>
      <c r="G655" s="12">
        <f t="shared" si="52"/>
        <v>0</v>
      </c>
      <c r="H655" s="13" t="str">
        <f t="shared" si="53"/>
        <v>Error</v>
      </c>
      <c r="J655" s="8" t="b">
        <f>AND(C660&gt;30,E660&lt;=0.05)</f>
        <v>0</v>
      </c>
      <c r="K655" s="9" t="b">
        <f t="shared" si="54"/>
        <v>0</v>
      </c>
      <c r="L655" s="10" t="b">
        <f t="shared" si="55"/>
        <v>1</v>
      </c>
    </row>
    <row r="656" spans="1:12" x14ac:dyDescent="0.25">
      <c r="A656">
        <v>10495</v>
      </c>
      <c r="B656">
        <v>77</v>
      </c>
      <c r="C656">
        <v>10.4</v>
      </c>
      <c r="D656">
        <v>5</v>
      </c>
      <c r="E656">
        <v>0</v>
      </c>
      <c r="F656" s="11" t="e">
        <f t="shared" si="51"/>
        <v>#DIV/0!</v>
      </c>
      <c r="G656" s="12">
        <f t="shared" si="52"/>
        <v>0</v>
      </c>
      <c r="H656" s="13" t="str">
        <f t="shared" si="53"/>
        <v>Error</v>
      </c>
      <c r="J656" s="8" t="b">
        <f>AND(C661&gt;30,E661&lt;=0.05)</f>
        <v>0</v>
      </c>
      <c r="K656" s="9" t="b">
        <f t="shared" si="54"/>
        <v>0</v>
      </c>
      <c r="L656" s="10" t="b">
        <f t="shared" si="55"/>
        <v>1</v>
      </c>
    </row>
    <row r="657" spans="1:12" x14ac:dyDescent="0.25">
      <c r="A657">
        <v>10496</v>
      </c>
      <c r="B657">
        <v>31</v>
      </c>
      <c r="C657">
        <v>10</v>
      </c>
      <c r="D657">
        <v>20</v>
      </c>
      <c r="E657">
        <v>0.05</v>
      </c>
      <c r="F657" s="11">
        <f t="shared" si="51"/>
        <v>400</v>
      </c>
      <c r="G657" s="12">
        <f t="shared" si="52"/>
        <v>400</v>
      </c>
      <c r="H657" s="13">
        <f t="shared" si="53"/>
        <v>400</v>
      </c>
      <c r="J657" s="8" t="b">
        <f>AND(C662&gt;30,E662&lt;=0.05)</f>
        <v>0</v>
      </c>
      <c r="K657" s="9" t="b">
        <f t="shared" si="54"/>
        <v>0</v>
      </c>
      <c r="L657" s="10" t="b">
        <f t="shared" si="55"/>
        <v>0</v>
      </c>
    </row>
    <row r="658" spans="1:12" x14ac:dyDescent="0.25">
      <c r="A658">
        <v>10497</v>
      </c>
      <c r="B658">
        <v>56</v>
      </c>
      <c r="C658">
        <v>30.4</v>
      </c>
      <c r="D658">
        <v>14</v>
      </c>
      <c r="E658">
        <v>0</v>
      </c>
      <c r="F658" s="11" t="e">
        <f t="shared" si="51"/>
        <v>#DIV/0!</v>
      </c>
      <c r="G658" s="12">
        <f t="shared" si="52"/>
        <v>0</v>
      </c>
      <c r="H658" s="13" t="str">
        <f t="shared" si="53"/>
        <v>Error</v>
      </c>
      <c r="J658" s="8" t="b">
        <f>AND(C663&gt;30,E663&lt;=0.05)</f>
        <v>0</v>
      </c>
      <c r="K658" s="9" t="b">
        <f t="shared" si="54"/>
        <v>1</v>
      </c>
      <c r="L658" s="10" t="b">
        <f t="shared" si="55"/>
        <v>1</v>
      </c>
    </row>
    <row r="659" spans="1:12" x14ac:dyDescent="0.25">
      <c r="A659">
        <v>10497</v>
      </c>
      <c r="B659">
        <v>72</v>
      </c>
      <c r="C659">
        <v>27.8</v>
      </c>
      <c r="D659">
        <v>25</v>
      </c>
      <c r="E659">
        <v>0</v>
      </c>
      <c r="F659" s="11" t="e">
        <f t="shared" si="51"/>
        <v>#DIV/0!</v>
      </c>
      <c r="G659" s="12">
        <f t="shared" si="52"/>
        <v>0</v>
      </c>
      <c r="H659" s="13" t="str">
        <f t="shared" si="53"/>
        <v>Error</v>
      </c>
      <c r="J659" s="8" t="b">
        <f>AND(C664&gt;30,E664&lt;=0.05)</f>
        <v>1</v>
      </c>
      <c r="K659" s="9" t="b">
        <f t="shared" si="54"/>
        <v>0</v>
      </c>
      <c r="L659" s="10" t="b">
        <f t="shared" si="55"/>
        <v>1</v>
      </c>
    </row>
    <row r="660" spans="1:12" x14ac:dyDescent="0.25">
      <c r="A660">
        <v>10497</v>
      </c>
      <c r="B660">
        <v>77</v>
      </c>
      <c r="C660">
        <v>10.4</v>
      </c>
      <c r="D660">
        <v>25</v>
      </c>
      <c r="E660">
        <v>0</v>
      </c>
      <c r="F660" s="11" t="e">
        <f t="shared" si="51"/>
        <v>#DIV/0!</v>
      </c>
      <c r="G660" s="12">
        <f t="shared" si="52"/>
        <v>0</v>
      </c>
      <c r="H660" s="13" t="str">
        <f t="shared" si="53"/>
        <v>Error</v>
      </c>
      <c r="J660" s="8" t="b">
        <f>AND(C665&gt;30,E665&lt;=0.05)</f>
        <v>0</v>
      </c>
      <c r="K660" s="9" t="b">
        <f t="shared" si="54"/>
        <v>0</v>
      </c>
      <c r="L660" s="10" t="b">
        <f t="shared" si="55"/>
        <v>1</v>
      </c>
    </row>
    <row r="661" spans="1:12" x14ac:dyDescent="0.25">
      <c r="A661">
        <v>10498</v>
      </c>
      <c r="B661">
        <v>24</v>
      </c>
      <c r="C661">
        <v>4.5</v>
      </c>
      <c r="D661">
        <v>14</v>
      </c>
      <c r="E661">
        <v>0</v>
      </c>
      <c r="F661" s="11" t="e">
        <f t="shared" si="51"/>
        <v>#DIV/0!</v>
      </c>
      <c r="G661" s="12">
        <f t="shared" si="52"/>
        <v>0</v>
      </c>
      <c r="H661" s="13" t="str">
        <f t="shared" si="53"/>
        <v>Error</v>
      </c>
      <c r="J661" s="8" t="b">
        <f>AND(C666&gt;30,E666&lt;=0.05)</f>
        <v>0</v>
      </c>
      <c r="K661" s="9" t="b">
        <f t="shared" si="54"/>
        <v>0</v>
      </c>
      <c r="L661" s="10" t="b">
        <f t="shared" si="55"/>
        <v>1</v>
      </c>
    </row>
    <row r="662" spans="1:12" x14ac:dyDescent="0.25">
      <c r="A662">
        <v>10498</v>
      </c>
      <c r="B662">
        <v>40</v>
      </c>
      <c r="C662">
        <v>18.399999999999999</v>
      </c>
      <c r="D662">
        <v>5</v>
      </c>
      <c r="E662">
        <v>0</v>
      </c>
      <c r="F662" s="11" t="e">
        <f t="shared" si="51"/>
        <v>#DIV/0!</v>
      </c>
      <c r="G662" s="12">
        <f t="shared" si="52"/>
        <v>0</v>
      </c>
      <c r="H662" s="13" t="str">
        <f t="shared" si="53"/>
        <v>Error</v>
      </c>
      <c r="J662" s="8" t="b">
        <f>AND(C667&gt;30,E667&lt;=0.05)</f>
        <v>1</v>
      </c>
      <c r="K662" s="9" t="b">
        <f t="shared" si="54"/>
        <v>0</v>
      </c>
      <c r="L662" s="10" t="b">
        <f t="shared" si="55"/>
        <v>1</v>
      </c>
    </row>
    <row r="663" spans="1:12" x14ac:dyDescent="0.25">
      <c r="A663">
        <v>10498</v>
      </c>
      <c r="B663">
        <v>42</v>
      </c>
      <c r="C663">
        <v>14</v>
      </c>
      <c r="D663">
        <v>30</v>
      </c>
      <c r="E663">
        <v>0</v>
      </c>
      <c r="F663" s="11" t="e">
        <f t="shared" si="51"/>
        <v>#DIV/0!</v>
      </c>
      <c r="G663" s="12">
        <f t="shared" si="52"/>
        <v>0</v>
      </c>
      <c r="H663" s="13" t="str">
        <f t="shared" si="53"/>
        <v>Error</v>
      </c>
      <c r="J663" s="8" t="b">
        <f>AND(C668&gt;30,E668&lt;=0.05)</f>
        <v>0</v>
      </c>
      <c r="K663" s="9" t="b">
        <f t="shared" si="54"/>
        <v>0</v>
      </c>
      <c r="L663" s="10" t="b">
        <f t="shared" si="55"/>
        <v>1</v>
      </c>
    </row>
    <row r="664" spans="1:12" x14ac:dyDescent="0.25">
      <c r="A664">
        <v>10499</v>
      </c>
      <c r="B664">
        <v>28</v>
      </c>
      <c r="C664">
        <v>45.6</v>
      </c>
      <c r="D664">
        <v>20</v>
      </c>
      <c r="E664">
        <v>0</v>
      </c>
      <c r="F664" s="11" t="e">
        <f t="shared" si="51"/>
        <v>#DIV/0!</v>
      </c>
      <c r="G664" s="12">
        <f t="shared" si="52"/>
        <v>0</v>
      </c>
      <c r="H664" s="13" t="str">
        <f t="shared" si="53"/>
        <v>Error</v>
      </c>
      <c r="J664" s="8" t="b">
        <f>AND(C669&gt;30,E669&lt;=0.05)</f>
        <v>0</v>
      </c>
      <c r="K664" s="9" t="b">
        <f t="shared" si="54"/>
        <v>1</v>
      </c>
      <c r="L664" s="10" t="b">
        <f t="shared" si="55"/>
        <v>1</v>
      </c>
    </row>
    <row r="665" spans="1:12" x14ac:dyDescent="0.25">
      <c r="A665">
        <v>10499</v>
      </c>
      <c r="B665">
        <v>49</v>
      </c>
      <c r="C665">
        <v>20</v>
      </c>
      <c r="D665">
        <v>25</v>
      </c>
      <c r="E665">
        <v>0</v>
      </c>
      <c r="F665" s="11" t="e">
        <f t="shared" si="51"/>
        <v>#DIV/0!</v>
      </c>
      <c r="G665" s="12">
        <f t="shared" si="52"/>
        <v>0</v>
      </c>
      <c r="H665" s="13" t="str">
        <f t="shared" si="53"/>
        <v>Error</v>
      </c>
      <c r="J665" s="8" t="b">
        <f>AND(C670&gt;30,E670&lt;=0.05)</f>
        <v>1</v>
      </c>
      <c r="K665" s="9" t="b">
        <f t="shared" si="54"/>
        <v>0</v>
      </c>
      <c r="L665" s="10" t="b">
        <f t="shared" si="55"/>
        <v>1</v>
      </c>
    </row>
    <row r="666" spans="1:12" x14ac:dyDescent="0.25">
      <c r="A666">
        <v>10500</v>
      </c>
      <c r="B666">
        <v>15</v>
      </c>
      <c r="C666">
        <v>15.5</v>
      </c>
      <c r="D666">
        <v>12</v>
      </c>
      <c r="E666">
        <v>0.05</v>
      </c>
      <c r="F666" s="11">
        <f t="shared" si="51"/>
        <v>240</v>
      </c>
      <c r="G666" s="12">
        <f t="shared" si="52"/>
        <v>240</v>
      </c>
      <c r="H666" s="13">
        <f t="shared" si="53"/>
        <v>240</v>
      </c>
      <c r="J666" s="8" t="b">
        <f>AND(C671&gt;30,E671&lt;=0.05)</f>
        <v>0</v>
      </c>
      <c r="K666" s="9" t="b">
        <f t="shared" si="54"/>
        <v>0</v>
      </c>
      <c r="L666" s="10" t="b">
        <f t="shared" si="55"/>
        <v>0</v>
      </c>
    </row>
    <row r="667" spans="1:12" x14ac:dyDescent="0.25">
      <c r="A667">
        <v>10500</v>
      </c>
      <c r="B667">
        <v>28</v>
      </c>
      <c r="C667">
        <v>45.6</v>
      </c>
      <c r="D667">
        <v>8</v>
      </c>
      <c r="E667">
        <v>0.05</v>
      </c>
      <c r="F667" s="11">
        <f t="shared" si="51"/>
        <v>160</v>
      </c>
      <c r="G667" s="12">
        <f t="shared" si="52"/>
        <v>160</v>
      </c>
      <c r="H667" s="13">
        <f t="shared" si="53"/>
        <v>160</v>
      </c>
      <c r="J667" s="8" t="b">
        <f>AND(C672&gt;30,E672&lt;=0.05)</f>
        <v>0</v>
      </c>
      <c r="K667" s="9" t="b">
        <f t="shared" si="54"/>
        <v>1</v>
      </c>
      <c r="L667" s="10" t="b">
        <f t="shared" si="55"/>
        <v>0</v>
      </c>
    </row>
    <row r="668" spans="1:12" x14ac:dyDescent="0.25">
      <c r="A668">
        <v>10501</v>
      </c>
      <c r="B668">
        <v>54</v>
      </c>
      <c r="C668">
        <v>7.45</v>
      </c>
      <c r="D668">
        <v>20</v>
      </c>
      <c r="E668">
        <v>0</v>
      </c>
      <c r="F668" s="11" t="e">
        <f t="shared" si="51"/>
        <v>#DIV/0!</v>
      </c>
      <c r="G668" s="12">
        <f t="shared" si="52"/>
        <v>0</v>
      </c>
      <c r="H668" s="13" t="str">
        <f t="shared" si="53"/>
        <v>Error</v>
      </c>
      <c r="J668" s="8" t="b">
        <f>AND(C673&gt;30,E673&lt;=0.05)</f>
        <v>0</v>
      </c>
      <c r="K668" s="9" t="b">
        <f t="shared" si="54"/>
        <v>0</v>
      </c>
      <c r="L668" s="10" t="b">
        <f t="shared" si="55"/>
        <v>1</v>
      </c>
    </row>
    <row r="669" spans="1:12" x14ac:dyDescent="0.25">
      <c r="A669">
        <v>10502</v>
      </c>
      <c r="B669">
        <v>45</v>
      </c>
      <c r="C669">
        <v>9.5</v>
      </c>
      <c r="D669">
        <v>21</v>
      </c>
      <c r="E669">
        <v>0</v>
      </c>
      <c r="F669" s="11" t="e">
        <f t="shared" si="51"/>
        <v>#DIV/0!</v>
      </c>
      <c r="G669" s="12">
        <f t="shared" si="52"/>
        <v>0</v>
      </c>
      <c r="H669" s="13" t="str">
        <f t="shared" si="53"/>
        <v>Error</v>
      </c>
      <c r="J669" s="8" t="b">
        <f>AND(C674&gt;30,E674&lt;=0.05)</f>
        <v>0</v>
      </c>
      <c r="K669" s="9" t="b">
        <f t="shared" si="54"/>
        <v>0</v>
      </c>
      <c r="L669" s="10" t="b">
        <f t="shared" si="55"/>
        <v>1</v>
      </c>
    </row>
    <row r="670" spans="1:12" x14ac:dyDescent="0.25">
      <c r="A670">
        <v>10502</v>
      </c>
      <c r="B670">
        <v>53</v>
      </c>
      <c r="C670">
        <v>32.799999999999997</v>
      </c>
      <c r="D670">
        <v>6</v>
      </c>
      <c r="E670">
        <v>0</v>
      </c>
      <c r="F670" s="11" t="e">
        <f t="shared" si="51"/>
        <v>#DIV/0!</v>
      </c>
      <c r="G670" s="12">
        <f t="shared" si="52"/>
        <v>0</v>
      </c>
      <c r="H670" s="13" t="str">
        <f t="shared" si="53"/>
        <v>Error</v>
      </c>
      <c r="J670" s="8" t="b">
        <f>AND(C675&gt;30,E675&lt;=0.05)</f>
        <v>0</v>
      </c>
      <c r="K670" s="9" t="b">
        <f t="shared" si="54"/>
        <v>1</v>
      </c>
      <c r="L670" s="10" t="b">
        <f t="shared" si="55"/>
        <v>1</v>
      </c>
    </row>
    <row r="671" spans="1:12" x14ac:dyDescent="0.25">
      <c r="A671">
        <v>10502</v>
      </c>
      <c r="B671">
        <v>67</v>
      </c>
      <c r="C671">
        <v>14</v>
      </c>
      <c r="D671">
        <v>30</v>
      </c>
      <c r="E671">
        <v>0</v>
      </c>
      <c r="F671" s="11" t="e">
        <f t="shared" si="51"/>
        <v>#DIV/0!</v>
      </c>
      <c r="G671" s="12">
        <f t="shared" si="52"/>
        <v>0</v>
      </c>
      <c r="H671" s="13" t="str">
        <f t="shared" si="53"/>
        <v>Error</v>
      </c>
      <c r="J671" s="8" t="b">
        <f>AND(C676&gt;30,E676&lt;=0.05)</f>
        <v>1</v>
      </c>
      <c r="K671" s="9" t="b">
        <f t="shared" si="54"/>
        <v>0</v>
      </c>
      <c r="L671" s="10" t="b">
        <f t="shared" si="55"/>
        <v>1</v>
      </c>
    </row>
    <row r="672" spans="1:12" x14ac:dyDescent="0.25">
      <c r="A672">
        <v>10503</v>
      </c>
      <c r="B672">
        <v>14</v>
      </c>
      <c r="C672">
        <v>23.25</v>
      </c>
      <c r="D672">
        <v>70</v>
      </c>
      <c r="E672">
        <v>0</v>
      </c>
      <c r="F672" s="11" t="e">
        <f t="shared" si="51"/>
        <v>#DIV/0!</v>
      </c>
      <c r="G672" s="12">
        <f t="shared" si="52"/>
        <v>0</v>
      </c>
      <c r="H672" s="13" t="str">
        <f t="shared" si="53"/>
        <v>Error</v>
      </c>
      <c r="J672" s="8" t="b">
        <f>AND(C677&gt;30,E677&lt;=0.05)</f>
        <v>0</v>
      </c>
      <c r="K672" s="9" t="b">
        <f t="shared" si="54"/>
        <v>0</v>
      </c>
      <c r="L672" s="10" t="b">
        <f t="shared" si="55"/>
        <v>1</v>
      </c>
    </row>
    <row r="673" spans="1:12" x14ac:dyDescent="0.25">
      <c r="A673">
        <v>10503</v>
      </c>
      <c r="B673">
        <v>65</v>
      </c>
      <c r="C673">
        <v>21.05</v>
      </c>
      <c r="D673">
        <v>20</v>
      </c>
      <c r="E673">
        <v>0</v>
      </c>
      <c r="F673" s="11" t="e">
        <f t="shared" si="51"/>
        <v>#DIV/0!</v>
      </c>
      <c r="G673" s="12">
        <f t="shared" si="52"/>
        <v>0</v>
      </c>
      <c r="H673" s="13" t="str">
        <f t="shared" si="53"/>
        <v>Error</v>
      </c>
      <c r="J673" s="8" t="b">
        <f>AND(C678&gt;30,E678&lt;=0.05)</f>
        <v>1</v>
      </c>
      <c r="K673" s="9" t="b">
        <f t="shared" si="54"/>
        <v>0</v>
      </c>
      <c r="L673" s="10" t="b">
        <f t="shared" si="55"/>
        <v>1</v>
      </c>
    </row>
    <row r="674" spans="1:12" x14ac:dyDescent="0.25">
      <c r="A674">
        <v>10504</v>
      </c>
      <c r="B674">
        <v>2</v>
      </c>
      <c r="C674">
        <v>19</v>
      </c>
      <c r="D674">
        <v>12</v>
      </c>
      <c r="E674">
        <v>0</v>
      </c>
      <c r="F674" s="11" t="e">
        <f t="shared" si="51"/>
        <v>#DIV/0!</v>
      </c>
      <c r="G674" s="12">
        <f t="shared" si="52"/>
        <v>0</v>
      </c>
      <c r="H674" s="13" t="str">
        <f t="shared" si="53"/>
        <v>Error</v>
      </c>
      <c r="J674" s="8" t="b">
        <f>AND(C679&gt;30,E679&lt;=0.05)</f>
        <v>0</v>
      </c>
      <c r="K674" s="9" t="b">
        <f t="shared" si="54"/>
        <v>0</v>
      </c>
      <c r="L674" s="10" t="b">
        <f t="shared" si="55"/>
        <v>1</v>
      </c>
    </row>
    <row r="675" spans="1:12" x14ac:dyDescent="0.25">
      <c r="A675">
        <v>10504</v>
      </c>
      <c r="B675">
        <v>21</v>
      </c>
      <c r="C675">
        <v>10</v>
      </c>
      <c r="D675">
        <v>12</v>
      </c>
      <c r="E675">
        <v>0</v>
      </c>
      <c r="F675" s="11" t="e">
        <f t="shared" si="51"/>
        <v>#DIV/0!</v>
      </c>
      <c r="G675" s="12">
        <f t="shared" si="52"/>
        <v>0</v>
      </c>
      <c r="H675" s="13" t="str">
        <f t="shared" si="53"/>
        <v>Error</v>
      </c>
      <c r="J675" s="8" t="b">
        <f>AND(C680&gt;30,E680&lt;=0.05)</f>
        <v>0</v>
      </c>
      <c r="K675" s="9" t="b">
        <f t="shared" si="54"/>
        <v>0</v>
      </c>
      <c r="L675" s="10" t="b">
        <f t="shared" si="55"/>
        <v>1</v>
      </c>
    </row>
    <row r="676" spans="1:12" x14ac:dyDescent="0.25">
      <c r="A676">
        <v>10504</v>
      </c>
      <c r="B676">
        <v>53</v>
      </c>
      <c r="C676">
        <v>32.799999999999997</v>
      </c>
      <c r="D676">
        <v>10</v>
      </c>
      <c r="E676">
        <v>0</v>
      </c>
      <c r="F676" s="11" t="e">
        <f t="shared" si="51"/>
        <v>#DIV/0!</v>
      </c>
      <c r="G676" s="12">
        <f t="shared" si="52"/>
        <v>0</v>
      </c>
      <c r="H676" s="13" t="str">
        <f t="shared" si="53"/>
        <v>Error</v>
      </c>
      <c r="J676" s="8" t="b">
        <f>AND(C681&gt;30,E681&lt;=0.05)</f>
        <v>0</v>
      </c>
      <c r="K676" s="9" t="b">
        <f t="shared" si="54"/>
        <v>1</v>
      </c>
      <c r="L676" s="10" t="b">
        <f t="shared" si="55"/>
        <v>1</v>
      </c>
    </row>
    <row r="677" spans="1:12" x14ac:dyDescent="0.25">
      <c r="A677">
        <v>10504</v>
      </c>
      <c r="B677">
        <v>61</v>
      </c>
      <c r="C677">
        <v>28.5</v>
      </c>
      <c r="D677">
        <v>25</v>
      </c>
      <c r="E677">
        <v>0</v>
      </c>
      <c r="F677" s="11" t="e">
        <f t="shared" si="51"/>
        <v>#DIV/0!</v>
      </c>
      <c r="G677" s="12">
        <f t="shared" si="52"/>
        <v>0</v>
      </c>
      <c r="H677" s="13" t="str">
        <f t="shared" si="53"/>
        <v>Error</v>
      </c>
      <c r="J677" s="8" t="b">
        <f>AND(C682&gt;30,E682&lt;=0.05)</f>
        <v>0</v>
      </c>
      <c r="K677" s="9" t="b">
        <f t="shared" si="54"/>
        <v>0</v>
      </c>
      <c r="L677" s="10" t="b">
        <f t="shared" si="55"/>
        <v>1</v>
      </c>
    </row>
    <row r="678" spans="1:12" x14ac:dyDescent="0.25">
      <c r="A678">
        <v>10505</v>
      </c>
      <c r="B678">
        <v>62</v>
      </c>
      <c r="C678">
        <v>49.3</v>
      </c>
      <c r="D678">
        <v>3</v>
      </c>
      <c r="E678">
        <v>0</v>
      </c>
      <c r="F678" s="11" t="e">
        <f t="shared" si="51"/>
        <v>#DIV/0!</v>
      </c>
      <c r="G678" s="12">
        <f t="shared" si="52"/>
        <v>0</v>
      </c>
      <c r="H678" s="13" t="str">
        <f t="shared" si="53"/>
        <v>Error</v>
      </c>
      <c r="J678" s="8" t="b">
        <f>AND(C683&gt;30,E683&lt;=0.05)</f>
        <v>0</v>
      </c>
      <c r="K678" s="9" t="b">
        <f t="shared" si="54"/>
        <v>1</v>
      </c>
      <c r="L678" s="10" t="b">
        <f t="shared" si="55"/>
        <v>1</v>
      </c>
    </row>
    <row r="679" spans="1:12" x14ac:dyDescent="0.25">
      <c r="A679">
        <v>10506</v>
      </c>
      <c r="B679">
        <v>25</v>
      </c>
      <c r="C679">
        <v>14</v>
      </c>
      <c r="D679">
        <v>18</v>
      </c>
      <c r="E679">
        <v>0.1</v>
      </c>
      <c r="F679" s="11">
        <f t="shared" si="51"/>
        <v>180</v>
      </c>
      <c r="G679" s="12">
        <f t="shared" si="52"/>
        <v>180</v>
      </c>
      <c r="H679" s="13">
        <f t="shared" si="53"/>
        <v>180</v>
      </c>
      <c r="J679" s="8" t="b">
        <f>AND(C684&gt;30,E684&lt;=0.05)</f>
        <v>0</v>
      </c>
      <c r="K679" s="9" t="b">
        <f t="shared" si="54"/>
        <v>0</v>
      </c>
      <c r="L679" s="10" t="b">
        <f t="shared" si="55"/>
        <v>0</v>
      </c>
    </row>
    <row r="680" spans="1:12" x14ac:dyDescent="0.25">
      <c r="A680">
        <v>10506</v>
      </c>
      <c r="B680">
        <v>70</v>
      </c>
      <c r="C680">
        <v>15</v>
      </c>
      <c r="D680">
        <v>14</v>
      </c>
      <c r="E680">
        <v>0.1</v>
      </c>
      <c r="F680" s="11">
        <f t="shared" si="51"/>
        <v>140</v>
      </c>
      <c r="G680" s="12">
        <f t="shared" si="52"/>
        <v>140</v>
      </c>
      <c r="H680" s="13">
        <f t="shared" si="53"/>
        <v>140</v>
      </c>
      <c r="J680" s="8" t="b">
        <f>AND(C685&gt;30,E685&lt;=0.05)</f>
        <v>1</v>
      </c>
      <c r="K680" s="9" t="b">
        <f t="shared" si="54"/>
        <v>0</v>
      </c>
      <c r="L680" s="10" t="b">
        <f t="shared" si="55"/>
        <v>0</v>
      </c>
    </row>
    <row r="681" spans="1:12" x14ac:dyDescent="0.25">
      <c r="A681">
        <v>10507</v>
      </c>
      <c r="B681">
        <v>43</v>
      </c>
      <c r="C681">
        <v>46</v>
      </c>
      <c r="D681">
        <v>15</v>
      </c>
      <c r="E681">
        <v>0.15</v>
      </c>
      <c r="F681" s="11">
        <f t="shared" si="51"/>
        <v>100</v>
      </c>
      <c r="G681" s="12">
        <f t="shared" si="52"/>
        <v>100</v>
      </c>
      <c r="H681" s="13">
        <f t="shared" si="53"/>
        <v>100</v>
      </c>
      <c r="J681" s="8" t="b">
        <f>AND(C686&gt;30,E686&lt;=0.05)</f>
        <v>1</v>
      </c>
      <c r="K681" s="9" t="b">
        <f t="shared" si="54"/>
        <v>1</v>
      </c>
      <c r="L681" s="10" t="b">
        <f t="shared" si="55"/>
        <v>0</v>
      </c>
    </row>
    <row r="682" spans="1:12" x14ac:dyDescent="0.25">
      <c r="A682">
        <v>10507</v>
      </c>
      <c r="B682">
        <v>48</v>
      </c>
      <c r="C682">
        <v>12.75</v>
      </c>
      <c r="D682">
        <v>15</v>
      </c>
      <c r="E682">
        <v>0.15</v>
      </c>
      <c r="F682" s="11">
        <f t="shared" si="51"/>
        <v>100</v>
      </c>
      <c r="G682" s="12">
        <f t="shared" si="52"/>
        <v>100</v>
      </c>
      <c r="H682" s="13">
        <f t="shared" si="53"/>
        <v>100</v>
      </c>
      <c r="J682" s="8" t="b">
        <f>AND(C687&gt;30,E687&lt;=0.05)</f>
        <v>0</v>
      </c>
      <c r="K682" s="9" t="b">
        <f t="shared" si="54"/>
        <v>0</v>
      </c>
      <c r="L682" s="10" t="b">
        <f t="shared" si="55"/>
        <v>0</v>
      </c>
    </row>
    <row r="683" spans="1:12" x14ac:dyDescent="0.25">
      <c r="A683">
        <v>10508</v>
      </c>
      <c r="B683">
        <v>13</v>
      </c>
      <c r="C683">
        <v>6</v>
      </c>
      <c r="D683">
        <v>10</v>
      </c>
      <c r="E683">
        <v>0</v>
      </c>
      <c r="F683" s="11" t="e">
        <f t="shared" si="51"/>
        <v>#DIV/0!</v>
      </c>
      <c r="G683" s="12">
        <f t="shared" si="52"/>
        <v>0</v>
      </c>
      <c r="H683" s="13" t="str">
        <f t="shared" si="53"/>
        <v>Error</v>
      </c>
      <c r="J683" s="8" t="b">
        <f>AND(C688&gt;30,E688&lt;=0.05)</f>
        <v>0</v>
      </c>
      <c r="K683" s="9" t="b">
        <f t="shared" si="54"/>
        <v>0</v>
      </c>
      <c r="L683" s="10" t="b">
        <f t="shared" si="55"/>
        <v>1</v>
      </c>
    </row>
    <row r="684" spans="1:12" x14ac:dyDescent="0.25">
      <c r="A684">
        <v>10508</v>
      </c>
      <c r="B684">
        <v>39</v>
      </c>
      <c r="C684">
        <v>18</v>
      </c>
      <c r="D684">
        <v>10</v>
      </c>
      <c r="E684">
        <v>0</v>
      </c>
      <c r="F684" s="11" t="e">
        <f t="shared" si="51"/>
        <v>#DIV/0!</v>
      </c>
      <c r="G684" s="12">
        <f t="shared" si="52"/>
        <v>0</v>
      </c>
      <c r="H684" s="13" t="str">
        <f t="shared" si="53"/>
        <v>Error</v>
      </c>
      <c r="J684" s="8" t="b">
        <f>AND(C689&gt;30,E689&lt;=0.05)</f>
        <v>0</v>
      </c>
      <c r="K684" s="9" t="b">
        <f t="shared" si="54"/>
        <v>0</v>
      </c>
      <c r="L684" s="10" t="b">
        <f t="shared" si="55"/>
        <v>1</v>
      </c>
    </row>
    <row r="685" spans="1:12" x14ac:dyDescent="0.25">
      <c r="A685">
        <v>10509</v>
      </c>
      <c r="B685">
        <v>28</v>
      </c>
      <c r="C685">
        <v>45.6</v>
      </c>
      <c r="D685">
        <v>3</v>
      </c>
      <c r="E685">
        <v>0</v>
      </c>
      <c r="F685" s="11" t="e">
        <f t="shared" si="51"/>
        <v>#DIV/0!</v>
      </c>
      <c r="G685" s="12">
        <f t="shared" si="52"/>
        <v>0</v>
      </c>
      <c r="H685" s="13" t="str">
        <f t="shared" si="53"/>
        <v>Error</v>
      </c>
      <c r="J685" s="8" t="b">
        <f>AND(C690&gt;30,E690&lt;=0.05)</f>
        <v>0</v>
      </c>
      <c r="K685" s="9" t="b">
        <f t="shared" si="54"/>
        <v>1</v>
      </c>
      <c r="L685" s="10" t="b">
        <f t="shared" si="55"/>
        <v>1</v>
      </c>
    </row>
    <row r="686" spans="1:12" x14ac:dyDescent="0.25">
      <c r="A686">
        <v>10510</v>
      </c>
      <c r="B686">
        <v>29</v>
      </c>
      <c r="C686">
        <v>123.79</v>
      </c>
      <c r="D686">
        <v>36</v>
      </c>
      <c r="E686">
        <v>0</v>
      </c>
      <c r="F686" s="11" t="e">
        <f t="shared" si="51"/>
        <v>#DIV/0!</v>
      </c>
      <c r="G686" s="12">
        <f t="shared" si="52"/>
        <v>0</v>
      </c>
      <c r="H686" s="13" t="str">
        <f t="shared" si="53"/>
        <v>Error</v>
      </c>
      <c r="J686" s="8" t="b">
        <f>AND(C691&gt;30,E691&lt;=0.05)</f>
        <v>0</v>
      </c>
      <c r="K686" s="9" t="b">
        <f t="shared" si="54"/>
        <v>1</v>
      </c>
      <c r="L686" s="10" t="b">
        <f t="shared" si="55"/>
        <v>1</v>
      </c>
    </row>
    <row r="687" spans="1:12" x14ac:dyDescent="0.25">
      <c r="A687">
        <v>10510</v>
      </c>
      <c r="B687">
        <v>75</v>
      </c>
      <c r="C687">
        <v>7.75</v>
      </c>
      <c r="D687">
        <v>36</v>
      </c>
      <c r="E687">
        <v>0.1</v>
      </c>
      <c r="F687" s="11">
        <f t="shared" si="51"/>
        <v>360</v>
      </c>
      <c r="G687" s="12">
        <f t="shared" si="52"/>
        <v>360</v>
      </c>
      <c r="H687" s="13">
        <f t="shared" si="53"/>
        <v>360</v>
      </c>
      <c r="J687" s="8" t="b">
        <f>AND(C692&gt;30,E692&lt;=0.05)</f>
        <v>0</v>
      </c>
      <c r="K687" s="9" t="b">
        <f t="shared" si="54"/>
        <v>0</v>
      </c>
      <c r="L687" s="10" t="b">
        <f t="shared" si="55"/>
        <v>0</v>
      </c>
    </row>
    <row r="688" spans="1:12" x14ac:dyDescent="0.25">
      <c r="A688">
        <v>10511</v>
      </c>
      <c r="B688">
        <v>4</v>
      </c>
      <c r="C688">
        <v>22</v>
      </c>
      <c r="D688">
        <v>50</v>
      </c>
      <c r="E688">
        <v>0.15</v>
      </c>
      <c r="F688" s="11">
        <f t="shared" si="51"/>
        <v>333.33333333333337</v>
      </c>
      <c r="G688" s="12">
        <f t="shared" si="52"/>
        <v>333.33333333333337</v>
      </c>
      <c r="H688" s="13">
        <f t="shared" si="53"/>
        <v>333.33333333333337</v>
      </c>
      <c r="J688" s="8" t="b">
        <f>AND(C693&gt;30,E693&lt;=0.05)</f>
        <v>0</v>
      </c>
      <c r="K688" s="9" t="b">
        <f t="shared" si="54"/>
        <v>0</v>
      </c>
      <c r="L688" s="10" t="b">
        <f t="shared" si="55"/>
        <v>0</v>
      </c>
    </row>
    <row r="689" spans="1:12" x14ac:dyDescent="0.25">
      <c r="A689">
        <v>10511</v>
      </c>
      <c r="B689">
        <v>7</v>
      </c>
      <c r="C689">
        <v>30</v>
      </c>
      <c r="D689">
        <v>50</v>
      </c>
      <c r="E689">
        <v>0.15</v>
      </c>
      <c r="F689" s="11">
        <f t="shared" si="51"/>
        <v>333.33333333333337</v>
      </c>
      <c r="G689" s="12">
        <f t="shared" si="52"/>
        <v>333.33333333333337</v>
      </c>
      <c r="H689" s="13">
        <f t="shared" si="53"/>
        <v>333.33333333333337</v>
      </c>
      <c r="J689" s="8" t="b">
        <f>AND(C694&gt;30,E694&lt;=0.05)</f>
        <v>0</v>
      </c>
      <c r="K689" s="9" t="b">
        <f t="shared" si="54"/>
        <v>0</v>
      </c>
      <c r="L689" s="10" t="b">
        <f t="shared" si="55"/>
        <v>0</v>
      </c>
    </row>
    <row r="690" spans="1:12" x14ac:dyDescent="0.25">
      <c r="A690">
        <v>10511</v>
      </c>
      <c r="B690">
        <v>8</v>
      </c>
      <c r="C690">
        <v>40</v>
      </c>
      <c r="D690">
        <v>10</v>
      </c>
      <c r="E690">
        <v>0.15</v>
      </c>
      <c r="F690" s="11">
        <f t="shared" si="51"/>
        <v>66.666666666666671</v>
      </c>
      <c r="G690" s="12">
        <f t="shared" si="52"/>
        <v>66.666666666666671</v>
      </c>
      <c r="H690" s="13">
        <f t="shared" si="53"/>
        <v>66.666666666666671</v>
      </c>
      <c r="J690" s="8" t="b">
        <f>AND(C695&gt;30,E695&lt;=0.05)</f>
        <v>0</v>
      </c>
      <c r="K690" s="9" t="b">
        <f t="shared" si="54"/>
        <v>1</v>
      </c>
      <c r="L690" s="10" t="b">
        <f t="shared" si="55"/>
        <v>0</v>
      </c>
    </row>
    <row r="691" spans="1:12" x14ac:dyDescent="0.25">
      <c r="A691">
        <v>10512</v>
      </c>
      <c r="B691">
        <v>24</v>
      </c>
      <c r="C691">
        <v>4.5</v>
      </c>
      <c r="D691">
        <v>10</v>
      </c>
      <c r="E691">
        <v>0.15</v>
      </c>
      <c r="F691" s="11">
        <f t="shared" si="51"/>
        <v>66.666666666666671</v>
      </c>
      <c r="G691" s="12">
        <f t="shared" si="52"/>
        <v>66.666666666666671</v>
      </c>
      <c r="H691" s="13">
        <f t="shared" si="53"/>
        <v>66.666666666666671</v>
      </c>
      <c r="J691" s="8" t="b">
        <f>AND(C696&gt;30,E696&lt;=0.05)</f>
        <v>0</v>
      </c>
      <c r="K691" s="9" t="b">
        <f t="shared" si="54"/>
        <v>0</v>
      </c>
      <c r="L691" s="10" t="b">
        <f t="shared" si="55"/>
        <v>0</v>
      </c>
    </row>
    <row r="692" spans="1:12" x14ac:dyDescent="0.25">
      <c r="A692">
        <v>10512</v>
      </c>
      <c r="B692">
        <v>46</v>
      </c>
      <c r="C692">
        <v>12</v>
      </c>
      <c r="D692">
        <v>9</v>
      </c>
      <c r="E692">
        <v>0.15</v>
      </c>
      <c r="F692" s="11">
        <f t="shared" si="51"/>
        <v>60</v>
      </c>
      <c r="G692" s="12">
        <f t="shared" si="52"/>
        <v>60</v>
      </c>
      <c r="H692" s="13">
        <f t="shared" si="53"/>
        <v>60</v>
      </c>
      <c r="J692" s="8" t="b">
        <f>AND(C697&gt;30,E697&lt;=0.05)</f>
        <v>0</v>
      </c>
      <c r="K692" s="9" t="b">
        <f t="shared" si="54"/>
        <v>0</v>
      </c>
      <c r="L692" s="10" t="b">
        <f t="shared" si="55"/>
        <v>0</v>
      </c>
    </row>
    <row r="693" spans="1:12" x14ac:dyDescent="0.25">
      <c r="A693">
        <v>10512</v>
      </c>
      <c r="B693">
        <v>47</v>
      </c>
      <c r="C693">
        <v>9.5</v>
      </c>
      <c r="D693">
        <v>6</v>
      </c>
      <c r="E693">
        <v>0.15</v>
      </c>
      <c r="F693" s="11">
        <f t="shared" si="51"/>
        <v>40</v>
      </c>
      <c r="G693" s="12">
        <f t="shared" si="52"/>
        <v>40</v>
      </c>
      <c r="H693" s="13">
        <f t="shared" si="53"/>
        <v>40</v>
      </c>
      <c r="J693" s="8" t="b">
        <f>AND(C698&gt;30,E698&lt;=0.05)</f>
        <v>1</v>
      </c>
      <c r="K693" s="9" t="b">
        <f t="shared" si="54"/>
        <v>0</v>
      </c>
      <c r="L693" s="10" t="b">
        <f t="shared" si="55"/>
        <v>0</v>
      </c>
    </row>
    <row r="694" spans="1:12" x14ac:dyDescent="0.25">
      <c r="A694">
        <v>10512</v>
      </c>
      <c r="B694">
        <v>60</v>
      </c>
      <c r="C694">
        <v>34</v>
      </c>
      <c r="D694">
        <v>12</v>
      </c>
      <c r="E694">
        <v>0.15</v>
      </c>
      <c r="F694" s="11">
        <f t="shared" si="51"/>
        <v>80</v>
      </c>
      <c r="G694" s="12">
        <f t="shared" si="52"/>
        <v>80</v>
      </c>
      <c r="H694" s="13">
        <f t="shared" si="53"/>
        <v>80</v>
      </c>
      <c r="J694" s="8" t="b">
        <f>AND(C699&gt;30,E699&lt;=0.05)</f>
        <v>1</v>
      </c>
      <c r="K694" s="9" t="b">
        <f t="shared" si="54"/>
        <v>1</v>
      </c>
      <c r="L694" s="10" t="b">
        <f t="shared" si="55"/>
        <v>0</v>
      </c>
    </row>
    <row r="695" spans="1:12" x14ac:dyDescent="0.25">
      <c r="A695">
        <v>10513</v>
      </c>
      <c r="B695">
        <v>21</v>
      </c>
      <c r="C695">
        <v>10</v>
      </c>
      <c r="D695">
        <v>40</v>
      </c>
      <c r="E695">
        <v>0.2</v>
      </c>
      <c r="F695" s="11">
        <f t="shared" si="51"/>
        <v>200</v>
      </c>
      <c r="G695" s="12">
        <f t="shared" si="52"/>
        <v>200</v>
      </c>
      <c r="H695" s="13">
        <f t="shared" si="53"/>
        <v>200</v>
      </c>
      <c r="J695" s="8" t="b">
        <f>AND(C700&gt;30,E700&lt;=0.05)</f>
        <v>1</v>
      </c>
      <c r="K695" s="9" t="b">
        <f t="shared" si="54"/>
        <v>0</v>
      </c>
      <c r="L695" s="10" t="b">
        <f t="shared" si="55"/>
        <v>0</v>
      </c>
    </row>
    <row r="696" spans="1:12" x14ac:dyDescent="0.25">
      <c r="A696">
        <v>10513</v>
      </c>
      <c r="B696">
        <v>32</v>
      </c>
      <c r="C696">
        <v>32</v>
      </c>
      <c r="D696">
        <v>50</v>
      </c>
      <c r="E696">
        <v>0.2</v>
      </c>
      <c r="F696" s="11">
        <f t="shared" si="51"/>
        <v>250</v>
      </c>
      <c r="G696" s="12">
        <f t="shared" si="52"/>
        <v>250</v>
      </c>
      <c r="H696" s="13">
        <f t="shared" si="53"/>
        <v>250</v>
      </c>
      <c r="J696" s="8" t="b">
        <f>AND(C701&gt;30,E701&lt;=0.05)</f>
        <v>0</v>
      </c>
      <c r="K696" s="9" t="b">
        <f t="shared" si="54"/>
        <v>1</v>
      </c>
      <c r="L696" s="10" t="b">
        <f t="shared" si="55"/>
        <v>0</v>
      </c>
    </row>
    <row r="697" spans="1:12" x14ac:dyDescent="0.25">
      <c r="A697">
        <v>10513</v>
      </c>
      <c r="B697">
        <v>61</v>
      </c>
      <c r="C697">
        <v>28.5</v>
      </c>
      <c r="D697">
        <v>15</v>
      </c>
      <c r="E697">
        <v>0.2</v>
      </c>
      <c r="F697" s="11">
        <f t="shared" si="51"/>
        <v>75</v>
      </c>
      <c r="G697" s="12">
        <f t="shared" si="52"/>
        <v>75</v>
      </c>
      <c r="H697" s="13">
        <f t="shared" si="53"/>
        <v>75</v>
      </c>
      <c r="J697" s="8" t="b">
        <f>AND(C702&gt;30,E702&lt;=0.05)</f>
        <v>0</v>
      </c>
      <c r="K697" s="9" t="b">
        <f t="shared" si="54"/>
        <v>0</v>
      </c>
      <c r="L697" s="10" t="b">
        <f t="shared" si="55"/>
        <v>0</v>
      </c>
    </row>
    <row r="698" spans="1:12" x14ac:dyDescent="0.25">
      <c r="A698">
        <v>10514</v>
      </c>
      <c r="B698">
        <v>20</v>
      </c>
      <c r="C698">
        <v>81</v>
      </c>
      <c r="D698">
        <v>39</v>
      </c>
      <c r="E698">
        <v>0</v>
      </c>
      <c r="F698" s="11" t="e">
        <f t="shared" si="51"/>
        <v>#DIV/0!</v>
      </c>
      <c r="G698" s="12">
        <f t="shared" si="52"/>
        <v>0</v>
      </c>
      <c r="H698" s="13" t="str">
        <f t="shared" si="53"/>
        <v>Error</v>
      </c>
      <c r="J698" s="8" t="b">
        <f>AND(C703&gt;30,E703&lt;=0.05)</f>
        <v>0</v>
      </c>
      <c r="K698" s="9" t="b">
        <f t="shared" si="54"/>
        <v>1</v>
      </c>
      <c r="L698" s="10" t="b">
        <f t="shared" si="55"/>
        <v>1</v>
      </c>
    </row>
    <row r="699" spans="1:12" x14ac:dyDescent="0.25">
      <c r="A699">
        <v>10514</v>
      </c>
      <c r="B699">
        <v>28</v>
      </c>
      <c r="C699">
        <v>45.6</v>
      </c>
      <c r="D699">
        <v>35</v>
      </c>
      <c r="E699">
        <v>0</v>
      </c>
      <c r="F699" s="11" t="e">
        <f t="shared" si="51"/>
        <v>#DIV/0!</v>
      </c>
      <c r="G699" s="12">
        <f t="shared" si="52"/>
        <v>0</v>
      </c>
      <c r="H699" s="13" t="str">
        <f t="shared" si="53"/>
        <v>Error</v>
      </c>
      <c r="J699" s="8" t="b">
        <f>AND(C704&gt;30,E704&lt;=0.05)</f>
        <v>0</v>
      </c>
      <c r="K699" s="9" t="b">
        <f t="shared" si="54"/>
        <v>1</v>
      </c>
      <c r="L699" s="10" t="b">
        <f t="shared" si="55"/>
        <v>1</v>
      </c>
    </row>
    <row r="700" spans="1:12" x14ac:dyDescent="0.25">
      <c r="A700">
        <v>10514</v>
      </c>
      <c r="B700">
        <v>56</v>
      </c>
      <c r="C700">
        <v>38</v>
      </c>
      <c r="D700">
        <v>70</v>
      </c>
      <c r="E700">
        <v>0</v>
      </c>
      <c r="F700" s="11" t="e">
        <f t="shared" si="51"/>
        <v>#DIV/0!</v>
      </c>
      <c r="G700" s="12">
        <f t="shared" si="52"/>
        <v>0</v>
      </c>
      <c r="H700" s="13" t="str">
        <f t="shared" si="53"/>
        <v>Error</v>
      </c>
      <c r="J700" s="8" t="b">
        <f>AND(C705&gt;30,E705&lt;=0.05)</f>
        <v>1</v>
      </c>
      <c r="K700" s="9" t="b">
        <f t="shared" si="54"/>
        <v>1</v>
      </c>
      <c r="L700" s="10" t="b">
        <f t="shared" si="55"/>
        <v>1</v>
      </c>
    </row>
    <row r="701" spans="1:12" x14ac:dyDescent="0.25">
      <c r="A701">
        <v>10514</v>
      </c>
      <c r="B701">
        <v>65</v>
      </c>
      <c r="C701">
        <v>21.05</v>
      </c>
      <c r="D701">
        <v>39</v>
      </c>
      <c r="E701">
        <v>0</v>
      </c>
      <c r="F701" s="11" t="e">
        <f t="shared" si="51"/>
        <v>#DIV/0!</v>
      </c>
      <c r="G701" s="12">
        <f t="shared" si="52"/>
        <v>0</v>
      </c>
      <c r="H701" s="13" t="str">
        <f t="shared" si="53"/>
        <v>Error</v>
      </c>
      <c r="J701" s="8" t="b">
        <f>AND(C706&gt;30,E706&lt;=0.05)</f>
        <v>0</v>
      </c>
      <c r="K701" s="9" t="b">
        <f t="shared" si="54"/>
        <v>0</v>
      </c>
      <c r="L701" s="10" t="b">
        <f t="shared" si="55"/>
        <v>1</v>
      </c>
    </row>
    <row r="702" spans="1:12" x14ac:dyDescent="0.25">
      <c r="A702">
        <v>10514</v>
      </c>
      <c r="B702">
        <v>75</v>
      </c>
      <c r="C702">
        <v>7.75</v>
      </c>
      <c r="D702">
        <v>50</v>
      </c>
      <c r="E702">
        <v>0</v>
      </c>
      <c r="F702" s="11" t="e">
        <f t="shared" si="51"/>
        <v>#DIV/0!</v>
      </c>
      <c r="G702" s="12">
        <f t="shared" si="52"/>
        <v>0</v>
      </c>
      <c r="H702" s="13" t="str">
        <f t="shared" si="53"/>
        <v>Error</v>
      </c>
      <c r="J702" s="8" t="b">
        <f>AND(C707&gt;30,E707&lt;=0.05)</f>
        <v>0</v>
      </c>
      <c r="K702" s="9" t="b">
        <f t="shared" si="54"/>
        <v>0</v>
      </c>
      <c r="L702" s="10" t="b">
        <f t="shared" si="55"/>
        <v>1</v>
      </c>
    </row>
    <row r="703" spans="1:12" x14ac:dyDescent="0.25">
      <c r="A703">
        <v>10515</v>
      </c>
      <c r="B703">
        <v>9</v>
      </c>
      <c r="C703">
        <v>97</v>
      </c>
      <c r="D703">
        <v>16</v>
      </c>
      <c r="E703">
        <v>0.15</v>
      </c>
      <c r="F703" s="11">
        <f t="shared" si="51"/>
        <v>106.66666666666667</v>
      </c>
      <c r="G703" s="12">
        <f t="shared" si="52"/>
        <v>106.66666666666667</v>
      </c>
      <c r="H703" s="13">
        <f t="shared" si="53"/>
        <v>106.66666666666667</v>
      </c>
      <c r="J703" s="8" t="b">
        <f>AND(C708&gt;30,E708&lt;=0.05)</f>
        <v>0</v>
      </c>
      <c r="K703" s="9" t="b">
        <f t="shared" si="54"/>
        <v>1</v>
      </c>
      <c r="L703" s="10" t="b">
        <f t="shared" si="55"/>
        <v>0</v>
      </c>
    </row>
    <row r="704" spans="1:12" x14ac:dyDescent="0.25">
      <c r="A704">
        <v>10515</v>
      </c>
      <c r="B704">
        <v>16</v>
      </c>
      <c r="C704">
        <v>17.45</v>
      </c>
      <c r="D704">
        <v>50</v>
      </c>
      <c r="E704">
        <v>0</v>
      </c>
      <c r="F704" s="11" t="e">
        <f t="shared" si="51"/>
        <v>#DIV/0!</v>
      </c>
      <c r="G704" s="12">
        <f t="shared" si="52"/>
        <v>0</v>
      </c>
      <c r="H704" s="13" t="str">
        <f t="shared" si="53"/>
        <v>Error</v>
      </c>
      <c r="J704" s="8" t="b">
        <f>AND(C709&gt;30,E709&lt;=0.05)</f>
        <v>0</v>
      </c>
      <c r="K704" s="9" t="b">
        <f t="shared" si="54"/>
        <v>0</v>
      </c>
      <c r="L704" s="10" t="b">
        <f t="shared" si="55"/>
        <v>1</v>
      </c>
    </row>
    <row r="705" spans="1:12" x14ac:dyDescent="0.25">
      <c r="A705">
        <v>10515</v>
      </c>
      <c r="B705">
        <v>27</v>
      </c>
      <c r="C705">
        <v>43.9</v>
      </c>
      <c r="D705">
        <v>120</v>
      </c>
      <c r="E705">
        <v>0</v>
      </c>
      <c r="F705" s="11" t="e">
        <f t="shared" si="51"/>
        <v>#DIV/0!</v>
      </c>
      <c r="G705" s="12">
        <f t="shared" si="52"/>
        <v>0</v>
      </c>
      <c r="H705" s="13" t="str">
        <f t="shared" si="53"/>
        <v>Error</v>
      </c>
      <c r="J705" s="8" t="b">
        <f>AND(C710&gt;30,E710&lt;=0.05)</f>
        <v>0</v>
      </c>
      <c r="K705" s="9" t="b">
        <f t="shared" si="54"/>
        <v>1</v>
      </c>
      <c r="L705" s="10" t="b">
        <f t="shared" si="55"/>
        <v>1</v>
      </c>
    </row>
    <row r="706" spans="1:12" x14ac:dyDescent="0.25">
      <c r="A706">
        <v>10515</v>
      </c>
      <c r="B706">
        <v>33</v>
      </c>
      <c r="C706">
        <v>2.5</v>
      </c>
      <c r="D706">
        <v>16</v>
      </c>
      <c r="E706">
        <v>0.15</v>
      </c>
      <c r="F706" s="11">
        <f t="shared" si="51"/>
        <v>106.66666666666667</v>
      </c>
      <c r="G706" s="12">
        <f t="shared" si="52"/>
        <v>106.66666666666667</v>
      </c>
      <c r="H706" s="13">
        <f t="shared" si="53"/>
        <v>106.66666666666667</v>
      </c>
      <c r="J706" s="8" t="b">
        <f>AND(C711&gt;30,E711&lt;=0.05)</f>
        <v>0</v>
      </c>
      <c r="K706" s="9" t="b">
        <f t="shared" si="54"/>
        <v>0</v>
      </c>
      <c r="L706" s="10" t="b">
        <f t="shared" si="55"/>
        <v>0</v>
      </c>
    </row>
    <row r="707" spans="1:12" x14ac:dyDescent="0.25">
      <c r="A707">
        <v>10515</v>
      </c>
      <c r="B707">
        <v>60</v>
      </c>
      <c r="C707">
        <v>34</v>
      </c>
      <c r="D707">
        <v>84</v>
      </c>
      <c r="E707">
        <v>0.15</v>
      </c>
      <c r="F707" s="11">
        <f t="shared" ref="F707:F770" si="56">SUM(D707/E707)</f>
        <v>560</v>
      </c>
      <c r="G707" s="12">
        <f t="shared" ref="G707:G770" si="57">IFERROR(D707/E707,0)</f>
        <v>560</v>
      </c>
      <c r="H707" s="13">
        <f t="shared" ref="H707:H770" si="58">IFERROR(D707/E707,"Error")</f>
        <v>560</v>
      </c>
      <c r="J707" s="8" t="b">
        <f>AND(C712&gt;30,E712&lt;=0.05)</f>
        <v>1</v>
      </c>
      <c r="K707" s="9" t="b">
        <f t="shared" ref="K707:K770" si="59">AND(C707&gt;30)</f>
        <v>1</v>
      </c>
      <c r="L707" s="10" t="b">
        <f t="shared" ref="L707:L770" si="60">AND(E707&lt;0.05)</f>
        <v>0</v>
      </c>
    </row>
    <row r="708" spans="1:12" x14ac:dyDescent="0.25">
      <c r="A708">
        <v>10516</v>
      </c>
      <c r="B708">
        <v>18</v>
      </c>
      <c r="C708">
        <v>62.5</v>
      </c>
      <c r="D708">
        <v>25</v>
      </c>
      <c r="E708">
        <v>0.1</v>
      </c>
      <c r="F708" s="11">
        <f t="shared" si="56"/>
        <v>250</v>
      </c>
      <c r="G708" s="12">
        <f t="shared" si="57"/>
        <v>250</v>
      </c>
      <c r="H708" s="13">
        <f t="shared" si="58"/>
        <v>250</v>
      </c>
      <c r="J708" s="8" t="b">
        <f>AND(C713&gt;30,E713&lt;=0.05)</f>
        <v>0</v>
      </c>
      <c r="K708" s="9" t="b">
        <f t="shared" si="59"/>
        <v>1</v>
      </c>
      <c r="L708" s="10" t="b">
        <f t="shared" si="60"/>
        <v>0</v>
      </c>
    </row>
    <row r="709" spans="1:12" x14ac:dyDescent="0.25">
      <c r="A709">
        <v>10516</v>
      </c>
      <c r="B709">
        <v>41</v>
      </c>
      <c r="C709">
        <v>9.65</v>
      </c>
      <c r="D709">
        <v>80</v>
      </c>
      <c r="E709">
        <v>0.1</v>
      </c>
      <c r="F709" s="11">
        <f t="shared" si="56"/>
        <v>800</v>
      </c>
      <c r="G709" s="12">
        <f t="shared" si="57"/>
        <v>800</v>
      </c>
      <c r="H709" s="13">
        <f t="shared" si="58"/>
        <v>800</v>
      </c>
      <c r="J709" s="8" t="b">
        <f>AND(C714&gt;30,E714&lt;=0.05)</f>
        <v>0</v>
      </c>
      <c r="K709" s="9" t="b">
        <f t="shared" si="59"/>
        <v>0</v>
      </c>
      <c r="L709" s="10" t="b">
        <f t="shared" si="60"/>
        <v>0</v>
      </c>
    </row>
    <row r="710" spans="1:12" x14ac:dyDescent="0.25">
      <c r="A710">
        <v>10516</v>
      </c>
      <c r="B710">
        <v>42</v>
      </c>
      <c r="C710">
        <v>14</v>
      </c>
      <c r="D710">
        <v>20</v>
      </c>
      <c r="E710">
        <v>0</v>
      </c>
      <c r="F710" s="11" t="e">
        <f t="shared" si="56"/>
        <v>#DIV/0!</v>
      </c>
      <c r="G710" s="12">
        <f t="shared" si="57"/>
        <v>0</v>
      </c>
      <c r="H710" s="13" t="str">
        <f t="shared" si="58"/>
        <v>Error</v>
      </c>
      <c r="J710" s="8" t="b">
        <f>AND(C715&gt;30,E715&lt;=0.05)</f>
        <v>1</v>
      </c>
      <c r="K710" s="9" t="b">
        <f t="shared" si="59"/>
        <v>0</v>
      </c>
      <c r="L710" s="10" t="b">
        <f t="shared" si="60"/>
        <v>1</v>
      </c>
    </row>
    <row r="711" spans="1:12" x14ac:dyDescent="0.25">
      <c r="A711">
        <v>10517</v>
      </c>
      <c r="B711">
        <v>52</v>
      </c>
      <c r="C711">
        <v>7</v>
      </c>
      <c r="D711">
        <v>6</v>
      </c>
      <c r="E711">
        <v>0</v>
      </c>
      <c r="F711" s="11" t="e">
        <f t="shared" si="56"/>
        <v>#DIV/0!</v>
      </c>
      <c r="G711" s="12">
        <f t="shared" si="57"/>
        <v>0</v>
      </c>
      <c r="H711" s="13" t="str">
        <f t="shared" si="58"/>
        <v>Error</v>
      </c>
      <c r="J711" s="8" t="b">
        <f>AND(C716&gt;30,E716&lt;=0.05)</f>
        <v>0</v>
      </c>
      <c r="K711" s="9" t="b">
        <f t="shared" si="59"/>
        <v>0</v>
      </c>
      <c r="L711" s="10" t="b">
        <f t="shared" si="60"/>
        <v>1</v>
      </c>
    </row>
    <row r="712" spans="1:12" x14ac:dyDescent="0.25">
      <c r="A712">
        <v>10517</v>
      </c>
      <c r="B712">
        <v>59</v>
      </c>
      <c r="C712">
        <v>55</v>
      </c>
      <c r="D712">
        <v>4</v>
      </c>
      <c r="E712">
        <v>0</v>
      </c>
      <c r="F712" s="11" t="e">
        <f t="shared" si="56"/>
        <v>#DIV/0!</v>
      </c>
      <c r="G712" s="12">
        <f t="shared" si="57"/>
        <v>0</v>
      </c>
      <c r="H712" s="13" t="str">
        <f t="shared" si="58"/>
        <v>Error</v>
      </c>
      <c r="J712" s="8" t="b">
        <f>AND(C717&gt;30,E717&lt;=0.05)</f>
        <v>1</v>
      </c>
      <c r="K712" s="9" t="b">
        <f t="shared" si="59"/>
        <v>1</v>
      </c>
      <c r="L712" s="10" t="b">
        <f t="shared" si="60"/>
        <v>1</v>
      </c>
    </row>
    <row r="713" spans="1:12" x14ac:dyDescent="0.25">
      <c r="A713">
        <v>10517</v>
      </c>
      <c r="B713">
        <v>70</v>
      </c>
      <c r="C713">
        <v>15</v>
      </c>
      <c r="D713">
        <v>6</v>
      </c>
      <c r="E713">
        <v>0</v>
      </c>
      <c r="F713" s="11" t="e">
        <f t="shared" si="56"/>
        <v>#DIV/0!</v>
      </c>
      <c r="G713" s="12">
        <f t="shared" si="57"/>
        <v>0</v>
      </c>
      <c r="H713" s="13" t="str">
        <f t="shared" si="58"/>
        <v>Error</v>
      </c>
      <c r="J713" s="8" t="b">
        <f>AND(C718&gt;30,E718&lt;=0.05)</f>
        <v>1</v>
      </c>
      <c r="K713" s="9" t="b">
        <f t="shared" si="59"/>
        <v>0</v>
      </c>
      <c r="L713" s="10" t="b">
        <f t="shared" si="60"/>
        <v>1</v>
      </c>
    </row>
    <row r="714" spans="1:12" x14ac:dyDescent="0.25">
      <c r="A714">
        <v>10518</v>
      </c>
      <c r="B714">
        <v>24</v>
      </c>
      <c r="C714">
        <v>4.5</v>
      </c>
      <c r="D714">
        <v>5</v>
      </c>
      <c r="E714">
        <v>0</v>
      </c>
      <c r="F714" s="11" t="e">
        <f t="shared" si="56"/>
        <v>#DIV/0!</v>
      </c>
      <c r="G714" s="12">
        <f t="shared" si="57"/>
        <v>0</v>
      </c>
      <c r="H714" s="13" t="str">
        <f t="shared" si="58"/>
        <v>Error</v>
      </c>
      <c r="J714" s="8" t="b">
        <f>AND(C719&gt;30,E719&lt;=0.05)</f>
        <v>1</v>
      </c>
      <c r="K714" s="9" t="b">
        <f t="shared" si="59"/>
        <v>0</v>
      </c>
      <c r="L714" s="10" t="b">
        <f t="shared" si="60"/>
        <v>1</v>
      </c>
    </row>
    <row r="715" spans="1:12" x14ac:dyDescent="0.25">
      <c r="A715">
        <v>10518</v>
      </c>
      <c r="B715">
        <v>38</v>
      </c>
      <c r="C715">
        <v>263.5</v>
      </c>
      <c r="D715">
        <v>15</v>
      </c>
      <c r="E715">
        <v>0</v>
      </c>
      <c r="F715" s="11" t="e">
        <f t="shared" si="56"/>
        <v>#DIV/0!</v>
      </c>
      <c r="G715" s="12">
        <f t="shared" si="57"/>
        <v>0</v>
      </c>
      <c r="H715" s="13" t="str">
        <f t="shared" si="58"/>
        <v>Error</v>
      </c>
      <c r="J715" s="8" t="b">
        <f>AND(C720&gt;30,E720&lt;=0.05)</f>
        <v>0</v>
      </c>
      <c r="K715" s="9" t="b">
        <f t="shared" si="59"/>
        <v>1</v>
      </c>
      <c r="L715" s="10" t="b">
        <f t="shared" si="60"/>
        <v>1</v>
      </c>
    </row>
    <row r="716" spans="1:12" x14ac:dyDescent="0.25">
      <c r="A716">
        <v>10518</v>
      </c>
      <c r="B716">
        <v>44</v>
      </c>
      <c r="C716">
        <v>19.45</v>
      </c>
      <c r="D716">
        <v>9</v>
      </c>
      <c r="E716">
        <v>0</v>
      </c>
      <c r="F716" s="11" t="e">
        <f t="shared" si="56"/>
        <v>#DIV/0!</v>
      </c>
      <c r="G716" s="12">
        <f t="shared" si="57"/>
        <v>0</v>
      </c>
      <c r="H716" s="13" t="str">
        <f t="shared" si="58"/>
        <v>Error</v>
      </c>
      <c r="J716" s="8" t="b">
        <f>AND(C721&gt;30,E721&lt;=0.05)</f>
        <v>1</v>
      </c>
      <c r="K716" s="9" t="b">
        <f t="shared" si="59"/>
        <v>0</v>
      </c>
      <c r="L716" s="10" t="b">
        <f t="shared" si="60"/>
        <v>1</v>
      </c>
    </row>
    <row r="717" spans="1:12" x14ac:dyDescent="0.25">
      <c r="A717">
        <v>10519</v>
      </c>
      <c r="B717">
        <v>10</v>
      </c>
      <c r="C717">
        <v>31</v>
      </c>
      <c r="D717">
        <v>16</v>
      </c>
      <c r="E717">
        <v>0.05</v>
      </c>
      <c r="F717" s="11">
        <f t="shared" si="56"/>
        <v>320</v>
      </c>
      <c r="G717" s="12">
        <f t="shared" si="57"/>
        <v>320</v>
      </c>
      <c r="H717" s="13">
        <f t="shared" si="58"/>
        <v>320</v>
      </c>
      <c r="J717" s="8" t="b">
        <f>AND(C722&gt;30,E722&lt;=0.05)</f>
        <v>0</v>
      </c>
      <c r="K717" s="9" t="b">
        <f t="shared" si="59"/>
        <v>1</v>
      </c>
      <c r="L717" s="10" t="b">
        <f t="shared" si="60"/>
        <v>0</v>
      </c>
    </row>
    <row r="718" spans="1:12" x14ac:dyDescent="0.25">
      <c r="A718">
        <v>10519</v>
      </c>
      <c r="B718">
        <v>56</v>
      </c>
      <c r="C718">
        <v>38</v>
      </c>
      <c r="D718">
        <v>40</v>
      </c>
      <c r="E718">
        <v>0</v>
      </c>
      <c r="F718" s="11" t="e">
        <f t="shared" si="56"/>
        <v>#DIV/0!</v>
      </c>
      <c r="G718" s="12">
        <f t="shared" si="57"/>
        <v>0</v>
      </c>
      <c r="H718" s="13" t="str">
        <f t="shared" si="58"/>
        <v>Error</v>
      </c>
      <c r="J718" s="8" t="b">
        <f>AND(C723&gt;30,E723&lt;=0.05)</f>
        <v>0</v>
      </c>
      <c r="K718" s="9" t="b">
        <f t="shared" si="59"/>
        <v>1</v>
      </c>
      <c r="L718" s="10" t="b">
        <f t="shared" si="60"/>
        <v>1</v>
      </c>
    </row>
    <row r="719" spans="1:12" x14ac:dyDescent="0.25">
      <c r="A719">
        <v>10519</v>
      </c>
      <c r="B719">
        <v>60</v>
      </c>
      <c r="C719">
        <v>34</v>
      </c>
      <c r="D719">
        <v>10</v>
      </c>
      <c r="E719">
        <v>0.05</v>
      </c>
      <c r="F719" s="11">
        <f t="shared" si="56"/>
        <v>200</v>
      </c>
      <c r="G719" s="12">
        <f t="shared" si="57"/>
        <v>200</v>
      </c>
      <c r="H719" s="13">
        <f t="shared" si="58"/>
        <v>200</v>
      </c>
      <c r="J719" s="8" t="b">
        <f>AND(C724&gt;30,E724&lt;=0.05)</f>
        <v>0</v>
      </c>
      <c r="K719" s="9" t="b">
        <f t="shared" si="59"/>
        <v>1</v>
      </c>
      <c r="L719" s="10" t="b">
        <f t="shared" si="60"/>
        <v>0</v>
      </c>
    </row>
    <row r="720" spans="1:12" x14ac:dyDescent="0.25">
      <c r="A720">
        <v>10520</v>
      </c>
      <c r="B720">
        <v>24</v>
      </c>
      <c r="C720">
        <v>4.5</v>
      </c>
      <c r="D720">
        <v>8</v>
      </c>
      <c r="E720">
        <v>0</v>
      </c>
      <c r="F720" s="11" t="e">
        <f t="shared" si="56"/>
        <v>#DIV/0!</v>
      </c>
      <c r="G720" s="12">
        <f t="shared" si="57"/>
        <v>0</v>
      </c>
      <c r="H720" s="13" t="str">
        <f t="shared" si="58"/>
        <v>Error</v>
      </c>
      <c r="J720" s="8" t="b">
        <f>AND(C725&gt;30,E725&lt;=0.05)</f>
        <v>0</v>
      </c>
      <c r="K720" s="9" t="b">
        <f t="shared" si="59"/>
        <v>0</v>
      </c>
      <c r="L720" s="10" t="b">
        <f t="shared" si="60"/>
        <v>1</v>
      </c>
    </row>
    <row r="721" spans="1:12" x14ac:dyDescent="0.25">
      <c r="A721">
        <v>10520</v>
      </c>
      <c r="B721">
        <v>53</v>
      </c>
      <c r="C721">
        <v>32.799999999999997</v>
      </c>
      <c r="D721">
        <v>5</v>
      </c>
      <c r="E721">
        <v>0</v>
      </c>
      <c r="F721" s="11" t="e">
        <f t="shared" si="56"/>
        <v>#DIV/0!</v>
      </c>
      <c r="G721" s="12">
        <f t="shared" si="57"/>
        <v>0</v>
      </c>
      <c r="H721" s="13" t="str">
        <f t="shared" si="58"/>
        <v>Error</v>
      </c>
      <c r="J721" s="8" t="b">
        <f>AND(C726&gt;30,E726&lt;=0.05)</f>
        <v>1</v>
      </c>
      <c r="K721" s="9" t="b">
        <f t="shared" si="59"/>
        <v>1</v>
      </c>
      <c r="L721" s="10" t="b">
        <f t="shared" si="60"/>
        <v>1</v>
      </c>
    </row>
    <row r="722" spans="1:12" x14ac:dyDescent="0.25">
      <c r="A722">
        <v>10521</v>
      </c>
      <c r="B722">
        <v>35</v>
      </c>
      <c r="C722">
        <v>18</v>
      </c>
      <c r="D722">
        <v>3</v>
      </c>
      <c r="E722">
        <v>0</v>
      </c>
      <c r="F722" s="11" t="e">
        <f t="shared" si="56"/>
        <v>#DIV/0!</v>
      </c>
      <c r="G722" s="12">
        <f t="shared" si="57"/>
        <v>0</v>
      </c>
      <c r="H722" s="13" t="str">
        <f t="shared" si="58"/>
        <v>Error</v>
      </c>
      <c r="J722" s="8" t="b">
        <f>AND(C727&gt;30,E727&lt;=0.05)</f>
        <v>0</v>
      </c>
      <c r="K722" s="9" t="b">
        <f t="shared" si="59"/>
        <v>0</v>
      </c>
      <c r="L722" s="10" t="b">
        <f t="shared" si="60"/>
        <v>1</v>
      </c>
    </row>
    <row r="723" spans="1:12" x14ac:dyDescent="0.25">
      <c r="A723">
        <v>10521</v>
      </c>
      <c r="B723">
        <v>41</v>
      </c>
      <c r="C723">
        <v>9.65</v>
      </c>
      <c r="D723">
        <v>10</v>
      </c>
      <c r="E723">
        <v>0</v>
      </c>
      <c r="F723" s="11" t="e">
        <f t="shared" si="56"/>
        <v>#DIV/0!</v>
      </c>
      <c r="G723" s="12">
        <f t="shared" si="57"/>
        <v>0</v>
      </c>
      <c r="H723" s="13" t="str">
        <f t="shared" si="58"/>
        <v>Error</v>
      </c>
      <c r="J723" s="8" t="b">
        <f>AND(C728&gt;30,E728&lt;=0.05)</f>
        <v>0</v>
      </c>
      <c r="K723" s="9" t="b">
        <f t="shared" si="59"/>
        <v>0</v>
      </c>
      <c r="L723" s="10" t="b">
        <f t="shared" si="60"/>
        <v>1</v>
      </c>
    </row>
    <row r="724" spans="1:12" x14ac:dyDescent="0.25">
      <c r="A724">
        <v>10521</v>
      </c>
      <c r="B724">
        <v>68</v>
      </c>
      <c r="C724">
        <v>12.5</v>
      </c>
      <c r="D724">
        <v>6</v>
      </c>
      <c r="E724">
        <v>0</v>
      </c>
      <c r="F724" s="11" t="e">
        <f t="shared" si="56"/>
        <v>#DIV/0!</v>
      </c>
      <c r="G724" s="12">
        <f t="shared" si="57"/>
        <v>0</v>
      </c>
      <c r="H724" s="13" t="str">
        <f t="shared" si="58"/>
        <v>Error</v>
      </c>
      <c r="J724" s="8" t="b">
        <f>AND(C729&gt;30,E729&lt;=0.05)</f>
        <v>0</v>
      </c>
      <c r="K724" s="9" t="b">
        <f t="shared" si="59"/>
        <v>0</v>
      </c>
      <c r="L724" s="10" t="b">
        <f t="shared" si="60"/>
        <v>1</v>
      </c>
    </row>
    <row r="725" spans="1:12" x14ac:dyDescent="0.25">
      <c r="A725">
        <v>10522</v>
      </c>
      <c r="B725">
        <v>1</v>
      </c>
      <c r="C725">
        <v>18</v>
      </c>
      <c r="D725">
        <v>40</v>
      </c>
      <c r="E725">
        <v>0.2</v>
      </c>
      <c r="F725" s="11">
        <f t="shared" si="56"/>
        <v>200</v>
      </c>
      <c r="G725" s="12">
        <f t="shared" si="57"/>
        <v>200</v>
      </c>
      <c r="H725" s="13">
        <f t="shared" si="58"/>
        <v>200</v>
      </c>
      <c r="J725" s="8" t="b">
        <f>AND(C730&gt;30,E730&lt;=0.05)</f>
        <v>0</v>
      </c>
      <c r="K725" s="9" t="b">
        <f t="shared" si="59"/>
        <v>0</v>
      </c>
      <c r="L725" s="10" t="b">
        <f t="shared" si="60"/>
        <v>0</v>
      </c>
    </row>
    <row r="726" spans="1:12" x14ac:dyDescent="0.25">
      <c r="A726">
        <v>10522</v>
      </c>
      <c r="B726">
        <v>8</v>
      </c>
      <c r="C726">
        <v>40</v>
      </c>
      <c r="D726">
        <v>24</v>
      </c>
      <c r="E726">
        <v>0</v>
      </c>
      <c r="F726" s="11" t="e">
        <f t="shared" si="56"/>
        <v>#DIV/0!</v>
      </c>
      <c r="G726" s="12">
        <f t="shared" si="57"/>
        <v>0</v>
      </c>
      <c r="H726" s="13" t="str">
        <f t="shared" si="58"/>
        <v>Error</v>
      </c>
      <c r="J726" s="8" t="b">
        <f>AND(C731&gt;30,E731&lt;=0.05)</f>
        <v>0</v>
      </c>
      <c r="K726" s="9" t="b">
        <f t="shared" si="59"/>
        <v>1</v>
      </c>
      <c r="L726" s="10" t="b">
        <f t="shared" si="60"/>
        <v>1</v>
      </c>
    </row>
    <row r="727" spans="1:12" x14ac:dyDescent="0.25">
      <c r="A727">
        <v>10522</v>
      </c>
      <c r="B727">
        <v>30</v>
      </c>
      <c r="C727">
        <v>25.89</v>
      </c>
      <c r="D727">
        <v>20</v>
      </c>
      <c r="E727">
        <v>0.2</v>
      </c>
      <c r="F727" s="11">
        <f t="shared" si="56"/>
        <v>100</v>
      </c>
      <c r="G727" s="12">
        <f t="shared" si="57"/>
        <v>100</v>
      </c>
      <c r="H727" s="13">
        <f t="shared" si="58"/>
        <v>100</v>
      </c>
      <c r="J727" s="8" t="b">
        <f>AND(C732&gt;30,E732&lt;=0.05)</f>
        <v>0</v>
      </c>
      <c r="K727" s="9" t="b">
        <f t="shared" si="59"/>
        <v>0</v>
      </c>
      <c r="L727" s="10" t="b">
        <f t="shared" si="60"/>
        <v>0</v>
      </c>
    </row>
    <row r="728" spans="1:12" x14ac:dyDescent="0.25">
      <c r="A728">
        <v>10522</v>
      </c>
      <c r="B728">
        <v>40</v>
      </c>
      <c r="C728">
        <v>18.399999999999999</v>
      </c>
      <c r="D728">
        <v>25</v>
      </c>
      <c r="E728">
        <v>0.2</v>
      </c>
      <c r="F728" s="11">
        <f t="shared" si="56"/>
        <v>125</v>
      </c>
      <c r="G728" s="12">
        <f t="shared" si="57"/>
        <v>125</v>
      </c>
      <c r="H728" s="13">
        <f t="shared" si="58"/>
        <v>125</v>
      </c>
      <c r="J728" s="8" t="b">
        <f>AND(C733&gt;30,E733&lt;=0.05)</f>
        <v>1</v>
      </c>
      <c r="K728" s="9" t="b">
        <f t="shared" si="59"/>
        <v>0</v>
      </c>
      <c r="L728" s="10" t="b">
        <f t="shared" si="60"/>
        <v>0</v>
      </c>
    </row>
    <row r="729" spans="1:12" x14ac:dyDescent="0.25">
      <c r="A729">
        <v>10523</v>
      </c>
      <c r="B729">
        <v>17</v>
      </c>
      <c r="C729">
        <v>39</v>
      </c>
      <c r="D729">
        <v>25</v>
      </c>
      <c r="E729">
        <v>0.1</v>
      </c>
      <c r="F729" s="11">
        <f t="shared" si="56"/>
        <v>250</v>
      </c>
      <c r="G729" s="12">
        <f t="shared" si="57"/>
        <v>250</v>
      </c>
      <c r="H729" s="13">
        <f t="shared" si="58"/>
        <v>250</v>
      </c>
      <c r="J729" s="8" t="b">
        <f>AND(C734&gt;30,E734&lt;=0.05)</f>
        <v>0</v>
      </c>
      <c r="K729" s="9" t="b">
        <f t="shared" si="59"/>
        <v>1</v>
      </c>
      <c r="L729" s="10" t="b">
        <f t="shared" si="60"/>
        <v>0</v>
      </c>
    </row>
    <row r="730" spans="1:12" x14ac:dyDescent="0.25">
      <c r="A730">
        <v>10523</v>
      </c>
      <c r="B730">
        <v>20</v>
      </c>
      <c r="C730">
        <v>81</v>
      </c>
      <c r="D730">
        <v>15</v>
      </c>
      <c r="E730">
        <v>0.1</v>
      </c>
      <c r="F730" s="11">
        <f t="shared" si="56"/>
        <v>150</v>
      </c>
      <c r="G730" s="12">
        <f t="shared" si="57"/>
        <v>150</v>
      </c>
      <c r="H730" s="13">
        <f t="shared" si="58"/>
        <v>150</v>
      </c>
      <c r="J730" s="8" t="b">
        <f>AND(C735&gt;30,E735&lt;=0.05)</f>
        <v>1</v>
      </c>
      <c r="K730" s="9" t="b">
        <f t="shared" si="59"/>
        <v>1</v>
      </c>
      <c r="L730" s="10" t="b">
        <f t="shared" si="60"/>
        <v>0</v>
      </c>
    </row>
    <row r="731" spans="1:12" x14ac:dyDescent="0.25">
      <c r="A731">
        <v>10523</v>
      </c>
      <c r="B731">
        <v>37</v>
      </c>
      <c r="C731">
        <v>26</v>
      </c>
      <c r="D731">
        <v>18</v>
      </c>
      <c r="E731">
        <v>0.1</v>
      </c>
      <c r="F731" s="11">
        <f t="shared" si="56"/>
        <v>180</v>
      </c>
      <c r="G731" s="12">
        <f t="shared" si="57"/>
        <v>180</v>
      </c>
      <c r="H731" s="13">
        <f t="shared" si="58"/>
        <v>180</v>
      </c>
      <c r="J731" s="8" t="b">
        <f>AND(C736&gt;30,E736&lt;=0.05)</f>
        <v>0</v>
      </c>
      <c r="K731" s="9" t="b">
        <f t="shared" si="59"/>
        <v>0</v>
      </c>
      <c r="L731" s="10" t="b">
        <f t="shared" si="60"/>
        <v>0</v>
      </c>
    </row>
    <row r="732" spans="1:12" x14ac:dyDescent="0.25">
      <c r="A732">
        <v>10523</v>
      </c>
      <c r="B732">
        <v>41</v>
      </c>
      <c r="C732">
        <v>9.65</v>
      </c>
      <c r="D732">
        <v>6</v>
      </c>
      <c r="E732">
        <v>0.1</v>
      </c>
      <c r="F732" s="11">
        <f t="shared" si="56"/>
        <v>60</v>
      </c>
      <c r="G732" s="12">
        <f t="shared" si="57"/>
        <v>60</v>
      </c>
      <c r="H732" s="13">
        <f t="shared" si="58"/>
        <v>60</v>
      </c>
      <c r="J732" s="8" t="b">
        <f>AND(C737&gt;30,E737&lt;=0.05)</f>
        <v>0</v>
      </c>
      <c r="K732" s="9" t="b">
        <f t="shared" si="59"/>
        <v>0</v>
      </c>
      <c r="L732" s="10" t="b">
        <f t="shared" si="60"/>
        <v>0</v>
      </c>
    </row>
    <row r="733" spans="1:12" x14ac:dyDescent="0.25">
      <c r="A733">
        <v>10524</v>
      </c>
      <c r="B733">
        <v>10</v>
      </c>
      <c r="C733">
        <v>31</v>
      </c>
      <c r="D733">
        <v>2</v>
      </c>
      <c r="E733">
        <v>0</v>
      </c>
      <c r="F733" s="11" t="e">
        <f t="shared" si="56"/>
        <v>#DIV/0!</v>
      </c>
      <c r="G733" s="12">
        <f t="shared" si="57"/>
        <v>0</v>
      </c>
      <c r="H733" s="13" t="str">
        <f t="shared" si="58"/>
        <v>Error</v>
      </c>
      <c r="J733" s="8" t="b">
        <f>AND(C738&gt;30,E738&lt;=0.05)</f>
        <v>0</v>
      </c>
      <c r="K733" s="9" t="b">
        <f t="shared" si="59"/>
        <v>1</v>
      </c>
      <c r="L733" s="10" t="b">
        <f t="shared" si="60"/>
        <v>1</v>
      </c>
    </row>
    <row r="734" spans="1:12" x14ac:dyDescent="0.25">
      <c r="A734">
        <v>10524</v>
      </c>
      <c r="B734">
        <v>30</v>
      </c>
      <c r="C734">
        <v>25.89</v>
      </c>
      <c r="D734">
        <v>10</v>
      </c>
      <c r="E734">
        <v>0</v>
      </c>
      <c r="F734" s="11" t="e">
        <f t="shared" si="56"/>
        <v>#DIV/0!</v>
      </c>
      <c r="G734" s="12">
        <f t="shared" si="57"/>
        <v>0</v>
      </c>
      <c r="H734" s="13" t="str">
        <f t="shared" si="58"/>
        <v>Error</v>
      </c>
      <c r="J734" s="8" t="b">
        <f>AND(C739&gt;30,E739&lt;=0.05)</f>
        <v>0</v>
      </c>
      <c r="K734" s="9" t="b">
        <f t="shared" si="59"/>
        <v>0</v>
      </c>
      <c r="L734" s="10" t="b">
        <f t="shared" si="60"/>
        <v>1</v>
      </c>
    </row>
    <row r="735" spans="1:12" x14ac:dyDescent="0.25">
      <c r="A735">
        <v>10524</v>
      </c>
      <c r="B735">
        <v>43</v>
      </c>
      <c r="C735">
        <v>46</v>
      </c>
      <c r="D735">
        <v>60</v>
      </c>
      <c r="E735">
        <v>0</v>
      </c>
      <c r="F735" s="11" t="e">
        <f t="shared" si="56"/>
        <v>#DIV/0!</v>
      </c>
      <c r="G735" s="12">
        <f t="shared" si="57"/>
        <v>0</v>
      </c>
      <c r="H735" s="13" t="str">
        <f t="shared" si="58"/>
        <v>Error</v>
      </c>
      <c r="J735" s="8" t="b">
        <f>AND(C740&gt;30,E740&lt;=0.05)</f>
        <v>0</v>
      </c>
      <c r="K735" s="9" t="b">
        <f t="shared" si="59"/>
        <v>1</v>
      </c>
      <c r="L735" s="10" t="b">
        <f t="shared" si="60"/>
        <v>1</v>
      </c>
    </row>
    <row r="736" spans="1:12" x14ac:dyDescent="0.25">
      <c r="A736">
        <v>10524</v>
      </c>
      <c r="B736">
        <v>54</v>
      </c>
      <c r="C736">
        <v>7.45</v>
      </c>
      <c r="D736">
        <v>15</v>
      </c>
      <c r="E736">
        <v>0</v>
      </c>
      <c r="F736" s="11" t="e">
        <f t="shared" si="56"/>
        <v>#DIV/0!</v>
      </c>
      <c r="G736" s="12">
        <f t="shared" si="57"/>
        <v>0</v>
      </c>
      <c r="H736" s="13" t="str">
        <f t="shared" si="58"/>
        <v>Error</v>
      </c>
      <c r="J736" s="8" t="b">
        <f>AND(C741&gt;30,E741&lt;=0.05)</f>
        <v>0</v>
      </c>
      <c r="K736" s="9" t="b">
        <f t="shared" si="59"/>
        <v>0</v>
      </c>
      <c r="L736" s="10" t="b">
        <f t="shared" si="60"/>
        <v>1</v>
      </c>
    </row>
    <row r="737" spans="1:12" x14ac:dyDescent="0.25">
      <c r="A737">
        <v>10525</v>
      </c>
      <c r="B737">
        <v>36</v>
      </c>
      <c r="C737">
        <v>19</v>
      </c>
      <c r="D737">
        <v>30</v>
      </c>
      <c r="E737">
        <v>0</v>
      </c>
      <c r="F737" s="11" t="e">
        <f t="shared" si="56"/>
        <v>#DIV/0!</v>
      </c>
      <c r="G737" s="12">
        <f t="shared" si="57"/>
        <v>0</v>
      </c>
      <c r="H737" s="13" t="str">
        <f t="shared" si="58"/>
        <v>Error</v>
      </c>
      <c r="J737" s="8" t="b">
        <f>AND(C742&gt;30,E742&lt;=0.05)</f>
        <v>0</v>
      </c>
      <c r="K737" s="9" t="b">
        <f t="shared" si="59"/>
        <v>0</v>
      </c>
      <c r="L737" s="10" t="b">
        <f t="shared" si="60"/>
        <v>1</v>
      </c>
    </row>
    <row r="738" spans="1:12" x14ac:dyDescent="0.25">
      <c r="A738">
        <v>10525</v>
      </c>
      <c r="B738">
        <v>40</v>
      </c>
      <c r="C738">
        <v>18.399999999999999</v>
      </c>
      <c r="D738">
        <v>15</v>
      </c>
      <c r="E738">
        <v>0.1</v>
      </c>
      <c r="F738" s="11">
        <f t="shared" si="56"/>
        <v>150</v>
      </c>
      <c r="G738" s="12">
        <f t="shared" si="57"/>
        <v>150</v>
      </c>
      <c r="H738" s="13">
        <f t="shared" si="58"/>
        <v>150</v>
      </c>
      <c r="J738" s="8" t="b">
        <f>AND(C743&gt;30,E743&lt;=0.05)</f>
        <v>0</v>
      </c>
      <c r="K738" s="9" t="b">
        <f t="shared" si="59"/>
        <v>0</v>
      </c>
      <c r="L738" s="10" t="b">
        <f t="shared" si="60"/>
        <v>0</v>
      </c>
    </row>
    <row r="739" spans="1:12" x14ac:dyDescent="0.25">
      <c r="A739">
        <v>10526</v>
      </c>
      <c r="B739">
        <v>1</v>
      </c>
      <c r="C739">
        <v>18</v>
      </c>
      <c r="D739">
        <v>8</v>
      </c>
      <c r="E739">
        <v>0.15</v>
      </c>
      <c r="F739" s="11">
        <f t="shared" si="56"/>
        <v>53.333333333333336</v>
      </c>
      <c r="G739" s="12">
        <f t="shared" si="57"/>
        <v>53.333333333333336</v>
      </c>
      <c r="H739" s="13">
        <f t="shared" si="58"/>
        <v>53.333333333333336</v>
      </c>
      <c r="J739" s="8" t="b">
        <f>AND(C744&gt;30,E744&lt;=0.05)</f>
        <v>0</v>
      </c>
      <c r="K739" s="9" t="b">
        <f t="shared" si="59"/>
        <v>0</v>
      </c>
      <c r="L739" s="10" t="b">
        <f t="shared" si="60"/>
        <v>0</v>
      </c>
    </row>
    <row r="740" spans="1:12" x14ac:dyDescent="0.25">
      <c r="A740">
        <v>10526</v>
      </c>
      <c r="B740">
        <v>13</v>
      </c>
      <c r="C740">
        <v>6</v>
      </c>
      <c r="D740">
        <v>10</v>
      </c>
      <c r="E740">
        <v>0</v>
      </c>
      <c r="F740" s="11" t="e">
        <f t="shared" si="56"/>
        <v>#DIV/0!</v>
      </c>
      <c r="G740" s="12">
        <f t="shared" si="57"/>
        <v>0</v>
      </c>
      <c r="H740" s="13" t="str">
        <f t="shared" si="58"/>
        <v>Error</v>
      </c>
      <c r="J740" s="8" t="b">
        <f>AND(C745&gt;30,E745&lt;=0.05)</f>
        <v>0</v>
      </c>
      <c r="K740" s="9" t="b">
        <f t="shared" si="59"/>
        <v>0</v>
      </c>
      <c r="L740" s="10" t="b">
        <f t="shared" si="60"/>
        <v>1</v>
      </c>
    </row>
    <row r="741" spans="1:12" x14ac:dyDescent="0.25">
      <c r="A741">
        <v>10526</v>
      </c>
      <c r="B741">
        <v>56</v>
      </c>
      <c r="C741">
        <v>38</v>
      </c>
      <c r="D741">
        <v>30</v>
      </c>
      <c r="E741">
        <v>0.15</v>
      </c>
      <c r="F741" s="11">
        <f t="shared" si="56"/>
        <v>200</v>
      </c>
      <c r="G741" s="12">
        <f t="shared" si="57"/>
        <v>200</v>
      </c>
      <c r="H741" s="13">
        <f t="shared" si="58"/>
        <v>200</v>
      </c>
      <c r="J741" s="8" t="b">
        <f>AND(C746&gt;30,E746&lt;=0.05)</f>
        <v>1</v>
      </c>
      <c r="K741" s="9" t="b">
        <f t="shared" si="59"/>
        <v>1</v>
      </c>
      <c r="L741" s="10" t="b">
        <f t="shared" si="60"/>
        <v>0</v>
      </c>
    </row>
    <row r="742" spans="1:12" x14ac:dyDescent="0.25">
      <c r="A742">
        <v>10527</v>
      </c>
      <c r="B742">
        <v>4</v>
      </c>
      <c r="C742">
        <v>22</v>
      </c>
      <c r="D742">
        <v>50</v>
      </c>
      <c r="E742">
        <v>0.1</v>
      </c>
      <c r="F742" s="11">
        <f t="shared" si="56"/>
        <v>500</v>
      </c>
      <c r="G742" s="12">
        <f t="shared" si="57"/>
        <v>500</v>
      </c>
      <c r="H742" s="13">
        <f t="shared" si="58"/>
        <v>500</v>
      </c>
      <c r="J742" s="8" t="b">
        <f>AND(C747&gt;30,E747&lt;=0.05)</f>
        <v>0</v>
      </c>
      <c r="K742" s="9" t="b">
        <f t="shared" si="59"/>
        <v>0</v>
      </c>
      <c r="L742" s="10" t="b">
        <f t="shared" si="60"/>
        <v>0</v>
      </c>
    </row>
    <row r="743" spans="1:12" x14ac:dyDescent="0.25">
      <c r="A743">
        <v>10527</v>
      </c>
      <c r="B743">
        <v>36</v>
      </c>
      <c r="C743">
        <v>19</v>
      </c>
      <c r="D743">
        <v>30</v>
      </c>
      <c r="E743">
        <v>0.1</v>
      </c>
      <c r="F743" s="11">
        <f t="shared" si="56"/>
        <v>300</v>
      </c>
      <c r="G743" s="12">
        <f t="shared" si="57"/>
        <v>300</v>
      </c>
      <c r="H743" s="13">
        <f t="shared" si="58"/>
        <v>300</v>
      </c>
      <c r="J743" s="8" t="b">
        <f>AND(C748&gt;30,E748&lt;=0.05)</f>
        <v>0</v>
      </c>
      <c r="K743" s="9" t="b">
        <f t="shared" si="59"/>
        <v>0</v>
      </c>
      <c r="L743" s="10" t="b">
        <f t="shared" si="60"/>
        <v>0</v>
      </c>
    </row>
    <row r="744" spans="1:12" x14ac:dyDescent="0.25">
      <c r="A744">
        <v>10528</v>
      </c>
      <c r="B744">
        <v>11</v>
      </c>
      <c r="C744">
        <v>21</v>
      </c>
      <c r="D744">
        <v>3</v>
      </c>
      <c r="E744">
        <v>0</v>
      </c>
      <c r="F744" s="11" t="e">
        <f t="shared" si="56"/>
        <v>#DIV/0!</v>
      </c>
      <c r="G744" s="12">
        <f t="shared" si="57"/>
        <v>0</v>
      </c>
      <c r="H744" s="13" t="str">
        <f t="shared" si="58"/>
        <v>Error</v>
      </c>
      <c r="J744" s="8" t="b">
        <f>AND(C749&gt;30,E749&lt;=0.05)</f>
        <v>1</v>
      </c>
      <c r="K744" s="9" t="b">
        <f t="shared" si="59"/>
        <v>0</v>
      </c>
      <c r="L744" s="10" t="b">
        <f t="shared" si="60"/>
        <v>1</v>
      </c>
    </row>
    <row r="745" spans="1:12" x14ac:dyDescent="0.25">
      <c r="A745">
        <v>10528</v>
      </c>
      <c r="B745">
        <v>33</v>
      </c>
      <c r="C745">
        <v>2.5</v>
      </c>
      <c r="D745">
        <v>8</v>
      </c>
      <c r="E745">
        <v>0.2</v>
      </c>
      <c r="F745" s="11">
        <f t="shared" si="56"/>
        <v>40</v>
      </c>
      <c r="G745" s="12">
        <f t="shared" si="57"/>
        <v>40</v>
      </c>
      <c r="H745" s="13">
        <f t="shared" si="58"/>
        <v>40</v>
      </c>
      <c r="J745" s="8" t="b">
        <f>AND(C750&gt;30,E750&lt;=0.05)</f>
        <v>1</v>
      </c>
      <c r="K745" s="9" t="b">
        <f t="shared" si="59"/>
        <v>0</v>
      </c>
      <c r="L745" s="10" t="b">
        <f t="shared" si="60"/>
        <v>0</v>
      </c>
    </row>
    <row r="746" spans="1:12" x14ac:dyDescent="0.25">
      <c r="A746">
        <v>10528</v>
      </c>
      <c r="B746">
        <v>72</v>
      </c>
      <c r="C746">
        <v>34.799999999999997</v>
      </c>
      <c r="D746">
        <v>9</v>
      </c>
      <c r="E746">
        <v>0</v>
      </c>
      <c r="F746" s="11" t="e">
        <f t="shared" si="56"/>
        <v>#DIV/0!</v>
      </c>
      <c r="G746" s="12">
        <f t="shared" si="57"/>
        <v>0</v>
      </c>
      <c r="H746" s="13" t="str">
        <f t="shared" si="58"/>
        <v>Error</v>
      </c>
      <c r="J746" s="8" t="b">
        <f>AND(C751&gt;30,E751&lt;=0.05)</f>
        <v>1</v>
      </c>
      <c r="K746" s="9" t="b">
        <f t="shared" si="59"/>
        <v>1</v>
      </c>
      <c r="L746" s="10" t="b">
        <f t="shared" si="60"/>
        <v>1</v>
      </c>
    </row>
    <row r="747" spans="1:12" x14ac:dyDescent="0.25">
      <c r="A747">
        <v>10529</v>
      </c>
      <c r="B747">
        <v>55</v>
      </c>
      <c r="C747">
        <v>24</v>
      </c>
      <c r="D747">
        <v>14</v>
      </c>
      <c r="E747">
        <v>0</v>
      </c>
      <c r="F747" s="11" t="e">
        <f t="shared" si="56"/>
        <v>#DIV/0!</v>
      </c>
      <c r="G747" s="12">
        <f t="shared" si="57"/>
        <v>0</v>
      </c>
      <c r="H747" s="13" t="str">
        <f t="shared" si="58"/>
        <v>Error</v>
      </c>
      <c r="J747" s="8" t="b">
        <f>AND(C752&gt;30,E752&lt;=0.05)</f>
        <v>0</v>
      </c>
      <c r="K747" s="9" t="b">
        <f t="shared" si="59"/>
        <v>0</v>
      </c>
      <c r="L747" s="10" t="b">
        <f t="shared" si="60"/>
        <v>1</v>
      </c>
    </row>
    <row r="748" spans="1:12" x14ac:dyDescent="0.25">
      <c r="A748">
        <v>10529</v>
      </c>
      <c r="B748">
        <v>68</v>
      </c>
      <c r="C748">
        <v>12.5</v>
      </c>
      <c r="D748">
        <v>20</v>
      </c>
      <c r="E748">
        <v>0</v>
      </c>
      <c r="F748" s="11" t="e">
        <f t="shared" si="56"/>
        <v>#DIV/0!</v>
      </c>
      <c r="G748" s="12">
        <f t="shared" si="57"/>
        <v>0</v>
      </c>
      <c r="H748" s="13" t="str">
        <f t="shared" si="58"/>
        <v>Error</v>
      </c>
      <c r="J748" s="8" t="b">
        <f>AND(C753&gt;30,E753&lt;=0.05)</f>
        <v>0</v>
      </c>
      <c r="K748" s="9" t="b">
        <f t="shared" si="59"/>
        <v>0</v>
      </c>
      <c r="L748" s="10" t="b">
        <f t="shared" si="60"/>
        <v>1</v>
      </c>
    </row>
    <row r="749" spans="1:12" x14ac:dyDescent="0.25">
      <c r="A749">
        <v>10529</v>
      </c>
      <c r="B749">
        <v>69</v>
      </c>
      <c r="C749">
        <v>36</v>
      </c>
      <c r="D749">
        <v>10</v>
      </c>
      <c r="E749">
        <v>0</v>
      </c>
      <c r="F749" s="11" t="e">
        <f t="shared" si="56"/>
        <v>#DIV/0!</v>
      </c>
      <c r="G749" s="12">
        <f t="shared" si="57"/>
        <v>0</v>
      </c>
      <c r="H749" s="13" t="str">
        <f t="shared" si="58"/>
        <v>Error</v>
      </c>
      <c r="J749" s="8" t="b">
        <f>AND(C754&gt;30,E754&lt;=0.05)</f>
        <v>1</v>
      </c>
      <c r="K749" s="9" t="b">
        <f t="shared" si="59"/>
        <v>1</v>
      </c>
      <c r="L749" s="10" t="b">
        <f t="shared" si="60"/>
        <v>1</v>
      </c>
    </row>
    <row r="750" spans="1:12" x14ac:dyDescent="0.25">
      <c r="A750">
        <v>10530</v>
      </c>
      <c r="B750">
        <v>17</v>
      </c>
      <c r="C750">
        <v>39</v>
      </c>
      <c r="D750">
        <v>40</v>
      </c>
      <c r="E750">
        <v>0</v>
      </c>
      <c r="F750" s="11" t="e">
        <f t="shared" si="56"/>
        <v>#DIV/0!</v>
      </c>
      <c r="G750" s="12">
        <f t="shared" si="57"/>
        <v>0</v>
      </c>
      <c r="H750" s="13" t="str">
        <f t="shared" si="58"/>
        <v>Error</v>
      </c>
      <c r="J750" s="8" t="b">
        <f>AND(C755&gt;30,E755&lt;=0.05)</f>
        <v>0</v>
      </c>
      <c r="K750" s="9" t="b">
        <f t="shared" si="59"/>
        <v>1</v>
      </c>
      <c r="L750" s="10" t="b">
        <f t="shared" si="60"/>
        <v>1</v>
      </c>
    </row>
    <row r="751" spans="1:12" x14ac:dyDescent="0.25">
      <c r="A751">
        <v>10530</v>
      </c>
      <c r="B751">
        <v>43</v>
      </c>
      <c r="C751">
        <v>46</v>
      </c>
      <c r="D751">
        <v>25</v>
      </c>
      <c r="E751">
        <v>0</v>
      </c>
      <c r="F751" s="11" t="e">
        <f t="shared" si="56"/>
        <v>#DIV/0!</v>
      </c>
      <c r="G751" s="12">
        <f t="shared" si="57"/>
        <v>0</v>
      </c>
      <c r="H751" s="13" t="str">
        <f t="shared" si="58"/>
        <v>Error</v>
      </c>
      <c r="J751" s="8" t="b">
        <f>AND(C756&gt;30,E756&lt;=0.05)</f>
        <v>0</v>
      </c>
      <c r="K751" s="9" t="b">
        <f t="shared" si="59"/>
        <v>1</v>
      </c>
      <c r="L751" s="10" t="b">
        <f t="shared" si="60"/>
        <v>1</v>
      </c>
    </row>
    <row r="752" spans="1:12" x14ac:dyDescent="0.25">
      <c r="A752">
        <v>10530</v>
      </c>
      <c r="B752">
        <v>61</v>
      </c>
      <c r="C752">
        <v>28.5</v>
      </c>
      <c r="D752">
        <v>20</v>
      </c>
      <c r="E752">
        <v>0</v>
      </c>
      <c r="F752" s="11" t="e">
        <f t="shared" si="56"/>
        <v>#DIV/0!</v>
      </c>
      <c r="G752" s="12">
        <f t="shared" si="57"/>
        <v>0</v>
      </c>
      <c r="H752" s="13" t="str">
        <f t="shared" si="58"/>
        <v>Error</v>
      </c>
      <c r="J752" s="8" t="b">
        <f>AND(C757&gt;30,E757&lt;=0.05)</f>
        <v>0</v>
      </c>
      <c r="K752" s="9" t="b">
        <f t="shared" si="59"/>
        <v>0</v>
      </c>
      <c r="L752" s="10" t="b">
        <f t="shared" si="60"/>
        <v>1</v>
      </c>
    </row>
    <row r="753" spans="1:12" x14ac:dyDescent="0.25">
      <c r="A753">
        <v>10530</v>
      </c>
      <c r="B753">
        <v>76</v>
      </c>
      <c r="C753">
        <v>18</v>
      </c>
      <c r="D753">
        <v>50</v>
      </c>
      <c r="E753">
        <v>0</v>
      </c>
      <c r="F753" s="11" t="e">
        <f t="shared" si="56"/>
        <v>#DIV/0!</v>
      </c>
      <c r="G753" s="12">
        <f t="shared" si="57"/>
        <v>0</v>
      </c>
      <c r="H753" s="13" t="str">
        <f t="shared" si="58"/>
        <v>Error</v>
      </c>
      <c r="J753" s="8" t="b">
        <f>AND(C758&gt;30,E758&lt;=0.05)</f>
        <v>1</v>
      </c>
      <c r="K753" s="9" t="b">
        <f t="shared" si="59"/>
        <v>0</v>
      </c>
      <c r="L753" s="10" t="b">
        <f t="shared" si="60"/>
        <v>1</v>
      </c>
    </row>
    <row r="754" spans="1:12" x14ac:dyDescent="0.25">
      <c r="A754">
        <v>10531</v>
      </c>
      <c r="B754">
        <v>59</v>
      </c>
      <c r="C754">
        <v>55</v>
      </c>
      <c r="D754">
        <v>2</v>
      </c>
      <c r="E754">
        <v>0</v>
      </c>
      <c r="F754" s="11" t="e">
        <f t="shared" si="56"/>
        <v>#DIV/0!</v>
      </c>
      <c r="G754" s="12">
        <f t="shared" si="57"/>
        <v>0</v>
      </c>
      <c r="H754" s="13" t="str">
        <f t="shared" si="58"/>
        <v>Error</v>
      </c>
      <c r="J754" s="8" t="b">
        <f>AND(C759&gt;30,E759&lt;=0.05)</f>
        <v>0</v>
      </c>
      <c r="K754" s="9" t="b">
        <f t="shared" si="59"/>
        <v>1</v>
      </c>
      <c r="L754" s="10" t="b">
        <f t="shared" si="60"/>
        <v>1</v>
      </c>
    </row>
    <row r="755" spans="1:12" x14ac:dyDescent="0.25">
      <c r="A755">
        <v>10532</v>
      </c>
      <c r="B755">
        <v>30</v>
      </c>
      <c r="C755">
        <v>25.89</v>
      </c>
      <c r="D755">
        <v>15</v>
      </c>
      <c r="E755">
        <v>0</v>
      </c>
      <c r="F755" s="11" t="e">
        <f t="shared" si="56"/>
        <v>#DIV/0!</v>
      </c>
      <c r="G755" s="12">
        <f t="shared" si="57"/>
        <v>0</v>
      </c>
      <c r="H755" s="13" t="str">
        <f t="shared" si="58"/>
        <v>Error</v>
      </c>
      <c r="J755" s="8" t="b">
        <f>AND(C760&gt;30,E760&lt;=0.05)</f>
        <v>0</v>
      </c>
      <c r="K755" s="9" t="b">
        <f t="shared" si="59"/>
        <v>0</v>
      </c>
      <c r="L755" s="10" t="b">
        <f t="shared" si="60"/>
        <v>1</v>
      </c>
    </row>
    <row r="756" spans="1:12" x14ac:dyDescent="0.25">
      <c r="A756">
        <v>10532</v>
      </c>
      <c r="B756">
        <v>66</v>
      </c>
      <c r="C756">
        <v>17</v>
      </c>
      <c r="D756">
        <v>24</v>
      </c>
      <c r="E756">
        <v>0</v>
      </c>
      <c r="F756" s="11" t="e">
        <f t="shared" si="56"/>
        <v>#DIV/0!</v>
      </c>
      <c r="G756" s="12">
        <f t="shared" si="57"/>
        <v>0</v>
      </c>
      <c r="H756" s="13" t="str">
        <f t="shared" si="58"/>
        <v>Error</v>
      </c>
      <c r="J756" s="8" t="b">
        <f>AND(C761&gt;30,E761&lt;=0.05)</f>
        <v>0</v>
      </c>
      <c r="K756" s="9" t="b">
        <f t="shared" si="59"/>
        <v>0</v>
      </c>
      <c r="L756" s="10" t="b">
        <f t="shared" si="60"/>
        <v>1</v>
      </c>
    </row>
    <row r="757" spans="1:12" x14ac:dyDescent="0.25">
      <c r="A757">
        <v>10533</v>
      </c>
      <c r="B757">
        <v>4</v>
      </c>
      <c r="C757">
        <v>22</v>
      </c>
      <c r="D757">
        <v>50</v>
      </c>
      <c r="E757">
        <v>0.05</v>
      </c>
      <c r="F757" s="11">
        <f t="shared" si="56"/>
        <v>1000</v>
      </c>
      <c r="G757" s="12">
        <f t="shared" si="57"/>
        <v>1000</v>
      </c>
      <c r="H757" s="13">
        <f t="shared" si="58"/>
        <v>1000</v>
      </c>
      <c r="J757" s="8" t="b">
        <f>AND(C762&gt;30,E762&lt;=0.05)</f>
        <v>0</v>
      </c>
      <c r="K757" s="9" t="b">
        <f t="shared" si="59"/>
        <v>0</v>
      </c>
      <c r="L757" s="10" t="b">
        <f t="shared" si="60"/>
        <v>0</v>
      </c>
    </row>
    <row r="758" spans="1:12" x14ac:dyDescent="0.25">
      <c r="A758">
        <v>10533</v>
      </c>
      <c r="B758">
        <v>72</v>
      </c>
      <c r="C758">
        <v>34.799999999999997</v>
      </c>
      <c r="D758">
        <v>24</v>
      </c>
      <c r="E758">
        <v>0</v>
      </c>
      <c r="F758" s="11" t="e">
        <f t="shared" si="56"/>
        <v>#DIV/0!</v>
      </c>
      <c r="G758" s="12">
        <f t="shared" si="57"/>
        <v>0</v>
      </c>
      <c r="H758" s="13" t="str">
        <f t="shared" si="58"/>
        <v>Error</v>
      </c>
      <c r="J758" s="8" t="b">
        <f>AND(C763&gt;30,E763&lt;=0.05)</f>
        <v>0</v>
      </c>
      <c r="K758" s="9" t="b">
        <f t="shared" si="59"/>
        <v>1</v>
      </c>
      <c r="L758" s="10" t="b">
        <f t="shared" si="60"/>
        <v>1</v>
      </c>
    </row>
    <row r="759" spans="1:12" x14ac:dyDescent="0.25">
      <c r="A759">
        <v>10533</v>
      </c>
      <c r="B759">
        <v>73</v>
      </c>
      <c r="C759">
        <v>15</v>
      </c>
      <c r="D759">
        <v>24</v>
      </c>
      <c r="E759">
        <v>0.05</v>
      </c>
      <c r="F759" s="11">
        <f t="shared" si="56"/>
        <v>480</v>
      </c>
      <c r="G759" s="12">
        <f t="shared" si="57"/>
        <v>480</v>
      </c>
      <c r="H759" s="13">
        <f t="shared" si="58"/>
        <v>480</v>
      </c>
      <c r="J759" s="8" t="b">
        <f>AND(C764&gt;30,E764&lt;=0.05)</f>
        <v>0</v>
      </c>
      <c r="K759" s="9" t="b">
        <f t="shared" si="59"/>
        <v>0</v>
      </c>
      <c r="L759" s="10" t="b">
        <f t="shared" si="60"/>
        <v>0</v>
      </c>
    </row>
    <row r="760" spans="1:12" x14ac:dyDescent="0.25">
      <c r="A760">
        <v>10534</v>
      </c>
      <c r="B760">
        <v>30</v>
      </c>
      <c r="C760">
        <v>25.89</v>
      </c>
      <c r="D760">
        <v>10</v>
      </c>
      <c r="E760">
        <v>0</v>
      </c>
      <c r="F760" s="11" t="e">
        <f t="shared" si="56"/>
        <v>#DIV/0!</v>
      </c>
      <c r="G760" s="12">
        <f t="shared" si="57"/>
        <v>0</v>
      </c>
      <c r="H760" s="13" t="str">
        <f t="shared" si="58"/>
        <v>Error</v>
      </c>
      <c r="J760" s="8" t="b">
        <f>AND(C765&gt;30,E765&lt;=0.05)</f>
        <v>0</v>
      </c>
      <c r="K760" s="9" t="b">
        <f t="shared" si="59"/>
        <v>0</v>
      </c>
      <c r="L760" s="10" t="b">
        <f t="shared" si="60"/>
        <v>1</v>
      </c>
    </row>
    <row r="761" spans="1:12" x14ac:dyDescent="0.25">
      <c r="A761">
        <v>10534</v>
      </c>
      <c r="B761">
        <v>40</v>
      </c>
      <c r="C761">
        <v>18.399999999999999</v>
      </c>
      <c r="D761">
        <v>10</v>
      </c>
      <c r="E761">
        <v>0.2</v>
      </c>
      <c r="F761" s="11">
        <f t="shared" si="56"/>
        <v>50</v>
      </c>
      <c r="G761" s="12">
        <f t="shared" si="57"/>
        <v>50</v>
      </c>
      <c r="H761" s="13">
        <f t="shared" si="58"/>
        <v>50</v>
      </c>
      <c r="J761" s="8" t="b">
        <f>AND(C766&gt;30,E766&lt;=0.05)</f>
        <v>0</v>
      </c>
      <c r="K761" s="9" t="b">
        <f t="shared" si="59"/>
        <v>0</v>
      </c>
      <c r="L761" s="10" t="b">
        <f t="shared" si="60"/>
        <v>0</v>
      </c>
    </row>
    <row r="762" spans="1:12" x14ac:dyDescent="0.25">
      <c r="A762">
        <v>10534</v>
      </c>
      <c r="B762">
        <v>54</v>
      </c>
      <c r="C762">
        <v>7.45</v>
      </c>
      <c r="D762">
        <v>10</v>
      </c>
      <c r="E762">
        <v>0.2</v>
      </c>
      <c r="F762" s="11">
        <f t="shared" si="56"/>
        <v>50</v>
      </c>
      <c r="G762" s="12">
        <f t="shared" si="57"/>
        <v>50</v>
      </c>
      <c r="H762" s="13">
        <f t="shared" si="58"/>
        <v>50</v>
      </c>
      <c r="J762" s="8" t="b">
        <f>AND(C767&gt;30,E767&lt;=0.05)</f>
        <v>0</v>
      </c>
      <c r="K762" s="9" t="b">
        <f t="shared" si="59"/>
        <v>0</v>
      </c>
      <c r="L762" s="10" t="b">
        <f t="shared" si="60"/>
        <v>0</v>
      </c>
    </row>
    <row r="763" spans="1:12" x14ac:dyDescent="0.25">
      <c r="A763">
        <v>10535</v>
      </c>
      <c r="B763">
        <v>11</v>
      </c>
      <c r="C763">
        <v>21</v>
      </c>
      <c r="D763">
        <v>50</v>
      </c>
      <c r="E763">
        <v>0.1</v>
      </c>
      <c r="F763" s="11">
        <f t="shared" si="56"/>
        <v>500</v>
      </c>
      <c r="G763" s="12">
        <f t="shared" si="57"/>
        <v>500</v>
      </c>
      <c r="H763" s="13">
        <f t="shared" si="58"/>
        <v>500</v>
      </c>
      <c r="J763" s="8" t="b">
        <f>AND(C768&gt;30,E768&lt;=0.05)</f>
        <v>0</v>
      </c>
      <c r="K763" s="9" t="b">
        <f t="shared" si="59"/>
        <v>0</v>
      </c>
      <c r="L763" s="10" t="b">
        <f t="shared" si="60"/>
        <v>0</v>
      </c>
    </row>
    <row r="764" spans="1:12" x14ac:dyDescent="0.25">
      <c r="A764">
        <v>10535</v>
      </c>
      <c r="B764">
        <v>40</v>
      </c>
      <c r="C764">
        <v>18.399999999999999</v>
      </c>
      <c r="D764">
        <v>10</v>
      </c>
      <c r="E764">
        <v>0.1</v>
      </c>
      <c r="F764" s="11">
        <f t="shared" si="56"/>
        <v>100</v>
      </c>
      <c r="G764" s="12">
        <f t="shared" si="57"/>
        <v>100</v>
      </c>
      <c r="H764" s="13">
        <f t="shared" si="58"/>
        <v>100</v>
      </c>
      <c r="J764" s="8" t="b">
        <f>AND(C769&gt;30,E769&lt;=0.05)</f>
        <v>0</v>
      </c>
      <c r="K764" s="9" t="b">
        <f t="shared" si="59"/>
        <v>0</v>
      </c>
      <c r="L764" s="10" t="b">
        <f t="shared" si="60"/>
        <v>0</v>
      </c>
    </row>
    <row r="765" spans="1:12" x14ac:dyDescent="0.25">
      <c r="A765">
        <v>10535</v>
      </c>
      <c r="B765">
        <v>57</v>
      </c>
      <c r="C765">
        <v>19.5</v>
      </c>
      <c r="D765">
        <v>5</v>
      </c>
      <c r="E765">
        <v>0.1</v>
      </c>
      <c r="F765" s="11">
        <f t="shared" si="56"/>
        <v>50</v>
      </c>
      <c r="G765" s="12">
        <f t="shared" si="57"/>
        <v>50</v>
      </c>
      <c r="H765" s="13">
        <f t="shared" si="58"/>
        <v>50</v>
      </c>
      <c r="J765" s="8" t="b">
        <f>AND(C770&gt;30,E770&lt;=0.05)</f>
        <v>0</v>
      </c>
      <c r="K765" s="9" t="b">
        <f t="shared" si="59"/>
        <v>0</v>
      </c>
      <c r="L765" s="10" t="b">
        <f t="shared" si="60"/>
        <v>0</v>
      </c>
    </row>
    <row r="766" spans="1:12" x14ac:dyDescent="0.25">
      <c r="A766">
        <v>10535</v>
      </c>
      <c r="B766">
        <v>59</v>
      </c>
      <c r="C766">
        <v>55</v>
      </c>
      <c r="D766">
        <v>15</v>
      </c>
      <c r="E766">
        <v>0.1</v>
      </c>
      <c r="F766" s="11">
        <f t="shared" si="56"/>
        <v>150</v>
      </c>
      <c r="G766" s="12">
        <f t="shared" si="57"/>
        <v>150</v>
      </c>
      <c r="H766" s="13">
        <f t="shared" si="58"/>
        <v>150</v>
      </c>
      <c r="J766" s="8" t="b">
        <f>AND(C771&gt;30,E771&lt;=0.05)</f>
        <v>0</v>
      </c>
      <c r="K766" s="9" t="b">
        <f t="shared" si="59"/>
        <v>1</v>
      </c>
      <c r="L766" s="10" t="b">
        <f t="shared" si="60"/>
        <v>0</v>
      </c>
    </row>
    <row r="767" spans="1:12" x14ac:dyDescent="0.25">
      <c r="A767">
        <v>10536</v>
      </c>
      <c r="B767">
        <v>12</v>
      </c>
      <c r="C767">
        <v>38</v>
      </c>
      <c r="D767">
        <v>15</v>
      </c>
      <c r="E767">
        <v>0.25</v>
      </c>
      <c r="F767" s="11">
        <f t="shared" si="56"/>
        <v>60</v>
      </c>
      <c r="G767" s="12">
        <f t="shared" si="57"/>
        <v>60</v>
      </c>
      <c r="H767" s="13">
        <f t="shared" si="58"/>
        <v>60</v>
      </c>
      <c r="J767" s="8" t="b">
        <f>AND(C772&gt;30,E772&lt;=0.05)</f>
        <v>1</v>
      </c>
      <c r="K767" s="9" t="b">
        <f t="shared" si="59"/>
        <v>1</v>
      </c>
      <c r="L767" s="10" t="b">
        <f t="shared" si="60"/>
        <v>0</v>
      </c>
    </row>
    <row r="768" spans="1:12" x14ac:dyDescent="0.25">
      <c r="A768">
        <v>10536</v>
      </c>
      <c r="B768">
        <v>31</v>
      </c>
      <c r="C768">
        <v>12.5</v>
      </c>
      <c r="D768">
        <v>20</v>
      </c>
      <c r="E768">
        <v>0</v>
      </c>
      <c r="F768" s="11" t="e">
        <f t="shared" si="56"/>
        <v>#DIV/0!</v>
      </c>
      <c r="G768" s="12">
        <f t="shared" si="57"/>
        <v>0</v>
      </c>
      <c r="H768" s="13" t="str">
        <f t="shared" si="58"/>
        <v>Error</v>
      </c>
      <c r="J768" s="8" t="b">
        <f>AND(C773&gt;30,E773&lt;=0.05)</f>
        <v>0</v>
      </c>
      <c r="K768" s="9" t="b">
        <f t="shared" si="59"/>
        <v>0</v>
      </c>
      <c r="L768" s="10" t="b">
        <f t="shared" si="60"/>
        <v>1</v>
      </c>
    </row>
    <row r="769" spans="1:12" x14ac:dyDescent="0.25">
      <c r="A769">
        <v>10536</v>
      </c>
      <c r="B769">
        <v>33</v>
      </c>
      <c r="C769">
        <v>2.5</v>
      </c>
      <c r="D769">
        <v>30</v>
      </c>
      <c r="E769">
        <v>0</v>
      </c>
      <c r="F769" s="11" t="e">
        <f t="shared" si="56"/>
        <v>#DIV/0!</v>
      </c>
      <c r="G769" s="12">
        <f t="shared" si="57"/>
        <v>0</v>
      </c>
      <c r="H769" s="13" t="str">
        <f t="shared" si="58"/>
        <v>Error</v>
      </c>
      <c r="J769" s="8" t="b">
        <f>AND(C774&gt;30,E774&lt;=0.05)</f>
        <v>1</v>
      </c>
      <c r="K769" s="9" t="b">
        <f t="shared" si="59"/>
        <v>0</v>
      </c>
      <c r="L769" s="10" t="b">
        <f t="shared" si="60"/>
        <v>1</v>
      </c>
    </row>
    <row r="770" spans="1:12" x14ac:dyDescent="0.25">
      <c r="A770">
        <v>10536</v>
      </c>
      <c r="B770">
        <v>60</v>
      </c>
      <c r="C770">
        <v>34</v>
      </c>
      <c r="D770">
        <v>35</v>
      </c>
      <c r="E770">
        <v>0.25</v>
      </c>
      <c r="F770" s="11">
        <f t="shared" si="56"/>
        <v>140</v>
      </c>
      <c r="G770" s="12">
        <f t="shared" si="57"/>
        <v>140</v>
      </c>
      <c r="H770" s="13">
        <f t="shared" si="58"/>
        <v>140</v>
      </c>
      <c r="J770" s="8" t="b">
        <f>AND(C775&gt;30,E775&lt;=0.05)</f>
        <v>0</v>
      </c>
      <c r="K770" s="9" t="b">
        <f t="shared" si="59"/>
        <v>1</v>
      </c>
      <c r="L770" s="10" t="b">
        <f t="shared" si="60"/>
        <v>0</v>
      </c>
    </row>
    <row r="771" spans="1:12" x14ac:dyDescent="0.25">
      <c r="A771">
        <v>10537</v>
      </c>
      <c r="B771">
        <v>31</v>
      </c>
      <c r="C771">
        <v>12.5</v>
      </c>
      <c r="D771">
        <v>30</v>
      </c>
      <c r="E771">
        <v>0</v>
      </c>
      <c r="F771" s="11" t="e">
        <f t="shared" ref="F771:F834" si="61">SUM(D771/E771)</f>
        <v>#DIV/0!</v>
      </c>
      <c r="G771" s="12">
        <f t="shared" ref="G771:G834" si="62">IFERROR(D771/E771,0)</f>
        <v>0</v>
      </c>
      <c r="H771" s="13" t="str">
        <f t="shared" ref="H771:H834" si="63">IFERROR(D771/E771,"Error")</f>
        <v>Error</v>
      </c>
      <c r="J771" s="8" t="b">
        <f>AND(C776&gt;30,E776&lt;=0.05)</f>
        <v>0</v>
      </c>
      <c r="K771" s="9" t="b">
        <f t="shared" ref="K771:K834" si="64">AND(C771&gt;30)</f>
        <v>0</v>
      </c>
      <c r="L771" s="10" t="b">
        <f t="shared" ref="L771:L834" si="65">AND(E771&lt;0.05)</f>
        <v>1</v>
      </c>
    </row>
    <row r="772" spans="1:12" x14ac:dyDescent="0.25">
      <c r="A772">
        <v>10537</v>
      </c>
      <c r="B772">
        <v>51</v>
      </c>
      <c r="C772">
        <v>53</v>
      </c>
      <c r="D772">
        <v>6</v>
      </c>
      <c r="E772">
        <v>0</v>
      </c>
      <c r="F772" s="11" t="e">
        <f t="shared" si="61"/>
        <v>#DIV/0!</v>
      </c>
      <c r="G772" s="12">
        <f t="shared" si="62"/>
        <v>0</v>
      </c>
      <c r="H772" s="13" t="str">
        <f t="shared" si="63"/>
        <v>Error</v>
      </c>
      <c r="J772" s="8" t="b">
        <f>AND(C777&gt;30,E777&lt;=0.05)</f>
        <v>1</v>
      </c>
      <c r="K772" s="9" t="b">
        <f t="shared" si="64"/>
        <v>1</v>
      </c>
      <c r="L772" s="10" t="b">
        <f t="shared" si="65"/>
        <v>1</v>
      </c>
    </row>
    <row r="773" spans="1:12" x14ac:dyDescent="0.25">
      <c r="A773">
        <v>10537</v>
      </c>
      <c r="B773">
        <v>58</v>
      </c>
      <c r="C773">
        <v>13.25</v>
      </c>
      <c r="D773">
        <v>20</v>
      </c>
      <c r="E773">
        <v>0</v>
      </c>
      <c r="F773" s="11" t="e">
        <f t="shared" si="61"/>
        <v>#DIV/0!</v>
      </c>
      <c r="G773" s="12">
        <f t="shared" si="62"/>
        <v>0</v>
      </c>
      <c r="H773" s="13" t="str">
        <f t="shared" si="63"/>
        <v>Error</v>
      </c>
      <c r="J773" s="8" t="b">
        <f>AND(C778&gt;30,E778&lt;=0.05)</f>
        <v>0</v>
      </c>
      <c r="K773" s="9" t="b">
        <f t="shared" si="64"/>
        <v>0</v>
      </c>
      <c r="L773" s="10" t="b">
        <f t="shared" si="65"/>
        <v>1</v>
      </c>
    </row>
    <row r="774" spans="1:12" x14ac:dyDescent="0.25">
      <c r="A774">
        <v>10537</v>
      </c>
      <c r="B774">
        <v>72</v>
      </c>
      <c r="C774">
        <v>34.799999999999997</v>
      </c>
      <c r="D774">
        <v>21</v>
      </c>
      <c r="E774">
        <v>0</v>
      </c>
      <c r="F774" s="11" t="e">
        <f t="shared" si="61"/>
        <v>#DIV/0!</v>
      </c>
      <c r="G774" s="12">
        <f t="shared" si="62"/>
        <v>0</v>
      </c>
      <c r="H774" s="13" t="str">
        <f t="shared" si="63"/>
        <v>Error</v>
      </c>
      <c r="J774" s="8" t="b">
        <f>AND(C779&gt;30,E779&lt;=0.05)</f>
        <v>0</v>
      </c>
      <c r="K774" s="9" t="b">
        <f t="shared" si="64"/>
        <v>1</v>
      </c>
      <c r="L774" s="10" t="b">
        <f t="shared" si="65"/>
        <v>1</v>
      </c>
    </row>
    <row r="775" spans="1:12" x14ac:dyDescent="0.25">
      <c r="A775">
        <v>10537</v>
      </c>
      <c r="B775">
        <v>73</v>
      </c>
      <c r="C775">
        <v>15</v>
      </c>
      <c r="D775">
        <v>9</v>
      </c>
      <c r="E775">
        <v>0</v>
      </c>
      <c r="F775" s="11" t="e">
        <f t="shared" si="61"/>
        <v>#DIV/0!</v>
      </c>
      <c r="G775" s="12">
        <f t="shared" si="62"/>
        <v>0</v>
      </c>
      <c r="H775" s="13" t="str">
        <f t="shared" si="63"/>
        <v>Error</v>
      </c>
      <c r="J775" s="8" t="b">
        <f>AND(C780&gt;30,E780&lt;=0.05)</f>
        <v>0</v>
      </c>
      <c r="K775" s="9" t="b">
        <f t="shared" si="64"/>
        <v>0</v>
      </c>
      <c r="L775" s="10" t="b">
        <f t="shared" si="65"/>
        <v>1</v>
      </c>
    </row>
    <row r="776" spans="1:12" x14ac:dyDescent="0.25">
      <c r="A776">
        <v>10538</v>
      </c>
      <c r="B776">
        <v>70</v>
      </c>
      <c r="C776">
        <v>15</v>
      </c>
      <c r="D776">
        <v>7</v>
      </c>
      <c r="E776">
        <v>0</v>
      </c>
      <c r="F776" s="11" t="e">
        <f t="shared" si="61"/>
        <v>#DIV/0!</v>
      </c>
      <c r="G776" s="12">
        <f t="shared" si="62"/>
        <v>0</v>
      </c>
      <c r="H776" s="13" t="str">
        <f t="shared" si="63"/>
        <v>Error</v>
      </c>
      <c r="J776" s="8" t="b">
        <f>AND(C781&gt;30,E781&lt;=0.05)</f>
        <v>0</v>
      </c>
      <c r="K776" s="9" t="b">
        <f t="shared" si="64"/>
        <v>0</v>
      </c>
      <c r="L776" s="10" t="b">
        <f t="shared" si="65"/>
        <v>1</v>
      </c>
    </row>
    <row r="777" spans="1:12" x14ac:dyDescent="0.25">
      <c r="A777">
        <v>10538</v>
      </c>
      <c r="B777">
        <v>72</v>
      </c>
      <c r="C777">
        <v>34.799999999999997</v>
      </c>
      <c r="D777">
        <v>1</v>
      </c>
      <c r="E777">
        <v>0</v>
      </c>
      <c r="F777" s="11" t="e">
        <f t="shared" si="61"/>
        <v>#DIV/0!</v>
      </c>
      <c r="G777" s="12">
        <f t="shared" si="62"/>
        <v>0</v>
      </c>
      <c r="H777" s="13" t="str">
        <f t="shared" si="63"/>
        <v>Error</v>
      </c>
      <c r="J777" s="8" t="b">
        <f>AND(C782&gt;30,E782&lt;=0.05)</f>
        <v>0</v>
      </c>
      <c r="K777" s="9" t="b">
        <f t="shared" si="64"/>
        <v>1</v>
      </c>
      <c r="L777" s="10" t="b">
        <f t="shared" si="65"/>
        <v>1</v>
      </c>
    </row>
    <row r="778" spans="1:12" x14ac:dyDescent="0.25">
      <c r="A778">
        <v>10539</v>
      </c>
      <c r="B778">
        <v>13</v>
      </c>
      <c r="C778">
        <v>6</v>
      </c>
      <c r="D778">
        <v>8</v>
      </c>
      <c r="E778">
        <v>0</v>
      </c>
      <c r="F778" s="11" t="e">
        <f t="shared" si="61"/>
        <v>#DIV/0!</v>
      </c>
      <c r="G778" s="12">
        <f t="shared" si="62"/>
        <v>0</v>
      </c>
      <c r="H778" s="13" t="str">
        <f t="shared" si="63"/>
        <v>Error</v>
      </c>
      <c r="J778" s="8" t="b">
        <f>AND(C783&gt;30,E783&lt;=0.05)</f>
        <v>1</v>
      </c>
      <c r="K778" s="9" t="b">
        <f t="shared" si="64"/>
        <v>0</v>
      </c>
      <c r="L778" s="10" t="b">
        <f t="shared" si="65"/>
        <v>1</v>
      </c>
    </row>
    <row r="779" spans="1:12" x14ac:dyDescent="0.25">
      <c r="A779">
        <v>10539</v>
      </c>
      <c r="B779">
        <v>21</v>
      </c>
      <c r="C779">
        <v>10</v>
      </c>
      <c r="D779">
        <v>15</v>
      </c>
      <c r="E779">
        <v>0</v>
      </c>
      <c r="F779" s="11" t="e">
        <f t="shared" si="61"/>
        <v>#DIV/0!</v>
      </c>
      <c r="G779" s="12">
        <f t="shared" si="62"/>
        <v>0</v>
      </c>
      <c r="H779" s="13" t="str">
        <f t="shared" si="63"/>
        <v>Error</v>
      </c>
      <c r="J779" s="8" t="b">
        <f>AND(C784&gt;30,E784&lt;=0.05)</f>
        <v>1</v>
      </c>
      <c r="K779" s="9" t="b">
        <f t="shared" si="64"/>
        <v>0</v>
      </c>
      <c r="L779" s="10" t="b">
        <f t="shared" si="65"/>
        <v>1</v>
      </c>
    </row>
    <row r="780" spans="1:12" x14ac:dyDescent="0.25">
      <c r="A780">
        <v>10539</v>
      </c>
      <c r="B780">
        <v>33</v>
      </c>
      <c r="C780">
        <v>2.5</v>
      </c>
      <c r="D780">
        <v>15</v>
      </c>
      <c r="E780">
        <v>0</v>
      </c>
      <c r="F780" s="11" t="e">
        <f t="shared" si="61"/>
        <v>#DIV/0!</v>
      </c>
      <c r="G780" s="12">
        <f t="shared" si="62"/>
        <v>0</v>
      </c>
      <c r="H780" s="13" t="str">
        <f t="shared" si="63"/>
        <v>Error</v>
      </c>
      <c r="J780" s="8" t="b">
        <f>AND(C785&gt;30,E785&lt;=0.05)</f>
        <v>0</v>
      </c>
      <c r="K780" s="9" t="b">
        <f t="shared" si="64"/>
        <v>0</v>
      </c>
      <c r="L780" s="10" t="b">
        <f t="shared" si="65"/>
        <v>1</v>
      </c>
    </row>
    <row r="781" spans="1:12" x14ac:dyDescent="0.25">
      <c r="A781">
        <v>10539</v>
      </c>
      <c r="B781">
        <v>49</v>
      </c>
      <c r="C781">
        <v>20</v>
      </c>
      <c r="D781">
        <v>6</v>
      </c>
      <c r="E781">
        <v>0</v>
      </c>
      <c r="F781" s="11" t="e">
        <f t="shared" si="61"/>
        <v>#DIV/0!</v>
      </c>
      <c r="G781" s="12">
        <f t="shared" si="62"/>
        <v>0</v>
      </c>
      <c r="H781" s="13" t="str">
        <f t="shared" si="63"/>
        <v>Error</v>
      </c>
      <c r="J781" s="8" t="b">
        <f>AND(C786&gt;30,E786&lt;=0.05)</f>
        <v>0</v>
      </c>
      <c r="K781" s="9" t="b">
        <f t="shared" si="64"/>
        <v>0</v>
      </c>
      <c r="L781" s="10" t="b">
        <f t="shared" si="65"/>
        <v>1</v>
      </c>
    </row>
    <row r="782" spans="1:12" x14ac:dyDescent="0.25">
      <c r="A782">
        <v>10540</v>
      </c>
      <c r="B782">
        <v>3</v>
      </c>
      <c r="C782">
        <v>10</v>
      </c>
      <c r="D782">
        <v>60</v>
      </c>
      <c r="E782">
        <v>0</v>
      </c>
      <c r="F782" s="11" t="e">
        <f t="shared" si="61"/>
        <v>#DIV/0!</v>
      </c>
      <c r="G782" s="12">
        <f t="shared" si="62"/>
        <v>0</v>
      </c>
      <c r="H782" s="13" t="str">
        <f t="shared" si="63"/>
        <v>Error</v>
      </c>
      <c r="J782" s="8" t="b">
        <f>AND(C787&gt;30,E787&lt;=0.05)</f>
        <v>0</v>
      </c>
      <c r="K782" s="9" t="b">
        <f t="shared" si="64"/>
        <v>0</v>
      </c>
      <c r="L782" s="10" t="b">
        <f t="shared" si="65"/>
        <v>1</v>
      </c>
    </row>
    <row r="783" spans="1:12" x14ac:dyDescent="0.25">
      <c r="A783">
        <v>10540</v>
      </c>
      <c r="B783">
        <v>26</v>
      </c>
      <c r="C783">
        <v>31.23</v>
      </c>
      <c r="D783">
        <v>40</v>
      </c>
      <c r="E783">
        <v>0</v>
      </c>
      <c r="F783" s="11" t="e">
        <f t="shared" si="61"/>
        <v>#DIV/0!</v>
      </c>
      <c r="G783" s="12">
        <f t="shared" si="62"/>
        <v>0</v>
      </c>
      <c r="H783" s="13" t="str">
        <f t="shared" si="63"/>
        <v>Error</v>
      </c>
      <c r="J783" s="8" t="b">
        <f>AND(C788&gt;30,E788&lt;=0.05)</f>
        <v>0</v>
      </c>
      <c r="K783" s="9" t="b">
        <f t="shared" si="64"/>
        <v>1</v>
      </c>
      <c r="L783" s="10" t="b">
        <f t="shared" si="65"/>
        <v>1</v>
      </c>
    </row>
    <row r="784" spans="1:12" x14ac:dyDescent="0.25">
      <c r="A784">
        <v>10540</v>
      </c>
      <c r="B784">
        <v>38</v>
      </c>
      <c r="C784">
        <v>263.5</v>
      </c>
      <c r="D784">
        <v>30</v>
      </c>
      <c r="E784">
        <v>0</v>
      </c>
      <c r="F784" s="11" t="e">
        <f t="shared" si="61"/>
        <v>#DIV/0!</v>
      </c>
      <c r="G784" s="12">
        <f t="shared" si="62"/>
        <v>0</v>
      </c>
      <c r="H784" s="13" t="str">
        <f t="shared" si="63"/>
        <v>Error</v>
      </c>
      <c r="J784" s="8" t="b">
        <f>AND(C789&gt;30,E789&lt;=0.05)</f>
        <v>0</v>
      </c>
      <c r="K784" s="9" t="b">
        <f t="shared" si="64"/>
        <v>1</v>
      </c>
      <c r="L784" s="10" t="b">
        <f t="shared" si="65"/>
        <v>1</v>
      </c>
    </row>
    <row r="785" spans="1:12" x14ac:dyDescent="0.25">
      <c r="A785">
        <v>10540</v>
      </c>
      <c r="B785">
        <v>68</v>
      </c>
      <c r="C785">
        <v>12.5</v>
      </c>
      <c r="D785">
        <v>35</v>
      </c>
      <c r="E785">
        <v>0</v>
      </c>
      <c r="F785" s="11" t="e">
        <f t="shared" si="61"/>
        <v>#DIV/0!</v>
      </c>
      <c r="G785" s="12">
        <f t="shared" si="62"/>
        <v>0</v>
      </c>
      <c r="H785" s="13" t="str">
        <f t="shared" si="63"/>
        <v>Error</v>
      </c>
      <c r="J785" s="8" t="b">
        <f>AND(C790&gt;30,E790&lt;=0.05)</f>
        <v>0</v>
      </c>
      <c r="K785" s="9" t="b">
        <f t="shared" si="64"/>
        <v>0</v>
      </c>
      <c r="L785" s="10" t="b">
        <f t="shared" si="65"/>
        <v>1</v>
      </c>
    </row>
    <row r="786" spans="1:12" x14ac:dyDescent="0.25">
      <c r="A786">
        <v>10541</v>
      </c>
      <c r="B786">
        <v>24</v>
      </c>
      <c r="C786">
        <v>4.5</v>
      </c>
      <c r="D786">
        <v>35</v>
      </c>
      <c r="E786">
        <v>0.1</v>
      </c>
      <c r="F786" s="11">
        <f t="shared" si="61"/>
        <v>350</v>
      </c>
      <c r="G786" s="12">
        <f t="shared" si="62"/>
        <v>350</v>
      </c>
      <c r="H786" s="13">
        <f t="shared" si="63"/>
        <v>350</v>
      </c>
      <c r="J786" s="8" t="b">
        <f>AND(C791&gt;30,E791&lt;=0.05)</f>
        <v>0</v>
      </c>
      <c r="K786" s="9" t="b">
        <f t="shared" si="64"/>
        <v>0</v>
      </c>
      <c r="L786" s="10" t="b">
        <f t="shared" si="65"/>
        <v>0</v>
      </c>
    </row>
    <row r="787" spans="1:12" x14ac:dyDescent="0.25">
      <c r="A787">
        <v>10541</v>
      </c>
      <c r="B787">
        <v>38</v>
      </c>
      <c r="C787">
        <v>263.5</v>
      </c>
      <c r="D787">
        <v>4</v>
      </c>
      <c r="E787">
        <v>0.1</v>
      </c>
      <c r="F787" s="11">
        <f t="shared" si="61"/>
        <v>40</v>
      </c>
      <c r="G787" s="12">
        <f t="shared" si="62"/>
        <v>40</v>
      </c>
      <c r="H787" s="13">
        <f t="shared" si="63"/>
        <v>40</v>
      </c>
      <c r="J787" s="8" t="b">
        <f>AND(C792&gt;30,E792&lt;=0.05)</f>
        <v>0</v>
      </c>
      <c r="K787" s="9" t="b">
        <f t="shared" si="64"/>
        <v>1</v>
      </c>
      <c r="L787" s="10" t="b">
        <f t="shared" si="65"/>
        <v>0</v>
      </c>
    </row>
    <row r="788" spans="1:12" x14ac:dyDescent="0.25">
      <c r="A788">
        <v>10541</v>
      </c>
      <c r="B788">
        <v>65</v>
      </c>
      <c r="C788">
        <v>21.05</v>
      </c>
      <c r="D788">
        <v>36</v>
      </c>
      <c r="E788">
        <v>0.1</v>
      </c>
      <c r="F788" s="11">
        <f t="shared" si="61"/>
        <v>360</v>
      </c>
      <c r="G788" s="12">
        <f t="shared" si="62"/>
        <v>360</v>
      </c>
      <c r="H788" s="13">
        <f t="shared" si="63"/>
        <v>360</v>
      </c>
      <c r="J788" s="8" t="b">
        <f>AND(C793&gt;30,E793&lt;=0.05)</f>
        <v>0</v>
      </c>
      <c r="K788" s="9" t="b">
        <f t="shared" si="64"/>
        <v>0</v>
      </c>
      <c r="L788" s="10" t="b">
        <f t="shared" si="65"/>
        <v>0</v>
      </c>
    </row>
    <row r="789" spans="1:12" x14ac:dyDescent="0.25">
      <c r="A789">
        <v>10541</v>
      </c>
      <c r="B789">
        <v>71</v>
      </c>
      <c r="C789">
        <v>21.5</v>
      </c>
      <c r="D789">
        <v>9</v>
      </c>
      <c r="E789">
        <v>0.1</v>
      </c>
      <c r="F789" s="11">
        <f t="shared" si="61"/>
        <v>90</v>
      </c>
      <c r="G789" s="12">
        <f t="shared" si="62"/>
        <v>90</v>
      </c>
      <c r="H789" s="13">
        <f t="shared" si="63"/>
        <v>90</v>
      </c>
      <c r="J789" s="8" t="b">
        <f>AND(C794&gt;30,E794&lt;=0.05)</f>
        <v>1</v>
      </c>
      <c r="K789" s="9" t="b">
        <f t="shared" si="64"/>
        <v>0</v>
      </c>
      <c r="L789" s="10" t="b">
        <f t="shared" si="65"/>
        <v>0</v>
      </c>
    </row>
    <row r="790" spans="1:12" x14ac:dyDescent="0.25">
      <c r="A790">
        <v>10542</v>
      </c>
      <c r="B790">
        <v>11</v>
      </c>
      <c r="C790">
        <v>21</v>
      </c>
      <c r="D790">
        <v>15</v>
      </c>
      <c r="E790">
        <v>0.05</v>
      </c>
      <c r="F790" s="11">
        <f t="shared" si="61"/>
        <v>300</v>
      </c>
      <c r="G790" s="12">
        <f t="shared" si="62"/>
        <v>300</v>
      </c>
      <c r="H790" s="13">
        <f t="shared" si="63"/>
        <v>300</v>
      </c>
      <c r="J790" s="8" t="b">
        <f>AND(C795&gt;30,E795&lt;=0.05)</f>
        <v>0</v>
      </c>
      <c r="K790" s="9" t="b">
        <f t="shared" si="64"/>
        <v>0</v>
      </c>
      <c r="L790" s="10" t="b">
        <f t="shared" si="65"/>
        <v>0</v>
      </c>
    </row>
    <row r="791" spans="1:12" x14ac:dyDescent="0.25">
      <c r="A791">
        <v>10542</v>
      </c>
      <c r="B791">
        <v>54</v>
      </c>
      <c r="C791">
        <v>7.45</v>
      </c>
      <c r="D791">
        <v>24</v>
      </c>
      <c r="E791">
        <v>0.05</v>
      </c>
      <c r="F791" s="11">
        <f t="shared" si="61"/>
        <v>480</v>
      </c>
      <c r="G791" s="12">
        <f t="shared" si="62"/>
        <v>480</v>
      </c>
      <c r="H791" s="13">
        <f t="shared" si="63"/>
        <v>480</v>
      </c>
      <c r="J791" s="8" t="b">
        <f>AND(C796&gt;30,E796&lt;=0.05)</f>
        <v>0</v>
      </c>
      <c r="K791" s="9" t="b">
        <f t="shared" si="64"/>
        <v>0</v>
      </c>
      <c r="L791" s="10" t="b">
        <f t="shared" si="65"/>
        <v>0</v>
      </c>
    </row>
    <row r="792" spans="1:12" x14ac:dyDescent="0.25">
      <c r="A792">
        <v>10543</v>
      </c>
      <c r="B792">
        <v>12</v>
      </c>
      <c r="C792">
        <v>38</v>
      </c>
      <c r="D792">
        <v>30</v>
      </c>
      <c r="E792">
        <v>0.15</v>
      </c>
      <c r="F792" s="11">
        <f t="shared" si="61"/>
        <v>200</v>
      </c>
      <c r="G792" s="12">
        <f t="shared" si="62"/>
        <v>200</v>
      </c>
      <c r="H792" s="13">
        <f t="shared" si="63"/>
        <v>200</v>
      </c>
      <c r="J792" s="8" t="b">
        <f>AND(C797&gt;30,E797&lt;=0.05)</f>
        <v>0</v>
      </c>
      <c r="K792" s="9" t="b">
        <f t="shared" si="64"/>
        <v>1</v>
      </c>
      <c r="L792" s="10" t="b">
        <f t="shared" si="65"/>
        <v>0</v>
      </c>
    </row>
    <row r="793" spans="1:12" x14ac:dyDescent="0.25">
      <c r="A793">
        <v>10543</v>
      </c>
      <c r="B793">
        <v>23</v>
      </c>
      <c r="C793">
        <v>9</v>
      </c>
      <c r="D793">
        <v>70</v>
      </c>
      <c r="E793">
        <v>0.15</v>
      </c>
      <c r="F793" s="11">
        <f t="shared" si="61"/>
        <v>466.66666666666669</v>
      </c>
      <c r="G793" s="12">
        <f t="shared" si="62"/>
        <v>466.66666666666669</v>
      </c>
      <c r="H793" s="13">
        <f t="shared" si="63"/>
        <v>466.66666666666669</v>
      </c>
      <c r="J793" s="8" t="b">
        <f>AND(C798&gt;30,E798&lt;=0.05)</f>
        <v>0</v>
      </c>
      <c r="K793" s="9" t="b">
        <f t="shared" si="64"/>
        <v>0</v>
      </c>
      <c r="L793" s="10" t="b">
        <f t="shared" si="65"/>
        <v>0</v>
      </c>
    </row>
    <row r="794" spans="1:12" x14ac:dyDescent="0.25">
      <c r="A794">
        <v>10544</v>
      </c>
      <c r="B794">
        <v>28</v>
      </c>
      <c r="C794">
        <v>45.6</v>
      </c>
      <c r="D794">
        <v>7</v>
      </c>
      <c r="E794">
        <v>0</v>
      </c>
      <c r="F794" s="11" t="e">
        <f t="shared" si="61"/>
        <v>#DIV/0!</v>
      </c>
      <c r="G794" s="12">
        <f t="shared" si="62"/>
        <v>0</v>
      </c>
      <c r="H794" s="13" t="str">
        <f t="shared" si="63"/>
        <v>Error</v>
      </c>
      <c r="J794" s="8" t="b">
        <f>AND(C799&gt;30,E799&lt;=0.05)</f>
        <v>1</v>
      </c>
      <c r="K794" s="9" t="b">
        <f t="shared" si="64"/>
        <v>1</v>
      </c>
      <c r="L794" s="10" t="b">
        <f t="shared" si="65"/>
        <v>1</v>
      </c>
    </row>
    <row r="795" spans="1:12" x14ac:dyDescent="0.25">
      <c r="A795">
        <v>10544</v>
      </c>
      <c r="B795">
        <v>67</v>
      </c>
      <c r="C795">
        <v>14</v>
      </c>
      <c r="D795">
        <v>7</v>
      </c>
      <c r="E795">
        <v>0</v>
      </c>
      <c r="F795" s="11" t="e">
        <f t="shared" si="61"/>
        <v>#DIV/0!</v>
      </c>
      <c r="G795" s="12">
        <f t="shared" si="62"/>
        <v>0</v>
      </c>
      <c r="H795" s="13" t="str">
        <f t="shared" si="63"/>
        <v>Error</v>
      </c>
      <c r="J795" s="8" t="b">
        <f>AND(C800&gt;30,E800&lt;=0.05)</f>
        <v>0</v>
      </c>
      <c r="K795" s="9" t="b">
        <f t="shared" si="64"/>
        <v>0</v>
      </c>
      <c r="L795" s="10" t="b">
        <f t="shared" si="65"/>
        <v>1</v>
      </c>
    </row>
    <row r="796" spans="1:12" x14ac:dyDescent="0.25">
      <c r="A796">
        <v>10545</v>
      </c>
      <c r="B796">
        <v>11</v>
      </c>
      <c r="C796">
        <v>21</v>
      </c>
      <c r="D796">
        <v>10</v>
      </c>
      <c r="E796">
        <v>0</v>
      </c>
      <c r="F796" s="11" t="e">
        <f t="shared" si="61"/>
        <v>#DIV/0!</v>
      </c>
      <c r="G796" s="12">
        <f t="shared" si="62"/>
        <v>0</v>
      </c>
      <c r="H796" s="13" t="str">
        <f t="shared" si="63"/>
        <v>Error</v>
      </c>
      <c r="J796" s="8" t="b">
        <f>AND(C801&gt;30,E801&lt;=0.05)</f>
        <v>0</v>
      </c>
      <c r="K796" s="9" t="b">
        <f t="shared" si="64"/>
        <v>0</v>
      </c>
      <c r="L796" s="10" t="b">
        <f t="shared" si="65"/>
        <v>1</v>
      </c>
    </row>
    <row r="797" spans="1:12" x14ac:dyDescent="0.25">
      <c r="A797">
        <v>10546</v>
      </c>
      <c r="B797">
        <v>7</v>
      </c>
      <c r="C797">
        <v>30</v>
      </c>
      <c r="D797">
        <v>10</v>
      </c>
      <c r="E797">
        <v>0</v>
      </c>
      <c r="F797" s="11" t="e">
        <f t="shared" si="61"/>
        <v>#DIV/0!</v>
      </c>
      <c r="G797" s="12">
        <f t="shared" si="62"/>
        <v>0</v>
      </c>
      <c r="H797" s="13" t="str">
        <f t="shared" si="63"/>
        <v>Error</v>
      </c>
      <c r="J797" s="8" t="b">
        <f>AND(C802&gt;30,E802&lt;=0.05)</f>
        <v>0</v>
      </c>
      <c r="K797" s="9" t="b">
        <f t="shared" si="64"/>
        <v>0</v>
      </c>
      <c r="L797" s="10" t="b">
        <f t="shared" si="65"/>
        <v>1</v>
      </c>
    </row>
    <row r="798" spans="1:12" x14ac:dyDescent="0.25">
      <c r="A798">
        <v>10546</v>
      </c>
      <c r="B798">
        <v>35</v>
      </c>
      <c r="C798">
        <v>18</v>
      </c>
      <c r="D798">
        <v>30</v>
      </c>
      <c r="E798">
        <v>0</v>
      </c>
      <c r="F798" s="11" t="e">
        <f t="shared" si="61"/>
        <v>#DIV/0!</v>
      </c>
      <c r="G798" s="12">
        <f t="shared" si="62"/>
        <v>0</v>
      </c>
      <c r="H798" s="13" t="str">
        <f t="shared" si="63"/>
        <v>Error</v>
      </c>
      <c r="J798" s="8" t="b">
        <f>AND(C803&gt;30,E803&lt;=0.05)</f>
        <v>0</v>
      </c>
      <c r="K798" s="9" t="b">
        <f t="shared" si="64"/>
        <v>0</v>
      </c>
      <c r="L798" s="10" t="b">
        <f t="shared" si="65"/>
        <v>1</v>
      </c>
    </row>
    <row r="799" spans="1:12" x14ac:dyDescent="0.25">
      <c r="A799">
        <v>10546</v>
      </c>
      <c r="B799">
        <v>62</v>
      </c>
      <c r="C799">
        <v>49.3</v>
      </c>
      <c r="D799">
        <v>40</v>
      </c>
      <c r="E799">
        <v>0</v>
      </c>
      <c r="F799" s="11" t="e">
        <f t="shared" si="61"/>
        <v>#DIV/0!</v>
      </c>
      <c r="G799" s="12">
        <f t="shared" si="62"/>
        <v>0</v>
      </c>
      <c r="H799" s="13" t="str">
        <f t="shared" si="63"/>
        <v>Error</v>
      </c>
      <c r="J799" s="8" t="b">
        <f>AND(C804&gt;30,E804&lt;=0.05)</f>
        <v>0</v>
      </c>
      <c r="K799" s="9" t="b">
        <f t="shared" si="64"/>
        <v>1</v>
      </c>
      <c r="L799" s="10" t="b">
        <f t="shared" si="65"/>
        <v>1</v>
      </c>
    </row>
    <row r="800" spans="1:12" x14ac:dyDescent="0.25">
      <c r="A800">
        <v>10547</v>
      </c>
      <c r="B800">
        <v>32</v>
      </c>
      <c r="C800">
        <v>32</v>
      </c>
      <c r="D800">
        <v>24</v>
      </c>
      <c r="E800">
        <v>0.15</v>
      </c>
      <c r="F800" s="11">
        <f t="shared" si="61"/>
        <v>160</v>
      </c>
      <c r="G800" s="12">
        <f t="shared" si="62"/>
        <v>160</v>
      </c>
      <c r="H800" s="13">
        <f t="shared" si="63"/>
        <v>160</v>
      </c>
      <c r="J800" s="8" t="b">
        <f>AND(C805&gt;30,E805&lt;=0.05)</f>
        <v>0</v>
      </c>
      <c r="K800" s="9" t="b">
        <f t="shared" si="64"/>
        <v>1</v>
      </c>
      <c r="L800" s="10" t="b">
        <f t="shared" si="65"/>
        <v>0</v>
      </c>
    </row>
    <row r="801" spans="1:12" x14ac:dyDescent="0.25">
      <c r="A801">
        <v>10547</v>
      </c>
      <c r="B801">
        <v>36</v>
      </c>
      <c r="C801">
        <v>19</v>
      </c>
      <c r="D801">
        <v>60</v>
      </c>
      <c r="E801">
        <v>0</v>
      </c>
      <c r="F801" s="11" t="e">
        <f t="shared" si="61"/>
        <v>#DIV/0!</v>
      </c>
      <c r="G801" s="12">
        <f t="shared" si="62"/>
        <v>0</v>
      </c>
      <c r="H801" s="13" t="str">
        <f t="shared" si="63"/>
        <v>Error</v>
      </c>
      <c r="J801" s="8" t="b">
        <f>AND(C806&gt;30,E806&lt;=0.05)</f>
        <v>0</v>
      </c>
      <c r="K801" s="9" t="b">
        <f t="shared" si="64"/>
        <v>0</v>
      </c>
      <c r="L801" s="10" t="b">
        <f t="shared" si="65"/>
        <v>1</v>
      </c>
    </row>
    <row r="802" spans="1:12" x14ac:dyDescent="0.25">
      <c r="A802">
        <v>10548</v>
      </c>
      <c r="B802">
        <v>34</v>
      </c>
      <c r="C802">
        <v>14</v>
      </c>
      <c r="D802">
        <v>10</v>
      </c>
      <c r="E802">
        <v>0.25</v>
      </c>
      <c r="F802" s="11">
        <f t="shared" si="61"/>
        <v>40</v>
      </c>
      <c r="G802" s="12">
        <f t="shared" si="62"/>
        <v>40</v>
      </c>
      <c r="H802" s="13">
        <f t="shared" si="63"/>
        <v>40</v>
      </c>
      <c r="J802" s="8" t="b">
        <f>AND(C807&gt;30,E807&lt;=0.05)</f>
        <v>0</v>
      </c>
      <c r="K802" s="9" t="b">
        <f t="shared" si="64"/>
        <v>0</v>
      </c>
      <c r="L802" s="10" t="b">
        <f t="shared" si="65"/>
        <v>0</v>
      </c>
    </row>
    <row r="803" spans="1:12" x14ac:dyDescent="0.25">
      <c r="A803">
        <v>10548</v>
      </c>
      <c r="B803">
        <v>41</v>
      </c>
      <c r="C803">
        <v>9.65</v>
      </c>
      <c r="D803">
        <v>14</v>
      </c>
      <c r="E803">
        <v>0</v>
      </c>
      <c r="F803" s="11" t="e">
        <f t="shared" si="61"/>
        <v>#DIV/0!</v>
      </c>
      <c r="G803" s="12">
        <f t="shared" si="62"/>
        <v>0</v>
      </c>
      <c r="H803" s="13" t="str">
        <f t="shared" si="63"/>
        <v>Error</v>
      </c>
      <c r="J803" s="8" t="b">
        <f>AND(C808&gt;30,E808&lt;=0.05)</f>
        <v>0</v>
      </c>
      <c r="K803" s="9" t="b">
        <f t="shared" si="64"/>
        <v>0</v>
      </c>
      <c r="L803" s="10" t="b">
        <f t="shared" si="65"/>
        <v>1</v>
      </c>
    </row>
    <row r="804" spans="1:12" x14ac:dyDescent="0.25">
      <c r="A804">
        <v>10549</v>
      </c>
      <c r="B804">
        <v>31</v>
      </c>
      <c r="C804">
        <v>12.5</v>
      </c>
      <c r="D804">
        <v>55</v>
      </c>
      <c r="E804">
        <v>0.15</v>
      </c>
      <c r="F804" s="11">
        <f t="shared" si="61"/>
        <v>366.66666666666669</v>
      </c>
      <c r="G804" s="12">
        <f t="shared" si="62"/>
        <v>366.66666666666669</v>
      </c>
      <c r="H804" s="13">
        <f t="shared" si="63"/>
        <v>366.66666666666669</v>
      </c>
      <c r="J804" s="8" t="b">
        <f>AND(C809&gt;30,E809&lt;=0.05)</f>
        <v>0</v>
      </c>
      <c r="K804" s="9" t="b">
        <f t="shared" si="64"/>
        <v>0</v>
      </c>
      <c r="L804" s="10" t="b">
        <f t="shared" si="65"/>
        <v>0</v>
      </c>
    </row>
    <row r="805" spans="1:12" x14ac:dyDescent="0.25">
      <c r="A805">
        <v>10549</v>
      </c>
      <c r="B805">
        <v>45</v>
      </c>
      <c r="C805">
        <v>9.5</v>
      </c>
      <c r="D805">
        <v>100</v>
      </c>
      <c r="E805">
        <v>0.15</v>
      </c>
      <c r="F805" s="11">
        <f t="shared" si="61"/>
        <v>666.66666666666674</v>
      </c>
      <c r="G805" s="12">
        <f t="shared" si="62"/>
        <v>666.66666666666674</v>
      </c>
      <c r="H805" s="13">
        <f t="shared" si="63"/>
        <v>666.66666666666674</v>
      </c>
      <c r="J805" s="8" t="b">
        <f>AND(C810&gt;30,E810&lt;=0.05)</f>
        <v>0</v>
      </c>
      <c r="K805" s="9" t="b">
        <f t="shared" si="64"/>
        <v>0</v>
      </c>
      <c r="L805" s="10" t="b">
        <f t="shared" si="65"/>
        <v>0</v>
      </c>
    </row>
    <row r="806" spans="1:12" x14ac:dyDescent="0.25">
      <c r="A806">
        <v>10549</v>
      </c>
      <c r="B806">
        <v>51</v>
      </c>
      <c r="C806">
        <v>53</v>
      </c>
      <c r="D806">
        <v>48</v>
      </c>
      <c r="E806">
        <v>0.15</v>
      </c>
      <c r="F806" s="11">
        <f t="shared" si="61"/>
        <v>320</v>
      </c>
      <c r="G806" s="12">
        <f t="shared" si="62"/>
        <v>320</v>
      </c>
      <c r="H806" s="13">
        <f t="shared" si="63"/>
        <v>320</v>
      </c>
      <c r="J806" s="8" t="b">
        <f>AND(C811&gt;30,E811&lt;=0.05)</f>
        <v>0</v>
      </c>
      <c r="K806" s="9" t="b">
        <f t="shared" si="64"/>
        <v>1</v>
      </c>
      <c r="L806" s="10" t="b">
        <f t="shared" si="65"/>
        <v>0</v>
      </c>
    </row>
    <row r="807" spans="1:12" x14ac:dyDescent="0.25">
      <c r="A807">
        <v>10550</v>
      </c>
      <c r="B807">
        <v>17</v>
      </c>
      <c r="C807">
        <v>39</v>
      </c>
      <c r="D807">
        <v>8</v>
      </c>
      <c r="E807">
        <v>0.1</v>
      </c>
      <c r="F807" s="11">
        <f t="shared" si="61"/>
        <v>80</v>
      </c>
      <c r="G807" s="12">
        <f t="shared" si="62"/>
        <v>80</v>
      </c>
      <c r="H807" s="13">
        <f t="shared" si="63"/>
        <v>80</v>
      </c>
      <c r="J807" s="8" t="b">
        <f>AND(C812&gt;30,E812&lt;=0.05)</f>
        <v>0</v>
      </c>
      <c r="K807" s="9" t="b">
        <f t="shared" si="64"/>
        <v>1</v>
      </c>
      <c r="L807" s="10" t="b">
        <f t="shared" si="65"/>
        <v>0</v>
      </c>
    </row>
    <row r="808" spans="1:12" x14ac:dyDescent="0.25">
      <c r="A808">
        <v>10550</v>
      </c>
      <c r="B808">
        <v>19</v>
      </c>
      <c r="C808">
        <v>9.1999999999999993</v>
      </c>
      <c r="D808">
        <v>10</v>
      </c>
      <c r="E808">
        <v>0</v>
      </c>
      <c r="F808" s="11" t="e">
        <f t="shared" si="61"/>
        <v>#DIV/0!</v>
      </c>
      <c r="G808" s="12">
        <f t="shared" si="62"/>
        <v>0</v>
      </c>
      <c r="H808" s="13" t="str">
        <f t="shared" si="63"/>
        <v>Error</v>
      </c>
      <c r="J808" s="8" t="b">
        <f>AND(C813&gt;30,E813&lt;=0.05)</f>
        <v>0</v>
      </c>
      <c r="K808" s="9" t="b">
        <f t="shared" si="64"/>
        <v>0</v>
      </c>
      <c r="L808" s="10" t="b">
        <f t="shared" si="65"/>
        <v>1</v>
      </c>
    </row>
    <row r="809" spans="1:12" x14ac:dyDescent="0.25">
      <c r="A809">
        <v>10550</v>
      </c>
      <c r="B809">
        <v>21</v>
      </c>
      <c r="C809">
        <v>10</v>
      </c>
      <c r="D809">
        <v>6</v>
      </c>
      <c r="E809">
        <v>0.1</v>
      </c>
      <c r="F809" s="11">
        <f t="shared" si="61"/>
        <v>60</v>
      </c>
      <c r="G809" s="12">
        <f t="shared" si="62"/>
        <v>60</v>
      </c>
      <c r="H809" s="13">
        <f t="shared" si="63"/>
        <v>60</v>
      </c>
      <c r="J809" s="8" t="b">
        <f>AND(C814&gt;30,E814&lt;=0.05)</f>
        <v>1</v>
      </c>
      <c r="K809" s="9" t="b">
        <f t="shared" si="64"/>
        <v>0</v>
      </c>
      <c r="L809" s="10" t="b">
        <f t="shared" si="65"/>
        <v>0</v>
      </c>
    </row>
    <row r="810" spans="1:12" x14ac:dyDescent="0.25">
      <c r="A810">
        <v>10550</v>
      </c>
      <c r="B810">
        <v>61</v>
      </c>
      <c r="C810">
        <v>28.5</v>
      </c>
      <c r="D810">
        <v>10</v>
      </c>
      <c r="E810">
        <v>0.1</v>
      </c>
      <c r="F810" s="11">
        <f t="shared" si="61"/>
        <v>100</v>
      </c>
      <c r="G810" s="12">
        <f t="shared" si="62"/>
        <v>100</v>
      </c>
      <c r="H810" s="13">
        <f t="shared" si="63"/>
        <v>100</v>
      </c>
      <c r="J810" s="8" t="b">
        <f>AND(C815&gt;30,E815&lt;=0.05)</f>
        <v>0</v>
      </c>
      <c r="K810" s="9" t="b">
        <f t="shared" si="64"/>
        <v>0</v>
      </c>
      <c r="L810" s="10" t="b">
        <f t="shared" si="65"/>
        <v>0</v>
      </c>
    </row>
    <row r="811" spans="1:12" x14ac:dyDescent="0.25">
      <c r="A811">
        <v>10551</v>
      </c>
      <c r="B811">
        <v>16</v>
      </c>
      <c r="C811">
        <v>17.45</v>
      </c>
      <c r="D811">
        <v>40</v>
      </c>
      <c r="E811">
        <v>0.15</v>
      </c>
      <c r="F811" s="11">
        <f t="shared" si="61"/>
        <v>266.66666666666669</v>
      </c>
      <c r="G811" s="12">
        <f t="shared" si="62"/>
        <v>266.66666666666669</v>
      </c>
      <c r="H811" s="13">
        <f t="shared" si="63"/>
        <v>266.66666666666669</v>
      </c>
      <c r="J811" s="8" t="b">
        <f>AND(C816&gt;30,E816&lt;=0.05)</f>
        <v>0</v>
      </c>
      <c r="K811" s="9" t="b">
        <f t="shared" si="64"/>
        <v>0</v>
      </c>
      <c r="L811" s="10" t="b">
        <f t="shared" si="65"/>
        <v>0</v>
      </c>
    </row>
    <row r="812" spans="1:12" x14ac:dyDescent="0.25">
      <c r="A812">
        <v>10551</v>
      </c>
      <c r="B812">
        <v>35</v>
      </c>
      <c r="C812">
        <v>18</v>
      </c>
      <c r="D812">
        <v>20</v>
      </c>
      <c r="E812">
        <v>0.15</v>
      </c>
      <c r="F812" s="11">
        <f t="shared" si="61"/>
        <v>133.33333333333334</v>
      </c>
      <c r="G812" s="12">
        <f t="shared" si="62"/>
        <v>133.33333333333334</v>
      </c>
      <c r="H812" s="13">
        <f t="shared" si="63"/>
        <v>133.33333333333334</v>
      </c>
      <c r="J812" s="8" t="b">
        <f>AND(C817&gt;30,E817&lt;=0.05)</f>
        <v>0</v>
      </c>
      <c r="K812" s="9" t="b">
        <f t="shared" si="64"/>
        <v>0</v>
      </c>
      <c r="L812" s="10" t="b">
        <f t="shared" si="65"/>
        <v>0</v>
      </c>
    </row>
    <row r="813" spans="1:12" x14ac:dyDescent="0.25">
      <c r="A813">
        <v>10551</v>
      </c>
      <c r="B813">
        <v>44</v>
      </c>
      <c r="C813">
        <v>19.45</v>
      </c>
      <c r="D813">
        <v>40</v>
      </c>
      <c r="E813">
        <v>0</v>
      </c>
      <c r="F813" s="11" t="e">
        <f t="shared" si="61"/>
        <v>#DIV/0!</v>
      </c>
      <c r="G813" s="12">
        <f t="shared" si="62"/>
        <v>0</v>
      </c>
      <c r="H813" s="13" t="str">
        <f t="shared" si="63"/>
        <v>Error</v>
      </c>
      <c r="J813" s="8" t="b">
        <f>AND(C818&gt;30,E818&lt;=0.05)</f>
        <v>0</v>
      </c>
      <c r="K813" s="9" t="b">
        <f t="shared" si="64"/>
        <v>0</v>
      </c>
      <c r="L813" s="10" t="b">
        <f t="shared" si="65"/>
        <v>1</v>
      </c>
    </row>
    <row r="814" spans="1:12" x14ac:dyDescent="0.25">
      <c r="A814">
        <v>10552</v>
      </c>
      <c r="B814">
        <v>69</v>
      </c>
      <c r="C814">
        <v>36</v>
      </c>
      <c r="D814">
        <v>18</v>
      </c>
      <c r="E814">
        <v>0</v>
      </c>
      <c r="F814" s="11" t="e">
        <f t="shared" si="61"/>
        <v>#DIV/0!</v>
      </c>
      <c r="G814" s="12">
        <f t="shared" si="62"/>
        <v>0</v>
      </c>
      <c r="H814" s="13" t="str">
        <f t="shared" si="63"/>
        <v>Error</v>
      </c>
      <c r="J814" s="8" t="b">
        <f>AND(C819&gt;30,E819&lt;=0.05)</f>
        <v>0</v>
      </c>
      <c r="K814" s="9" t="b">
        <f t="shared" si="64"/>
        <v>1</v>
      </c>
      <c r="L814" s="10" t="b">
        <f t="shared" si="65"/>
        <v>1</v>
      </c>
    </row>
    <row r="815" spans="1:12" x14ac:dyDescent="0.25">
      <c r="A815">
        <v>10552</v>
      </c>
      <c r="B815">
        <v>75</v>
      </c>
      <c r="C815">
        <v>7.75</v>
      </c>
      <c r="D815">
        <v>30</v>
      </c>
      <c r="E815">
        <v>0</v>
      </c>
      <c r="F815" s="11" t="e">
        <f t="shared" si="61"/>
        <v>#DIV/0!</v>
      </c>
      <c r="G815" s="12">
        <f t="shared" si="62"/>
        <v>0</v>
      </c>
      <c r="H815" s="13" t="str">
        <f t="shared" si="63"/>
        <v>Error</v>
      </c>
      <c r="J815" s="8" t="b">
        <f>AND(C820&gt;30,E820&lt;=0.05)</f>
        <v>0</v>
      </c>
      <c r="K815" s="9" t="b">
        <f t="shared" si="64"/>
        <v>0</v>
      </c>
      <c r="L815" s="10" t="b">
        <f t="shared" si="65"/>
        <v>1</v>
      </c>
    </row>
    <row r="816" spans="1:12" x14ac:dyDescent="0.25">
      <c r="A816">
        <v>10553</v>
      </c>
      <c r="B816">
        <v>11</v>
      </c>
      <c r="C816">
        <v>21</v>
      </c>
      <c r="D816">
        <v>15</v>
      </c>
      <c r="E816">
        <v>0</v>
      </c>
      <c r="F816" s="11" t="e">
        <f t="shared" si="61"/>
        <v>#DIV/0!</v>
      </c>
      <c r="G816" s="12">
        <f t="shared" si="62"/>
        <v>0</v>
      </c>
      <c r="H816" s="13" t="str">
        <f t="shared" si="63"/>
        <v>Error</v>
      </c>
      <c r="J816" s="8" t="b">
        <f>AND(C821&gt;30,E821&lt;=0.05)</f>
        <v>0</v>
      </c>
      <c r="K816" s="9" t="b">
        <f t="shared" si="64"/>
        <v>0</v>
      </c>
      <c r="L816" s="10" t="b">
        <f t="shared" si="65"/>
        <v>1</v>
      </c>
    </row>
    <row r="817" spans="1:12" x14ac:dyDescent="0.25">
      <c r="A817">
        <v>10553</v>
      </c>
      <c r="B817">
        <v>16</v>
      </c>
      <c r="C817">
        <v>17.45</v>
      </c>
      <c r="D817">
        <v>14</v>
      </c>
      <c r="E817">
        <v>0</v>
      </c>
      <c r="F817" s="11" t="e">
        <f t="shared" si="61"/>
        <v>#DIV/0!</v>
      </c>
      <c r="G817" s="12">
        <f t="shared" si="62"/>
        <v>0</v>
      </c>
      <c r="H817" s="13" t="str">
        <f t="shared" si="63"/>
        <v>Error</v>
      </c>
      <c r="J817" s="8" t="b">
        <f>AND(C822&gt;30,E822&lt;=0.05)</f>
        <v>0</v>
      </c>
      <c r="K817" s="9" t="b">
        <f t="shared" si="64"/>
        <v>0</v>
      </c>
      <c r="L817" s="10" t="b">
        <f t="shared" si="65"/>
        <v>1</v>
      </c>
    </row>
    <row r="818" spans="1:12" x14ac:dyDescent="0.25">
      <c r="A818">
        <v>10553</v>
      </c>
      <c r="B818">
        <v>22</v>
      </c>
      <c r="C818">
        <v>21</v>
      </c>
      <c r="D818">
        <v>24</v>
      </c>
      <c r="E818">
        <v>0</v>
      </c>
      <c r="F818" s="11" t="e">
        <f t="shared" si="61"/>
        <v>#DIV/0!</v>
      </c>
      <c r="G818" s="12">
        <f t="shared" si="62"/>
        <v>0</v>
      </c>
      <c r="H818" s="13" t="str">
        <f t="shared" si="63"/>
        <v>Error</v>
      </c>
      <c r="J818" s="8" t="b">
        <f>AND(C823&gt;30,E823&lt;=0.05)</f>
        <v>1</v>
      </c>
      <c r="K818" s="9" t="b">
        <f t="shared" si="64"/>
        <v>0</v>
      </c>
      <c r="L818" s="10" t="b">
        <f t="shared" si="65"/>
        <v>1</v>
      </c>
    </row>
    <row r="819" spans="1:12" x14ac:dyDescent="0.25">
      <c r="A819">
        <v>10553</v>
      </c>
      <c r="B819">
        <v>31</v>
      </c>
      <c r="C819">
        <v>12.5</v>
      </c>
      <c r="D819">
        <v>30</v>
      </c>
      <c r="E819">
        <v>0</v>
      </c>
      <c r="F819" s="11" t="e">
        <f t="shared" si="61"/>
        <v>#DIV/0!</v>
      </c>
      <c r="G819" s="12">
        <f t="shared" si="62"/>
        <v>0</v>
      </c>
      <c r="H819" s="13" t="str">
        <f t="shared" si="63"/>
        <v>Error</v>
      </c>
      <c r="J819" s="8" t="b">
        <f>AND(C824&gt;30,E824&lt;=0.05)</f>
        <v>0</v>
      </c>
      <c r="K819" s="9" t="b">
        <f t="shared" si="64"/>
        <v>0</v>
      </c>
      <c r="L819" s="10" t="b">
        <f t="shared" si="65"/>
        <v>1</v>
      </c>
    </row>
    <row r="820" spans="1:12" x14ac:dyDescent="0.25">
      <c r="A820">
        <v>10553</v>
      </c>
      <c r="B820">
        <v>35</v>
      </c>
      <c r="C820">
        <v>18</v>
      </c>
      <c r="D820">
        <v>6</v>
      </c>
      <c r="E820">
        <v>0</v>
      </c>
      <c r="F820" s="11" t="e">
        <f t="shared" si="61"/>
        <v>#DIV/0!</v>
      </c>
      <c r="G820" s="12">
        <f t="shared" si="62"/>
        <v>0</v>
      </c>
      <c r="H820" s="13" t="str">
        <f t="shared" si="63"/>
        <v>Error</v>
      </c>
      <c r="J820" s="8" t="b">
        <f>AND(C825&gt;30,E825&lt;=0.05)</f>
        <v>0</v>
      </c>
      <c r="K820" s="9" t="b">
        <f t="shared" si="64"/>
        <v>0</v>
      </c>
      <c r="L820" s="10" t="b">
        <f t="shared" si="65"/>
        <v>1</v>
      </c>
    </row>
    <row r="821" spans="1:12" x14ac:dyDescent="0.25">
      <c r="A821">
        <v>10554</v>
      </c>
      <c r="B821">
        <v>16</v>
      </c>
      <c r="C821">
        <v>17.45</v>
      </c>
      <c r="D821">
        <v>30</v>
      </c>
      <c r="E821">
        <v>0.05</v>
      </c>
      <c r="F821" s="11">
        <f t="shared" si="61"/>
        <v>600</v>
      </c>
      <c r="G821" s="12">
        <f t="shared" si="62"/>
        <v>600</v>
      </c>
      <c r="H821" s="13">
        <f t="shared" si="63"/>
        <v>600</v>
      </c>
      <c r="J821" s="8" t="b">
        <f>AND(C826&gt;30,E826&lt;=0.05)</f>
        <v>0</v>
      </c>
      <c r="K821" s="9" t="b">
        <f t="shared" si="64"/>
        <v>0</v>
      </c>
      <c r="L821" s="10" t="b">
        <f t="shared" si="65"/>
        <v>0</v>
      </c>
    </row>
    <row r="822" spans="1:12" x14ac:dyDescent="0.25">
      <c r="A822">
        <v>10554</v>
      </c>
      <c r="B822">
        <v>23</v>
      </c>
      <c r="C822">
        <v>9</v>
      </c>
      <c r="D822">
        <v>20</v>
      </c>
      <c r="E822">
        <v>0.05</v>
      </c>
      <c r="F822" s="11">
        <f t="shared" si="61"/>
        <v>400</v>
      </c>
      <c r="G822" s="12">
        <f t="shared" si="62"/>
        <v>400</v>
      </c>
      <c r="H822" s="13">
        <f t="shared" si="63"/>
        <v>400</v>
      </c>
      <c r="J822" s="8" t="b">
        <f>AND(C827&gt;30,E827&lt;=0.05)</f>
        <v>0</v>
      </c>
      <c r="K822" s="9" t="b">
        <f t="shared" si="64"/>
        <v>0</v>
      </c>
      <c r="L822" s="10" t="b">
        <f t="shared" si="65"/>
        <v>0</v>
      </c>
    </row>
    <row r="823" spans="1:12" x14ac:dyDescent="0.25">
      <c r="A823">
        <v>10554</v>
      </c>
      <c r="B823">
        <v>62</v>
      </c>
      <c r="C823">
        <v>49.3</v>
      </c>
      <c r="D823">
        <v>20</v>
      </c>
      <c r="E823">
        <v>0.05</v>
      </c>
      <c r="F823" s="11">
        <f t="shared" si="61"/>
        <v>400</v>
      </c>
      <c r="G823" s="12">
        <f t="shared" si="62"/>
        <v>400</v>
      </c>
      <c r="H823" s="13">
        <f t="shared" si="63"/>
        <v>400</v>
      </c>
      <c r="J823" s="8" t="b">
        <f>AND(C828&gt;30,E828&lt;=0.05)</f>
        <v>0</v>
      </c>
      <c r="K823" s="9" t="b">
        <f t="shared" si="64"/>
        <v>1</v>
      </c>
      <c r="L823" s="10" t="b">
        <f t="shared" si="65"/>
        <v>0</v>
      </c>
    </row>
    <row r="824" spans="1:12" x14ac:dyDescent="0.25">
      <c r="A824">
        <v>10554</v>
      </c>
      <c r="B824">
        <v>77</v>
      </c>
      <c r="C824">
        <v>13</v>
      </c>
      <c r="D824">
        <v>10</v>
      </c>
      <c r="E824">
        <v>0.05</v>
      </c>
      <c r="F824" s="11">
        <f t="shared" si="61"/>
        <v>200</v>
      </c>
      <c r="G824" s="12">
        <f t="shared" si="62"/>
        <v>200</v>
      </c>
      <c r="H824" s="13">
        <f t="shared" si="63"/>
        <v>200</v>
      </c>
      <c r="J824" s="8" t="b">
        <f>AND(C829&gt;30,E829&lt;=0.05)</f>
        <v>0</v>
      </c>
      <c r="K824" s="9" t="b">
        <f t="shared" si="64"/>
        <v>0</v>
      </c>
      <c r="L824" s="10" t="b">
        <f t="shared" si="65"/>
        <v>0</v>
      </c>
    </row>
    <row r="825" spans="1:12" x14ac:dyDescent="0.25">
      <c r="A825">
        <v>10555</v>
      </c>
      <c r="B825">
        <v>14</v>
      </c>
      <c r="C825">
        <v>23.25</v>
      </c>
      <c r="D825">
        <v>30</v>
      </c>
      <c r="E825">
        <v>0.2</v>
      </c>
      <c r="F825" s="11">
        <f t="shared" si="61"/>
        <v>150</v>
      </c>
      <c r="G825" s="12">
        <f t="shared" si="62"/>
        <v>150</v>
      </c>
      <c r="H825" s="13">
        <f t="shared" si="63"/>
        <v>150</v>
      </c>
      <c r="J825" s="8" t="b">
        <f>AND(C830&gt;30,E830&lt;=0.05)</f>
        <v>1</v>
      </c>
      <c r="K825" s="9" t="b">
        <f t="shared" si="64"/>
        <v>0</v>
      </c>
      <c r="L825" s="10" t="b">
        <f t="shared" si="65"/>
        <v>0</v>
      </c>
    </row>
    <row r="826" spans="1:12" x14ac:dyDescent="0.25">
      <c r="A826">
        <v>10555</v>
      </c>
      <c r="B826">
        <v>19</v>
      </c>
      <c r="C826">
        <v>9.1999999999999993</v>
      </c>
      <c r="D826">
        <v>35</v>
      </c>
      <c r="E826">
        <v>0.2</v>
      </c>
      <c r="F826" s="11">
        <f t="shared" si="61"/>
        <v>175</v>
      </c>
      <c r="G826" s="12">
        <f t="shared" si="62"/>
        <v>175</v>
      </c>
      <c r="H826" s="13">
        <f t="shared" si="63"/>
        <v>175</v>
      </c>
      <c r="J826" s="8" t="b">
        <f>AND(C831&gt;30,E831&lt;=0.05)</f>
        <v>1</v>
      </c>
      <c r="K826" s="9" t="b">
        <f t="shared" si="64"/>
        <v>0</v>
      </c>
      <c r="L826" s="10" t="b">
        <f t="shared" si="65"/>
        <v>0</v>
      </c>
    </row>
    <row r="827" spans="1:12" x14ac:dyDescent="0.25">
      <c r="A827">
        <v>10555</v>
      </c>
      <c r="B827">
        <v>24</v>
      </c>
      <c r="C827">
        <v>4.5</v>
      </c>
      <c r="D827">
        <v>18</v>
      </c>
      <c r="E827">
        <v>0.2</v>
      </c>
      <c r="F827" s="11">
        <f t="shared" si="61"/>
        <v>90</v>
      </c>
      <c r="G827" s="12">
        <f t="shared" si="62"/>
        <v>90</v>
      </c>
      <c r="H827" s="13">
        <f t="shared" si="63"/>
        <v>90</v>
      </c>
      <c r="J827" s="8" t="b">
        <f>AND(C832&gt;30,E832&lt;=0.05)</f>
        <v>0</v>
      </c>
      <c r="K827" s="9" t="b">
        <f t="shared" si="64"/>
        <v>0</v>
      </c>
      <c r="L827" s="10" t="b">
        <f t="shared" si="65"/>
        <v>0</v>
      </c>
    </row>
    <row r="828" spans="1:12" x14ac:dyDescent="0.25">
      <c r="A828">
        <v>10555</v>
      </c>
      <c r="B828">
        <v>51</v>
      </c>
      <c r="C828">
        <v>53</v>
      </c>
      <c r="D828">
        <v>20</v>
      </c>
      <c r="E828">
        <v>0.2</v>
      </c>
      <c r="F828" s="11">
        <f t="shared" si="61"/>
        <v>100</v>
      </c>
      <c r="G828" s="12">
        <f t="shared" si="62"/>
        <v>100</v>
      </c>
      <c r="H828" s="13">
        <f t="shared" si="63"/>
        <v>100</v>
      </c>
      <c r="J828" s="8" t="b">
        <f>AND(C833&gt;30,E833&lt;=0.05)</f>
        <v>0</v>
      </c>
      <c r="K828" s="9" t="b">
        <f t="shared" si="64"/>
        <v>1</v>
      </c>
      <c r="L828" s="10" t="b">
        <f t="shared" si="65"/>
        <v>0</v>
      </c>
    </row>
    <row r="829" spans="1:12" x14ac:dyDescent="0.25">
      <c r="A829">
        <v>10555</v>
      </c>
      <c r="B829">
        <v>56</v>
      </c>
      <c r="C829">
        <v>38</v>
      </c>
      <c r="D829">
        <v>40</v>
      </c>
      <c r="E829">
        <v>0.2</v>
      </c>
      <c r="F829" s="11">
        <f t="shared" si="61"/>
        <v>200</v>
      </c>
      <c r="G829" s="12">
        <f t="shared" si="62"/>
        <v>200</v>
      </c>
      <c r="H829" s="13">
        <f t="shared" si="63"/>
        <v>200</v>
      </c>
      <c r="J829" s="8" t="b">
        <f>AND(C834&gt;30,E834&lt;=0.05)</f>
        <v>1</v>
      </c>
      <c r="K829" s="9" t="b">
        <f t="shared" si="64"/>
        <v>1</v>
      </c>
      <c r="L829" s="10" t="b">
        <f t="shared" si="65"/>
        <v>0</v>
      </c>
    </row>
    <row r="830" spans="1:12" x14ac:dyDescent="0.25">
      <c r="A830">
        <v>10556</v>
      </c>
      <c r="B830">
        <v>72</v>
      </c>
      <c r="C830">
        <v>34.799999999999997</v>
      </c>
      <c r="D830">
        <v>24</v>
      </c>
      <c r="E830">
        <v>0</v>
      </c>
      <c r="F830" s="11" t="e">
        <f t="shared" si="61"/>
        <v>#DIV/0!</v>
      </c>
      <c r="G830" s="12">
        <f t="shared" si="62"/>
        <v>0</v>
      </c>
      <c r="H830" s="13" t="str">
        <f t="shared" si="63"/>
        <v>Error</v>
      </c>
      <c r="J830" s="8" t="b">
        <f>AND(C835&gt;30,E835&lt;=0.05)</f>
        <v>0</v>
      </c>
      <c r="K830" s="9" t="b">
        <f t="shared" si="64"/>
        <v>1</v>
      </c>
      <c r="L830" s="10" t="b">
        <f t="shared" si="65"/>
        <v>1</v>
      </c>
    </row>
    <row r="831" spans="1:12" x14ac:dyDescent="0.25">
      <c r="A831">
        <v>10557</v>
      </c>
      <c r="B831">
        <v>64</v>
      </c>
      <c r="C831">
        <v>33.25</v>
      </c>
      <c r="D831">
        <v>30</v>
      </c>
      <c r="E831">
        <v>0</v>
      </c>
      <c r="F831" s="11" t="e">
        <f t="shared" si="61"/>
        <v>#DIV/0!</v>
      </c>
      <c r="G831" s="12">
        <f t="shared" si="62"/>
        <v>0</v>
      </c>
      <c r="H831" s="13" t="str">
        <f t="shared" si="63"/>
        <v>Error</v>
      </c>
      <c r="J831" s="8" t="b">
        <f>AND(C836&gt;30,E836&lt;=0.05)</f>
        <v>1</v>
      </c>
      <c r="K831" s="9" t="b">
        <f t="shared" si="64"/>
        <v>1</v>
      </c>
      <c r="L831" s="10" t="b">
        <f t="shared" si="65"/>
        <v>1</v>
      </c>
    </row>
    <row r="832" spans="1:12" x14ac:dyDescent="0.25">
      <c r="A832">
        <v>10557</v>
      </c>
      <c r="B832">
        <v>75</v>
      </c>
      <c r="C832">
        <v>7.75</v>
      </c>
      <c r="D832">
        <v>20</v>
      </c>
      <c r="E832">
        <v>0</v>
      </c>
      <c r="F832" s="11" t="e">
        <f t="shared" si="61"/>
        <v>#DIV/0!</v>
      </c>
      <c r="G832" s="12">
        <f t="shared" si="62"/>
        <v>0</v>
      </c>
      <c r="H832" s="13" t="str">
        <f t="shared" si="63"/>
        <v>Error</v>
      </c>
      <c r="J832" s="8" t="b">
        <f>AND(C837&gt;30,E837&lt;=0.05)</f>
        <v>0</v>
      </c>
      <c r="K832" s="9" t="b">
        <f t="shared" si="64"/>
        <v>0</v>
      </c>
      <c r="L832" s="10" t="b">
        <f t="shared" si="65"/>
        <v>1</v>
      </c>
    </row>
    <row r="833" spans="1:12" x14ac:dyDescent="0.25">
      <c r="A833">
        <v>10558</v>
      </c>
      <c r="B833">
        <v>47</v>
      </c>
      <c r="C833">
        <v>9.5</v>
      </c>
      <c r="D833">
        <v>25</v>
      </c>
      <c r="E833">
        <v>0</v>
      </c>
      <c r="F833" s="11" t="e">
        <f t="shared" si="61"/>
        <v>#DIV/0!</v>
      </c>
      <c r="G833" s="12">
        <f t="shared" si="62"/>
        <v>0</v>
      </c>
      <c r="H833" s="13" t="str">
        <f t="shared" si="63"/>
        <v>Error</v>
      </c>
      <c r="J833" s="8" t="b">
        <f>AND(C838&gt;30,E838&lt;=0.05)</f>
        <v>0</v>
      </c>
      <c r="K833" s="9" t="b">
        <f t="shared" si="64"/>
        <v>0</v>
      </c>
      <c r="L833" s="10" t="b">
        <f t="shared" si="65"/>
        <v>1</v>
      </c>
    </row>
    <row r="834" spans="1:12" x14ac:dyDescent="0.25">
      <c r="A834">
        <v>10558</v>
      </c>
      <c r="B834">
        <v>51</v>
      </c>
      <c r="C834">
        <v>53</v>
      </c>
      <c r="D834">
        <v>20</v>
      </c>
      <c r="E834">
        <v>0</v>
      </c>
      <c r="F834" s="11" t="e">
        <f t="shared" si="61"/>
        <v>#DIV/0!</v>
      </c>
      <c r="G834" s="12">
        <f t="shared" si="62"/>
        <v>0</v>
      </c>
      <c r="H834" s="13" t="str">
        <f t="shared" si="63"/>
        <v>Error</v>
      </c>
      <c r="J834" s="8" t="b">
        <f>AND(C839&gt;30,E839&lt;=0.05)</f>
        <v>0</v>
      </c>
      <c r="K834" s="9" t="b">
        <f t="shared" si="64"/>
        <v>1</v>
      </c>
      <c r="L834" s="10" t="b">
        <f t="shared" si="65"/>
        <v>1</v>
      </c>
    </row>
    <row r="835" spans="1:12" x14ac:dyDescent="0.25">
      <c r="A835">
        <v>10558</v>
      </c>
      <c r="B835">
        <v>52</v>
      </c>
      <c r="C835">
        <v>7</v>
      </c>
      <c r="D835">
        <v>30</v>
      </c>
      <c r="E835">
        <v>0</v>
      </c>
      <c r="F835" s="11" t="e">
        <f t="shared" ref="F835:F898" si="66">SUM(D835/E835)</f>
        <v>#DIV/0!</v>
      </c>
      <c r="G835" s="12">
        <f t="shared" ref="G835:G898" si="67">IFERROR(D835/E835,0)</f>
        <v>0</v>
      </c>
      <c r="H835" s="13" t="str">
        <f t="shared" ref="H835:H898" si="68">IFERROR(D835/E835,"Error")</f>
        <v>Error</v>
      </c>
      <c r="J835" s="8" t="b">
        <f>AND(C840&gt;30,E840&lt;=0.05)</f>
        <v>0</v>
      </c>
      <c r="K835" s="9" t="b">
        <f t="shared" ref="K835:K898" si="69">AND(C835&gt;30)</f>
        <v>0</v>
      </c>
      <c r="L835" s="10" t="b">
        <f t="shared" ref="L835:L898" si="70">AND(E835&lt;0.05)</f>
        <v>1</v>
      </c>
    </row>
    <row r="836" spans="1:12" x14ac:dyDescent="0.25">
      <c r="A836">
        <v>10558</v>
      </c>
      <c r="B836">
        <v>53</v>
      </c>
      <c r="C836">
        <v>32.799999999999997</v>
      </c>
      <c r="D836">
        <v>18</v>
      </c>
      <c r="E836">
        <v>0</v>
      </c>
      <c r="F836" s="11" t="e">
        <f t="shared" si="66"/>
        <v>#DIV/0!</v>
      </c>
      <c r="G836" s="12">
        <f t="shared" si="67"/>
        <v>0</v>
      </c>
      <c r="H836" s="13" t="str">
        <f t="shared" si="68"/>
        <v>Error</v>
      </c>
      <c r="J836" s="8" t="b">
        <f>AND(C841&gt;30,E841&lt;=0.05)</f>
        <v>0</v>
      </c>
      <c r="K836" s="9" t="b">
        <f t="shared" si="69"/>
        <v>1</v>
      </c>
      <c r="L836" s="10" t="b">
        <f t="shared" si="70"/>
        <v>1</v>
      </c>
    </row>
    <row r="837" spans="1:12" x14ac:dyDescent="0.25">
      <c r="A837">
        <v>10558</v>
      </c>
      <c r="B837">
        <v>73</v>
      </c>
      <c r="C837">
        <v>15</v>
      </c>
      <c r="D837">
        <v>3</v>
      </c>
      <c r="E837">
        <v>0</v>
      </c>
      <c r="F837" s="11" t="e">
        <f t="shared" si="66"/>
        <v>#DIV/0!</v>
      </c>
      <c r="G837" s="12">
        <f t="shared" si="67"/>
        <v>0</v>
      </c>
      <c r="H837" s="13" t="str">
        <f t="shared" si="68"/>
        <v>Error</v>
      </c>
      <c r="J837" s="8" t="b">
        <f>AND(C842&gt;30,E842&lt;=0.05)</f>
        <v>0</v>
      </c>
      <c r="K837" s="9" t="b">
        <f t="shared" si="69"/>
        <v>0</v>
      </c>
      <c r="L837" s="10" t="b">
        <f t="shared" si="70"/>
        <v>1</v>
      </c>
    </row>
    <row r="838" spans="1:12" x14ac:dyDescent="0.25">
      <c r="A838">
        <v>10559</v>
      </c>
      <c r="B838">
        <v>41</v>
      </c>
      <c r="C838">
        <v>9.65</v>
      </c>
      <c r="D838">
        <v>12</v>
      </c>
      <c r="E838">
        <v>0.05</v>
      </c>
      <c r="F838" s="11">
        <f t="shared" si="66"/>
        <v>240</v>
      </c>
      <c r="G838" s="12">
        <f t="shared" si="67"/>
        <v>240</v>
      </c>
      <c r="H838" s="13">
        <f t="shared" si="68"/>
        <v>240</v>
      </c>
      <c r="J838" s="8" t="b">
        <f>AND(C843&gt;30,E843&lt;=0.05)</f>
        <v>1</v>
      </c>
      <c r="K838" s="9" t="b">
        <f t="shared" si="69"/>
        <v>0</v>
      </c>
      <c r="L838" s="10" t="b">
        <f t="shared" si="70"/>
        <v>0</v>
      </c>
    </row>
    <row r="839" spans="1:12" x14ac:dyDescent="0.25">
      <c r="A839">
        <v>10559</v>
      </c>
      <c r="B839">
        <v>55</v>
      </c>
      <c r="C839">
        <v>24</v>
      </c>
      <c r="D839">
        <v>18</v>
      </c>
      <c r="E839">
        <v>0.05</v>
      </c>
      <c r="F839" s="11">
        <f t="shared" si="66"/>
        <v>360</v>
      </c>
      <c r="G839" s="12">
        <f t="shared" si="67"/>
        <v>360</v>
      </c>
      <c r="H839" s="13">
        <f t="shared" si="68"/>
        <v>360</v>
      </c>
      <c r="J839" s="8" t="b">
        <f>AND(C844&gt;30,E844&lt;=0.05)</f>
        <v>0</v>
      </c>
      <c r="K839" s="9" t="b">
        <f t="shared" si="69"/>
        <v>0</v>
      </c>
      <c r="L839" s="10" t="b">
        <f t="shared" si="70"/>
        <v>0</v>
      </c>
    </row>
    <row r="840" spans="1:12" x14ac:dyDescent="0.25">
      <c r="A840">
        <v>10560</v>
      </c>
      <c r="B840">
        <v>30</v>
      </c>
      <c r="C840">
        <v>25.89</v>
      </c>
      <c r="D840">
        <v>20</v>
      </c>
      <c r="E840">
        <v>0</v>
      </c>
      <c r="F840" s="11" t="e">
        <f t="shared" si="66"/>
        <v>#DIV/0!</v>
      </c>
      <c r="G840" s="12">
        <f t="shared" si="67"/>
        <v>0</v>
      </c>
      <c r="H840" s="13" t="str">
        <f t="shared" si="68"/>
        <v>Error</v>
      </c>
      <c r="J840" s="8" t="b">
        <f>AND(C845&gt;30,E845&lt;=0.05)</f>
        <v>0</v>
      </c>
      <c r="K840" s="9" t="b">
        <f t="shared" si="69"/>
        <v>0</v>
      </c>
      <c r="L840" s="10" t="b">
        <f t="shared" si="70"/>
        <v>1</v>
      </c>
    </row>
    <row r="841" spans="1:12" x14ac:dyDescent="0.25">
      <c r="A841">
        <v>10560</v>
      </c>
      <c r="B841">
        <v>62</v>
      </c>
      <c r="C841">
        <v>49.3</v>
      </c>
      <c r="D841">
        <v>15</v>
      </c>
      <c r="E841">
        <v>0.25</v>
      </c>
      <c r="F841" s="11">
        <f t="shared" si="66"/>
        <v>60</v>
      </c>
      <c r="G841" s="12">
        <f t="shared" si="67"/>
        <v>60</v>
      </c>
      <c r="H841" s="13">
        <f t="shared" si="68"/>
        <v>60</v>
      </c>
      <c r="J841" s="8" t="b">
        <f>AND(C846&gt;30,E846&lt;=0.05)</f>
        <v>0</v>
      </c>
      <c r="K841" s="9" t="b">
        <f t="shared" si="69"/>
        <v>1</v>
      </c>
      <c r="L841" s="10" t="b">
        <f t="shared" si="70"/>
        <v>0</v>
      </c>
    </row>
    <row r="842" spans="1:12" x14ac:dyDescent="0.25">
      <c r="A842">
        <v>10561</v>
      </c>
      <c r="B842">
        <v>44</v>
      </c>
      <c r="C842">
        <v>19.45</v>
      </c>
      <c r="D842">
        <v>10</v>
      </c>
      <c r="E842">
        <v>0</v>
      </c>
      <c r="F842" s="11" t="e">
        <f t="shared" si="66"/>
        <v>#DIV/0!</v>
      </c>
      <c r="G842" s="12">
        <f t="shared" si="67"/>
        <v>0</v>
      </c>
      <c r="H842" s="13" t="str">
        <f t="shared" si="68"/>
        <v>Error</v>
      </c>
      <c r="J842" s="8" t="b">
        <f>AND(C847&gt;30,E847&lt;=0.05)</f>
        <v>0</v>
      </c>
      <c r="K842" s="9" t="b">
        <f t="shared" si="69"/>
        <v>0</v>
      </c>
      <c r="L842" s="10" t="b">
        <f t="shared" si="70"/>
        <v>1</v>
      </c>
    </row>
    <row r="843" spans="1:12" x14ac:dyDescent="0.25">
      <c r="A843">
        <v>10561</v>
      </c>
      <c r="B843">
        <v>51</v>
      </c>
      <c r="C843">
        <v>53</v>
      </c>
      <c r="D843">
        <v>50</v>
      </c>
      <c r="E843">
        <v>0</v>
      </c>
      <c r="F843" s="11" t="e">
        <f t="shared" si="66"/>
        <v>#DIV/0!</v>
      </c>
      <c r="G843" s="12">
        <f t="shared" si="67"/>
        <v>0</v>
      </c>
      <c r="H843" s="13" t="str">
        <f t="shared" si="68"/>
        <v>Error</v>
      </c>
      <c r="J843" s="8" t="b">
        <f>AND(C848&gt;30,E848&lt;=0.05)</f>
        <v>1</v>
      </c>
      <c r="K843" s="9" t="b">
        <f t="shared" si="69"/>
        <v>1</v>
      </c>
      <c r="L843" s="10" t="b">
        <f t="shared" si="70"/>
        <v>1</v>
      </c>
    </row>
    <row r="844" spans="1:12" x14ac:dyDescent="0.25">
      <c r="A844">
        <v>10562</v>
      </c>
      <c r="B844">
        <v>33</v>
      </c>
      <c r="C844">
        <v>2.5</v>
      </c>
      <c r="D844">
        <v>20</v>
      </c>
      <c r="E844">
        <v>0.1</v>
      </c>
      <c r="F844" s="11">
        <f t="shared" si="66"/>
        <v>200</v>
      </c>
      <c r="G844" s="12">
        <f t="shared" si="67"/>
        <v>200</v>
      </c>
      <c r="H844" s="13">
        <f t="shared" si="68"/>
        <v>200</v>
      </c>
      <c r="J844" s="8" t="b">
        <f>AND(C849&gt;30,E849&lt;=0.05)</f>
        <v>0</v>
      </c>
      <c r="K844" s="9" t="b">
        <f t="shared" si="69"/>
        <v>0</v>
      </c>
      <c r="L844" s="10" t="b">
        <f t="shared" si="70"/>
        <v>0</v>
      </c>
    </row>
    <row r="845" spans="1:12" x14ac:dyDescent="0.25">
      <c r="A845">
        <v>10562</v>
      </c>
      <c r="B845">
        <v>62</v>
      </c>
      <c r="C845">
        <v>49.3</v>
      </c>
      <c r="D845">
        <v>10</v>
      </c>
      <c r="E845">
        <v>0.1</v>
      </c>
      <c r="F845" s="11">
        <f t="shared" si="66"/>
        <v>100</v>
      </c>
      <c r="G845" s="12">
        <f t="shared" si="67"/>
        <v>100</v>
      </c>
      <c r="H845" s="13">
        <f t="shared" si="68"/>
        <v>100</v>
      </c>
      <c r="J845" s="8" t="b">
        <f>AND(C850&gt;30,E850&lt;=0.05)</f>
        <v>0</v>
      </c>
      <c r="K845" s="9" t="b">
        <f t="shared" si="69"/>
        <v>1</v>
      </c>
      <c r="L845" s="10" t="b">
        <f t="shared" si="70"/>
        <v>0</v>
      </c>
    </row>
    <row r="846" spans="1:12" x14ac:dyDescent="0.25">
      <c r="A846">
        <v>10563</v>
      </c>
      <c r="B846">
        <v>36</v>
      </c>
      <c r="C846">
        <v>19</v>
      </c>
      <c r="D846">
        <v>25</v>
      </c>
      <c r="E846">
        <v>0</v>
      </c>
      <c r="F846" s="11" t="e">
        <f t="shared" si="66"/>
        <v>#DIV/0!</v>
      </c>
      <c r="G846" s="12">
        <f t="shared" si="67"/>
        <v>0</v>
      </c>
      <c r="H846" s="13" t="str">
        <f t="shared" si="68"/>
        <v>Error</v>
      </c>
      <c r="J846" s="8" t="b">
        <f>AND(C851&gt;30,E851&lt;=0.05)</f>
        <v>0</v>
      </c>
      <c r="K846" s="9" t="b">
        <f t="shared" si="69"/>
        <v>0</v>
      </c>
      <c r="L846" s="10" t="b">
        <f t="shared" si="70"/>
        <v>1</v>
      </c>
    </row>
    <row r="847" spans="1:12" x14ac:dyDescent="0.25">
      <c r="A847">
        <v>10563</v>
      </c>
      <c r="B847">
        <v>52</v>
      </c>
      <c r="C847">
        <v>7</v>
      </c>
      <c r="D847">
        <v>70</v>
      </c>
      <c r="E847">
        <v>0</v>
      </c>
      <c r="F847" s="11" t="e">
        <f t="shared" si="66"/>
        <v>#DIV/0!</v>
      </c>
      <c r="G847" s="12">
        <f t="shared" si="67"/>
        <v>0</v>
      </c>
      <c r="H847" s="13" t="str">
        <f t="shared" si="68"/>
        <v>Error</v>
      </c>
      <c r="J847" s="8" t="b">
        <f>AND(C852&gt;30,E852&lt;=0.05)</f>
        <v>0</v>
      </c>
      <c r="K847" s="9" t="b">
        <f t="shared" si="69"/>
        <v>0</v>
      </c>
      <c r="L847" s="10" t="b">
        <f t="shared" si="70"/>
        <v>1</v>
      </c>
    </row>
    <row r="848" spans="1:12" x14ac:dyDescent="0.25">
      <c r="A848">
        <v>10564</v>
      </c>
      <c r="B848">
        <v>17</v>
      </c>
      <c r="C848">
        <v>39</v>
      </c>
      <c r="D848">
        <v>16</v>
      </c>
      <c r="E848">
        <v>0.05</v>
      </c>
      <c r="F848" s="11">
        <f t="shared" si="66"/>
        <v>320</v>
      </c>
      <c r="G848" s="12">
        <f t="shared" si="67"/>
        <v>320</v>
      </c>
      <c r="H848" s="13">
        <f t="shared" si="68"/>
        <v>320</v>
      </c>
      <c r="J848" s="8" t="b">
        <f>AND(C853&gt;30,E853&lt;=0.05)</f>
        <v>0</v>
      </c>
      <c r="K848" s="9" t="b">
        <f t="shared" si="69"/>
        <v>1</v>
      </c>
      <c r="L848" s="10" t="b">
        <f t="shared" si="70"/>
        <v>0</v>
      </c>
    </row>
    <row r="849" spans="1:12" x14ac:dyDescent="0.25">
      <c r="A849">
        <v>10564</v>
      </c>
      <c r="B849">
        <v>31</v>
      </c>
      <c r="C849">
        <v>12.5</v>
      </c>
      <c r="D849">
        <v>6</v>
      </c>
      <c r="E849">
        <v>0.05</v>
      </c>
      <c r="F849" s="11">
        <f t="shared" si="66"/>
        <v>120</v>
      </c>
      <c r="G849" s="12">
        <f t="shared" si="67"/>
        <v>120</v>
      </c>
      <c r="H849" s="13">
        <f t="shared" si="68"/>
        <v>120</v>
      </c>
      <c r="J849" s="8" t="b">
        <f>AND(C854&gt;30,E854&lt;=0.05)</f>
        <v>0</v>
      </c>
      <c r="K849" s="9" t="b">
        <f t="shared" si="69"/>
        <v>0</v>
      </c>
      <c r="L849" s="10" t="b">
        <f t="shared" si="70"/>
        <v>0</v>
      </c>
    </row>
    <row r="850" spans="1:12" x14ac:dyDescent="0.25">
      <c r="A850">
        <v>10564</v>
      </c>
      <c r="B850">
        <v>55</v>
      </c>
      <c r="C850">
        <v>24</v>
      </c>
      <c r="D850">
        <v>25</v>
      </c>
      <c r="E850">
        <v>0.05</v>
      </c>
      <c r="F850" s="11">
        <f t="shared" si="66"/>
        <v>500</v>
      </c>
      <c r="G850" s="12">
        <f t="shared" si="67"/>
        <v>500</v>
      </c>
      <c r="H850" s="13">
        <f t="shared" si="68"/>
        <v>500</v>
      </c>
      <c r="J850" s="8" t="b">
        <f>AND(C855&gt;30,E855&lt;=0.05)</f>
        <v>0</v>
      </c>
      <c r="K850" s="9" t="b">
        <f t="shared" si="69"/>
        <v>0</v>
      </c>
      <c r="L850" s="10" t="b">
        <f t="shared" si="70"/>
        <v>0</v>
      </c>
    </row>
    <row r="851" spans="1:12" x14ac:dyDescent="0.25">
      <c r="A851">
        <v>10565</v>
      </c>
      <c r="B851">
        <v>24</v>
      </c>
      <c r="C851">
        <v>4.5</v>
      </c>
      <c r="D851">
        <v>25</v>
      </c>
      <c r="E851">
        <v>0.1</v>
      </c>
      <c r="F851" s="11">
        <f t="shared" si="66"/>
        <v>250</v>
      </c>
      <c r="G851" s="12">
        <f t="shared" si="67"/>
        <v>250</v>
      </c>
      <c r="H851" s="13">
        <f t="shared" si="68"/>
        <v>250</v>
      </c>
      <c r="J851" s="8" t="b">
        <f>AND(C856&gt;30,E856&lt;=0.05)</f>
        <v>0</v>
      </c>
      <c r="K851" s="9" t="b">
        <f t="shared" si="69"/>
        <v>0</v>
      </c>
      <c r="L851" s="10" t="b">
        <f t="shared" si="70"/>
        <v>0</v>
      </c>
    </row>
    <row r="852" spans="1:12" x14ac:dyDescent="0.25">
      <c r="A852">
        <v>10565</v>
      </c>
      <c r="B852">
        <v>64</v>
      </c>
      <c r="C852">
        <v>33.25</v>
      </c>
      <c r="D852">
        <v>18</v>
      </c>
      <c r="E852">
        <v>0.1</v>
      </c>
      <c r="F852" s="11">
        <f t="shared" si="66"/>
        <v>180</v>
      </c>
      <c r="G852" s="12">
        <f t="shared" si="67"/>
        <v>180</v>
      </c>
      <c r="H852" s="13">
        <f t="shared" si="68"/>
        <v>180</v>
      </c>
      <c r="J852" s="8" t="b">
        <f>AND(C857&gt;30,E857&lt;=0.05)</f>
        <v>1</v>
      </c>
      <c r="K852" s="9" t="b">
        <f t="shared" si="69"/>
        <v>1</v>
      </c>
      <c r="L852" s="10" t="b">
        <f t="shared" si="70"/>
        <v>0</v>
      </c>
    </row>
    <row r="853" spans="1:12" x14ac:dyDescent="0.25">
      <c r="A853">
        <v>10566</v>
      </c>
      <c r="B853">
        <v>11</v>
      </c>
      <c r="C853">
        <v>21</v>
      </c>
      <c r="D853">
        <v>35</v>
      </c>
      <c r="E853">
        <v>0.15</v>
      </c>
      <c r="F853" s="11">
        <f t="shared" si="66"/>
        <v>233.33333333333334</v>
      </c>
      <c r="G853" s="12">
        <f t="shared" si="67"/>
        <v>233.33333333333334</v>
      </c>
      <c r="H853" s="13">
        <f t="shared" si="68"/>
        <v>233.33333333333334</v>
      </c>
      <c r="J853" s="8" t="b">
        <f>AND(C858&gt;30,E858&lt;=0.05)</f>
        <v>0</v>
      </c>
      <c r="K853" s="9" t="b">
        <f t="shared" si="69"/>
        <v>0</v>
      </c>
      <c r="L853" s="10" t="b">
        <f t="shared" si="70"/>
        <v>0</v>
      </c>
    </row>
    <row r="854" spans="1:12" x14ac:dyDescent="0.25">
      <c r="A854">
        <v>10566</v>
      </c>
      <c r="B854">
        <v>18</v>
      </c>
      <c r="C854">
        <v>62.5</v>
      </c>
      <c r="D854">
        <v>18</v>
      </c>
      <c r="E854">
        <v>0.15</v>
      </c>
      <c r="F854" s="11">
        <f t="shared" si="66"/>
        <v>120</v>
      </c>
      <c r="G854" s="12">
        <f t="shared" si="67"/>
        <v>120</v>
      </c>
      <c r="H854" s="13">
        <f t="shared" si="68"/>
        <v>120</v>
      </c>
      <c r="J854" s="8" t="b">
        <f>AND(C859&gt;30,E859&lt;=0.05)</f>
        <v>1</v>
      </c>
      <c r="K854" s="9" t="b">
        <f t="shared" si="69"/>
        <v>1</v>
      </c>
      <c r="L854" s="10" t="b">
        <f t="shared" si="70"/>
        <v>0</v>
      </c>
    </row>
    <row r="855" spans="1:12" x14ac:dyDescent="0.25">
      <c r="A855">
        <v>10566</v>
      </c>
      <c r="B855">
        <v>76</v>
      </c>
      <c r="C855">
        <v>18</v>
      </c>
      <c r="D855">
        <v>10</v>
      </c>
      <c r="E855">
        <v>0</v>
      </c>
      <c r="F855" s="11" t="e">
        <f t="shared" si="66"/>
        <v>#DIV/0!</v>
      </c>
      <c r="G855" s="12">
        <f t="shared" si="67"/>
        <v>0</v>
      </c>
      <c r="H855" s="13" t="str">
        <f t="shared" si="68"/>
        <v>Error</v>
      </c>
      <c r="J855" s="8" t="b">
        <f>AND(C860&gt;30,E860&lt;=0.05)</f>
        <v>0</v>
      </c>
      <c r="K855" s="9" t="b">
        <f t="shared" si="69"/>
        <v>0</v>
      </c>
      <c r="L855" s="10" t="b">
        <f t="shared" si="70"/>
        <v>1</v>
      </c>
    </row>
    <row r="856" spans="1:12" x14ac:dyDescent="0.25">
      <c r="A856">
        <v>10567</v>
      </c>
      <c r="B856">
        <v>31</v>
      </c>
      <c r="C856">
        <v>12.5</v>
      </c>
      <c r="D856">
        <v>60</v>
      </c>
      <c r="E856">
        <v>0.2</v>
      </c>
      <c r="F856" s="11">
        <f t="shared" si="66"/>
        <v>300</v>
      </c>
      <c r="G856" s="12">
        <f t="shared" si="67"/>
        <v>300</v>
      </c>
      <c r="H856" s="13">
        <f t="shared" si="68"/>
        <v>300</v>
      </c>
      <c r="J856" s="8" t="b">
        <f>AND(C861&gt;30,E861&lt;=0.05)</f>
        <v>0</v>
      </c>
      <c r="K856" s="9" t="b">
        <f t="shared" si="69"/>
        <v>0</v>
      </c>
      <c r="L856" s="10" t="b">
        <f t="shared" si="70"/>
        <v>0</v>
      </c>
    </row>
    <row r="857" spans="1:12" x14ac:dyDescent="0.25">
      <c r="A857">
        <v>10567</v>
      </c>
      <c r="B857">
        <v>51</v>
      </c>
      <c r="C857">
        <v>53</v>
      </c>
      <c r="D857">
        <v>3</v>
      </c>
      <c r="E857">
        <v>0</v>
      </c>
      <c r="F857" s="11" t="e">
        <f t="shared" si="66"/>
        <v>#DIV/0!</v>
      </c>
      <c r="G857" s="12">
        <f t="shared" si="67"/>
        <v>0</v>
      </c>
      <c r="H857" s="13" t="str">
        <f t="shared" si="68"/>
        <v>Error</v>
      </c>
      <c r="J857" s="8" t="b">
        <f>AND(C862&gt;30,E862&lt;=0.05)</f>
        <v>0</v>
      </c>
      <c r="K857" s="9" t="b">
        <f t="shared" si="69"/>
        <v>1</v>
      </c>
      <c r="L857" s="10" t="b">
        <f t="shared" si="70"/>
        <v>1</v>
      </c>
    </row>
    <row r="858" spans="1:12" x14ac:dyDescent="0.25">
      <c r="A858">
        <v>10567</v>
      </c>
      <c r="B858">
        <v>59</v>
      </c>
      <c r="C858">
        <v>55</v>
      </c>
      <c r="D858">
        <v>40</v>
      </c>
      <c r="E858">
        <v>0.2</v>
      </c>
      <c r="F858" s="11">
        <f t="shared" si="66"/>
        <v>200</v>
      </c>
      <c r="G858" s="12">
        <f t="shared" si="67"/>
        <v>200</v>
      </c>
      <c r="H858" s="13">
        <f t="shared" si="68"/>
        <v>200</v>
      </c>
      <c r="J858" s="8" t="b">
        <f>AND(C863&gt;30,E863&lt;=0.05)</f>
        <v>1</v>
      </c>
      <c r="K858" s="9" t="b">
        <f t="shared" si="69"/>
        <v>1</v>
      </c>
      <c r="L858" s="10" t="b">
        <f t="shared" si="70"/>
        <v>0</v>
      </c>
    </row>
    <row r="859" spans="1:12" x14ac:dyDescent="0.25">
      <c r="A859">
        <v>10568</v>
      </c>
      <c r="B859">
        <v>10</v>
      </c>
      <c r="C859">
        <v>31</v>
      </c>
      <c r="D859">
        <v>5</v>
      </c>
      <c r="E859">
        <v>0</v>
      </c>
      <c r="F859" s="11" t="e">
        <f t="shared" si="66"/>
        <v>#DIV/0!</v>
      </c>
      <c r="G859" s="12">
        <f t="shared" si="67"/>
        <v>0</v>
      </c>
      <c r="H859" s="13" t="str">
        <f t="shared" si="68"/>
        <v>Error</v>
      </c>
      <c r="J859" s="8" t="b">
        <f>AND(C864&gt;30,E864&lt;=0.05)</f>
        <v>0</v>
      </c>
      <c r="K859" s="9" t="b">
        <f t="shared" si="69"/>
        <v>1</v>
      </c>
      <c r="L859" s="10" t="b">
        <f t="shared" si="70"/>
        <v>1</v>
      </c>
    </row>
    <row r="860" spans="1:12" x14ac:dyDescent="0.25">
      <c r="A860">
        <v>10569</v>
      </c>
      <c r="B860">
        <v>31</v>
      </c>
      <c r="C860">
        <v>12.5</v>
      </c>
      <c r="D860">
        <v>35</v>
      </c>
      <c r="E860">
        <v>0.2</v>
      </c>
      <c r="F860" s="11">
        <f t="shared" si="66"/>
        <v>175</v>
      </c>
      <c r="G860" s="12">
        <f t="shared" si="67"/>
        <v>175</v>
      </c>
      <c r="H860" s="13">
        <f t="shared" si="68"/>
        <v>175</v>
      </c>
      <c r="J860" s="8" t="b">
        <f>AND(C865&gt;30,E865&lt;=0.05)</f>
        <v>0</v>
      </c>
      <c r="K860" s="9" t="b">
        <f t="shared" si="69"/>
        <v>0</v>
      </c>
      <c r="L860" s="10" t="b">
        <f t="shared" si="70"/>
        <v>0</v>
      </c>
    </row>
    <row r="861" spans="1:12" x14ac:dyDescent="0.25">
      <c r="A861">
        <v>10569</v>
      </c>
      <c r="B861">
        <v>76</v>
      </c>
      <c r="C861">
        <v>18</v>
      </c>
      <c r="D861">
        <v>30</v>
      </c>
      <c r="E861">
        <v>0</v>
      </c>
      <c r="F861" s="11" t="e">
        <f t="shared" si="66"/>
        <v>#DIV/0!</v>
      </c>
      <c r="G861" s="12">
        <f t="shared" si="67"/>
        <v>0</v>
      </c>
      <c r="H861" s="13" t="str">
        <f t="shared" si="68"/>
        <v>Error</v>
      </c>
      <c r="J861" s="8" t="b">
        <f>AND(C866&gt;30,E866&lt;=0.05)</f>
        <v>0</v>
      </c>
      <c r="K861" s="9" t="b">
        <f t="shared" si="69"/>
        <v>0</v>
      </c>
      <c r="L861" s="10" t="b">
        <f t="shared" si="70"/>
        <v>1</v>
      </c>
    </row>
    <row r="862" spans="1:12" x14ac:dyDescent="0.25">
      <c r="A862">
        <v>10570</v>
      </c>
      <c r="B862">
        <v>11</v>
      </c>
      <c r="C862">
        <v>21</v>
      </c>
      <c r="D862">
        <v>15</v>
      </c>
      <c r="E862">
        <v>0.05</v>
      </c>
      <c r="F862" s="11">
        <f t="shared" si="66"/>
        <v>300</v>
      </c>
      <c r="G862" s="12">
        <f t="shared" si="67"/>
        <v>300</v>
      </c>
      <c r="H862" s="13">
        <f t="shared" si="68"/>
        <v>300</v>
      </c>
      <c r="J862" s="8" t="b">
        <f>AND(C867&gt;30,E867&lt;=0.05)</f>
        <v>0</v>
      </c>
      <c r="K862" s="9" t="b">
        <f t="shared" si="69"/>
        <v>0</v>
      </c>
      <c r="L862" s="10" t="b">
        <f t="shared" si="70"/>
        <v>0</v>
      </c>
    </row>
    <row r="863" spans="1:12" x14ac:dyDescent="0.25">
      <c r="A863">
        <v>10570</v>
      </c>
      <c r="B863">
        <v>56</v>
      </c>
      <c r="C863">
        <v>38</v>
      </c>
      <c r="D863">
        <v>60</v>
      </c>
      <c r="E863">
        <v>0.05</v>
      </c>
      <c r="F863" s="11">
        <f t="shared" si="66"/>
        <v>1200</v>
      </c>
      <c r="G863" s="12">
        <f t="shared" si="67"/>
        <v>1200</v>
      </c>
      <c r="H863" s="13">
        <f t="shared" si="68"/>
        <v>1200</v>
      </c>
      <c r="J863" s="8" t="b">
        <f>AND(C868&gt;30,E868&lt;=0.05)</f>
        <v>0</v>
      </c>
      <c r="K863" s="9" t="b">
        <f t="shared" si="69"/>
        <v>1</v>
      </c>
      <c r="L863" s="10" t="b">
        <f t="shared" si="70"/>
        <v>0</v>
      </c>
    </row>
    <row r="864" spans="1:12" x14ac:dyDescent="0.25">
      <c r="A864">
        <v>10571</v>
      </c>
      <c r="B864">
        <v>14</v>
      </c>
      <c r="C864">
        <v>23.25</v>
      </c>
      <c r="D864">
        <v>11</v>
      </c>
      <c r="E864">
        <v>0.15</v>
      </c>
      <c r="F864" s="11">
        <f t="shared" si="66"/>
        <v>73.333333333333343</v>
      </c>
      <c r="G864" s="12">
        <f t="shared" si="67"/>
        <v>73.333333333333343</v>
      </c>
      <c r="H864" s="13">
        <f t="shared" si="68"/>
        <v>73.333333333333343</v>
      </c>
      <c r="J864" s="8" t="b">
        <f>AND(C869&gt;30,E869&lt;=0.05)</f>
        <v>0</v>
      </c>
      <c r="K864" s="9" t="b">
        <f t="shared" si="69"/>
        <v>0</v>
      </c>
      <c r="L864" s="10" t="b">
        <f t="shared" si="70"/>
        <v>0</v>
      </c>
    </row>
    <row r="865" spans="1:12" x14ac:dyDescent="0.25">
      <c r="A865">
        <v>10571</v>
      </c>
      <c r="B865">
        <v>42</v>
      </c>
      <c r="C865">
        <v>14</v>
      </c>
      <c r="D865">
        <v>28</v>
      </c>
      <c r="E865">
        <v>0.15</v>
      </c>
      <c r="F865" s="11">
        <f t="shared" si="66"/>
        <v>186.66666666666669</v>
      </c>
      <c r="G865" s="12">
        <f t="shared" si="67"/>
        <v>186.66666666666669</v>
      </c>
      <c r="H865" s="13">
        <f t="shared" si="68"/>
        <v>186.66666666666669</v>
      </c>
      <c r="J865" s="8" t="b">
        <f>AND(C870&gt;30,E870&lt;=0.05)</f>
        <v>1</v>
      </c>
      <c r="K865" s="9" t="b">
        <f t="shared" si="69"/>
        <v>0</v>
      </c>
      <c r="L865" s="10" t="b">
        <f t="shared" si="70"/>
        <v>0</v>
      </c>
    </row>
    <row r="866" spans="1:12" x14ac:dyDescent="0.25">
      <c r="A866">
        <v>10572</v>
      </c>
      <c r="B866">
        <v>16</v>
      </c>
      <c r="C866">
        <v>17.45</v>
      </c>
      <c r="D866">
        <v>12</v>
      </c>
      <c r="E866">
        <v>0.1</v>
      </c>
      <c r="F866" s="11">
        <f t="shared" si="66"/>
        <v>120</v>
      </c>
      <c r="G866" s="12">
        <f t="shared" si="67"/>
        <v>120</v>
      </c>
      <c r="H866" s="13">
        <f t="shared" si="68"/>
        <v>120</v>
      </c>
      <c r="J866" s="8" t="b">
        <f>AND(C871&gt;30,E871&lt;=0.05)</f>
        <v>0</v>
      </c>
      <c r="K866" s="9" t="b">
        <f t="shared" si="69"/>
        <v>0</v>
      </c>
      <c r="L866" s="10" t="b">
        <f t="shared" si="70"/>
        <v>0</v>
      </c>
    </row>
    <row r="867" spans="1:12" x14ac:dyDescent="0.25">
      <c r="A867">
        <v>10572</v>
      </c>
      <c r="B867">
        <v>32</v>
      </c>
      <c r="C867">
        <v>32</v>
      </c>
      <c r="D867">
        <v>10</v>
      </c>
      <c r="E867">
        <v>0.1</v>
      </c>
      <c r="F867" s="11">
        <f t="shared" si="66"/>
        <v>100</v>
      </c>
      <c r="G867" s="12">
        <f t="shared" si="67"/>
        <v>100</v>
      </c>
      <c r="H867" s="13">
        <f t="shared" si="68"/>
        <v>100</v>
      </c>
      <c r="J867" s="8" t="b">
        <f>AND(C872&gt;30,E872&lt;=0.05)</f>
        <v>1</v>
      </c>
      <c r="K867" s="9" t="b">
        <f t="shared" si="69"/>
        <v>1</v>
      </c>
      <c r="L867" s="10" t="b">
        <f t="shared" si="70"/>
        <v>0</v>
      </c>
    </row>
    <row r="868" spans="1:12" x14ac:dyDescent="0.25">
      <c r="A868">
        <v>10572</v>
      </c>
      <c r="B868">
        <v>40</v>
      </c>
      <c r="C868">
        <v>18.399999999999999</v>
      </c>
      <c r="D868">
        <v>50</v>
      </c>
      <c r="E868">
        <v>0</v>
      </c>
      <c r="F868" s="11" t="e">
        <f t="shared" si="66"/>
        <v>#DIV/0!</v>
      </c>
      <c r="G868" s="12">
        <f t="shared" si="67"/>
        <v>0</v>
      </c>
      <c r="H868" s="13" t="str">
        <f t="shared" si="68"/>
        <v>Error</v>
      </c>
      <c r="J868" s="8" t="b">
        <f>AND(C873&gt;30,E873&lt;=0.05)</f>
        <v>0</v>
      </c>
      <c r="K868" s="9" t="b">
        <f t="shared" si="69"/>
        <v>0</v>
      </c>
      <c r="L868" s="10" t="b">
        <f t="shared" si="70"/>
        <v>1</v>
      </c>
    </row>
    <row r="869" spans="1:12" x14ac:dyDescent="0.25">
      <c r="A869">
        <v>10572</v>
      </c>
      <c r="B869">
        <v>75</v>
      </c>
      <c r="C869">
        <v>7.75</v>
      </c>
      <c r="D869">
        <v>15</v>
      </c>
      <c r="E869">
        <v>0.1</v>
      </c>
      <c r="F869" s="11">
        <f t="shared" si="66"/>
        <v>150</v>
      </c>
      <c r="G869" s="12">
        <f t="shared" si="67"/>
        <v>150</v>
      </c>
      <c r="H869" s="13">
        <f t="shared" si="68"/>
        <v>150</v>
      </c>
      <c r="J869" s="8" t="b">
        <f>AND(C874&gt;30,E874&lt;=0.05)</f>
        <v>0</v>
      </c>
      <c r="K869" s="9" t="b">
        <f t="shared" si="69"/>
        <v>0</v>
      </c>
      <c r="L869" s="10" t="b">
        <f t="shared" si="70"/>
        <v>0</v>
      </c>
    </row>
    <row r="870" spans="1:12" x14ac:dyDescent="0.25">
      <c r="A870">
        <v>10573</v>
      </c>
      <c r="B870">
        <v>17</v>
      </c>
      <c r="C870">
        <v>39</v>
      </c>
      <c r="D870">
        <v>18</v>
      </c>
      <c r="E870">
        <v>0</v>
      </c>
      <c r="F870" s="11" t="e">
        <f t="shared" si="66"/>
        <v>#DIV/0!</v>
      </c>
      <c r="G870" s="12">
        <f t="shared" si="67"/>
        <v>0</v>
      </c>
      <c r="H870" s="13" t="str">
        <f t="shared" si="68"/>
        <v>Error</v>
      </c>
      <c r="J870" s="8" t="b">
        <f>AND(C875&gt;30,E875&lt;=0.05)</f>
        <v>1</v>
      </c>
      <c r="K870" s="9" t="b">
        <f t="shared" si="69"/>
        <v>1</v>
      </c>
      <c r="L870" s="10" t="b">
        <f t="shared" si="70"/>
        <v>1</v>
      </c>
    </row>
    <row r="871" spans="1:12" x14ac:dyDescent="0.25">
      <c r="A871">
        <v>10573</v>
      </c>
      <c r="B871">
        <v>34</v>
      </c>
      <c r="C871">
        <v>14</v>
      </c>
      <c r="D871">
        <v>40</v>
      </c>
      <c r="E871">
        <v>0</v>
      </c>
      <c r="F871" s="11" t="e">
        <f t="shared" si="66"/>
        <v>#DIV/0!</v>
      </c>
      <c r="G871" s="12">
        <f t="shared" si="67"/>
        <v>0</v>
      </c>
      <c r="H871" s="13" t="str">
        <f t="shared" si="68"/>
        <v>Error</v>
      </c>
      <c r="J871" s="8" t="b">
        <f>AND(C876&gt;30,E876&lt;=0.05)</f>
        <v>1</v>
      </c>
      <c r="K871" s="9" t="b">
        <f t="shared" si="69"/>
        <v>0</v>
      </c>
      <c r="L871" s="10" t="b">
        <f t="shared" si="70"/>
        <v>1</v>
      </c>
    </row>
    <row r="872" spans="1:12" x14ac:dyDescent="0.25">
      <c r="A872">
        <v>10573</v>
      </c>
      <c r="B872">
        <v>53</v>
      </c>
      <c r="C872">
        <v>32.799999999999997</v>
      </c>
      <c r="D872">
        <v>25</v>
      </c>
      <c r="E872">
        <v>0</v>
      </c>
      <c r="F872" s="11" t="e">
        <f t="shared" si="66"/>
        <v>#DIV/0!</v>
      </c>
      <c r="G872" s="12">
        <f t="shared" si="67"/>
        <v>0</v>
      </c>
      <c r="H872" s="13" t="str">
        <f t="shared" si="68"/>
        <v>Error</v>
      </c>
      <c r="J872" s="8" t="b">
        <f>AND(C877&gt;30,E877&lt;=0.05)</f>
        <v>1</v>
      </c>
      <c r="K872" s="9" t="b">
        <f t="shared" si="69"/>
        <v>1</v>
      </c>
      <c r="L872" s="10" t="b">
        <f t="shared" si="70"/>
        <v>1</v>
      </c>
    </row>
    <row r="873" spans="1:12" x14ac:dyDescent="0.25">
      <c r="A873">
        <v>10574</v>
      </c>
      <c r="B873">
        <v>33</v>
      </c>
      <c r="C873">
        <v>2.5</v>
      </c>
      <c r="D873">
        <v>14</v>
      </c>
      <c r="E873">
        <v>0</v>
      </c>
      <c r="F873" s="11" t="e">
        <f t="shared" si="66"/>
        <v>#DIV/0!</v>
      </c>
      <c r="G873" s="12">
        <f t="shared" si="67"/>
        <v>0</v>
      </c>
      <c r="H873" s="13" t="str">
        <f t="shared" si="68"/>
        <v>Error</v>
      </c>
      <c r="J873" s="8" t="b">
        <f>AND(C878&gt;30,E878&lt;=0.05)</f>
        <v>1</v>
      </c>
      <c r="K873" s="9" t="b">
        <f t="shared" si="69"/>
        <v>0</v>
      </c>
      <c r="L873" s="10" t="b">
        <f t="shared" si="70"/>
        <v>1</v>
      </c>
    </row>
    <row r="874" spans="1:12" x14ac:dyDescent="0.25">
      <c r="A874">
        <v>10574</v>
      </c>
      <c r="B874">
        <v>40</v>
      </c>
      <c r="C874">
        <v>18.399999999999999</v>
      </c>
      <c r="D874">
        <v>2</v>
      </c>
      <c r="E874">
        <v>0</v>
      </c>
      <c r="F874" s="11" t="e">
        <f t="shared" si="66"/>
        <v>#DIV/0!</v>
      </c>
      <c r="G874" s="12">
        <f t="shared" si="67"/>
        <v>0</v>
      </c>
      <c r="H874" s="13" t="str">
        <f t="shared" si="68"/>
        <v>Error</v>
      </c>
      <c r="J874" s="8" t="b">
        <f>AND(C879&gt;30,E879&lt;=0.05)</f>
        <v>1</v>
      </c>
      <c r="K874" s="9" t="b">
        <f t="shared" si="69"/>
        <v>0</v>
      </c>
      <c r="L874" s="10" t="b">
        <f t="shared" si="70"/>
        <v>1</v>
      </c>
    </row>
    <row r="875" spans="1:12" x14ac:dyDescent="0.25">
      <c r="A875">
        <v>10574</v>
      </c>
      <c r="B875">
        <v>62</v>
      </c>
      <c r="C875">
        <v>49.3</v>
      </c>
      <c r="D875">
        <v>10</v>
      </c>
      <c r="E875">
        <v>0</v>
      </c>
      <c r="F875" s="11" t="e">
        <f t="shared" si="66"/>
        <v>#DIV/0!</v>
      </c>
      <c r="G875" s="12">
        <f t="shared" si="67"/>
        <v>0</v>
      </c>
      <c r="H875" s="13" t="str">
        <f t="shared" si="68"/>
        <v>Error</v>
      </c>
      <c r="J875" s="8" t="b">
        <f>AND(C880&gt;30,E880&lt;=0.05)</f>
        <v>0</v>
      </c>
      <c r="K875" s="9" t="b">
        <f t="shared" si="69"/>
        <v>1</v>
      </c>
      <c r="L875" s="10" t="b">
        <f t="shared" si="70"/>
        <v>1</v>
      </c>
    </row>
    <row r="876" spans="1:12" x14ac:dyDescent="0.25">
      <c r="A876">
        <v>10574</v>
      </c>
      <c r="B876">
        <v>64</v>
      </c>
      <c r="C876">
        <v>33.25</v>
      </c>
      <c r="D876">
        <v>6</v>
      </c>
      <c r="E876">
        <v>0</v>
      </c>
      <c r="F876" s="11" t="e">
        <f t="shared" si="66"/>
        <v>#DIV/0!</v>
      </c>
      <c r="G876" s="12">
        <f t="shared" si="67"/>
        <v>0</v>
      </c>
      <c r="H876" s="13" t="str">
        <f t="shared" si="68"/>
        <v>Error</v>
      </c>
      <c r="J876" s="8" t="b">
        <f>AND(C881&gt;30,E881&lt;=0.05)</f>
        <v>0</v>
      </c>
      <c r="K876" s="9" t="b">
        <f t="shared" si="69"/>
        <v>1</v>
      </c>
      <c r="L876" s="10" t="b">
        <f t="shared" si="70"/>
        <v>1</v>
      </c>
    </row>
    <row r="877" spans="1:12" x14ac:dyDescent="0.25">
      <c r="A877">
        <v>10575</v>
      </c>
      <c r="B877">
        <v>59</v>
      </c>
      <c r="C877">
        <v>55</v>
      </c>
      <c r="D877">
        <v>12</v>
      </c>
      <c r="E877">
        <v>0</v>
      </c>
      <c r="F877" s="11" t="e">
        <f t="shared" si="66"/>
        <v>#DIV/0!</v>
      </c>
      <c r="G877" s="12">
        <f t="shared" si="67"/>
        <v>0</v>
      </c>
      <c r="H877" s="13" t="str">
        <f t="shared" si="68"/>
        <v>Error</v>
      </c>
      <c r="J877" s="8" t="b">
        <f>AND(C882&gt;30,E882&lt;=0.05)</f>
        <v>0</v>
      </c>
      <c r="K877" s="9" t="b">
        <f t="shared" si="69"/>
        <v>1</v>
      </c>
      <c r="L877" s="10" t="b">
        <f t="shared" si="70"/>
        <v>1</v>
      </c>
    </row>
    <row r="878" spans="1:12" x14ac:dyDescent="0.25">
      <c r="A878">
        <v>10575</v>
      </c>
      <c r="B878">
        <v>63</v>
      </c>
      <c r="C878">
        <v>43.9</v>
      </c>
      <c r="D878">
        <v>6</v>
      </c>
      <c r="E878">
        <v>0</v>
      </c>
      <c r="F878" s="11" t="e">
        <f t="shared" si="66"/>
        <v>#DIV/0!</v>
      </c>
      <c r="G878" s="12">
        <f t="shared" si="67"/>
        <v>0</v>
      </c>
      <c r="H878" s="13" t="str">
        <f t="shared" si="68"/>
        <v>Error</v>
      </c>
      <c r="J878" s="8" t="b">
        <f>AND(C883&gt;30,E883&lt;=0.05)</f>
        <v>0</v>
      </c>
      <c r="K878" s="9" t="b">
        <f t="shared" si="69"/>
        <v>1</v>
      </c>
      <c r="L878" s="10" t="b">
        <f t="shared" si="70"/>
        <v>1</v>
      </c>
    </row>
    <row r="879" spans="1:12" x14ac:dyDescent="0.25">
      <c r="A879">
        <v>10575</v>
      </c>
      <c r="B879">
        <v>72</v>
      </c>
      <c r="C879">
        <v>34.799999999999997</v>
      </c>
      <c r="D879">
        <v>30</v>
      </c>
      <c r="E879">
        <v>0</v>
      </c>
      <c r="F879" s="11" t="e">
        <f t="shared" si="66"/>
        <v>#DIV/0!</v>
      </c>
      <c r="G879" s="12">
        <f t="shared" si="67"/>
        <v>0</v>
      </c>
      <c r="H879" s="13" t="str">
        <f t="shared" si="68"/>
        <v>Error</v>
      </c>
      <c r="J879" s="8" t="b">
        <f>AND(C884&gt;30,E884&lt;=0.05)</f>
        <v>0</v>
      </c>
      <c r="K879" s="9" t="b">
        <f t="shared" si="69"/>
        <v>1</v>
      </c>
      <c r="L879" s="10" t="b">
        <f t="shared" si="70"/>
        <v>1</v>
      </c>
    </row>
    <row r="880" spans="1:12" x14ac:dyDescent="0.25">
      <c r="A880">
        <v>10575</v>
      </c>
      <c r="B880">
        <v>76</v>
      </c>
      <c r="C880">
        <v>18</v>
      </c>
      <c r="D880">
        <v>10</v>
      </c>
      <c r="E880">
        <v>0</v>
      </c>
      <c r="F880" s="11" t="e">
        <f t="shared" si="66"/>
        <v>#DIV/0!</v>
      </c>
      <c r="G880" s="12">
        <f t="shared" si="67"/>
        <v>0</v>
      </c>
      <c r="H880" s="13" t="str">
        <f t="shared" si="68"/>
        <v>Error</v>
      </c>
      <c r="J880" s="8" t="b">
        <f>AND(C885&gt;30,E885&lt;=0.05)</f>
        <v>0</v>
      </c>
      <c r="K880" s="9" t="b">
        <f t="shared" si="69"/>
        <v>0</v>
      </c>
      <c r="L880" s="10" t="b">
        <f t="shared" si="70"/>
        <v>1</v>
      </c>
    </row>
    <row r="881" spans="1:12" x14ac:dyDescent="0.25">
      <c r="A881">
        <v>10576</v>
      </c>
      <c r="B881">
        <v>1</v>
      </c>
      <c r="C881">
        <v>18</v>
      </c>
      <c r="D881">
        <v>10</v>
      </c>
      <c r="E881">
        <v>0</v>
      </c>
      <c r="F881" s="11" t="e">
        <f t="shared" si="66"/>
        <v>#DIV/0!</v>
      </c>
      <c r="G881" s="12">
        <f t="shared" si="67"/>
        <v>0</v>
      </c>
      <c r="H881" s="13" t="str">
        <f t="shared" si="68"/>
        <v>Error</v>
      </c>
      <c r="J881" s="8" t="b">
        <f>AND(C886&gt;30,E886&lt;=0.05)</f>
        <v>0</v>
      </c>
      <c r="K881" s="9" t="b">
        <f t="shared" si="69"/>
        <v>0</v>
      </c>
      <c r="L881" s="10" t="b">
        <f t="shared" si="70"/>
        <v>1</v>
      </c>
    </row>
    <row r="882" spans="1:12" x14ac:dyDescent="0.25">
      <c r="A882">
        <v>10576</v>
      </c>
      <c r="B882">
        <v>31</v>
      </c>
      <c r="C882">
        <v>12.5</v>
      </c>
      <c r="D882">
        <v>20</v>
      </c>
      <c r="E882">
        <v>0</v>
      </c>
      <c r="F882" s="11" t="e">
        <f t="shared" si="66"/>
        <v>#DIV/0!</v>
      </c>
      <c r="G882" s="12">
        <f t="shared" si="67"/>
        <v>0</v>
      </c>
      <c r="H882" s="13" t="str">
        <f t="shared" si="68"/>
        <v>Error</v>
      </c>
      <c r="J882" s="8" t="b">
        <f>AND(C887&gt;30,E887&lt;=0.05)</f>
        <v>0</v>
      </c>
      <c r="K882" s="9" t="b">
        <f t="shared" si="69"/>
        <v>0</v>
      </c>
      <c r="L882" s="10" t="b">
        <f t="shared" si="70"/>
        <v>1</v>
      </c>
    </row>
    <row r="883" spans="1:12" x14ac:dyDescent="0.25">
      <c r="A883">
        <v>10576</v>
      </c>
      <c r="B883">
        <v>44</v>
      </c>
      <c r="C883">
        <v>19.45</v>
      </c>
      <c r="D883">
        <v>21</v>
      </c>
      <c r="E883">
        <v>0</v>
      </c>
      <c r="F883" s="11" t="e">
        <f t="shared" si="66"/>
        <v>#DIV/0!</v>
      </c>
      <c r="G883" s="12">
        <f t="shared" si="67"/>
        <v>0</v>
      </c>
      <c r="H883" s="13" t="str">
        <f t="shared" si="68"/>
        <v>Error</v>
      </c>
      <c r="J883" s="8" t="b">
        <f>AND(C888&gt;30,E888&lt;=0.05)</f>
        <v>0</v>
      </c>
      <c r="K883" s="9" t="b">
        <f t="shared" si="69"/>
        <v>0</v>
      </c>
      <c r="L883" s="10" t="b">
        <f t="shared" si="70"/>
        <v>1</v>
      </c>
    </row>
    <row r="884" spans="1:12" x14ac:dyDescent="0.25">
      <c r="A884">
        <v>10577</v>
      </c>
      <c r="B884">
        <v>39</v>
      </c>
      <c r="C884">
        <v>18</v>
      </c>
      <c r="D884">
        <v>10</v>
      </c>
      <c r="E884">
        <v>0</v>
      </c>
      <c r="F884" s="11" t="e">
        <f t="shared" si="66"/>
        <v>#DIV/0!</v>
      </c>
      <c r="G884" s="12">
        <f t="shared" si="67"/>
        <v>0</v>
      </c>
      <c r="H884" s="13" t="str">
        <f t="shared" si="68"/>
        <v>Error</v>
      </c>
      <c r="J884" s="8" t="b">
        <f>AND(C889&gt;30,E889&lt;=0.05)</f>
        <v>0</v>
      </c>
      <c r="K884" s="9" t="b">
        <f t="shared" si="69"/>
        <v>0</v>
      </c>
      <c r="L884" s="10" t="b">
        <f t="shared" si="70"/>
        <v>1</v>
      </c>
    </row>
    <row r="885" spans="1:12" x14ac:dyDescent="0.25">
      <c r="A885">
        <v>10577</v>
      </c>
      <c r="B885">
        <v>75</v>
      </c>
      <c r="C885">
        <v>7.75</v>
      </c>
      <c r="D885">
        <v>20</v>
      </c>
      <c r="E885">
        <v>0</v>
      </c>
      <c r="F885" s="11" t="e">
        <f t="shared" si="66"/>
        <v>#DIV/0!</v>
      </c>
      <c r="G885" s="12">
        <f t="shared" si="67"/>
        <v>0</v>
      </c>
      <c r="H885" s="13" t="str">
        <f t="shared" si="68"/>
        <v>Error</v>
      </c>
      <c r="J885" s="8" t="b">
        <f>AND(C890&gt;30,E890&lt;=0.05)</f>
        <v>0</v>
      </c>
      <c r="K885" s="9" t="b">
        <f t="shared" si="69"/>
        <v>0</v>
      </c>
      <c r="L885" s="10" t="b">
        <f t="shared" si="70"/>
        <v>1</v>
      </c>
    </row>
    <row r="886" spans="1:12" x14ac:dyDescent="0.25">
      <c r="A886">
        <v>10577</v>
      </c>
      <c r="B886">
        <v>77</v>
      </c>
      <c r="C886">
        <v>13</v>
      </c>
      <c r="D886">
        <v>18</v>
      </c>
      <c r="E886">
        <v>0</v>
      </c>
      <c r="F886" s="11" t="e">
        <f t="shared" si="66"/>
        <v>#DIV/0!</v>
      </c>
      <c r="G886" s="12">
        <f t="shared" si="67"/>
        <v>0</v>
      </c>
      <c r="H886" s="13" t="str">
        <f t="shared" si="68"/>
        <v>Error</v>
      </c>
      <c r="J886" s="8" t="b">
        <f>AND(C891&gt;30,E891&lt;=0.05)</f>
        <v>0</v>
      </c>
      <c r="K886" s="9" t="b">
        <f t="shared" si="69"/>
        <v>0</v>
      </c>
      <c r="L886" s="10" t="b">
        <f t="shared" si="70"/>
        <v>1</v>
      </c>
    </row>
    <row r="887" spans="1:12" x14ac:dyDescent="0.25">
      <c r="A887">
        <v>10578</v>
      </c>
      <c r="B887">
        <v>35</v>
      </c>
      <c r="C887">
        <v>18</v>
      </c>
      <c r="D887">
        <v>20</v>
      </c>
      <c r="E887">
        <v>0</v>
      </c>
      <c r="F887" s="11" t="e">
        <f t="shared" si="66"/>
        <v>#DIV/0!</v>
      </c>
      <c r="G887" s="12">
        <f t="shared" si="67"/>
        <v>0</v>
      </c>
      <c r="H887" s="13" t="str">
        <f t="shared" si="68"/>
        <v>Error</v>
      </c>
      <c r="J887" s="8" t="b">
        <f>AND(C892&gt;30,E892&lt;=0.05)</f>
        <v>0</v>
      </c>
      <c r="K887" s="9" t="b">
        <f t="shared" si="69"/>
        <v>0</v>
      </c>
      <c r="L887" s="10" t="b">
        <f t="shared" si="70"/>
        <v>1</v>
      </c>
    </row>
    <row r="888" spans="1:12" x14ac:dyDescent="0.25">
      <c r="A888">
        <v>10578</v>
      </c>
      <c r="B888">
        <v>57</v>
      </c>
      <c r="C888">
        <v>19.5</v>
      </c>
      <c r="D888">
        <v>6</v>
      </c>
      <c r="E888">
        <v>0</v>
      </c>
      <c r="F888" s="11" t="e">
        <f t="shared" si="66"/>
        <v>#DIV/0!</v>
      </c>
      <c r="G888" s="12">
        <f t="shared" si="67"/>
        <v>0</v>
      </c>
      <c r="H888" s="13" t="str">
        <f t="shared" si="68"/>
        <v>Error</v>
      </c>
      <c r="J888" s="8" t="b">
        <f>AND(C893&gt;30,E893&lt;=0.05)</f>
        <v>0</v>
      </c>
      <c r="K888" s="9" t="b">
        <f t="shared" si="69"/>
        <v>0</v>
      </c>
      <c r="L888" s="10" t="b">
        <f t="shared" si="70"/>
        <v>1</v>
      </c>
    </row>
    <row r="889" spans="1:12" x14ac:dyDescent="0.25">
      <c r="A889">
        <v>10579</v>
      </c>
      <c r="B889">
        <v>15</v>
      </c>
      <c r="C889">
        <v>15.5</v>
      </c>
      <c r="D889">
        <v>10</v>
      </c>
      <c r="E889">
        <v>0</v>
      </c>
      <c r="F889" s="11" t="e">
        <f t="shared" si="66"/>
        <v>#DIV/0!</v>
      </c>
      <c r="G889" s="12">
        <f t="shared" si="67"/>
        <v>0</v>
      </c>
      <c r="H889" s="13" t="str">
        <f t="shared" si="68"/>
        <v>Error</v>
      </c>
      <c r="J889" s="8" t="b">
        <f>AND(C894&gt;30,E894&lt;=0.05)</f>
        <v>0</v>
      </c>
      <c r="K889" s="9" t="b">
        <f t="shared" si="69"/>
        <v>0</v>
      </c>
      <c r="L889" s="10" t="b">
        <f t="shared" si="70"/>
        <v>1</v>
      </c>
    </row>
    <row r="890" spans="1:12" x14ac:dyDescent="0.25">
      <c r="A890">
        <v>10579</v>
      </c>
      <c r="B890">
        <v>75</v>
      </c>
      <c r="C890">
        <v>7.75</v>
      </c>
      <c r="D890">
        <v>21</v>
      </c>
      <c r="E890">
        <v>0</v>
      </c>
      <c r="F890" s="11" t="e">
        <f t="shared" si="66"/>
        <v>#DIV/0!</v>
      </c>
      <c r="G890" s="12">
        <f t="shared" si="67"/>
        <v>0</v>
      </c>
      <c r="H890" s="13" t="str">
        <f t="shared" si="68"/>
        <v>Error</v>
      </c>
      <c r="J890" s="8" t="b">
        <f>AND(C895&gt;30,E895&lt;=0.05)</f>
        <v>0</v>
      </c>
      <c r="K890" s="9" t="b">
        <f t="shared" si="69"/>
        <v>0</v>
      </c>
      <c r="L890" s="10" t="b">
        <f t="shared" si="70"/>
        <v>1</v>
      </c>
    </row>
    <row r="891" spans="1:12" x14ac:dyDescent="0.25">
      <c r="A891">
        <v>10580</v>
      </c>
      <c r="B891">
        <v>14</v>
      </c>
      <c r="C891">
        <v>23.25</v>
      </c>
      <c r="D891">
        <v>15</v>
      </c>
      <c r="E891">
        <v>0.05</v>
      </c>
      <c r="F891" s="11">
        <f t="shared" si="66"/>
        <v>300</v>
      </c>
      <c r="G891" s="12">
        <f t="shared" si="67"/>
        <v>300</v>
      </c>
      <c r="H891" s="13">
        <f t="shared" si="68"/>
        <v>300</v>
      </c>
      <c r="J891" s="8" t="b">
        <f>AND(C896&gt;30,E896&lt;=0.05)</f>
        <v>0</v>
      </c>
      <c r="K891" s="9" t="b">
        <f t="shared" si="69"/>
        <v>0</v>
      </c>
      <c r="L891" s="10" t="b">
        <f t="shared" si="70"/>
        <v>0</v>
      </c>
    </row>
    <row r="892" spans="1:12" x14ac:dyDescent="0.25">
      <c r="A892">
        <v>10580</v>
      </c>
      <c r="B892">
        <v>41</v>
      </c>
      <c r="C892">
        <v>9.65</v>
      </c>
      <c r="D892">
        <v>9</v>
      </c>
      <c r="E892">
        <v>0.05</v>
      </c>
      <c r="F892" s="11">
        <f t="shared" si="66"/>
        <v>180</v>
      </c>
      <c r="G892" s="12">
        <f t="shared" si="67"/>
        <v>180</v>
      </c>
      <c r="H892" s="13">
        <f t="shared" si="68"/>
        <v>180</v>
      </c>
      <c r="J892" s="8" t="b">
        <f>AND(C897&gt;30,E897&lt;=0.05)</f>
        <v>1</v>
      </c>
      <c r="K892" s="9" t="b">
        <f t="shared" si="69"/>
        <v>0</v>
      </c>
      <c r="L892" s="10" t="b">
        <f t="shared" si="70"/>
        <v>0</v>
      </c>
    </row>
    <row r="893" spans="1:12" x14ac:dyDescent="0.25">
      <c r="A893">
        <v>10580</v>
      </c>
      <c r="B893">
        <v>65</v>
      </c>
      <c r="C893">
        <v>21.05</v>
      </c>
      <c r="D893">
        <v>30</v>
      </c>
      <c r="E893">
        <v>0.05</v>
      </c>
      <c r="F893" s="11">
        <f t="shared" si="66"/>
        <v>600</v>
      </c>
      <c r="G893" s="12">
        <f t="shared" si="67"/>
        <v>600</v>
      </c>
      <c r="H893" s="13">
        <f t="shared" si="68"/>
        <v>600</v>
      </c>
      <c r="J893" s="8" t="b">
        <f>AND(C898&gt;30,E898&lt;=0.05)</f>
        <v>0</v>
      </c>
      <c r="K893" s="9" t="b">
        <f t="shared" si="69"/>
        <v>0</v>
      </c>
      <c r="L893" s="10" t="b">
        <f t="shared" si="70"/>
        <v>0</v>
      </c>
    </row>
    <row r="894" spans="1:12" x14ac:dyDescent="0.25">
      <c r="A894">
        <v>10581</v>
      </c>
      <c r="B894">
        <v>75</v>
      </c>
      <c r="C894">
        <v>7.75</v>
      </c>
      <c r="D894">
        <v>50</v>
      </c>
      <c r="E894">
        <v>0.2</v>
      </c>
      <c r="F894" s="11">
        <f t="shared" si="66"/>
        <v>250</v>
      </c>
      <c r="G894" s="12">
        <f t="shared" si="67"/>
        <v>250</v>
      </c>
      <c r="H894" s="13">
        <f t="shared" si="68"/>
        <v>250</v>
      </c>
      <c r="J894" s="8" t="b">
        <f>AND(C899&gt;30,E899&lt;=0.05)</f>
        <v>0</v>
      </c>
      <c r="K894" s="9" t="b">
        <f t="shared" si="69"/>
        <v>0</v>
      </c>
      <c r="L894" s="10" t="b">
        <f t="shared" si="70"/>
        <v>0</v>
      </c>
    </row>
    <row r="895" spans="1:12" x14ac:dyDescent="0.25">
      <c r="A895">
        <v>10582</v>
      </c>
      <c r="B895">
        <v>57</v>
      </c>
      <c r="C895">
        <v>19.5</v>
      </c>
      <c r="D895">
        <v>4</v>
      </c>
      <c r="E895">
        <v>0</v>
      </c>
      <c r="F895" s="11" t="e">
        <f t="shared" si="66"/>
        <v>#DIV/0!</v>
      </c>
      <c r="G895" s="12">
        <f t="shared" si="67"/>
        <v>0</v>
      </c>
      <c r="H895" s="13" t="str">
        <f t="shared" si="68"/>
        <v>Error</v>
      </c>
      <c r="J895" s="8" t="b">
        <f>AND(C900&gt;30,E900&lt;=0.05)</f>
        <v>0</v>
      </c>
      <c r="K895" s="9" t="b">
        <f t="shared" si="69"/>
        <v>0</v>
      </c>
      <c r="L895" s="10" t="b">
        <f t="shared" si="70"/>
        <v>1</v>
      </c>
    </row>
    <row r="896" spans="1:12" x14ac:dyDescent="0.25">
      <c r="A896">
        <v>10582</v>
      </c>
      <c r="B896">
        <v>76</v>
      </c>
      <c r="C896">
        <v>18</v>
      </c>
      <c r="D896">
        <v>14</v>
      </c>
      <c r="E896">
        <v>0</v>
      </c>
      <c r="F896" s="11" t="e">
        <f t="shared" si="66"/>
        <v>#DIV/0!</v>
      </c>
      <c r="G896" s="12">
        <f t="shared" si="67"/>
        <v>0</v>
      </c>
      <c r="H896" s="13" t="str">
        <f t="shared" si="68"/>
        <v>Error</v>
      </c>
      <c r="J896" s="8" t="b">
        <f>AND(C901&gt;30,E901&lt;=0.05)</f>
        <v>0</v>
      </c>
      <c r="K896" s="9" t="b">
        <f t="shared" si="69"/>
        <v>0</v>
      </c>
      <c r="L896" s="10" t="b">
        <f t="shared" si="70"/>
        <v>1</v>
      </c>
    </row>
    <row r="897" spans="1:12" x14ac:dyDescent="0.25">
      <c r="A897">
        <v>10583</v>
      </c>
      <c r="B897">
        <v>29</v>
      </c>
      <c r="C897">
        <v>123.79</v>
      </c>
      <c r="D897">
        <v>10</v>
      </c>
      <c r="E897">
        <v>0</v>
      </c>
      <c r="F897" s="11" t="e">
        <f t="shared" si="66"/>
        <v>#DIV/0!</v>
      </c>
      <c r="G897" s="12">
        <f t="shared" si="67"/>
        <v>0</v>
      </c>
      <c r="H897" s="13" t="str">
        <f t="shared" si="68"/>
        <v>Error</v>
      </c>
      <c r="J897" s="8" t="b">
        <f>AND(C902&gt;30,E902&lt;=0.05)</f>
        <v>0</v>
      </c>
      <c r="K897" s="9" t="b">
        <f t="shared" si="69"/>
        <v>1</v>
      </c>
      <c r="L897" s="10" t="b">
        <f t="shared" si="70"/>
        <v>1</v>
      </c>
    </row>
    <row r="898" spans="1:12" x14ac:dyDescent="0.25">
      <c r="A898">
        <v>10583</v>
      </c>
      <c r="B898">
        <v>60</v>
      </c>
      <c r="C898">
        <v>34</v>
      </c>
      <c r="D898">
        <v>24</v>
      </c>
      <c r="E898">
        <v>0.15</v>
      </c>
      <c r="F898" s="11">
        <f t="shared" si="66"/>
        <v>160</v>
      </c>
      <c r="G898" s="12">
        <f t="shared" si="67"/>
        <v>160</v>
      </c>
      <c r="H898" s="13">
        <f t="shared" si="68"/>
        <v>160</v>
      </c>
      <c r="J898" s="8" t="b">
        <f>AND(C903&gt;30,E903&lt;=0.05)</f>
        <v>1</v>
      </c>
      <c r="K898" s="9" t="b">
        <f t="shared" si="69"/>
        <v>1</v>
      </c>
      <c r="L898" s="10" t="b">
        <f t="shared" si="70"/>
        <v>0</v>
      </c>
    </row>
    <row r="899" spans="1:12" x14ac:dyDescent="0.25">
      <c r="A899">
        <v>10583</v>
      </c>
      <c r="B899">
        <v>69</v>
      </c>
      <c r="C899">
        <v>36</v>
      </c>
      <c r="D899">
        <v>10</v>
      </c>
      <c r="E899">
        <v>0.15</v>
      </c>
      <c r="F899" s="11">
        <f t="shared" ref="F899:F962" si="71">SUM(D899/E899)</f>
        <v>66.666666666666671</v>
      </c>
      <c r="G899" s="12">
        <f t="shared" ref="G899:G962" si="72">IFERROR(D899/E899,0)</f>
        <v>66.666666666666671</v>
      </c>
      <c r="H899" s="13">
        <f t="shared" ref="H899:H962" si="73">IFERROR(D899/E899,"Error")</f>
        <v>66.666666666666671</v>
      </c>
      <c r="J899" s="8" t="b">
        <f>AND(C904&gt;30,E904&lt;=0.05)</f>
        <v>0</v>
      </c>
      <c r="K899" s="9" t="b">
        <f t="shared" ref="K899:K962" si="74">AND(C899&gt;30)</f>
        <v>1</v>
      </c>
      <c r="L899" s="10" t="b">
        <f t="shared" ref="L899:L962" si="75">AND(E899&lt;0.05)</f>
        <v>0</v>
      </c>
    </row>
    <row r="900" spans="1:12" x14ac:dyDescent="0.25">
      <c r="A900">
        <v>10584</v>
      </c>
      <c r="B900">
        <v>31</v>
      </c>
      <c r="C900">
        <v>12.5</v>
      </c>
      <c r="D900">
        <v>50</v>
      </c>
      <c r="E900">
        <v>0.05</v>
      </c>
      <c r="F900" s="11">
        <f t="shared" si="71"/>
        <v>1000</v>
      </c>
      <c r="G900" s="12">
        <f t="shared" si="72"/>
        <v>1000</v>
      </c>
      <c r="H900" s="13">
        <f t="shared" si="73"/>
        <v>1000</v>
      </c>
      <c r="J900" s="8" t="b">
        <f>AND(C905&gt;30,E905&lt;=0.05)</f>
        <v>0</v>
      </c>
      <c r="K900" s="9" t="b">
        <f t="shared" si="74"/>
        <v>0</v>
      </c>
      <c r="L900" s="10" t="b">
        <f t="shared" si="75"/>
        <v>0</v>
      </c>
    </row>
    <row r="901" spans="1:12" x14ac:dyDescent="0.25">
      <c r="A901">
        <v>10585</v>
      </c>
      <c r="B901">
        <v>47</v>
      </c>
      <c r="C901">
        <v>9.5</v>
      </c>
      <c r="D901">
        <v>15</v>
      </c>
      <c r="E901">
        <v>0</v>
      </c>
      <c r="F901" s="11" t="e">
        <f t="shared" si="71"/>
        <v>#DIV/0!</v>
      </c>
      <c r="G901" s="12">
        <f t="shared" si="72"/>
        <v>0</v>
      </c>
      <c r="H901" s="13" t="str">
        <f t="shared" si="73"/>
        <v>Error</v>
      </c>
      <c r="J901" s="8" t="b">
        <f>AND(C906&gt;30,E906&lt;=0.05)</f>
        <v>0</v>
      </c>
      <c r="K901" s="9" t="b">
        <f t="shared" si="74"/>
        <v>0</v>
      </c>
      <c r="L901" s="10" t="b">
        <f t="shared" si="75"/>
        <v>1</v>
      </c>
    </row>
    <row r="902" spans="1:12" x14ac:dyDescent="0.25">
      <c r="A902">
        <v>10586</v>
      </c>
      <c r="B902">
        <v>52</v>
      </c>
      <c r="C902">
        <v>7</v>
      </c>
      <c r="D902">
        <v>4</v>
      </c>
      <c r="E902">
        <v>0.15</v>
      </c>
      <c r="F902" s="11">
        <f t="shared" si="71"/>
        <v>26.666666666666668</v>
      </c>
      <c r="G902" s="12">
        <f t="shared" si="72"/>
        <v>26.666666666666668</v>
      </c>
      <c r="H902" s="13">
        <f t="shared" si="73"/>
        <v>26.666666666666668</v>
      </c>
      <c r="J902" s="8" t="b">
        <f>AND(C907&gt;30,E907&lt;=0.05)</f>
        <v>0</v>
      </c>
      <c r="K902" s="9" t="b">
        <f t="shared" si="74"/>
        <v>0</v>
      </c>
      <c r="L902" s="10" t="b">
        <f t="shared" si="75"/>
        <v>0</v>
      </c>
    </row>
    <row r="903" spans="1:12" x14ac:dyDescent="0.25">
      <c r="A903">
        <v>10587</v>
      </c>
      <c r="B903">
        <v>26</v>
      </c>
      <c r="C903">
        <v>31.23</v>
      </c>
      <c r="D903">
        <v>6</v>
      </c>
      <c r="E903">
        <v>0</v>
      </c>
      <c r="F903" s="11" t="e">
        <f t="shared" si="71"/>
        <v>#DIV/0!</v>
      </c>
      <c r="G903" s="12">
        <f t="shared" si="72"/>
        <v>0</v>
      </c>
      <c r="H903" s="13" t="str">
        <f t="shared" si="73"/>
        <v>Error</v>
      </c>
      <c r="J903" s="8" t="b">
        <f>AND(C908&gt;30,E908&lt;=0.05)</f>
        <v>0</v>
      </c>
      <c r="K903" s="9" t="b">
        <f t="shared" si="74"/>
        <v>1</v>
      </c>
      <c r="L903" s="10" t="b">
        <f t="shared" si="75"/>
        <v>1</v>
      </c>
    </row>
    <row r="904" spans="1:12" x14ac:dyDescent="0.25">
      <c r="A904">
        <v>10587</v>
      </c>
      <c r="B904">
        <v>35</v>
      </c>
      <c r="C904">
        <v>18</v>
      </c>
      <c r="D904">
        <v>20</v>
      </c>
      <c r="E904">
        <v>0</v>
      </c>
      <c r="F904" s="11" t="e">
        <f t="shared" si="71"/>
        <v>#DIV/0!</v>
      </c>
      <c r="G904" s="12">
        <f t="shared" si="72"/>
        <v>0</v>
      </c>
      <c r="H904" s="13" t="str">
        <f t="shared" si="73"/>
        <v>Error</v>
      </c>
      <c r="J904" s="8" t="b">
        <f>AND(C909&gt;30,E909&lt;=0.05)</f>
        <v>0</v>
      </c>
      <c r="K904" s="9" t="b">
        <f t="shared" si="74"/>
        <v>0</v>
      </c>
      <c r="L904" s="10" t="b">
        <f t="shared" si="75"/>
        <v>1</v>
      </c>
    </row>
    <row r="905" spans="1:12" x14ac:dyDescent="0.25">
      <c r="A905">
        <v>10587</v>
      </c>
      <c r="B905">
        <v>77</v>
      </c>
      <c r="C905">
        <v>13</v>
      </c>
      <c r="D905">
        <v>20</v>
      </c>
      <c r="E905">
        <v>0</v>
      </c>
      <c r="F905" s="11" t="e">
        <f t="shared" si="71"/>
        <v>#DIV/0!</v>
      </c>
      <c r="G905" s="12">
        <f t="shared" si="72"/>
        <v>0</v>
      </c>
      <c r="H905" s="13" t="str">
        <f t="shared" si="73"/>
        <v>Error</v>
      </c>
      <c r="J905" s="8" t="b">
        <f>AND(C910&gt;30,E910&lt;=0.05)</f>
        <v>0</v>
      </c>
      <c r="K905" s="9" t="b">
        <f t="shared" si="74"/>
        <v>0</v>
      </c>
      <c r="L905" s="10" t="b">
        <f t="shared" si="75"/>
        <v>1</v>
      </c>
    </row>
    <row r="906" spans="1:12" x14ac:dyDescent="0.25">
      <c r="A906">
        <v>10588</v>
      </c>
      <c r="B906">
        <v>18</v>
      </c>
      <c r="C906">
        <v>62.5</v>
      </c>
      <c r="D906">
        <v>40</v>
      </c>
      <c r="E906">
        <v>0.2</v>
      </c>
      <c r="F906" s="11">
        <f t="shared" si="71"/>
        <v>200</v>
      </c>
      <c r="G906" s="12">
        <f t="shared" si="72"/>
        <v>200</v>
      </c>
      <c r="H906" s="13">
        <f t="shared" si="73"/>
        <v>200</v>
      </c>
      <c r="J906" s="8" t="b">
        <f>AND(C911&gt;30,E911&lt;=0.05)</f>
        <v>0</v>
      </c>
      <c r="K906" s="9" t="b">
        <f t="shared" si="74"/>
        <v>1</v>
      </c>
      <c r="L906" s="10" t="b">
        <f t="shared" si="75"/>
        <v>0</v>
      </c>
    </row>
    <row r="907" spans="1:12" x14ac:dyDescent="0.25">
      <c r="A907">
        <v>10588</v>
      </c>
      <c r="B907">
        <v>42</v>
      </c>
      <c r="C907">
        <v>14</v>
      </c>
      <c r="D907">
        <v>100</v>
      </c>
      <c r="E907">
        <v>0.2</v>
      </c>
      <c r="F907" s="11">
        <f t="shared" si="71"/>
        <v>500</v>
      </c>
      <c r="G907" s="12">
        <f t="shared" si="72"/>
        <v>500</v>
      </c>
      <c r="H907" s="13">
        <f t="shared" si="73"/>
        <v>500</v>
      </c>
      <c r="J907" s="8" t="b">
        <f>AND(C912&gt;30,E912&lt;=0.05)</f>
        <v>0</v>
      </c>
      <c r="K907" s="9" t="b">
        <f t="shared" si="74"/>
        <v>0</v>
      </c>
      <c r="L907" s="10" t="b">
        <f t="shared" si="75"/>
        <v>0</v>
      </c>
    </row>
    <row r="908" spans="1:12" x14ac:dyDescent="0.25">
      <c r="A908">
        <v>10589</v>
      </c>
      <c r="B908">
        <v>35</v>
      </c>
      <c r="C908">
        <v>18</v>
      </c>
      <c r="D908">
        <v>4</v>
      </c>
      <c r="E908">
        <v>0</v>
      </c>
      <c r="F908" s="11" t="e">
        <f t="shared" si="71"/>
        <v>#DIV/0!</v>
      </c>
      <c r="G908" s="12">
        <f t="shared" si="72"/>
        <v>0</v>
      </c>
      <c r="H908" s="13" t="str">
        <f t="shared" si="73"/>
        <v>Error</v>
      </c>
      <c r="J908" s="8" t="b">
        <f>AND(C913&gt;30,E913&lt;=0.05)</f>
        <v>0</v>
      </c>
      <c r="K908" s="9" t="b">
        <f t="shared" si="74"/>
        <v>0</v>
      </c>
      <c r="L908" s="10" t="b">
        <f t="shared" si="75"/>
        <v>1</v>
      </c>
    </row>
    <row r="909" spans="1:12" x14ac:dyDescent="0.25">
      <c r="A909">
        <v>10590</v>
      </c>
      <c r="B909">
        <v>1</v>
      </c>
      <c r="C909">
        <v>18</v>
      </c>
      <c r="D909">
        <v>20</v>
      </c>
      <c r="E909">
        <v>0</v>
      </c>
      <c r="F909" s="11" t="e">
        <f t="shared" si="71"/>
        <v>#DIV/0!</v>
      </c>
      <c r="G909" s="12">
        <f t="shared" si="72"/>
        <v>0</v>
      </c>
      <c r="H909" s="13" t="str">
        <f t="shared" si="73"/>
        <v>Error</v>
      </c>
      <c r="J909" s="8" t="b">
        <f>AND(C914&gt;30,E914&lt;=0.05)</f>
        <v>0</v>
      </c>
      <c r="K909" s="9" t="b">
        <f t="shared" si="74"/>
        <v>0</v>
      </c>
      <c r="L909" s="10" t="b">
        <f t="shared" si="75"/>
        <v>1</v>
      </c>
    </row>
    <row r="910" spans="1:12" x14ac:dyDescent="0.25">
      <c r="A910">
        <v>10590</v>
      </c>
      <c r="B910">
        <v>77</v>
      </c>
      <c r="C910">
        <v>13</v>
      </c>
      <c r="D910">
        <v>60</v>
      </c>
      <c r="E910">
        <v>0.05</v>
      </c>
      <c r="F910" s="11">
        <f t="shared" si="71"/>
        <v>1200</v>
      </c>
      <c r="G910" s="12">
        <f t="shared" si="72"/>
        <v>1200</v>
      </c>
      <c r="H910" s="13">
        <f t="shared" si="73"/>
        <v>1200</v>
      </c>
      <c r="J910" s="8" t="b">
        <f>AND(C915&gt;30,E915&lt;=0.05)</f>
        <v>1</v>
      </c>
      <c r="K910" s="9" t="b">
        <f t="shared" si="74"/>
        <v>0</v>
      </c>
      <c r="L910" s="10" t="b">
        <f t="shared" si="75"/>
        <v>0</v>
      </c>
    </row>
    <row r="911" spans="1:12" x14ac:dyDescent="0.25">
      <c r="A911">
        <v>10591</v>
      </c>
      <c r="B911">
        <v>3</v>
      </c>
      <c r="C911">
        <v>10</v>
      </c>
      <c r="D911">
        <v>14</v>
      </c>
      <c r="E911">
        <v>0</v>
      </c>
      <c r="F911" s="11" t="e">
        <f t="shared" si="71"/>
        <v>#DIV/0!</v>
      </c>
      <c r="G911" s="12">
        <f t="shared" si="72"/>
        <v>0</v>
      </c>
      <c r="H911" s="13" t="str">
        <f t="shared" si="73"/>
        <v>Error</v>
      </c>
      <c r="J911" s="8" t="b">
        <f>AND(C916&gt;30,E916&lt;=0.05)</f>
        <v>0</v>
      </c>
      <c r="K911" s="9" t="b">
        <f t="shared" si="74"/>
        <v>0</v>
      </c>
      <c r="L911" s="10" t="b">
        <f t="shared" si="75"/>
        <v>1</v>
      </c>
    </row>
    <row r="912" spans="1:12" x14ac:dyDescent="0.25">
      <c r="A912">
        <v>10591</v>
      </c>
      <c r="B912">
        <v>7</v>
      </c>
      <c r="C912">
        <v>30</v>
      </c>
      <c r="D912">
        <v>10</v>
      </c>
      <c r="E912">
        <v>0</v>
      </c>
      <c r="F912" s="11" t="e">
        <f t="shared" si="71"/>
        <v>#DIV/0!</v>
      </c>
      <c r="G912" s="12">
        <f t="shared" si="72"/>
        <v>0</v>
      </c>
      <c r="H912" s="13" t="str">
        <f t="shared" si="73"/>
        <v>Error</v>
      </c>
      <c r="J912" s="8" t="b">
        <f>AND(C917&gt;30,E917&lt;=0.05)</f>
        <v>0</v>
      </c>
      <c r="K912" s="9" t="b">
        <f t="shared" si="74"/>
        <v>0</v>
      </c>
      <c r="L912" s="10" t="b">
        <f t="shared" si="75"/>
        <v>1</v>
      </c>
    </row>
    <row r="913" spans="1:12" x14ac:dyDescent="0.25">
      <c r="A913">
        <v>10591</v>
      </c>
      <c r="B913">
        <v>54</v>
      </c>
      <c r="C913">
        <v>7.45</v>
      </c>
      <c r="D913">
        <v>50</v>
      </c>
      <c r="E913">
        <v>0</v>
      </c>
      <c r="F913" s="11" t="e">
        <f t="shared" si="71"/>
        <v>#DIV/0!</v>
      </c>
      <c r="G913" s="12">
        <f t="shared" si="72"/>
        <v>0</v>
      </c>
      <c r="H913" s="13" t="str">
        <f t="shared" si="73"/>
        <v>Error</v>
      </c>
      <c r="J913" s="8" t="b">
        <f>AND(C918&gt;30,E918&lt;=0.05)</f>
        <v>0</v>
      </c>
      <c r="K913" s="9" t="b">
        <f t="shared" si="74"/>
        <v>0</v>
      </c>
      <c r="L913" s="10" t="b">
        <f t="shared" si="75"/>
        <v>1</v>
      </c>
    </row>
    <row r="914" spans="1:12" x14ac:dyDescent="0.25">
      <c r="A914">
        <v>10592</v>
      </c>
      <c r="B914">
        <v>15</v>
      </c>
      <c r="C914">
        <v>15.5</v>
      </c>
      <c r="D914">
        <v>25</v>
      </c>
      <c r="E914">
        <v>0.05</v>
      </c>
      <c r="F914" s="11">
        <f t="shared" si="71"/>
        <v>500</v>
      </c>
      <c r="G914" s="12">
        <f t="shared" si="72"/>
        <v>500</v>
      </c>
      <c r="H914" s="13">
        <f t="shared" si="73"/>
        <v>500</v>
      </c>
      <c r="J914" s="8" t="b">
        <f>AND(C919&gt;30,E919&lt;=0.05)</f>
        <v>0</v>
      </c>
      <c r="K914" s="9" t="b">
        <f t="shared" si="74"/>
        <v>0</v>
      </c>
      <c r="L914" s="10" t="b">
        <f t="shared" si="75"/>
        <v>0</v>
      </c>
    </row>
    <row r="915" spans="1:12" x14ac:dyDescent="0.25">
      <c r="A915">
        <v>10592</v>
      </c>
      <c r="B915">
        <v>26</v>
      </c>
      <c r="C915">
        <v>31.23</v>
      </c>
      <c r="D915">
        <v>5</v>
      </c>
      <c r="E915">
        <v>0.05</v>
      </c>
      <c r="F915" s="11">
        <f t="shared" si="71"/>
        <v>100</v>
      </c>
      <c r="G915" s="12">
        <f t="shared" si="72"/>
        <v>100</v>
      </c>
      <c r="H915" s="13">
        <f t="shared" si="73"/>
        <v>100</v>
      </c>
      <c r="J915" s="8" t="b">
        <f>AND(C920&gt;30,E920&lt;=0.05)</f>
        <v>0</v>
      </c>
      <c r="K915" s="9" t="b">
        <f t="shared" si="74"/>
        <v>1</v>
      </c>
      <c r="L915" s="10" t="b">
        <f t="shared" si="75"/>
        <v>0</v>
      </c>
    </row>
    <row r="916" spans="1:12" x14ac:dyDescent="0.25">
      <c r="A916">
        <v>10593</v>
      </c>
      <c r="B916">
        <v>20</v>
      </c>
      <c r="C916">
        <v>81</v>
      </c>
      <c r="D916">
        <v>21</v>
      </c>
      <c r="E916">
        <v>0.2</v>
      </c>
      <c r="F916" s="11">
        <f t="shared" si="71"/>
        <v>105</v>
      </c>
      <c r="G916" s="12">
        <f t="shared" si="72"/>
        <v>105</v>
      </c>
      <c r="H916" s="13">
        <f t="shared" si="73"/>
        <v>105</v>
      </c>
      <c r="J916" s="8" t="b">
        <f>AND(C921&gt;30,E921&lt;=0.05)</f>
        <v>0</v>
      </c>
      <c r="K916" s="9" t="b">
        <f t="shared" si="74"/>
        <v>1</v>
      </c>
      <c r="L916" s="10" t="b">
        <f t="shared" si="75"/>
        <v>0</v>
      </c>
    </row>
    <row r="917" spans="1:12" x14ac:dyDescent="0.25">
      <c r="A917">
        <v>10593</v>
      </c>
      <c r="B917">
        <v>69</v>
      </c>
      <c r="C917">
        <v>36</v>
      </c>
      <c r="D917">
        <v>20</v>
      </c>
      <c r="E917">
        <v>0.2</v>
      </c>
      <c r="F917" s="11">
        <f t="shared" si="71"/>
        <v>100</v>
      </c>
      <c r="G917" s="12">
        <f t="shared" si="72"/>
        <v>100</v>
      </c>
      <c r="H917" s="13">
        <f t="shared" si="73"/>
        <v>100</v>
      </c>
      <c r="J917" s="8" t="b">
        <f>AND(C922&gt;30,E922&lt;=0.05)</f>
        <v>0</v>
      </c>
      <c r="K917" s="9" t="b">
        <f t="shared" si="74"/>
        <v>1</v>
      </c>
      <c r="L917" s="10" t="b">
        <f t="shared" si="75"/>
        <v>0</v>
      </c>
    </row>
    <row r="918" spans="1:12" x14ac:dyDescent="0.25">
      <c r="A918">
        <v>10593</v>
      </c>
      <c r="B918">
        <v>76</v>
      </c>
      <c r="C918">
        <v>18</v>
      </c>
      <c r="D918">
        <v>4</v>
      </c>
      <c r="E918">
        <v>0.2</v>
      </c>
      <c r="F918" s="11">
        <f t="shared" si="71"/>
        <v>20</v>
      </c>
      <c r="G918" s="12">
        <f t="shared" si="72"/>
        <v>20</v>
      </c>
      <c r="H918" s="13">
        <f t="shared" si="73"/>
        <v>20</v>
      </c>
      <c r="J918" s="8" t="b">
        <f>AND(C923&gt;30,E923&lt;=0.05)</f>
        <v>0</v>
      </c>
      <c r="K918" s="9" t="b">
        <f t="shared" si="74"/>
        <v>0</v>
      </c>
      <c r="L918" s="10" t="b">
        <f t="shared" si="75"/>
        <v>0</v>
      </c>
    </row>
    <row r="919" spans="1:12" x14ac:dyDescent="0.25">
      <c r="A919">
        <v>10594</v>
      </c>
      <c r="B919">
        <v>52</v>
      </c>
      <c r="C919">
        <v>7</v>
      </c>
      <c r="D919">
        <v>24</v>
      </c>
      <c r="E919">
        <v>0</v>
      </c>
      <c r="F919" s="11" t="e">
        <f t="shared" si="71"/>
        <v>#DIV/0!</v>
      </c>
      <c r="G919" s="12">
        <f t="shared" si="72"/>
        <v>0</v>
      </c>
      <c r="H919" s="13" t="str">
        <f t="shared" si="73"/>
        <v>Error</v>
      </c>
      <c r="J919" s="8" t="b">
        <f>AND(C924&gt;30,E924&lt;=0.05)</f>
        <v>0</v>
      </c>
      <c r="K919" s="9" t="b">
        <f t="shared" si="74"/>
        <v>0</v>
      </c>
      <c r="L919" s="10" t="b">
        <f t="shared" si="75"/>
        <v>1</v>
      </c>
    </row>
    <row r="920" spans="1:12" x14ac:dyDescent="0.25">
      <c r="A920">
        <v>10594</v>
      </c>
      <c r="B920">
        <v>58</v>
      </c>
      <c r="C920">
        <v>13.25</v>
      </c>
      <c r="D920">
        <v>30</v>
      </c>
      <c r="E920">
        <v>0</v>
      </c>
      <c r="F920" s="11" t="e">
        <f t="shared" si="71"/>
        <v>#DIV/0!</v>
      </c>
      <c r="G920" s="12">
        <f t="shared" si="72"/>
        <v>0</v>
      </c>
      <c r="H920" s="13" t="str">
        <f t="shared" si="73"/>
        <v>Error</v>
      </c>
      <c r="J920" s="8" t="b">
        <f>AND(C925&gt;30,E925&lt;=0.05)</f>
        <v>0</v>
      </c>
      <c r="K920" s="9" t="b">
        <f t="shared" si="74"/>
        <v>0</v>
      </c>
      <c r="L920" s="10" t="b">
        <f t="shared" si="75"/>
        <v>1</v>
      </c>
    </row>
    <row r="921" spans="1:12" x14ac:dyDescent="0.25">
      <c r="A921">
        <v>10595</v>
      </c>
      <c r="B921">
        <v>35</v>
      </c>
      <c r="C921">
        <v>18</v>
      </c>
      <c r="D921">
        <v>30</v>
      </c>
      <c r="E921">
        <v>0.25</v>
      </c>
      <c r="F921" s="11">
        <f t="shared" si="71"/>
        <v>120</v>
      </c>
      <c r="G921" s="12">
        <f t="shared" si="72"/>
        <v>120</v>
      </c>
      <c r="H921" s="13">
        <f t="shared" si="73"/>
        <v>120</v>
      </c>
      <c r="J921" s="8" t="b">
        <f>AND(C926&gt;30,E926&lt;=0.05)</f>
        <v>0</v>
      </c>
      <c r="K921" s="9" t="b">
        <f t="shared" si="74"/>
        <v>0</v>
      </c>
      <c r="L921" s="10" t="b">
        <f t="shared" si="75"/>
        <v>0</v>
      </c>
    </row>
    <row r="922" spans="1:12" x14ac:dyDescent="0.25">
      <c r="A922">
        <v>10595</v>
      </c>
      <c r="B922">
        <v>61</v>
      </c>
      <c r="C922">
        <v>28.5</v>
      </c>
      <c r="D922">
        <v>120</v>
      </c>
      <c r="E922">
        <v>0.25</v>
      </c>
      <c r="F922" s="11">
        <f t="shared" si="71"/>
        <v>480</v>
      </c>
      <c r="G922" s="12">
        <f t="shared" si="72"/>
        <v>480</v>
      </c>
      <c r="H922" s="13">
        <f t="shared" si="73"/>
        <v>480</v>
      </c>
      <c r="J922" s="8" t="b">
        <f>AND(C927&gt;30,E927&lt;=0.05)</f>
        <v>0</v>
      </c>
      <c r="K922" s="9" t="b">
        <f t="shared" si="74"/>
        <v>0</v>
      </c>
      <c r="L922" s="10" t="b">
        <f t="shared" si="75"/>
        <v>0</v>
      </c>
    </row>
    <row r="923" spans="1:12" x14ac:dyDescent="0.25">
      <c r="A923">
        <v>10595</v>
      </c>
      <c r="B923">
        <v>69</v>
      </c>
      <c r="C923">
        <v>36</v>
      </c>
      <c r="D923">
        <v>65</v>
      </c>
      <c r="E923">
        <v>0.25</v>
      </c>
      <c r="F923" s="11">
        <f t="shared" si="71"/>
        <v>260</v>
      </c>
      <c r="G923" s="12">
        <f t="shared" si="72"/>
        <v>260</v>
      </c>
      <c r="H923" s="13">
        <f t="shared" si="73"/>
        <v>260</v>
      </c>
      <c r="J923" s="8" t="b">
        <f>AND(C928&gt;30,E928&lt;=0.05)</f>
        <v>0</v>
      </c>
      <c r="K923" s="9" t="b">
        <f t="shared" si="74"/>
        <v>1</v>
      </c>
      <c r="L923" s="10" t="b">
        <f t="shared" si="75"/>
        <v>0</v>
      </c>
    </row>
    <row r="924" spans="1:12" x14ac:dyDescent="0.25">
      <c r="A924">
        <v>10596</v>
      </c>
      <c r="B924">
        <v>56</v>
      </c>
      <c r="C924">
        <v>38</v>
      </c>
      <c r="D924">
        <v>5</v>
      </c>
      <c r="E924">
        <v>0.2</v>
      </c>
      <c r="F924" s="11">
        <f t="shared" si="71"/>
        <v>25</v>
      </c>
      <c r="G924" s="12">
        <f t="shared" si="72"/>
        <v>25</v>
      </c>
      <c r="H924" s="13">
        <f t="shared" si="73"/>
        <v>25</v>
      </c>
      <c r="J924" s="8" t="b">
        <f>AND(C929&gt;30,E929&lt;=0.05)</f>
        <v>0</v>
      </c>
      <c r="K924" s="9" t="b">
        <f t="shared" si="74"/>
        <v>1</v>
      </c>
      <c r="L924" s="10" t="b">
        <f t="shared" si="75"/>
        <v>0</v>
      </c>
    </row>
    <row r="925" spans="1:12" x14ac:dyDescent="0.25">
      <c r="A925">
        <v>10596</v>
      </c>
      <c r="B925">
        <v>63</v>
      </c>
      <c r="C925">
        <v>43.9</v>
      </c>
      <c r="D925">
        <v>24</v>
      </c>
      <c r="E925">
        <v>0.2</v>
      </c>
      <c r="F925" s="11">
        <f t="shared" si="71"/>
        <v>120</v>
      </c>
      <c r="G925" s="12">
        <f t="shared" si="72"/>
        <v>120</v>
      </c>
      <c r="H925" s="13">
        <f t="shared" si="73"/>
        <v>120</v>
      </c>
      <c r="J925" s="8" t="b">
        <f>AND(C930&gt;30,E930&lt;=0.05)</f>
        <v>1</v>
      </c>
      <c r="K925" s="9" t="b">
        <f t="shared" si="74"/>
        <v>1</v>
      </c>
      <c r="L925" s="10" t="b">
        <f t="shared" si="75"/>
        <v>0</v>
      </c>
    </row>
    <row r="926" spans="1:12" x14ac:dyDescent="0.25">
      <c r="A926">
        <v>10596</v>
      </c>
      <c r="B926">
        <v>75</v>
      </c>
      <c r="C926">
        <v>7.75</v>
      </c>
      <c r="D926">
        <v>30</v>
      </c>
      <c r="E926">
        <v>0.2</v>
      </c>
      <c r="F926" s="11">
        <f t="shared" si="71"/>
        <v>150</v>
      </c>
      <c r="G926" s="12">
        <f t="shared" si="72"/>
        <v>150</v>
      </c>
      <c r="H926" s="13">
        <f t="shared" si="73"/>
        <v>150</v>
      </c>
      <c r="J926" s="8" t="b">
        <f>AND(C931&gt;30,E931&lt;=0.05)</f>
        <v>0</v>
      </c>
      <c r="K926" s="9" t="b">
        <f t="shared" si="74"/>
        <v>0</v>
      </c>
      <c r="L926" s="10" t="b">
        <f t="shared" si="75"/>
        <v>0</v>
      </c>
    </row>
    <row r="927" spans="1:12" x14ac:dyDescent="0.25">
      <c r="A927">
        <v>10597</v>
      </c>
      <c r="B927">
        <v>24</v>
      </c>
      <c r="C927">
        <v>4.5</v>
      </c>
      <c r="D927">
        <v>35</v>
      </c>
      <c r="E927">
        <v>0.2</v>
      </c>
      <c r="F927" s="11">
        <f t="shared" si="71"/>
        <v>175</v>
      </c>
      <c r="G927" s="12">
        <f t="shared" si="72"/>
        <v>175</v>
      </c>
      <c r="H927" s="13">
        <f t="shared" si="73"/>
        <v>175</v>
      </c>
      <c r="J927" s="8" t="b">
        <f>AND(C932&gt;30,E932&lt;=0.05)</f>
        <v>1</v>
      </c>
      <c r="K927" s="9" t="b">
        <f t="shared" si="74"/>
        <v>0</v>
      </c>
      <c r="L927" s="10" t="b">
        <f t="shared" si="75"/>
        <v>0</v>
      </c>
    </row>
    <row r="928" spans="1:12" x14ac:dyDescent="0.25">
      <c r="A928">
        <v>10597</v>
      </c>
      <c r="B928">
        <v>57</v>
      </c>
      <c r="C928">
        <v>19.5</v>
      </c>
      <c r="D928">
        <v>20</v>
      </c>
      <c r="E928">
        <v>0</v>
      </c>
      <c r="F928" s="11" t="e">
        <f t="shared" si="71"/>
        <v>#DIV/0!</v>
      </c>
      <c r="G928" s="12">
        <f t="shared" si="72"/>
        <v>0</v>
      </c>
      <c r="H928" s="13" t="str">
        <f t="shared" si="73"/>
        <v>Error</v>
      </c>
      <c r="J928" s="8" t="b">
        <f>AND(C933&gt;30,E933&lt;=0.05)</f>
        <v>0</v>
      </c>
      <c r="K928" s="9" t="b">
        <f t="shared" si="74"/>
        <v>0</v>
      </c>
      <c r="L928" s="10" t="b">
        <f t="shared" si="75"/>
        <v>1</v>
      </c>
    </row>
    <row r="929" spans="1:12" x14ac:dyDescent="0.25">
      <c r="A929">
        <v>10597</v>
      </c>
      <c r="B929">
        <v>65</v>
      </c>
      <c r="C929">
        <v>21.05</v>
      </c>
      <c r="D929">
        <v>12</v>
      </c>
      <c r="E929">
        <v>0.2</v>
      </c>
      <c r="F929" s="11">
        <f t="shared" si="71"/>
        <v>60</v>
      </c>
      <c r="G929" s="12">
        <f t="shared" si="72"/>
        <v>60</v>
      </c>
      <c r="H929" s="13">
        <f t="shared" si="73"/>
        <v>60</v>
      </c>
      <c r="J929" s="8" t="b">
        <f>AND(C934&gt;30,E934&lt;=0.05)</f>
        <v>0</v>
      </c>
      <c r="K929" s="9" t="b">
        <f t="shared" si="74"/>
        <v>0</v>
      </c>
      <c r="L929" s="10" t="b">
        <f t="shared" si="75"/>
        <v>0</v>
      </c>
    </row>
    <row r="930" spans="1:12" x14ac:dyDescent="0.25">
      <c r="A930">
        <v>10598</v>
      </c>
      <c r="B930">
        <v>27</v>
      </c>
      <c r="C930">
        <v>43.9</v>
      </c>
      <c r="D930">
        <v>50</v>
      </c>
      <c r="E930">
        <v>0</v>
      </c>
      <c r="F930" s="11" t="e">
        <f t="shared" si="71"/>
        <v>#DIV/0!</v>
      </c>
      <c r="G930" s="12">
        <f t="shared" si="72"/>
        <v>0</v>
      </c>
      <c r="H930" s="13" t="str">
        <f t="shared" si="73"/>
        <v>Error</v>
      </c>
      <c r="J930" s="8" t="b">
        <f>AND(C935&gt;30,E935&lt;=0.05)</f>
        <v>0</v>
      </c>
      <c r="K930" s="9" t="b">
        <f t="shared" si="74"/>
        <v>1</v>
      </c>
      <c r="L930" s="10" t="b">
        <f t="shared" si="75"/>
        <v>1</v>
      </c>
    </row>
    <row r="931" spans="1:12" x14ac:dyDescent="0.25">
      <c r="A931">
        <v>10598</v>
      </c>
      <c r="B931">
        <v>71</v>
      </c>
      <c r="C931">
        <v>21.5</v>
      </c>
      <c r="D931">
        <v>9</v>
      </c>
      <c r="E931">
        <v>0</v>
      </c>
      <c r="F931" s="11" t="e">
        <f t="shared" si="71"/>
        <v>#DIV/0!</v>
      </c>
      <c r="G931" s="12">
        <f t="shared" si="72"/>
        <v>0</v>
      </c>
      <c r="H931" s="13" t="str">
        <f t="shared" si="73"/>
        <v>Error</v>
      </c>
      <c r="J931" s="8" t="b">
        <f>AND(C936&gt;30,E936&lt;=0.05)</f>
        <v>1</v>
      </c>
      <c r="K931" s="9" t="b">
        <f t="shared" si="74"/>
        <v>0</v>
      </c>
      <c r="L931" s="10" t="b">
        <f t="shared" si="75"/>
        <v>1</v>
      </c>
    </row>
    <row r="932" spans="1:12" x14ac:dyDescent="0.25">
      <c r="A932">
        <v>10599</v>
      </c>
      <c r="B932">
        <v>62</v>
      </c>
      <c r="C932">
        <v>49.3</v>
      </c>
      <c r="D932">
        <v>10</v>
      </c>
      <c r="E932">
        <v>0</v>
      </c>
      <c r="F932" s="11" t="e">
        <f t="shared" si="71"/>
        <v>#DIV/0!</v>
      </c>
      <c r="G932" s="12">
        <f t="shared" si="72"/>
        <v>0</v>
      </c>
      <c r="H932" s="13" t="str">
        <f t="shared" si="73"/>
        <v>Error</v>
      </c>
      <c r="J932" s="8" t="b">
        <f>AND(C937&gt;30,E937&lt;=0.05)</f>
        <v>0</v>
      </c>
      <c r="K932" s="9" t="b">
        <f t="shared" si="74"/>
        <v>1</v>
      </c>
      <c r="L932" s="10" t="b">
        <f t="shared" si="75"/>
        <v>1</v>
      </c>
    </row>
    <row r="933" spans="1:12" x14ac:dyDescent="0.25">
      <c r="A933">
        <v>10600</v>
      </c>
      <c r="B933">
        <v>54</v>
      </c>
      <c r="C933">
        <v>7.45</v>
      </c>
      <c r="D933">
        <v>4</v>
      </c>
      <c r="E933">
        <v>0</v>
      </c>
      <c r="F933" s="11" t="e">
        <f t="shared" si="71"/>
        <v>#DIV/0!</v>
      </c>
      <c r="G933" s="12">
        <f t="shared" si="72"/>
        <v>0</v>
      </c>
      <c r="H933" s="13" t="str">
        <f t="shared" si="73"/>
        <v>Error</v>
      </c>
      <c r="J933" s="8" t="b">
        <f>AND(C938&gt;30,E938&lt;=0.05)</f>
        <v>0</v>
      </c>
      <c r="K933" s="9" t="b">
        <f t="shared" si="74"/>
        <v>0</v>
      </c>
      <c r="L933" s="10" t="b">
        <f t="shared" si="75"/>
        <v>1</v>
      </c>
    </row>
    <row r="934" spans="1:12" x14ac:dyDescent="0.25">
      <c r="A934">
        <v>10600</v>
      </c>
      <c r="B934">
        <v>73</v>
      </c>
      <c r="C934">
        <v>15</v>
      </c>
      <c r="D934">
        <v>30</v>
      </c>
      <c r="E934">
        <v>0</v>
      </c>
      <c r="F934" s="11" t="e">
        <f t="shared" si="71"/>
        <v>#DIV/0!</v>
      </c>
      <c r="G934" s="12">
        <f t="shared" si="72"/>
        <v>0</v>
      </c>
      <c r="H934" s="13" t="str">
        <f t="shared" si="73"/>
        <v>Error</v>
      </c>
      <c r="J934" s="8" t="b">
        <f>AND(C939&gt;30,E939&lt;=0.05)</f>
        <v>0</v>
      </c>
      <c r="K934" s="9" t="b">
        <f t="shared" si="74"/>
        <v>0</v>
      </c>
      <c r="L934" s="10" t="b">
        <f t="shared" si="75"/>
        <v>1</v>
      </c>
    </row>
    <row r="935" spans="1:12" x14ac:dyDescent="0.25">
      <c r="A935">
        <v>10601</v>
      </c>
      <c r="B935">
        <v>13</v>
      </c>
      <c r="C935">
        <v>6</v>
      </c>
      <c r="D935">
        <v>60</v>
      </c>
      <c r="E935">
        <v>0</v>
      </c>
      <c r="F935" s="11" t="e">
        <f t="shared" si="71"/>
        <v>#DIV/0!</v>
      </c>
      <c r="G935" s="12">
        <f t="shared" si="72"/>
        <v>0</v>
      </c>
      <c r="H935" s="13" t="str">
        <f t="shared" si="73"/>
        <v>Error</v>
      </c>
      <c r="J935" s="8" t="b">
        <f>AND(C940&gt;30,E940&lt;=0.05)</f>
        <v>0</v>
      </c>
      <c r="K935" s="9" t="b">
        <f t="shared" si="74"/>
        <v>0</v>
      </c>
      <c r="L935" s="10" t="b">
        <f t="shared" si="75"/>
        <v>1</v>
      </c>
    </row>
    <row r="936" spans="1:12" x14ac:dyDescent="0.25">
      <c r="A936">
        <v>10601</v>
      </c>
      <c r="B936">
        <v>59</v>
      </c>
      <c r="C936">
        <v>55</v>
      </c>
      <c r="D936">
        <v>35</v>
      </c>
      <c r="E936">
        <v>0</v>
      </c>
      <c r="F936" s="11" t="e">
        <f t="shared" si="71"/>
        <v>#DIV/0!</v>
      </c>
      <c r="G936" s="12">
        <f t="shared" si="72"/>
        <v>0</v>
      </c>
      <c r="H936" s="13" t="str">
        <f t="shared" si="73"/>
        <v>Error</v>
      </c>
      <c r="J936" s="8" t="b">
        <f>AND(C941&gt;30,E941&lt;=0.05)</f>
        <v>0</v>
      </c>
      <c r="K936" s="9" t="b">
        <f t="shared" si="74"/>
        <v>1</v>
      </c>
      <c r="L936" s="10" t="b">
        <f t="shared" si="75"/>
        <v>1</v>
      </c>
    </row>
    <row r="937" spans="1:12" x14ac:dyDescent="0.25">
      <c r="A937">
        <v>10602</v>
      </c>
      <c r="B937">
        <v>77</v>
      </c>
      <c r="C937">
        <v>13</v>
      </c>
      <c r="D937">
        <v>5</v>
      </c>
      <c r="E937">
        <v>0.25</v>
      </c>
      <c r="F937" s="11">
        <f t="shared" si="71"/>
        <v>20</v>
      </c>
      <c r="G937" s="12">
        <f t="shared" si="72"/>
        <v>20</v>
      </c>
      <c r="H937" s="13">
        <f t="shared" si="73"/>
        <v>20</v>
      </c>
      <c r="J937" s="8" t="b">
        <f>AND(C942&gt;30,E942&lt;=0.05)</f>
        <v>0</v>
      </c>
      <c r="K937" s="9" t="b">
        <f t="shared" si="74"/>
        <v>0</v>
      </c>
      <c r="L937" s="10" t="b">
        <f t="shared" si="75"/>
        <v>0</v>
      </c>
    </row>
    <row r="938" spans="1:12" x14ac:dyDescent="0.25">
      <c r="A938">
        <v>10603</v>
      </c>
      <c r="B938">
        <v>22</v>
      </c>
      <c r="C938">
        <v>21</v>
      </c>
      <c r="D938">
        <v>48</v>
      </c>
      <c r="E938">
        <v>0</v>
      </c>
      <c r="F938" s="11" t="e">
        <f t="shared" si="71"/>
        <v>#DIV/0!</v>
      </c>
      <c r="G938" s="12">
        <f t="shared" si="72"/>
        <v>0</v>
      </c>
      <c r="H938" s="13" t="str">
        <f t="shared" si="73"/>
        <v>Error</v>
      </c>
      <c r="J938" s="8" t="b">
        <f>AND(C943&gt;30,E943&lt;=0.05)</f>
        <v>1</v>
      </c>
      <c r="K938" s="9" t="b">
        <f t="shared" si="74"/>
        <v>0</v>
      </c>
      <c r="L938" s="10" t="b">
        <f t="shared" si="75"/>
        <v>1</v>
      </c>
    </row>
    <row r="939" spans="1:12" x14ac:dyDescent="0.25">
      <c r="A939">
        <v>10603</v>
      </c>
      <c r="B939">
        <v>49</v>
      </c>
      <c r="C939">
        <v>20</v>
      </c>
      <c r="D939">
        <v>25</v>
      </c>
      <c r="E939">
        <v>0.05</v>
      </c>
      <c r="F939" s="11">
        <f t="shared" si="71"/>
        <v>500</v>
      </c>
      <c r="G939" s="12">
        <f t="shared" si="72"/>
        <v>500</v>
      </c>
      <c r="H939" s="13">
        <f t="shared" si="73"/>
        <v>500</v>
      </c>
      <c r="J939" s="8" t="b">
        <f>AND(C944&gt;30,E944&lt;=0.05)</f>
        <v>1</v>
      </c>
      <c r="K939" s="9" t="b">
        <f t="shared" si="74"/>
        <v>0</v>
      </c>
      <c r="L939" s="10" t="b">
        <f t="shared" si="75"/>
        <v>0</v>
      </c>
    </row>
    <row r="940" spans="1:12" x14ac:dyDescent="0.25">
      <c r="A940">
        <v>10604</v>
      </c>
      <c r="B940">
        <v>48</v>
      </c>
      <c r="C940">
        <v>12.75</v>
      </c>
      <c r="D940">
        <v>6</v>
      </c>
      <c r="E940">
        <v>0.1</v>
      </c>
      <c r="F940" s="11">
        <f t="shared" si="71"/>
        <v>60</v>
      </c>
      <c r="G940" s="12">
        <f t="shared" si="72"/>
        <v>60</v>
      </c>
      <c r="H940" s="13">
        <f t="shared" si="73"/>
        <v>60</v>
      </c>
      <c r="J940" s="8" t="b">
        <f>AND(C945&gt;30,E945&lt;=0.05)</f>
        <v>0</v>
      </c>
      <c r="K940" s="9" t="b">
        <f t="shared" si="74"/>
        <v>0</v>
      </c>
      <c r="L940" s="10" t="b">
        <f t="shared" si="75"/>
        <v>0</v>
      </c>
    </row>
    <row r="941" spans="1:12" x14ac:dyDescent="0.25">
      <c r="A941">
        <v>10604</v>
      </c>
      <c r="B941">
        <v>76</v>
      </c>
      <c r="C941">
        <v>18</v>
      </c>
      <c r="D941">
        <v>10</v>
      </c>
      <c r="E941">
        <v>0.1</v>
      </c>
      <c r="F941" s="11">
        <f t="shared" si="71"/>
        <v>100</v>
      </c>
      <c r="G941" s="12">
        <f t="shared" si="72"/>
        <v>100</v>
      </c>
      <c r="H941" s="13">
        <f t="shared" si="73"/>
        <v>100</v>
      </c>
      <c r="J941" s="8" t="b">
        <f>AND(C946&gt;30,E946&lt;=0.05)</f>
        <v>0</v>
      </c>
      <c r="K941" s="9" t="b">
        <f t="shared" si="74"/>
        <v>0</v>
      </c>
      <c r="L941" s="10" t="b">
        <f t="shared" si="75"/>
        <v>0</v>
      </c>
    </row>
    <row r="942" spans="1:12" x14ac:dyDescent="0.25">
      <c r="A942">
        <v>10605</v>
      </c>
      <c r="B942">
        <v>16</v>
      </c>
      <c r="C942">
        <v>17.45</v>
      </c>
      <c r="D942">
        <v>30</v>
      </c>
      <c r="E942">
        <v>0.05</v>
      </c>
      <c r="F942" s="11">
        <f t="shared" si="71"/>
        <v>600</v>
      </c>
      <c r="G942" s="12">
        <f t="shared" si="72"/>
        <v>600</v>
      </c>
      <c r="H942" s="13">
        <f t="shared" si="73"/>
        <v>600</v>
      </c>
      <c r="J942" s="8" t="b">
        <f>AND(C947&gt;30,E947&lt;=0.05)</f>
        <v>0</v>
      </c>
      <c r="K942" s="9" t="b">
        <f t="shared" si="74"/>
        <v>0</v>
      </c>
      <c r="L942" s="10" t="b">
        <f t="shared" si="75"/>
        <v>0</v>
      </c>
    </row>
    <row r="943" spans="1:12" x14ac:dyDescent="0.25">
      <c r="A943">
        <v>10605</v>
      </c>
      <c r="B943">
        <v>59</v>
      </c>
      <c r="C943">
        <v>55</v>
      </c>
      <c r="D943">
        <v>20</v>
      </c>
      <c r="E943">
        <v>0.05</v>
      </c>
      <c r="F943" s="11">
        <f t="shared" si="71"/>
        <v>400</v>
      </c>
      <c r="G943" s="12">
        <f t="shared" si="72"/>
        <v>400</v>
      </c>
      <c r="H943" s="13">
        <f t="shared" si="73"/>
        <v>400</v>
      </c>
      <c r="J943" s="8" t="b">
        <f>AND(C948&gt;30,E948&lt;=0.05)</f>
        <v>0</v>
      </c>
      <c r="K943" s="9" t="b">
        <f t="shared" si="74"/>
        <v>1</v>
      </c>
      <c r="L943" s="10" t="b">
        <f t="shared" si="75"/>
        <v>0</v>
      </c>
    </row>
    <row r="944" spans="1:12" x14ac:dyDescent="0.25">
      <c r="A944">
        <v>10605</v>
      </c>
      <c r="B944">
        <v>60</v>
      </c>
      <c r="C944">
        <v>34</v>
      </c>
      <c r="D944">
        <v>70</v>
      </c>
      <c r="E944">
        <v>0.05</v>
      </c>
      <c r="F944" s="11">
        <f t="shared" si="71"/>
        <v>1400</v>
      </c>
      <c r="G944" s="12">
        <f t="shared" si="72"/>
        <v>1400</v>
      </c>
      <c r="H944" s="13">
        <f t="shared" si="73"/>
        <v>1400</v>
      </c>
      <c r="J944" s="8" t="b">
        <f>AND(C949&gt;30,E949&lt;=0.05)</f>
        <v>0</v>
      </c>
      <c r="K944" s="9" t="b">
        <f t="shared" si="74"/>
        <v>1</v>
      </c>
      <c r="L944" s="10" t="b">
        <f t="shared" si="75"/>
        <v>0</v>
      </c>
    </row>
    <row r="945" spans="1:12" x14ac:dyDescent="0.25">
      <c r="A945">
        <v>10605</v>
      </c>
      <c r="B945">
        <v>71</v>
      </c>
      <c r="C945">
        <v>21.5</v>
      </c>
      <c r="D945">
        <v>15</v>
      </c>
      <c r="E945">
        <v>0.05</v>
      </c>
      <c r="F945" s="11">
        <f t="shared" si="71"/>
        <v>300</v>
      </c>
      <c r="G945" s="12">
        <f t="shared" si="72"/>
        <v>300</v>
      </c>
      <c r="H945" s="13">
        <f t="shared" si="73"/>
        <v>300</v>
      </c>
      <c r="J945" s="8" t="b">
        <f>AND(C950&gt;30,E950&lt;=0.05)</f>
        <v>1</v>
      </c>
      <c r="K945" s="9" t="b">
        <f t="shared" si="74"/>
        <v>0</v>
      </c>
      <c r="L945" s="10" t="b">
        <f t="shared" si="75"/>
        <v>0</v>
      </c>
    </row>
    <row r="946" spans="1:12" x14ac:dyDescent="0.25">
      <c r="A946">
        <v>10606</v>
      </c>
      <c r="B946">
        <v>4</v>
      </c>
      <c r="C946">
        <v>22</v>
      </c>
      <c r="D946">
        <v>20</v>
      </c>
      <c r="E946">
        <v>0.2</v>
      </c>
      <c r="F946" s="11">
        <f t="shared" si="71"/>
        <v>100</v>
      </c>
      <c r="G946" s="12">
        <f t="shared" si="72"/>
        <v>100</v>
      </c>
      <c r="H946" s="13">
        <f t="shared" si="73"/>
        <v>100</v>
      </c>
      <c r="J946" s="8" t="b">
        <f>AND(C951&gt;30,E951&lt;=0.05)</f>
        <v>0</v>
      </c>
      <c r="K946" s="9" t="b">
        <f t="shared" si="74"/>
        <v>0</v>
      </c>
      <c r="L946" s="10" t="b">
        <f t="shared" si="75"/>
        <v>0</v>
      </c>
    </row>
    <row r="947" spans="1:12" x14ac:dyDescent="0.25">
      <c r="A947">
        <v>10606</v>
      </c>
      <c r="B947">
        <v>55</v>
      </c>
      <c r="C947">
        <v>24</v>
      </c>
      <c r="D947">
        <v>20</v>
      </c>
      <c r="E947">
        <v>0.2</v>
      </c>
      <c r="F947" s="11">
        <f t="shared" si="71"/>
        <v>100</v>
      </c>
      <c r="G947" s="12">
        <f t="shared" si="72"/>
        <v>100</v>
      </c>
      <c r="H947" s="13">
        <f t="shared" si="73"/>
        <v>100</v>
      </c>
      <c r="J947" s="8" t="b">
        <f>AND(C952&gt;30,E952&lt;=0.05)</f>
        <v>0</v>
      </c>
      <c r="K947" s="9" t="b">
        <f t="shared" si="74"/>
        <v>0</v>
      </c>
      <c r="L947" s="10" t="b">
        <f t="shared" si="75"/>
        <v>0</v>
      </c>
    </row>
    <row r="948" spans="1:12" x14ac:dyDescent="0.25">
      <c r="A948">
        <v>10606</v>
      </c>
      <c r="B948">
        <v>62</v>
      </c>
      <c r="C948">
        <v>49.3</v>
      </c>
      <c r="D948">
        <v>10</v>
      </c>
      <c r="E948">
        <v>0.2</v>
      </c>
      <c r="F948" s="11">
        <f t="shared" si="71"/>
        <v>50</v>
      </c>
      <c r="G948" s="12">
        <f t="shared" si="72"/>
        <v>50</v>
      </c>
      <c r="H948" s="13">
        <f t="shared" si="73"/>
        <v>50</v>
      </c>
      <c r="J948" s="8" t="b">
        <f>AND(C953&gt;30,E953&lt;=0.05)</f>
        <v>1</v>
      </c>
      <c r="K948" s="9" t="b">
        <f t="shared" si="74"/>
        <v>1</v>
      </c>
      <c r="L948" s="10" t="b">
        <f t="shared" si="75"/>
        <v>0</v>
      </c>
    </row>
    <row r="949" spans="1:12" x14ac:dyDescent="0.25">
      <c r="A949">
        <v>10607</v>
      </c>
      <c r="B949">
        <v>7</v>
      </c>
      <c r="C949">
        <v>30</v>
      </c>
      <c r="D949">
        <v>45</v>
      </c>
      <c r="E949">
        <v>0</v>
      </c>
      <c r="F949" s="11" t="e">
        <f t="shared" si="71"/>
        <v>#DIV/0!</v>
      </c>
      <c r="G949" s="12">
        <f t="shared" si="72"/>
        <v>0</v>
      </c>
      <c r="H949" s="13" t="str">
        <f t="shared" si="73"/>
        <v>Error</v>
      </c>
      <c r="J949" s="8" t="b">
        <f>AND(C954&gt;30,E954&lt;=0.05)</f>
        <v>1</v>
      </c>
      <c r="K949" s="9" t="b">
        <f t="shared" si="74"/>
        <v>0</v>
      </c>
      <c r="L949" s="10" t="b">
        <f t="shared" si="75"/>
        <v>1</v>
      </c>
    </row>
    <row r="950" spans="1:12" x14ac:dyDescent="0.25">
      <c r="A950">
        <v>10607</v>
      </c>
      <c r="B950">
        <v>17</v>
      </c>
      <c r="C950">
        <v>39</v>
      </c>
      <c r="D950">
        <v>100</v>
      </c>
      <c r="E950">
        <v>0</v>
      </c>
      <c r="F950" s="11" t="e">
        <f t="shared" si="71"/>
        <v>#DIV/0!</v>
      </c>
      <c r="G950" s="12">
        <f t="shared" si="72"/>
        <v>0</v>
      </c>
      <c r="H950" s="13" t="str">
        <f t="shared" si="73"/>
        <v>Error</v>
      </c>
      <c r="J950" s="8" t="b">
        <f>AND(C955&gt;30,E955&lt;=0.05)</f>
        <v>0</v>
      </c>
      <c r="K950" s="9" t="b">
        <f t="shared" si="74"/>
        <v>1</v>
      </c>
      <c r="L950" s="10" t="b">
        <f t="shared" si="75"/>
        <v>1</v>
      </c>
    </row>
    <row r="951" spans="1:12" x14ac:dyDescent="0.25">
      <c r="A951">
        <v>10607</v>
      </c>
      <c r="B951">
        <v>33</v>
      </c>
      <c r="C951">
        <v>2.5</v>
      </c>
      <c r="D951">
        <v>14</v>
      </c>
      <c r="E951">
        <v>0</v>
      </c>
      <c r="F951" s="11" t="e">
        <f t="shared" si="71"/>
        <v>#DIV/0!</v>
      </c>
      <c r="G951" s="12">
        <f t="shared" si="72"/>
        <v>0</v>
      </c>
      <c r="H951" s="13" t="str">
        <f t="shared" si="73"/>
        <v>Error</v>
      </c>
      <c r="J951" s="8" t="b">
        <f>AND(C956&gt;30,E956&lt;=0.05)</f>
        <v>1</v>
      </c>
      <c r="K951" s="9" t="b">
        <f t="shared" si="74"/>
        <v>0</v>
      </c>
      <c r="L951" s="10" t="b">
        <f t="shared" si="75"/>
        <v>1</v>
      </c>
    </row>
    <row r="952" spans="1:12" x14ac:dyDescent="0.25">
      <c r="A952">
        <v>10607</v>
      </c>
      <c r="B952">
        <v>40</v>
      </c>
      <c r="C952">
        <v>18.399999999999999</v>
      </c>
      <c r="D952">
        <v>42</v>
      </c>
      <c r="E952">
        <v>0</v>
      </c>
      <c r="F952" s="11" t="e">
        <f t="shared" si="71"/>
        <v>#DIV/0!</v>
      </c>
      <c r="G952" s="12">
        <f t="shared" si="72"/>
        <v>0</v>
      </c>
      <c r="H952" s="13" t="str">
        <f t="shared" si="73"/>
        <v>Error</v>
      </c>
      <c r="J952" s="8" t="b">
        <f>AND(C957&gt;30,E957&lt;=0.05)</f>
        <v>0</v>
      </c>
      <c r="K952" s="9" t="b">
        <f t="shared" si="74"/>
        <v>0</v>
      </c>
      <c r="L952" s="10" t="b">
        <f t="shared" si="75"/>
        <v>1</v>
      </c>
    </row>
    <row r="953" spans="1:12" x14ac:dyDescent="0.25">
      <c r="A953">
        <v>10607</v>
      </c>
      <c r="B953">
        <v>72</v>
      </c>
      <c r="C953">
        <v>34.799999999999997</v>
      </c>
      <c r="D953">
        <v>12</v>
      </c>
      <c r="E953">
        <v>0</v>
      </c>
      <c r="F953" s="11" t="e">
        <f t="shared" si="71"/>
        <v>#DIV/0!</v>
      </c>
      <c r="G953" s="12">
        <f t="shared" si="72"/>
        <v>0</v>
      </c>
      <c r="H953" s="13" t="str">
        <f t="shared" si="73"/>
        <v>Error</v>
      </c>
      <c r="J953" s="8" t="b">
        <f>AND(C958&gt;30,E958&lt;=0.05)</f>
        <v>0</v>
      </c>
      <c r="K953" s="9" t="b">
        <f t="shared" si="74"/>
        <v>1</v>
      </c>
      <c r="L953" s="10" t="b">
        <f t="shared" si="75"/>
        <v>1</v>
      </c>
    </row>
    <row r="954" spans="1:12" x14ac:dyDescent="0.25">
      <c r="A954">
        <v>10608</v>
      </c>
      <c r="B954">
        <v>56</v>
      </c>
      <c r="C954">
        <v>38</v>
      </c>
      <c r="D954">
        <v>28</v>
      </c>
      <c r="E954">
        <v>0</v>
      </c>
      <c r="F954" s="11" t="e">
        <f t="shared" si="71"/>
        <v>#DIV/0!</v>
      </c>
      <c r="G954" s="12">
        <f t="shared" si="72"/>
        <v>0</v>
      </c>
      <c r="H954" s="13" t="str">
        <f t="shared" si="73"/>
        <v>Error</v>
      </c>
      <c r="J954" s="8" t="b">
        <f>AND(C959&gt;30,E959&lt;=0.05)</f>
        <v>0</v>
      </c>
      <c r="K954" s="9" t="b">
        <f t="shared" si="74"/>
        <v>1</v>
      </c>
      <c r="L954" s="10" t="b">
        <f t="shared" si="75"/>
        <v>1</v>
      </c>
    </row>
    <row r="955" spans="1:12" x14ac:dyDescent="0.25">
      <c r="A955">
        <v>10609</v>
      </c>
      <c r="B955">
        <v>1</v>
      </c>
      <c r="C955">
        <v>18</v>
      </c>
      <c r="D955">
        <v>3</v>
      </c>
      <c r="E955">
        <v>0</v>
      </c>
      <c r="F955" s="11" t="e">
        <f t="shared" si="71"/>
        <v>#DIV/0!</v>
      </c>
      <c r="G955" s="12">
        <f t="shared" si="72"/>
        <v>0</v>
      </c>
      <c r="H955" s="13" t="str">
        <f t="shared" si="73"/>
        <v>Error</v>
      </c>
      <c r="J955" s="8" t="b">
        <f>AND(C960&gt;30,E960&lt;=0.05)</f>
        <v>0</v>
      </c>
      <c r="K955" s="9" t="b">
        <f t="shared" si="74"/>
        <v>0</v>
      </c>
      <c r="L955" s="10" t="b">
        <f t="shared" si="75"/>
        <v>1</v>
      </c>
    </row>
    <row r="956" spans="1:12" x14ac:dyDescent="0.25">
      <c r="A956">
        <v>10609</v>
      </c>
      <c r="B956">
        <v>10</v>
      </c>
      <c r="C956">
        <v>31</v>
      </c>
      <c r="D956">
        <v>10</v>
      </c>
      <c r="E956">
        <v>0</v>
      </c>
      <c r="F956" s="11" t="e">
        <f t="shared" si="71"/>
        <v>#DIV/0!</v>
      </c>
      <c r="G956" s="12">
        <f t="shared" si="72"/>
        <v>0</v>
      </c>
      <c r="H956" s="13" t="str">
        <f t="shared" si="73"/>
        <v>Error</v>
      </c>
      <c r="J956" s="8" t="b">
        <f>AND(C961&gt;30,E961&lt;=0.05)</f>
        <v>1</v>
      </c>
      <c r="K956" s="9" t="b">
        <f t="shared" si="74"/>
        <v>1</v>
      </c>
      <c r="L956" s="10" t="b">
        <f t="shared" si="75"/>
        <v>1</v>
      </c>
    </row>
    <row r="957" spans="1:12" x14ac:dyDescent="0.25">
      <c r="A957">
        <v>10609</v>
      </c>
      <c r="B957">
        <v>21</v>
      </c>
      <c r="C957">
        <v>10</v>
      </c>
      <c r="D957">
        <v>6</v>
      </c>
      <c r="E957">
        <v>0</v>
      </c>
      <c r="F957" s="11" t="e">
        <f t="shared" si="71"/>
        <v>#DIV/0!</v>
      </c>
      <c r="G957" s="12">
        <f t="shared" si="72"/>
        <v>0</v>
      </c>
      <c r="H957" s="13" t="str">
        <f t="shared" si="73"/>
        <v>Error</v>
      </c>
      <c r="J957" s="8" t="b">
        <f>AND(C962&gt;30,E962&lt;=0.05)</f>
        <v>1</v>
      </c>
      <c r="K957" s="9" t="b">
        <f t="shared" si="74"/>
        <v>0</v>
      </c>
      <c r="L957" s="10" t="b">
        <f t="shared" si="75"/>
        <v>1</v>
      </c>
    </row>
    <row r="958" spans="1:12" x14ac:dyDescent="0.25">
      <c r="A958">
        <v>10610</v>
      </c>
      <c r="B958">
        <v>36</v>
      </c>
      <c r="C958">
        <v>19</v>
      </c>
      <c r="D958">
        <v>21</v>
      </c>
      <c r="E958">
        <v>0.25</v>
      </c>
      <c r="F958" s="11">
        <f t="shared" si="71"/>
        <v>84</v>
      </c>
      <c r="G958" s="12">
        <f t="shared" si="72"/>
        <v>84</v>
      </c>
      <c r="H958" s="13">
        <f t="shared" si="73"/>
        <v>84</v>
      </c>
      <c r="J958" s="8" t="b">
        <f>AND(C963&gt;30,E963&lt;=0.05)</f>
        <v>0</v>
      </c>
      <c r="K958" s="9" t="b">
        <f t="shared" si="74"/>
        <v>0</v>
      </c>
      <c r="L958" s="10" t="b">
        <f t="shared" si="75"/>
        <v>0</v>
      </c>
    </row>
    <row r="959" spans="1:12" x14ac:dyDescent="0.25">
      <c r="A959">
        <v>10611</v>
      </c>
      <c r="B959">
        <v>1</v>
      </c>
      <c r="C959">
        <v>18</v>
      </c>
      <c r="D959">
        <v>6</v>
      </c>
      <c r="E959">
        <v>0</v>
      </c>
      <c r="F959" s="11" t="e">
        <f t="shared" si="71"/>
        <v>#DIV/0!</v>
      </c>
      <c r="G959" s="12">
        <f t="shared" si="72"/>
        <v>0</v>
      </c>
      <c r="H959" s="13" t="str">
        <f t="shared" si="73"/>
        <v>Error</v>
      </c>
      <c r="J959" s="8" t="b">
        <f>AND(C964&gt;30,E964&lt;=0.05)</f>
        <v>0</v>
      </c>
      <c r="K959" s="9" t="b">
        <f t="shared" si="74"/>
        <v>0</v>
      </c>
      <c r="L959" s="10" t="b">
        <f t="shared" si="75"/>
        <v>1</v>
      </c>
    </row>
    <row r="960" spans="1:12" x14ac:dyDescent="0.25">
      <c r="A960">
        <v>10611</v>
      </c>
      <c r="B960">
        <v>2</v>
      </c>
      <c r="C960">
        <v>19</v>
      </c>
      <c r="D960">
        <v>10</v>
      </c>
      <c r="E960">
        <v>0</v>
      </c>
      <c r="F960" s="11" t="e">
        <f t="shared" si="71"/>
        <v>#DIV/0!</v>
      </c>
      <c r="G960" s="12">
        <f t="shared" si="72"/>
        <v>0</v>
      </c>
      <c r="H960" s="13" t="str">
        <f t="shared" si="73"/>
        <v>Error</v>
      </c>
      <c r="J960" s="8" t="b">
        <f>AND(C965&gt;30,E965&lt;=0.05)</f>
        <v>1</v>
      </c>
      <c r="K960" s="9" t="b">
        <f t="shared" si="74"/>
        <v>0</v>
      </c>
      <c r="L960" s="10" t="b">
        <f t="shared" si="75"/>
        <v>1</v>
      </c>
    </row>
    <row r="961" spans="1:12" x14ac:dyDescent="0.25">
      <c r="A961">
        <v>10611</v>
      </c>
      <c r="B961">
        <v>60</v>
      </c>
      <c r="C961">
        <v>34</v>
      </c>
      <c r="D961">
        <v>15</v>
      </c>
      <c r="E961">
        <v>0</v>
      </c>
      <c r="F961" s="11" t="e">
        <f t="shared" si="71"/>
        <v>#DIV/0!</v>
      </c>
      <c r="G961" s="12">
        <f t="shared" si="72"/>
        <v>0</v>
      </c>
      <c r="H961" s="13" t="str">
        <f t="shared" si="73"/>
        <v>Error</v>
      </c>
      <c r="J961" s="8" t="b">
        <f>AND(C966&gt;30,E966&lt;=0.05)</f>
        <v>0</v>
      </c>
      <c r="K961" s="9" t="b">
        <f t="shared" si="74"/>
        <v>1</v>
      </c>
      <c r="L961" s="10" t="b">
        <f t="shared" si="75"/>
        <v>1</v>
      </c>
    </row>
    <row r="962" spans="1:12" x14ac:dyDescent="0.25">
      <c r="A962">
        <v>10612</v>
      </c>
      <c r="B962">
        <v>10</v>
      </c>
      <c r="C962">
        <v>31</v>
      </c>
      <c r="D962">
        <v>70</v>
      </c>
      <c r="E962">
        <v>0</v>
      </c>
      <c r="F962" s="11" t="e">
        <f t="shared" si="71"/>
        <v>#DIV/0!</v>
      </c>
      <c r="G962" s="12">
        <f t="shared" si="72"/>
        <v>0</v>
      </c>
      <c r="H962" s="13" t="str">
        <f t="shared" si="73"/>
        <v>Error</v>
      </c>
      <c r="J962" s="8" t="b">
        <f>AND(C967&gt;30,E967&lt;=0.05)</f>
        <v>0</v>
      </c>
      <c r="K962" s="9" t="b">
        <f t="shared" si="74"/>
        <v>1</v>
      </c>
      <c r="L962" s="10" t="b">
        <f t="shared" si="75"/>
        <v>1</v>
      </c>
    </row>
    <row r="963" spans="1:12" x14ac:dyDescent="0.25">
      <c r="A963">
        <v>10612</v>
      </c>
      <c r="B963">
        <v>36</v>
      </c>
      <c r="C963">
        <v>19</v>
      </c>
      <c r="D963">
        <v>55</v>
      </c>
      <c r="E963">
        <v>0</v>
      </c>
      <c r="F963" s="11" t="e">
        <f t="shared" ref="F963:F1001" si="76">SUM(D963/E963)</f>
        <v>#DIV/0!</v>
      </c>
      <c r="G963" s="12">
        <f t="shared" ref="G963:G1001" si="77">IFERROR(D963/E963,0)</f>
        <v>0</v>
      </c>
      <c r="H963" s="13" t="str">
        <f t="shared" ref="H963:H1001" si="78">IFERROR(D963/E963,"Error")</f>
        <v>Error</v>
      </c>
      <c r="J963" s="8" t="b">
        <f>AND(C968&gt;30,E968&lt;=0.05)</f>
        <v>0</v>
      </c>
      <c r="K963" s="9" t="b">
        <f t="shared" ref="K963:K1001" si="79">AND(C963&gt;30)</f>
        <v>0</v>
      </c>
      <c r="L963" s="10" t="b">
        <f t="shared" ref="L963:L1001" si="80">AND(E963&lt;0.05)</f>
        <v>1</v>
      </c>
    </row>
    <row r="964" spans="1:12" x14ac:dyDescent="0.25">
      <c r="A964">
        <v>10612</v>
      </c>
      <c r="B964">
        <v>49</v>
      </c>
      <c r="C964">
        <v>20</v>
      </c>
      <c r="D964">
        <v>18</v>
      </c>
      <c r="E964">
        <v>0</v>
      </c>
      <c r="F964" s="11" t="e">
        <f t="shared" si="76"/>
        <v>#DIV/0!</v>
      </c>
      <c r="G964" s="12">
        <f t="shared" si="77"/>
        <v>0</v>
      </c>
      <c r="H964" s="13" t="str">
        <f t="shared" si="78"/>
        <v>Error</v>
      </c>
      <c r="J964" s="8" t="b">
        <f>AND(C969&gt;30,E969&lt;=0.05)</f>
        <v>0</v>
      </c>
      <c r="K964" s="9" t="b">
        <f t="shared" si="79"/>
        <v>0</v>
      </c>
      <c r="L964" s="10" t="b">
        <f t="shared" si="80"/>
        <v>1</v>
      </c>
    </row>
    <row r="965" spans="1:12" x14ac:dyDescent="0.25">
      <c r="A965">
        <v>10612</v>
      </c>
      <c r="B965">
        <v>60</v>
      </c>
      <c r="C965">
        <v>34</v>
      </c>
      <c r="D965">
        <v>40</v>
      </c>
      <c r="E965">
        <v>0</v>
      </c>
      <c r="F965" s="11" t="e">
        <f t="shared" si="76"/>
        <v>#DIV/0!</v>
      </c>
      <c r="G965" s="12">
        <f t="shared" si="77"/>
        <v>0</v>
      </c>
      <c r="H965" s="13" t="str">
        <f t="shared" si="78"/>
        <v>Error</v>
      </c>
      <c r="J965" s="8" t="b">
        <f>AND(C970&gt;30,E970&lt;=0.05)</f>
        <v>0</v>
      </c>
      <c r="K965" s="9" t="b">
        <f t="shared" si="79"/>
        <v>1</v>
      </c>
      <c r="L965" s="10" t="b">
        <f t="shared" si="80"/>
        <v>1</v>
      </c>
    </row>
    <row r="966" spans="1:12" x14ac:dyDescent="0.25">
      <c r="A966">
        <v>10612</v>
      </c>
      <c r="B966">
        <v>76</v>
      </c>
      <c r="C966">
        <v>18</v>
      </c>
      <c r="D966">
        <v>80</v>
      </c>
      <c r="E966">
        <v>0</v>
      </c>
      <c r="F966" s="11" t="e">
        <f t="shared" si="76"/>
        <v>#DIV/0!</v>
      </c>
      <c r="G966" s="12">
        <f t="shared" si="77"/>
        <v>0</v>
      </c>
      <c r="H966" s="13" t="str">
        <f t="shared" si="78"/>
        <v>Error</v>
      </c>
      <c r="J966" s="8" t="b">
        <f>AND(C971&gt;30,E971&lt;=0.05)</f>
        <v>0</v>
      </c>
      <c r="K966" s="9" t="b">
        <f t="shared" si="79"/>
        <v>0</v>
      </c>
      <c r="L966" s="10" t="b">
        <f t="shared" si="80"/>
        <v>1</v>
      </c>
    </row>
    <row r="967" spans="1:12" x14ac:dyDescent="0.25">
      <c r="A967">
        <v>10613</v>
      </c>
      <c r="B967">
        <v>13</v>
      </c>
      <c r="C967">
        <v>6</v>
      </c>
      <c r="D967">
        <v>8</v>
      </c>
      <c r="E967">
        <v>0.1</v>
      </c>
      <c r="F967" s="11">
        <f t="shared" si="76"/>
        <v>80</v>
      </c>
      <c r="G967" s="12">
        <f t="shared" si="77"/>
        <v>80</v>
      </c>
      <c r="H967" s="13">
        <f t="shared" si="78"/>
        <v>80</v>
      </c>
      <c r="J967" s="8" t="b">
        <f>AND(C972&gt;30,E972&lt;=0.05)</f>
        <v>0</v>
      </c>
      <c r="K967" s="9" t="b">
        <f t="shared" si="79"/>
        <v>0</v>
      </c>
      <c r="L967" s="10" t="b">
        <f t="shared" si="80"/>
        <v>0</v>
      </c>
    </row>
    <row r="968" spans="1:12" x14ac:dyDescent="0.25">
      <c r="A968">
        <v>10613</v>
      </c>
      <c r="B968">
        <v>75</v>
      </c>
      <c r="C968">
        <v>7.75</v>
      </c>
      <c r="D968">
        <v>40</v>
      </c>
      <c r="E968">
        <v>0</v>
      </c>
      <c r="F968" s="11" t="e">
        <f t="shared" si="76"/>
        <v>#DIV/0!</v>
      </c>
      <c r="G968" s="12">
        <f t="shared" si="77"/>
        <v>0</v>
      </c>
      <c r="H968" s="13" t="str">
        <f t="shared" si="78"/>
        <v>Error</v>
      </c>
      <c r="J968" s="8" t="b">
        <f>AND(C973&gt;30,E973&lt;=0.05)</f>
        <v>1</v>
      </c>
      <c r="K968" s="9" t="b">
        <f t="shared" si="79"/>
        <v>0</v>
      </c>
      <c r="L968" s="10" t="b">
        <f t="shared" si="80"/>
        <v>1</v>
      </c>
    </row>
    <row r="969" spans="1:12" x14ac:dyDescent="0.25">
      <c r="A969">
        <v>10614</v>
      </c>
      <c r="B969">
        <v>11</v>
      </c>
      <c r="C969">
        <v>21</v>
      </c>
      <c r="D969">
        <v>14</v>
      </c>
      <c r="E969">
        <v>0</v>
      </c>
      <c r="F969" s="11" t="e">
        <f t="shared" si="76"/>
        <v>#DIV/0!</v>
      </c>
      <c r="G969" s="12">
        <f t="shared" si="77"/>
        <v>0</v>
      </c>
      <c r="H969" s="13" t="str">
        <f t="shared" si="78"/>
        <v>Error</v>
      </c>
      <c r="J969" s="8" t="b">
        <f>AND(C974&gt;30,E974&lt;=0.05)</f>
        <v>1</v>
      </c>
      <c r="K969" s="9" t="b">
        <f t="shared" si="79"/>
        <v>0</v>
      </c>
      <c r="L969" s="10" t="b">
        <f t="shared" si="80"/>
        <v>1</v>
      </c>
    </row>
    <row r="970" spans="1:12" x14ac:dyDescent="0.25">
      <c r="A970">
        <v>10614</v>
      </c>
      <c r="B970">
        <v>21</v>
      </c>
      <c r="C970">
        <v>10</v>
      </c>
      <c r="D970">
        <v>8</v>
      </c>
      <c r="E970">
        <v>0</v>
      </c>
      <c r="F970" s="11" t="e">
        <f t="shared" si="76"/>
        <v>#DIV/0!</v>
      </c>
      <c r="G970" s="12">
        <f t="shared" si="77"/>
        <v>0</v>
      </c>
      <c r="H970" s="13" t="str">
        <f t="shared" si="78"/>
        <v>Error</v>
      </c>
      <c r="J970" s="8" t="b">
        <f>AND(C975&gt;30,E975&lt;=0.05)</f>
        <v>0</v>
      </c>
      <c r="K970" s="9" t="b">
        <f t="shared" si="79"/>
        <v>0</v>
      </c>
      <c r="L970" s="10" t="b">
        <f t="shared" si="80"/>
        <v>1</v>
      </c>
    </row>
    <row r="971" spans="1:12" x14ac:dyDescent="0.25">
      <c r="A971">
        <v>10614</v>
      </c>
      <c r="B971">
        <v>39</v>
      </c>
      <c r="C971">
        <v>18</v>
      </c>
      <c r="D971">
        <v>5</v>
      </c>
      <c r="E971">
        <v>0</v>
      </c>
      <c r="F971" s="11" t="e">
        <f t="shared" si="76"/>
        <v>#DIV/0!</v>
      </c>
      <c r="G971" s="12">
        <f t="shared" si="77"/>
        <v>0</v>
      </c>
      <c r="H971" s="13" t="str">
        <f t="shared" si="78"/>
        <v>Error</v>
      </c>
      <c r="J971" s="8" t="b">
        <f>AND(C976&gt;30,E976&lt;=0.05)</f>
        <v>0</v>
      </c>
      <c r="K971" s="9" t="b">
        <f t="shared" si="79"/>
        <v>0</v>
      </c>
      <c r="L971" s="10" t="b">
        <f t="shared" si="80"/>
        <v>1</v>
      </c>
    </row>
    <row r="972" spans="1:12" x14ac:dyDescent="0.25">
      <c r="A972">
        <v>10615</v>
      </c>
      <c r="B972">
        <v>55</v>
      </c>
      <c r="C972">
        <v>24</v>
      </c>
      <c r="D972">
        <v>5</v>
      </c>
      <c r="E972">
        <v>0</v>
      </c>
      <c r="F972" s="11" t="e">
        <f t="shared" si="76"/>
        <v>#DIV/0!</v>
      </c>
      <c r="G972" s="12">
        <f t="shared" si="77"/>
        <v>0</v>
      </c>
      <c r="H972" s="13" t="str">
        <f t="shared" si="78"/>
        <v>Error</v>
      </c>
      <c r="J972" s="8" t="b">
        <f>AND(C977&gt;30,E977&lt;=0.05)</f>
        <v>0</v>
      </c>
      <c r="K972" s="9" t="b">
        <f t="shared" si="79"/>
        <v>0</v>
      </c>
      <c r="L972" s="10" t="b">
        <f t="shared" si="80"/>
        <v>1</v>
      </c>
    </row>
    <row r="973" spans="1:12" x14ac:dyDescent="0.25">
      <c r="A973">
        <v>10616</v>
      </c>
      <c r="B973">
        <v>38</v>
      </c>
      <c r="C973">
        <v>263.5</v>
      </c>
      <c r="D973">
        <v>15</v>
      </c>
      <c r="E973">
        <v>0.05</v>
      </c>
      <c r="F973" s="11">
        <f t="shared" si="76"/>
        <v>300</v>
      </c>
      <c r="G973" s="12">
        <f t="shared" si="77"/>
        <v>300</v>
      </c>
      <c r="H973" s="13">
        <f t="shared" si="78"/>
        <v>300</v>
      </c>
      <c r="J973" s="8" t="b">
        <f>AND(C978&gt;30,E978&lt;=0.05)</f>
        <v>0</v>
      </c>
      <c r="K973" s="9" t="b">
        <f t="shared" si="79"/>
        <v>1</v>
      </c>
      <c r="L973" s="10" t="b">
        <f t="shared" si="80"/>
        <v>0</v>
      </c>
    </row>
    <row r="974" spans="1:12" x14ac:dyDescent="0.25">
      <c r="A974">
        <v>10616</v>
      </c>
      <c r="B974">
        <v>56</v>
      </c>
      <c r="C974">
        <v>38</v>
      </c>
      <c r="D974">
        <v>14</v>
      </c>
      <c r="E974">
        <v>0</v>
      </c>
      <c r="F974" s="11" t="e">
        <f t="shared" si="76"/>
        <v>#DIV/0!</v>
      </c>
      <c r="G974" s="12">
        <f t="shared" si="77"/>
        <v>0</v>
      </c>
      <c r="H974" s="13" t="str">
        <f t="shared" si="78"/>
        <v>Error</v>
      </c>
      <c r="J974" s="8" t="b">
        <f>AND(C979&gt;30,E979&lt;=0.05)</f>
        <v>1</v>
      </c>
      <c r="K974" s="9" t="b">
        <f t="shared" si="79"/>
        <v>1</v>
      </c>
      <c r="L974" s="10" t="b">
        <f t="shared" si="80"/>
        <v>1</v>
      </c>
    </row>
    <row r="975" spans="1:12" x14ac:dyDescent="0.25">
      <c r="A975">
        <v>10616</v>
      </c>
      <c r="B975">
        <v>70</v>
      </c>
      <c r="C975">
        <v>15</v>
      </c>
      <c r="D975">
        <v>15</v>
      </c>
      <c r="E975">
        <v>0.05</v>
      </c>
      <c r="F975" s="11">
        <f t="shared" si="76"/>
        <v>300</v>
      </c>
      <c r="G975" s="12">
        <f t="shared" si="77"/>
        <v>300</v>
      </c>
      <c r="H975" s="13">
        <f t="shared" si="78"/>
        <v>300</v>
      </c>
      <c r="J975" s="8" t="b">
        <f>AND(C980&gt;30,E980&lt;=0.05)</f>
        <v>0</v>
      </c>
      <c r="K975" s="9" t="b">
        <f t="shared" si="79"/>
        <v>0</v>
      </c>
      <c r="L975" s="10" t="b">
        <f t="shared" si="80"/>
        <v>0</v>
      </c>
    </row>
    <row r="976" spans="1:12" x14ac:dyDescent="0.25">
      <c r="A976">
        <v>10616</v>
      </c>
      <c r="B976">
        <v>71</v>
      </c>
      <c r="C976">
        <v>21.5</v>
      </c>
      <c r="D976">
        <v>15</v>
      </c>
      <c r="E976">
        <v>0.05</v>
      </c>
      <c r="F976" s="11">
        <f t="shared" si="76"/>
        <v>300</v>
      </c>
      <c r="G976" s="12">
        <f t="shared" si="77"/>
        <v>300</v>
      </c>
      <c r="H976" s="13">
        <f t="shared" si="78"/>
        <v>300</v>
      </c>
      <c r="J976" s="8" t="b">
        <f>AND(C981&gt;30,E981&lt;=0.05)</f>
        <v>0</v>
      </c>
      <c r="K976" s="9" t="b">
        <f t="shared" si="79"/>
        <v>0</v>
      </c>
      <c r="L976" s="10" t="b">
        <f t="shared" si="80"/>
        <v>0</v>
      </c>
    </row>
    <row r="977" spans="1:12" x14ac:dyDescent="0.25">
      <c r="A977">
        <v>10617</v>
      </c>
      <c r="B977">
        <v>59</v>
      </c>
      <c r="C977">
        <v>55</v>
      </c>
      <c r="D977">
        <v>30</v>
      </c>
      <c r="E977">
        <v>0.15</v>
      </c>
      <c r="F977" s="11">
        <f t="shared" si="76"/>
        <v>200</v>
      </c>
      <c r="G977" s="12">
        <f t="shared" si="77"/>
        <v>200</v>
      </c>
      <c r="H977" s="13">
        <f t="shared" si="78"/>
        <v>200</v>
      </c>
      <c r="J977" s="8" t="b">
        <f>AND(C982&gt;30,E982&lt;=0.05)</f>
        <v>0</v>
      </c>
      <c r="K977" s="9" t="b">
        <f t="shared" si="79"/>
        <v>1</v>
      </c>
      <c r="L977" s="10" t="b">
        <f t="shared" si="80"/>
        <v>0</v>
      </c>
    </row>
    <row r="978" spans="1:12" x14ac:dyDescent="0.25">
      <c r="A978">
        <v>10618</v>
      </c>
      <c r="B978">
        <v>6</v>
      </c>
      <c r="C978">
        <v>25</v>
      </c>
      <c r="D978">
        <v>70</v>
      </c>
      <c r="E978">
        <v>0</v>
      </c>
      <c r="F978" s="11" t="e">
        <f t="shared" si="76"/>
        <v>#DIV/0!</v>
      </c>
      <c r="G978" s="12">
        <f t="shared" si="77"/>
        <v>0</v>
      </c>
      <c r="H978" s="13" t="str">
        <f t="shared" si="78"/>
        <v>Error</v>
      </c>
      <c r="J978" s="8" t="b">
        <f>AND(C983&gt;30,E983&lt;=0.05)</f>
        <v>0</v>
      </c>
      <c r="K978" s="9" t="b">
        <f t="shared" si="79"/>
        <v>0</v>
      </c>
      <c r="L978" s="10" t="b">
        <f t="shared" si="80"/>
        <v>1</v>
      </c>
    </row>
    <row r="979" spans="1:12" x14ac:dyDescent="0.25">
      <c r="A979">
        <v>10618</v>
      </c>
      <c r="B979">
        <v>56</v>
      </c>
      <c r="C979">
        <v>38</v>
      </c>
      <c r="D979">
        <v>20</v>
      </c>
      <c r="E979">
        <v>0</v>
      </c>
      <c r="F979" s="11" t="e">
        <f t="shared" si="76"/>
        <v>#DIV/0!</v>
      </c>
      <c r="G979" s="12">
        <f t="shared" si="77"/>
        <v>0</v>
      </c>
      <c r="H979" s="13" t="str">
        <f t="shared" si="78"/>
        <v>Error</v>
      </c>
      <c r="J979" s="8" t="b">
        <f>AND(C984&gt;30,E984&lt;=0.05)</f>
        <v>0</v>
      </c>
      <c r="K979" s="9" t="b">
        <f t="shared" si="79"/>
        <v>1</v>
      </c>
      <c r="L979" s="10" t="b">
        <f t="shared" si="80"/>
        <v>1</v>
      </c>
    </row>
    <row r="980" spans="1:12" x14ac:dyDescent="0.25">
      <c r="A980">
        <v>10618</v>
      </c>
      <c r="B980">
        <v>68</v>
      </c>
      <c r="C980">
        <v>12.5</v>
      </c>
      <c r="D980">
        <v>15</v>
      </c>
      <c r="E980">
        <v>0</v>
      </c>
      <c r="F980" s="11" t="e">
        <f t="shared" si="76"/>
        <v>#DIV/0!</v>
      </c>
      <c r="G980" s="12">
        <f t="shared" si="77"/>
        <v>0</v>
      </c>
      <c r="H980" s="13" t="str">
        <f t="shared" si="78"/>
        <v>Error</v>
      </c>
      <c r="J980" s="8" t="b">
        <f>AND(C985&gt;30,E985&lt;=0.05)</f>
        <v>0</v>
      </c>
      <c r="K980" s="9" t="b">
        <f t="shared" si="79"/>
        <v>0</v>
      </c>
      <c r="L980" s="10" t="b">
        <f t="shared" si="80"/>
        <v>1</v>
      </c>
    </row>
    <row r="981" spans="1:12" x14ac:dyDescent="0.25">
      <c r="A981">
        <v>10619</v>
      </c>
      <c r="B981">
        <v>21</v>
      </c>
      <c r="C981">
        <v>10</v>
      </c>
      <c r="D981">
        <v>42</v>
      </c>
      <c r="E981">
        <v>0</v>
      </c>
      <c r="F981" s="11" t="e">
        <f t="shared" si="76"/>
        <v>#DIV/0!</v>
      </c>
      <c r="G981" s="12">
        <f t="shared" si="77"/>
        <v>0</v>
      </c>
      <c r="H981" s="13" t="str">
        <f t="shared" si="78"/>
        <v>Error</v>
      </c>
      <c r="J981" s="8" t="b">
        <f>AND(C986&gt;30,E986&lt;=0.05)</f>
        <v>0</v>
      </c>
      <c r="K981" s="9" t="b">
        <f t="shared" si="79"/>
        <v>0</v>
      </c>
      <c r="L981" s="10" t="b">
        <f t="shared" si="80"/>
        <v>1</v>
      </c>
    </row>
    <row r="982" spans="1:12" x14ac:dyDescent="0.25">
      <c r="A982">
        <v>10619</v>
      </c>
      <c r="B982">
        <v>22</v>
      </c>
      <c r="C982">
        <v>21</v>
      </c>
      <c r="D982">
        <v>40</v>
      </c>
      <c r="E982">
        <v>0</v>
      </c>
      <c r="F982" s="11" t="e">
        <f t="shared" si="76"/>
        <v>#DIV/0!</v>
      </c>
      <c r="G982" s="12">
        <f t="shared" si="77"/>
        <v>0</v>
      </c>
      <c r="H982" s="13" t="str">
        <f t="shared" si="78"/>
        <v>Error</v>
      </c>
      <c r="J982" s="8" t="b">
        <f>AND(C987&gt;30,E987&lt;=0.05)</f>
        <v>0</v>
      </c>
      <c r="K982" s="9" t="b">
        <f t="shared" si="79"/>
        <v>0</v>
      </c>
      <c r="L982" s="10" t="b">
        <f t="shared" si="80"/>
        <v>1</v>
      </c>
    </row>
    <row r="983" spans="1:12" x14ac:dyDescent="0.25">
      <c r="A983">
        <v>10620</v>
      </c>
      <c r="B983">
        <v>24</v>
      </c>
      <c r="C983">
        <v>4.5</v>
      </c>
      <c r="D983">
        <v>5</v>
      </c>
      <c r="E983">
        <v>0</v>
      </c>
      <c r="F983" s="11" t="e">
        <f t="shared" si="76"/>
        <v>#DIV/0!</v>
      </c>
      <c r="G983" s="12">
        <f t="shared" si="77"/>
        <v>0</v>
      </c>
      <c r="H983" s="13" t="str">
        <f t="shared" si="78"/>
        <v>Error</v>
      </c>
      <c r="J983" s="8" t="b">
        <f>AND(C988&gt;30,E988&lt;=0.05)</f>
        <v>0</v>
      </c>
      <c r="K983" s="9" t="b">
        <f t="shared" si="79"/>
        <v>0</v>
      </c>
      <c r="L983" s="10" t="b">
        <f t="shared" si="80"/>
        <v>1</v>
      </c>
    </row>
    <row r="984" spans="1:12" x14ac:dyDescent="0.25">
      <c r="A984">
        <v>10620</v>
      </c>
      <c r="B984">
        <v>52</v>
      </c>
      <c r="C984">
        <v>7</v>
      </c>
      <c r="D984">
        <v>5</v>
      </c>
      <c r="E984">
        <v>0</v>
      </c>
      <c r="F984" s="11" t="e">
        <f t="shared" si="76"/>
        <v>#DIV/0!</v>
      </c>
      <c r="G984" s="12">
        <f t="shared" si="77"/>
        <v>0</v>
      </c>
      <c r="H984" s="13" t="str">
        <f t="shared" si="78"/>
        <v>Error</v>
      </c>
      <c r="J984" s="8" t="b">
        <f>AND(C989&gt;30,E989&lt;=0.05)</f>
        <v>0</v>
      </c>
      <c r="K984" s="9" t="b">
        <f t="shared" si="79"/>
        <v>0</v>
      </c>
      <c r="L984" s="10" t="b">
        <f t="shared" si="80"/>
        <v>1</v>
      </c>
    </row>
    <row r="985" spans="1:12" x14ac:dyDescent="0.25">
      <c r="A985">
        <v>10621</v>
      </c>
      <c r="B985">
        <v>19</v>
      </c>
      <c r="C985">
        <v>9.1999999999999993</v>
      </c>
      <c r="D985">
        <v>5</v>
      </c>
      <c r="E985">
        <v>0</v>
      </c>
      <c r="F985" s="11" t="e">
        <f t="shared" si="76"/>
        <v>#DIV/0!</v>
      </c>
      <c r="G985" s="12">
        <f t="shared" si="77"/>
        <v>0</v>
      </c>
      <c r="H985" s="13" t="str">
        <f t="shared" si="78"/>
        <v>Error</v>
      </c>
      <c r="J985" s="8" t="b">
        <f>AND(C990&gt;30,E990&lt;=0.05)</f>
        <v>0</v>
      </c>
      <c r="K985" s="9" t="b">
        <f t="shared" si="79"/>
        <v>0</v>
      </c>
      <c r="L985" s="10" t="b">
        <f t="shared" si="80"/>
        <v>1</v>
      </c>
    </row>
    <row r="986" spans="1:12" x14ac:dyDescent="0.25">
      <c r="A986">
        <v>10621</v>
      </c>
      <c r="B986">
        <v>23</v>
      </c>
      <c r="C986">
        <v>9</v>
      </c>
      <c r="D986">
        <v>10</v>
      </c>
      <c r="E986">
        <v>0</v>
      </c>
      <c r="F986" s="11" t="e">
        <f t="shared" si="76"/>
        <v>#DIV/0!</v>
      </c>
      <c r="G986" s="12">
        <f t="shared" si="77"/>
        <v>0</v>
      </c>
      <c r="H986" s="13" t="str">
        <f t="shared" si="78"/>
        <v>Error</v>
      </c>
      <c r="J986" s="8" t="b">
        <f>AND(C991&gt;30,E991&lt;=0.05)</f>
        <v>0</v>
      </c>
      <c r="K986" s="9" t="b">
        <f t="shared" si="79"/>
        <v>0</v>
      </c>
      <c r="L986" s="10" t="b">
        <f t="shared" si="80"/>
        <v>1</v>
      </c>
    </row>
    <row r="987" spans="1:12" x14ac:dyDescent="0.25">
      <c r="A987">
        <v>10621</v>
      </c>
      <c r="B987">
        <v>70</v>
      </c>
      <c r="C987">
        <v>15</v>
      </c>
      <c r="D987">
        <v>20</v>
      </c>
      <c r="E987">
        <v>0</v>
      </c>
      <c r="F987" s="11" t="e">
        <f t="shared" si="76"/>
        <v>#DIV/0!</v>
      </c>
      <c r="G987" s="12">
        <f t="shared" si="77"/>
        <v>0</v>
      </c>
      <c r="H987" s="13" t="str">
        <f t="shared" si="78"/>
        <v>Error</v>
      </c>
      <c r="J987" s="8" t="b">
        <f>AND(C992&gt;30,E992&lt;=0.05)</f>
        <v>0</v>
      </c>
      <c r="K987" s="9" t="b">
        <f t="shared" si="79"/>
        <v>0</v>
      </c>
      <c r="L987" s="10" t="b">
        <f t="shared" si="80"/>
        <v>1</v>
      </c>
    </row>
    <row r="988" spans="1:12" x14ac:dyDescent="0.25">
      <c r="A988">
        <v>10621</v>
      </c>
      <c r="B988">
        <v>71</v>
      </c>
      <c r="C988">
        <v>21.5</v>
      </c>
      <c r="D988">
        <v>15</v>
      </c>
      <c r="E988">
        <v>0</v>
      </c>
      <c r="F988" s="11" t="e">
        <f t="shared" si="76"/>
        <v>#DIV/0!</v>
      </c>
      <c r="G988" s="12">
        <f t="shared" si="77"/>
        <v>0</v>
      </c>
      <c r="H988" s="13" t="str">
        <f t="shared" si="78"/>
        <v>Error</v>
      </c>
      <c r="J988" s="8" t="b">
        <f>AND(C993&gt;30,E993&lt;=0.05)</f>
        <v>0</v>
      </c>
      <c r="K988" s="9" t="b">
        <f t="shared" si="79"/>
        <v>0</v>
      </c>
      <c r="L988" s="10" t="b">
        <f t="shared" si="80"/>
        <v>1</v>
      </c>
    </row>
    <row r="989" spans="1:12" x14ac:dyDescent="0.25">
      <c r="A989">
        <v>10622</v>
      </c>
      <c r="B989">
        <v>2</v>
      </c>
      <c r="C989">
        <v>19</v>
      </c>
      <c r="D989">
        <v>20</v>
      </c>
      <c r="E989">
        <v>0</v>
      </c>
      <c r="F989" s="11" t="e">
        <f t="shared" si="76"/>
        <v>#DIV/0!</v>
      </c>
      <c r="G989" s="12">
        <f t="shared" si="77"/>
        <v>0</v>
      </c>
      <c r="H989" s="13" t="str">
        <f t="shared" si="78"/>
        <v>Error</v>
      </c>
      <c r="J989" s="8" t="b">
        <f>AND(C994&gt;30,E994&lt;=0.05)</f>
        <v>0</v>
      </c>
      <c r="K989" s="9" t="b">
        <f t="shared" si="79"/>
        <v>0</v>
      </c>
      <c r="L989" s="10" t="b">
        <f t="shared" si="80"/>
        <v>1</v>
      </c>
    </row>
    <row r="990" spans="1:12" x14ac:dyDescent="0.25">
      <c r="A990">
        <v>10622</v>
      </c>
      <c r="B990">
        <v>68</v>
      </c>
      <c r="C990">
        <v>12.5</v>
      </c>
      <c r="D990">
        <v>18</v>
      </c>
      <c r="E990">
        <v>0.2</v>
      </c>
      <c r="F990" s="11">
        <f t="shared" si="76"/>
        <v>90</v>
      </c>
      <c r="G990" s="12">
        <f t="shared" si="77"/>
        <v>90</v>
      </c>
      <c r="H990" s="13">
        <f t="shared" si="78"/>
        <v>90</v>
      </c>
      <c r="J990" s="8" t="b">
        <f>AND(C995&gt;30,E995&lt;=0.05)</f>
        <v>0</v>
      </c>
      <c r="K990" s="9" t="b">
        <f t="shared" si="79"/>
        <v>0</v>
      </c>
      <c r="L990" s="10" t="b">
        <f t="shared" si="80"/>
        <v>0</v>
      </c>
    </row>
    <row r="991" spans="1:12" x14ac:dyDescent="0.25">
      <c r="A991">
        <v>10623</v>
      </c>
      <c r="B991">
        <v>14</v>
      </c>
      <c r="C991">
        <v>23.25</v>
      </c>
      <c r="D991">
        <v>21</v>
      </c>
      <c r="E991">
        <v>0</v>
      </c>
      <c r="F991" s="11" t="e">
        <f t="shared" si="76"/>
        <v>#DIV/0!</v>
      </c>
      <c r="G991" s="12">
        <f t="shared" si="77"/>
        <v>0</v>
      </c>
      <c r="H991" s="13" t="str">
        <f t="shared" si="78"/>
        <v>Error</v>
      </c>
      <c r="J991" s="8" t="b">
        <f>AND(C996&gt;30,E996&lt;=0.05)</f>
        <v>1</v>
      </c>
      <c r="K991" s="9" t="b">
        <f t="shared" si="79"/>
        <v>0</v>
      </c>
      <c r="L991" s="10" t="b">
        <f t="shared" si="80"/>
        <v>1</v>
      </c>
    </row>
    <row r="992" spans="1:12" x14ac:dyDescent="0.25">
      <c r="A992">
        <v>10623</v>
      </c>
      <c r="B992">
        <v>19</v>
      </c>
      <c r="C992">
        <v>9.1999999999999993</v>
      </c>
      <c r="D992">
        <v>15</v>
      </c>
      <c r="E992">
        <v>0.1</v>
      </c>
      <c r="F992" s="11">
        <f t="shared" si="76"/>
        <v>150</v>
      </c>
      <c r="G992" s="12">
        <f t="shared" si="77"/>
        <v>150</v>
      </c>
      <c r="H992" s="13">
        <f t="shared" si="78"/>
        <v>150</v>
      </c>
      <c r="J992" s="8" t="b">
        <f>AND(C997&gt;30,E997&lt;=0.05)</f>
        <v>1</v>
      </c>
      <c r="K992" s="9" t="b">
        <f t="shared" si="79"/>
        <v>0</v>
      </c>
      <c r="L992" s="10" t="b">
        <f t="shared" si="80"/>
        <v>0</v>
      </c>
    </row>
    <row r="993" spans="1:12" x14ac:dyDescent="0.25">
      <c r="A993">
        <v>10623</v>
      </c>
      <c r="B993">
        <v>21</v>
      </c>
      <c r="C993">
        <v>10</v>
      </c>
      <c r="D993">
        <v>25</v>
      </c>
      <c r="E993">
        <v>0.1</v>
      </c>
      <c r="F993" s="11">
        <f t="shared" si="76"/>
        <v>250</v>
      </c>
      <c r="G993" s="12">
        <f t="shared" si="77"/>
        <v>250</v>
      </c>
      <c r="H993" s="13">
        <f t="shared" si="78"/>
        <v>250</v>
      </c>
      <c r="J993" s="8" t="b">
        <f>AND(C998&gt;30,E998&lt;=0.05)</f>
        <v>0</v>
      </c>
      <c r="K993" s="9" t="b">
        <f t="shared" si="79"/>
        <v>0</v>
      </c>
      <c r="L993" s="10" t="b">
        <f t="shared" si="80"/>
        <v>0</v>
      </c>
    </row>
    <row r="994" spans="1:12" x14ac:dyDescent="0.25">
      <c r="A994">
        <v>10623</v>
      </c>
      <c r="B994">
        <v>24</v>
      </c>
      <c r="C994">
        <v>4.5</v>
      </c>
      <c r="D994">
        <v>3</v>
      </c>
      <c r="E994">
        <v>0</v>
      </c>
      <c r="F994" s="11" t="e">
        <f t="shared" si="76"/>
        <v>#DIV/0!</v>
      </c>
      <c r="G994" s="12">
        <f t="shared" si="77"/>
        <v>0</v>
      </c>
      <c r="H994" s="13" t="str">
        <f t="shared" si="78"/>
        <v>Error</v>
      </c>
      <c r="J994" s="8" t="b">
        <f>AND(C999&gt;30,E999&lt;=0.05)</f>
        <v>0</v>
      </c>
      <c r="K994" s="9" t="b">
        <f t="shared" si="79"/>
        <v>0</v>
      </c>
      <c r="L994" s="10" t="b">
        <f t="shared" si="80"/>
        <v>1</v>
      </c>
    </row>
    <row r="995" spans="1:12" x14ac:dyDescent="0.25">
      <c r="A995">
        <v>10623</v>
      </c>
      <c r="B995">
        <v>35</v>
      </c>
      <c r="C995">
        <v>18</v>
      </c>
      <c r="D995">
        <v>30</v>
      </c>
      <c r="E995">
        <v>0.1</v>
      </c>
      <c r="F995" s="11">
        <f t="shared" si="76"/>
        <v>300</v>
      </c>
      <c r="G995" s="12">
        <f t="shared" si="77"/>
        <v>300</v>
      </c>
      <c r="H995" s="13">
        <f t="shared" si="78"/>
        <v>300</v>
      </c>
      <c r="J995" s="8" t="b">
        <f>AND(C1000&gt;30,E1000&lt;=0.05)</f>
        <v>0</v>
      </c>
      <c r="K995" s="9" t="b">
        <f t="shared" si="79"/>
        <v>0</v>
      </c>
      <c r="L995" s="10" t="b">
        <f t="shared" si="80"/>
        <v>0</v>
      </c>
    </row>
    <row r="996" spans="1:12" x14ac:dyDescent="0.25">
      <c r="A996">
        <v>10624</v>
      </c>
      <c r="B996">
        <v>28</v>
      </c>
      <c r="C996">
        <v>45.6</v>
      </c>
      <c r="D996">
        <v>10</v>
      </c>
      <c r="E996">
        <v>0</v>
      </c>
      <c r="F996" s="11" t="e">
        <f t="shared" si="76"/>
        <v>#DIV/0!</v>
      </c>
      <c r="G996" s="12">
        <f t="shared" si="77"/>
        <v>0</v>
      </c>
      <c r="H996" s="13" t="str">
        <f t="shared" si="78"/>
        <v>Error</v>
      </c>
      <c r="J996" s="8" t="b">
        <f>AND(C1001&gt;30,E1001&lt;=0.05)</f>
        <v>1</v>
      </c>
      <c r="K996" s="9" t="b">
        <f t="shared" si="79"/>
        <v>1</v>
      </c>
      <c r="L996" s="10" t="b">
        <f t="shared" si="80"/>
        <v>1</v>
      </c>
    </row>
    <row r="997" spans="1:12" x14ac:dyDescent="0.25">
      <c r="A997">
        <v>10624</v>
      </c>
      <c r="B997">
        <v>29</v>
      </c>
      <c r="C997">
        <v>123.79</v>
      </c>
      <c r="D997">
        <v>6</v>
      </c>
      <c r="E997">
        <v>0</v>
      </c>
      <c r="F997" s="11" t="e">
        <f t="shared" si="76"/>
        <v>#DIV/0!</v>
      </c>
      <c r="G997" s="12">
        <f t="shared" si="77"/>
        <v>0</v>
      </c>
      <c r="H997" s="13" t="str">
        <f t="shared" si="78"/>
        <v>Error</v>
      </c>
      <c r="J997" s="8" t="b">
        <f t="shared" ref="J997:J1001" si="81">AND(C1002&gt;30,E1002&lt;=0.05)</f>
        <v>0</v>
      </c>
      <c r="K997" s="9" t="b">
        <f t="shared" si="79"/>
        <v>1</v>
      </c>
      <c r="L997" s="10" t="b">
        <f t="shared" si="80"/>
        <v>1</v>
      </c>
    </row>
    <row r="998" spans="1:12" x14ac:dyDescent="0.25">
      <c r="A998">
        <v>10624</v>
      </c>
      <c r="B998">
        <v>44</v>
      </c>
      <c r="C998">
        <v>19.45</v>
      </c>
      <c r="D998">
        <v>10</v>
      </c>
      <c r="E998">
        <v>0</v>
      </c>
      <c r="F998" s="11" t="e">
        <f t="shared" si="76"/>
        <v>#DIV/0!</v>
      </c>
      <c r="G998" s="12">
        <f t="shared" si="77"/>
        <v>0</v>
      </c>
      <c r="H998" s="13" t="str">
        <f t="shared" si="78"/>
        <v>Error</v>
      </c>
      <c r="J998" s="8" t="b">
        <f t="shared" si="81"/>
        <v>0</v>
      </c>
      <c r="K998" s="9" t="b">
        <f t="shared" si="79"/>
        <v>0</v>
      </c>
      <c r="L998" s="10" t="b">
        <f t="shared" si="80"/>
        <v>1</v>
      </c>
    </row>
    <row r="999" spans="1:12" x14ac:dyDescent="0.25">
      <c r="A999">
        <v>10625</v>
      </c>
      <c r="B999">
        <v>14</v>
      </c>
      <c r="C999">
        <v>23.25</v>
      </c>
      <c r="D999">
        <v>3</v>
      </c>
      <c r="E999">
        <v>0</v>
      </c>
      <c r="F999" s="11" t="e">
        <f t="shared" si="76"/>
        <v>#DIV/0!</v>
      </c>
      <c r="G999" s="12">
        <f t="shared" si="77"/>
        <v>0</v>
      </c>
      <c r="H999" s="13" t="str">
        <f t="shared" si="78"/>
        <v>Error</v>
      </c>
      <c r="J999" s="8" t="b">
        <f t="shared" si="81"/>
        <v>0</v>
      </c>
      <c r="K999" s="9" t="b">
        <f t="shared" si="79"/>
        <v>0</v>
      </c>
      <c r="L999" s="10" t="b">
        <f t="shared" si="80"/>
        <v>1</v>
      </c>
    </row>
    <row r="1000" spans="1:12" x14ac:dyDescent="0.25">
      <c r="A1000">
        <v>10625</v>
      </c>
      <c r="B1000">
        <v>42</v>
      </c>
      <c r="C1000">
        <v>14</v>
      </c>
      <c r="D1000">
        <v>5</v>
      </c>
      <c r="E1000">
        <v>0</v>
      </c>
      <c r="F1000" s="11" t="e">
        <f t="shared" si="76"/>
        <v>#DIV/0!</v>
      </c>
      <c r="G1000" s="12">
        <f t="shared" si="77"/>
        <v>0</v>
      </c>
      <c r="H1000" s="13" t="str">
        <f t="shared" si="78"/>
        <v>Error</v>
      </c>
      <c r="J1000" s="8" t="b">
        <f t="shared" si="81"/>
        <v>0</v>
      </c>
      <c r="K1000" s="9" t="b">
        <f t="shared" si="79"/>
        <v>0</v>
      </c>
      <c r="L1000" s="10" t="b">
        <f t="shared" si="80"/>
        <v>1</v>
      </c>
    </row>
    <row r="1001" spans="1:12" x14ac:dyDescent="0.25">
      <c r="A1001">
        <v>10625</v>
      </c>
      <c r="B1001">
        <v>60</v>
      </c>
      <c r="C1001">
        <v>34</v>
      </c>
      <c r="D1001">
        <v>10</v>
      </c>
      <c r="E1001">
        <v>0</v>
      </c>
      <c r="F1001" s="11" t="e">
        <f t="shared" si="76"/>
        <v>#DIV/0!</v>
      </c>
      <c r="G1001" s="12">
        <f t="shared" si="77"/>
        <v>0</v>
      </c>
      <c r="H1001" s="13" t="str">
        <f t="shared" si="78"/>
        <v>Error</v>
      </c>
      <c r="J1001" s="8" t="b">
        <f t="shared" si="81"/>
        <v>0</v>
      </c>
      <c r="K1001" s="9" t="b">
        <f t="shared" si="79"/>
        <v>1</v>
      </c>
      <c r="L1001" s="10" t="b">
        <f t="shared" si="8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1"/>
  <sheetViews>
    <sheetView workbookViewId="0">
      <selection activeCell="C6" sqref="C6"/>
    </sheetView>
  </sheetViews>
  <sheetFormatPr defaultRowHeight="15" x14ac:dyDescent="0.25"/>
  <cols>
    <col min="1" max="1" width="10.85546875" customWidth="1"/>
    <col min="2" max="2" width="23.28515625" customWidth="1"/>
    <col min="3" max="3" width="12.7109375" customWidth="1"/>
    <col min="4" max="4" width="26.5703125" customWidth="1"/>
    <col min="5" max="5" width="12.140625" customWidth="1"/>
    <col min="6" max="6" width="15.5703125" customWidth="1"/>
    <col min="7" max="7" width="16.5703125" customWidth="1"/>
    <col min="8" max="8" width="16.140625" customWidth="1"/>
    <col min="10" max="10" width="9.28515625" customWidth="1"/>
    <col min="11" max="11" width="13.42578125" customWidth="1"/>
    <col min="12" max="12" width="16.5703125" customWidth="1"/>
    <col min="13" max="13" width="17.42578125" customWidth="1"/>
    <col min="14" max="14" width="10.42578125" customWidth="1"/>
    <col min="15" max="15" width="13.85546875" customWidth="1"/>
    <col min="16" max="16" width="14.5703125" customWidth="1"/>
    <col min="17" max="17" width="14.85546875" bestFit="1" customWidth="1"/>
  </cols>
  <sheetData>
    <row r="1" spans="1:17" x14ac:dyDescent="0.25">
      <c r="A1" t="s">
        <v>774</v>
      </c>
      <c r="B1" t="s">
        <v>1142</v>
      </c>
      <c r="C1" t="s">
        <v>779</v>
      </c>
      <c r="D1" t="s">
        <v>780</v>
      </c>
      <c r="E1" t="s">
        <v>28</v>
      </c>
      <c r="F1" t="s">
        <v>781</v>
      </c>
      <c r="G1" t="s">
        <v>782</v>
      </c>
      <c r="H1" t="s">
        <v>783</v>
      </c>
      <c r="I1" t="s">
        <v>784</v>
      </c>
      <c r="J1" t="s">
        <v>785</v>
      </c>
      <c r="K1" t="s">
        <v>786</v>
      </c>
      <c r="L1" t="s">
        <v>787</v>
      </c>
      <c r="M1" t="s">
        <v>788</v>
      </c>
      <c r="O1" t="s">
        <v>789</v>
      </c>
      <c r="P1" t="s">
        <v>790</v>
      </c>
      <c r="Q1" s="4"/>
    </row>
    <row r="2" spans="1:17" x14ac:dyDescent="0.25">
      <c r="A2">
        <v>10248</v>
      </c>
      <c r="B2" s="5" t="str">
        <f>VLOOKUP(C2,Customers!A:C,2,FALSE)</f>
        <v>Vins et alcools Chevalier</v>
      </c>
      <c r="C2" t="s">
        <v>725</v>
      </c>
      <c r="D2" t="str">
        <f>VLOOKUP(C2,Customers!A:B,2,FALSE)</f>
        <v>Vins et alcools Chevalier</v>
      </c>
      <c r="E2">
        <v>5</v>
      </c>
      <c r="F2" s="3">
        <v>34550</v>
      </c>
      <c r="G2" s="3">
        <v>34578</v>
      </c>
      <c r="H2" s="3">
        <v>34562</v>
      </c>
      <c r="I2">
        <v>3</v>
      </c>
      <c r="J2">
        <v>32.380000000000003</v>
      </c>
      <c r="K2" t="s">
        <v>726</v>
      </c>
      <c r="L2" t="s">
        <v>728</v>
      </c>
      <c r="M2" t="s">
        <v>729</v>
      </c>
      <c r="N2" t="s">
        <v>63</v>
      </c>
      <c r="O2">
        <v>51100</v>
      </c>
      <c r="P2" t="s">
        <v>169</v>
      </c>
    </row>
    <row r="3" spans="1:17" x14ac:dyDescent="0.25">
      <c r="A3">
        <v>10249</v>
      </c>
      <c r="B3" s="5" t="str">
        <f>VLOOKUP(C3,Customers!A:C,2,FALSE)</f>
        <v>Toms Spezialitaten</v>
      </c>
      <c r="C3" t="s">
        <v>686</v>
      </c>
      <c r="D3" t="str">
        <f>VLOOKUP(C3,Customers!A:B,2,FALSE)</f>
        <v>Toms Spezialitaten</v>
      </c>
      <c r="E3">
        <v>6</v>
      </c>
      <c r="F3" s="3">
        <v>34551</v>
      </c>
      <c r="G3" s="3">
        <v>34593</v>
      </c>
      <c r="H3" s="3">
        <v>34556</v>
      </c>
      <c r="I3">
        <v>1</v>
      </c>
      <c r="J3">
        <v>11.61</v>
      </c>
      <c r="K3" t="s">
        <v>687</v>
      </c>
      <c r="L3" t="s">
        <v>689</v>
      </c>
      <c r="M3" t="s">
        <v>690</v>
      </c>
      <c r="N3" t="s">
        <v>63</v>
      </c>
      <c r="O3">
        <v>44087</v>
      </c>
      <c r="P3" t="s">
        <v>122</v>
      </c>
    </row>
    <row r="4" spans="1:17" x14ac:dyDescent="0.25">
      <c r="A4">
        <v>10250</v>
      </c>
      <c r="B4" s="5" t="str">
        <f>VLOOKUP(C4,Customers!A:C,2,FALSE)</f>
        <v>Hanari Carnes</v>
      </c>
      <c r="C4" t="s">
        <v>365</v>
      </c>
      <c r="D4" t="str">
        <f>VLOOKUP(C4,Customers!A:B,2,FALSE)</f>
        <v>Hanari Carnes</v>
      </c>
      <c r="E4">
        <v>4</v>
      </c>
      <c r="F4" s="3">
        <v>34554</v>
      </c>
      <c r="G4" s="3">
        <v>34582</v>
      </c>
      <c r="H4" s="3">
        <v>34558</v>
      </c>
      <c r="I4">
        <v>2</v>
      </c>
      <c r="J4">
        <v>65.83</v>
      </c>
      <c r="K4" t="s">
        <v>366</v>
      </c>
      <c r="L4" t="s">
        <v>368</v>
      </c>
      <c r="M4" t="s">
        <v>369</v>
      </c>
      <c r="N4" t="s">
        <v>370</v>
      </c>
      <c r="O4" t="s">
        <v>371</v>
      </c>
      <c r="P4" t="s">
        <v>234</v>
      </c>
    </row>
    <row r="5" spans="1:17" x14ac:dyDescent="0.25">
      <c r="A5">
        <v>10251</v>
      </c>
      <c r="B5" s="5" t="str">
        <f>VLOOKUP(C5,Customers!A:C,2,FALSE)</f>
        <v>Victuailles en stock</v>
      </c>
      <c r="C5" t="s">
        <v>718</v>
      </c>
      <c r="D5" t="str">
        <f>VLOOKUP(C5,Customers!A:B,2,FALSE)</f>
        <v>Victuailles en stock</v>
      </c>
      <c r="E5">
        <v>3</v>
      </c>
      <c r="F5" s="3">
        <v>34554</v>
      </c>
      <c r="G5" s="3">
        <v>34582</v>
      </c>
      <c r="H5" s="3">
        <v>34561</v>
      </c>
      <c r="I5">
        <v>1</v>
      </c>
      <c r="J5">
        <v>41.34</v>
      </c>
      <c r="K5" t="s">
        <v>719</v>
      </c>
      <c r="L5" t="s">
        <v>721</v>
      </c>
      <c r="M5" t="s">
        <v>722</v>
      </c>
      <c r="N5" t="s">
        <v>63</v>
      </c>
      <c r="O5">
        <v>69004</v>
      </c>
      <c r="P5" t="s">
        <v>169</v>
      </c>
    </row>
    <row r="6" spans="1:17" x14ac:dyDescent="0.25">
      <c r="A6">
        <v>10252</v>
      </c>
      <c r="B6" s="5" t="str">
        <f>VLOOKUP(C6,Customers!A:C,2,FALSE)</f>
        <v>Supremes delices</v>
      </c>
      <c r="C6" t="s">
        <v>665</v>
      </c>
      <c r="D6" t="str">
        <f>VLOOKUP(C6,Customers!A:B,2,FALSE)</f>
        <v>Supremes delices</v>
      </c>
      <c r="E6">
        <v>4</v>
      </c>
      <c r="F6" s="3">
        <v>34555</v>
      </c>
      <c r="G6" s="3">
        <v>34583</v>
      </c>
      <c r="H6" s="3">
        <v>34557</v>
      </c>
      <c r="I6">
        <v>2</v>
      </c>
      <c r="J6">
        <v>51.3</v>
      </c>
      <c r="K6" t="s">
        <v>666</v>
      </c>
      <c r="L6" t="s">
        <v>668</v>
      </c>
      <c r="M6" t="s">
        <v>669</v>
      </c>
      <c r="N6" t="s">
        <v>63</v>
      </c>
      <c r="O6" t="s">
        <v>670</v>
      </c>
      <c r="P6" t="s">
        <v>491</v>
      </c>
    </row>
    <row r="7" spans="1:17" x14ac:dyDescent="0.25">
      <c r="A7">
        <v>10253</v>
      </c>
      <c r="B7" s="5" t="str">
        <f>VLOOKUP(C7,Customers!A:C,2,FALSE)</f>
        <v>Hanari Carnes</v>
      </c>
      <c r="C7" t="s">
        <v>365</v>
      </c>
      <c r="D7" t="str">
        <f>VLOOKUP(C7,Customers!A:B,2,FALSE)</f>
        <v>Hanari Carnes</v>
      </c>
      <c r="E7">
        <v>3</v>
      </c>
      <c r="F7" s="3">
        <v>34556</v>
      </c>
      <c r="G7" s="3">
        <v>34570</v>
      </c>
      <c r="H7" s="3">
        <v>34562</v>
      </c>
      <c r="I7">
        <v>2</v>
      </c>
      <c r="J7">
        <v>58.17</v>
      </c>
      <c r="K7" t="s">
        <v>366</v>
      </c>
      <c r="L7" t="s">
        <v>368</v>
      </c>
      <c r="M7" t="s">
        <v>369</v>
      </c>
      <c r="N7" t="s">
        <v>370</v>
      </c>
      <c r="O7" t="s">
        <v>371</v>
      </c>
      <c r="P7" t="s">
        <v>234</v>
      </c>
    </row>
    <row r="8" spans="1:17" x14ac:dyDescent="0.25">
      <c r="A8">
        <v>10254</v>
      </c>
      <c r="B8" s="5" t="str">
        <f>VLOOKUP(C8,Customers!A:C,2,FALSE)</f>
        <v>Chop-suey Chinese</v>
      </c>
      <c r="C8" t="s">
        <v>219</v>
      </c>
      <c r="D8" t="str">
        <f>VLOOKUP(C8,Customers!A:B,2,FALSE)</f>
        <v>Chop-suey Chinese</v>
      </c>
      <c r="E8">
        <v>5</v>
      </c>
      <c r="F8" s="3">
        <v>34557</v>
      </c>
      <c r="G8" s="3">
        <v>34585</v>
      </c>
      <c r="H8" s="3">
        <v>34569</v>
      </c>
      <c r="I8">
        <v>2</v>
      </c>
      <c r="J8">
        <v>22.98</v>
      </c>
      <c r="K8" t="s">
        <v>220</v>
      </c>
      <c r="L8" t="s">
        <v>791</v>
      </c>
      <c r="M8" t="s">
        <v>223</v>
      </c>
      <c r="N8" t="s">
        <v>63</v>
      </c>
      <c r="O8">
        <v>3012</v>
      </c>
      <c r="P8" t="s">
        <v>224</v>
      </c>
    </row>
    <row r="9" spans="1:17" x14ac:dyDescent="0.25">
      <c r="A9">
        <v>10255</v>
      </c>
      <c r="B9" s="5" t="str">
        <f>VLOOKUP(C9,Customers!A:C,2,FALSE)</f>
        <v>Richter Supermarkt</v>
      </c>
      <c r="C9" t="s">
        <v>609</v>
      </c>
      <c r="D9" t="str">
        <f>VLOOKUP(C9,Customers!A:B,2,FALSE)</f>
        <v>Richter Supermarkt</v>
      </c>
      <c r="E9">
        <v>9</v>
      </c>
      <c r="F9" s="3">
        <v>34558</v>
      </c>
      <c r="G9" s="3">
        <v>34586</v>
      </c>
      <c r="H9" s="3">
        <v>34561</v>
      </c>
      <c r="I9">
        <v>3</v>
      </c>
      <c r="J9">
        <v>148.33000000000001</v>
      </c>
      <c r="K9" t="s">
        <v>610</v>
      </c>
      <c r="L9" t="s">
        <v>792</v>
      </c>
      <c r="M9" t="s">
        <v>613</v>
      </c>
      <c r="N9" t="s">
        <v>63</v>
      </c>
      <c r="O9">
        <v>1204</v>
      </c>
      <c r="P9" t="s">
        <v>224</v>
      </c>
    </row>
    <row r="10" spans="1:17" x14ac:dyDescent="0.25">
      <c r="A10">
        <v>10256</v>
      </c>
      <c r="B10" s="5" t="str">
        <f>VLOOKUP(C10,Customers!A:C,2,FALSE)</f>
        <v>Wellington Importadora</v>
      </c>
      <c r="C10" t="s">
        <v>746</v>
      </c>
      <c r="D10" t="str">
        <f>VLOOKUP(C10,Customers!A:B,2,FALSE)</f>
        <v>Wellington Importadora</v>
      </c>
      <c r="E10">
        <v>3</v>
      </c>
      <c r="F10" s="3">
        <v>34561</v>
      </c>
      <c r="G10" s="3">
        <v>34589</v>
      </c>
      <c r="H10" s="3">
        <v>34563</v>
      </c>
      <c r="I10">
        <v>2</v>
      </c>
      <c r="J10">
        <v>13.97</v>
      </c>
      <c r="K10" t="s">
        <v>747</v>
      </c>
      <c r="L10" t="s">
        <v>749</v>
      </c>
      <c r="M10" t="s">
        <v>750</v>
      </c>
      <c r="N10" t="s">
        <v>232</v>
      </c>
      <c r="O10" t="s">
        <v>751</v>
      </c>
      <c r="P10" t="s">
        <v>234</v>
      </c>
    </row>
    <row r="11" spans="1:17" x14ac:dyDescent="0.25">
      <c r="A11">
        <v>10257</v>
      </c>
      <c r="B11" s="5" t="str">
        <f>VLOOKUP(C11,Customers!A:C,2,FALSE)</f>
        <v>HILARION-Abastos</v>
      </c>
      <c r="C11" t="s">
        <v>374</v>
      </c>
      <c r="D11" t="str">
        <f>VLOOKUP(C11,Customers!A:B,2,FALSE)</f>
        <v>HILARION-Abastos</v>
      </c>
      <c r="E11">
        <v>4</v>
      </c>
      <c r="F11" s="3">
        <v>34562</v>
      </c>
      <c r="G11" s="3">
        <v>34590</v>
      </c>
      <c r="H11" s="3">
        <v>34568</v>
      </c>
      <c r="I11">
        <v>3</v>
      </c>
      <c r="J11">
        <v>81.91</v>
      </c>
      <c r="K11" t="s">
        <v>375</v>
      </c>
      <c r="L11" t="s">
        <v>377</v>
      </c>
      <c r="M11" t="s">
        <v>378</v>
      </c>
      <c r="N11" t="s">
        <v>379</v>
      </c>
      <c r="O11">
        <v>5022</v>
      </c>
      <c r="P11" t="s">
        <v>362</v>
      </c>
    </row>
    <row r="12" spans="1:17" x14ac:dyDescent="0.25">
      <c r="A12">
        <v>10258</v>
      </c>
      <c r="B12" s="5" t="str">
        <f>VLOOKUP(C12,Customers!A:C,2,FALSE)</f>
        <v>Ernst Handel</v>
      </c>
      <c r="C12" t="s">
        <v>264</v>
      </c>
      <c r="D12" t="str">
        <f>VLOOKUP(C12,Customers!A:B,2,FALSE)</f>
        <v>Ernst Handel</v>
      </c>
      <c r="E12">
        <v>1</v>
      </c>
      <c r="F12" s="3">
        <v>34563</v>
      </c>
      <c r="G12" s="3">
        <v>34591</v>
      </c>
      <c r="H12" s="3">
        <v>34569</v>
      </c>
      <c r="I12">
        <v>1</v>
      </c>
      <c r="J12">
        <v>140.51</v>
      </c>
      <c r="K12" t="s">
        <v>265</v>
      </c>
      <c r="L12" t="s">
        <v>267</v>
      </c>
      <c r="M12" t="s">
        <v>268</v>
      </c>
      <c r="N12" t="s">
        <v>63</v>
      </c>
      <c r="O12">
        <v>8010</v>
      </c>
      <c r="P12" t="s">
        <v>269</v>
      </c>
    </row>
    <row r="13" spans="1:17" x14ac:dyDescent="0.25">
      <c r="A13">
        <v>10259</v>
      </c>
      <c r="B13" s="5" t="str">
        <f>VLOOKUP(C13,Customers!A:C,2,FALSE)</f>
        <v>Centro comercial Moctezuma</v>
      </c>
      <c r="C13" t="s">
        <v>213</v>
      </c>
      <c r="D13" t="str">
        <f>VLOOKUP(C13,Customers!A:B,2,FALSE)</f>
        <v>Centro comercial Moctezuma</v>
      </c>
      <c r="E13">
        <v>4</v>
      </c>
      <c r="F13" s="3">
        <v>34564</v>
      </c>
      <c r="G13" s="3">
        <v>34592</v>
      </c>
      <c r="H13" s="3">
        <v>34571</v>
      </c>
      <c r="I13">
        <v>3</v>
      </c>
      <c r="J13">
        <v>3.25</v>
      </c>
      <c r="K13" t="s">
        <v>214</v>
      </c>
      <c r="L13" t="s">
        <v>216</v>
      </c>
      <c r="M13" t="s">
        <v>130</v>
      </c>
      <c r="N13" t="s">
        <v>63</v>
      </c>
      <c r="O13">
        <v>5022</v>
      </c>
      <c r="P13" t="s">
        <v>131</v>
      </c>
    </row>
    <row r="14" spans="1:17" x14ac:dyDescent="0.25">
      <c r="A14">
        <v>10260</v>
      </c>
      <c r="B14" s="5" t="str">
        <f>VLOOKUP(C14,Customers!A:C,2,FALSE)</f>
        <v>Ottilies Kaseladen</v>
      </c>
      <c r="C14" t="s">
        <v>530</v>
      </c>
      <c r="D14" t="str">
        <f>VLOOKUP(C14,Customers!A:B,2,FALSE)</f>
        <v>Ottilies Kaseladen</v>
      </c>
      <c r="E14">
        <v>4</v>
      </c>
      <c r="F14" s="3">
        <v>34565</v>
      </c>
      <c r="G14" s="3">
        <v>34593</v>
      </c>
      <c r="H14" s="3">
        <v>34575</v>
      </c>
      <c r="I14">
        <v>1</v>
      </c>
      <c r="J14">
        <v>55.09</v>
      </c>
      <c r="K14" t="s">
        <v>531</v>
      </c>
      <c r="L14" t="s">
        <v>533</v>
      </c>
      <c r="M14" t="s">
        <v>534</v>
      </c>
      <c r="N14" t="s">
        <v>63</v>
      </c>
      <c r="O14">
        <v>50739</v>
      </c>
      <c r="P14" t="s">
        <v>122</v>
      </c>
    </row>
    <row r="15" spans="1:17" x14ac:dyDescent="0.25">
      <c r="A15">
        <v>10261</v>
      </c>
      <c r="B15" s="5" t="str">
        <f>VLOOKUP(C15,Customers!A:C,2,FALSE)</f>
        <v>Que Delicia</v>
      </c>
      <c r="C15" t="s">
        <v>562</v>
      </c>
      <c r="D15" t="str">
        <f>VLOOKUP(C15,Customers!A:B,2,FALSE)</f>
        <v>Que Delicia</v>
      </c>
      <c r="E15">
        <v>4</v>
      </c>
      <c r="F15" s="3">
        <v>34565</v>
      </c>
      <c r="G15" s="3">
        <v>34593</v>
      </c>
      <c r="H15" s="3">
        <v>34576</v>
      </c>
      <c r="I15">
        <v>2</v>
      </c>
      <c r="J15">
        <v>3.05</v>
      </c>
      <c r="K15" t="s">
        <v>563</v>
      </c>
      <c r="L15" t="s">
        <v>565</v>
      </c>
      <c r="M15" t="s">
        <v>369</v>
      </c>
      <c r="N15" t="s">
        <v>370</v>
      </c>
      <c r="O15" t="s">
        <v>566</v>
      </c>
      <c r="P15" t="s">
        <v>234</v>
      </c>
    </row>
    <row r="16" spans="1:17" x14ac:dyDescent="0.25">
      <c r="A16">
        <v>10262</v>
      </c>
      <c r="B16" s="5" t="str">
        <f>VLOOKUP(C16,Customers!A:C,2,FALSE)</f>
        <v>Rattlesnake Canyon Grocery</v>
      </c>
      <c r="C16" t="s">
        <v>587</v>
      </c>
      <c r="D16" t="str">
        <f>VLOOKUP(C16,Customers!A:B,2,FALSE)</f>
        <v>Rattlesnake Canyon Grocery</v>
      </c>
      <c r="E16">
        <v>8</v>
      </c>
      <c r="F16" s="3">
        <v>34568</v>
      </c>
      <c r="G16" s="3">
        <v>34596</v>
      </c>
      <c r="H16" s="3">
        <v>34571</v>
      </c>
      <c r="I16">
        <v>3</v>
      </c>
      <c r="J16">
        <v>48.29</v>
      </c>
      <c r="K16" t="s">
        <v>588</v>
      </c>
      <c r="L16" t="s">
        <v>591</v>
      </c>
      <c r="M16" t="s">
        <v>592</v>
      </c>
      <c r="N16" t="s">
        <v>593</v>
      </c>
      <c r="O16">
        <v>87110</v>
      </c>
      <c r="P16" t="s">
        <v>52</v>
      </c>
    </row>
    <row r="17" spans="1:16" x14ac:dyDescent="0.25">
      <c r="A17">
        <v>10263</v>
      </c>
      <c r="B17" s="5" t="str">
        <f>VLOOKUP(C17,Customers!A:C,2,FALSE)</f>
        <v>Ernst Handel</v>
      </c>
      <c r="C17" t="s">
        <v>264</v>
      </c>
      <c r="D17" t="str">
        <f>VLOOKUP(C17,Customers!A:B,2,FALSE)</f>
        <v>Ernst Handel</v>
      </c>
      <c r="E17">
        <v>9</v>
      </c>
      <c r="F17" s="3">
        <v>34569</v>
      </c>
      <c r="G17" s="3">
        <v>34597</v>
      </c>
      <c r="H17" s="3">
        <v>34577</v>
      </c>
      <c r="I17">
        <v>3</v>
      </c>
      <c r="J17">
        <v>146.06</v>
      </c>
      <c r="K17" t="s">
        <v>265</v>
      </c>
      <c r="L17" t="s">
        <v>267</v>
      </c>
      <c r="M17" t="s">
        <v>268</v>
      </c>
      <c r="N17" t="s">
        <v>63</v>
      </c>
      <c r="O17">
        <v>8010</v>
      </c>
      <c r="P17" t="s">
        <v>269</v>
      </c>
    </row>
    <row r="18" spans="1:16" x14ac:dyDescent="0.25">
      <c r="A18">
        <v>10264</v>
      </c>
      <c r="B18" s="5" t="str">
        <f>VLOOKUP(C18,Customers!A:C,2,FALSE)</f>
        <v>Folk och fa HB</v>
      </c>
      <c r="C18" t="s">
        <v>293</v>
      </c>
      <c r="D18" t="str">
        <f>VLOOKUP(C18,Customers!A:B,2,FALSE)</f>
        <v>Folk och fa HB</v>
      </c>
      <c r="E18">
        <v>6</v>
      </c>
      <c r="F18" s="3">
        <v>34570</v>
      </c>
      <c r="G18" s="3">
        <v>34598</v>
      </c>
      <c r="H18" s="3">
        <v>34600</v>
      </c>
      <c r="I18">
        <v>3</v>
      </c>
      <c r="J18">
        <v>3.67</v>
      </c>
      <c r="K18" t="s">
        <v>294</v>
      </c>
      <c r="L18" t="s">
        <v>296</v>
      </c>
      <c r="M18" t="s">
        <v>297</v>
      </c>
      <c r="N18" t="s">
        <v>63</v>
      </c>
      <c r="O18" t="s">
        <v>298</v>
      </c>
      <c r="P18" t="s">
        <v>153</v>
      </c>
    </row>
    <row r="19" spans="1:16" x14ac:dyDescent="0.25">
      <c r="A19">
        <v>10265</v>
      </c>
      <c r="B19" s="5" t="str">
        <f>VLOOKUP(C19,Customers!A:C,2,FALSE)</f>
        <v>Blondel pere et fils</v>
      </c>
      <c r="C19" t="s">
        <v>163</v>
      </c>
      <c r="D19" t="str">
        <f>VLOOKUP(C19,Customers!A:B,2,FALSE)</f>
        <v>Blondel pere et fils</v>
      </c>
      <c r="E19">
        <v>2</v>
      </c>
      <c r="F19" s="3">
        <v>34571</v>
      </c>
      <c r="G19" s="3">
        <v>34599</v>
      </c>
      <c r="H19" s="3">
        <v>34589</v>
      </c>
      <c r="I19">
        <v>1</v>
      </c>
      <c r="J19">
        <v>55.28</v>
      </c>
      <c r="K19" t="s">
        <v>164</v>
      </c>
      <c r="L19" t="s">
        <v>167</v>
      </c>
      <c r="M19" t="s">
        <v>168</v>
      </c>
      <c r="N19" t="s">
        <v>63</v>
      </c>
      <c r="O19">
        <v>67000</v>
      </c>
      <c r="P19" t="s">
        <v>169</v>
      </c>
    </row>
    <row r="20" spans="1:16" x14ac:dyDescent="0.25">
      <c r="A20">
        <v>10266</v>
      </c>
      <c r="B20" s="5" t="str">
        <f>VLOOKUP(C20,Customers!A:C,2,FALSE)</f>
        <v>Wartian Herkku</v>
      </c>
      <c r="C20" t="s">
        <v>739</v>
      </c>
      <c r="D20" t="str">
        <f>VLOOKUP(C20,Customers!A:B,2,FALSE)</f>
        <v>Wartian Herkku</v>
      </c>
      <c r="E20">
        <v>3</v>
      </c>
      <c r="F20" s="3">
        <v>34572</v>
      </c>
      <c r="G20" s="3">
        <v>34614</v>
      </c>
      <c r="H20" s="3">
        <v>34577</v>
      </c>
      <c r="I20">
        <v>3</v>
      </c>
      <c r="J20">
        <v>25.73</v>
      </c>
      <c r="K20" t="s">
        <v>740</v>
      </c>
      <c r="L20" t="s">
        <v>742</v>
      </c>
      <c r="M20" t="s">
        <v>743</v>
      </c>
      <c r="N20" t="s">
        <v>63</v>
      </c>
      <c r="O20">
        <v>90110</v>
      </c>
      <c r="P20" t="s">
        <v>744</v>
      </c>
    </row>
    <row r="21" spans="1:16" x14ac:dyDescent="0.25">
      <c r="A21">
        <v>10267</v>
      </c>
      <c r="B21" s="5" t="str">
        <f>VLOOKUP(C21,Customers!A:C,2,FALSE)</f>
        <v>Frankenversand</v>
      </c>
      <c r="C21" t="s">
        <v>300</v>
      </c>
      <c r="E21">
        <v>4</v>
      </c>
      <c r="F21" s="3">
        <v>34575</v>
      </c>
      <c r="G21" s="3">
        <v>34603</v>
      </c>
      <c r="H21" s="3">
        <v>34583</v>
      </c>
      <c r="I21">
        <v>1</v>
      </c>
      <c r="J21">
        <v>208.58</v>
      </c>
      <c r="K21" t="s">
        <v>301</v>
      </c>
      <c r="L21" t="s">
        <v>303</v>
      </c>
      <c r="M21" t="s">
        <v>304</v>
      </c>
      <c r="N21" t="s">
        <v>63</v>
      </c>
      <c r="O21">
        <v>80805</v>
      </c>
      <c r="P21" t="s">
        <v>122</v>
      </c>
    </row>
    <row r="22" spans="1:16" x14ac:dyDescent="0.25">
      <c r="A22">
        <v>10268</v>
      </c>
      <c r="B22" s="5" t="str">
        <f>VLOOKUP(C22,Customers!A:C,2,FALSE)</f>
        <v>GROSELLA-Restaurante</v>
      </c>
      <c r="C22" t="s">
        <v>356</v>
      </c>
      <c r="E22">
        <v>8</v>
      </c>
      <c r="F22" s="3">
        <v>34576</v>
      </c>
      <c r="G22" s="3">
        <v>34604</v>
      </c>
      <c r="H22" s="3">
        <v>34579</v>
      </c>
      <c r="I22">
        <v>3</v>
      </c>
      <c r="J22">
        <v>66.290000000000006</v>
      </c>
      <c r="K22" t="s">
        <v>357</v>
      </c>
      <c r="L22" t="s">
        <v>359</v>
      </c>
      <c r="M22" t="s">
        <v>360</v>
      </c>
      <c r="N22" t="s">
        <v>361</v>
      </c>
      <c r="O22">
        <v>1081</v>
      </c>
      <c r="P22" t="s">
        <v>362</v>
      </c>
    </row>
    <row r="23" spans="1:16" x14ac:dyDescent="0.25">
      <c r="A23">
        <v>10269</v>
      </c>
      <c r="B23" s="5" t="str">
        <f>VLOOKUP(C23,Customers!A:C,2,FALSE)</f>
        <v>White Clover Markets</v>
      </c>
      <c r="C23" t="s">
        <v>753</v>
      </c>
      <c r="E23">
        <v>5</v>
      </c>
      <c r="F23" s="3">
        <v>34577</v>
      </c>
      <c r="G23" s="3">
        <v>34591</v>
      </c>
      <c r="H23" s="3">
        <v>34586</v>
      </c>
      <c r="I23">
        <v>1</v>
      </c>
      <c r="J23">
        <v>4.5599999999999996</v>
      </c>
      <c r="K23" t="s">
        <v>754</v>
      </c>
      <c r="L23" t="s">
        <v>793</v>
      </c>
      <c r="M23" t="s">
        <v>50</v>
      </c>
      <c r="N23" t="s">
        <v>51</v>
      </c>
      <c r="O23">
        <v>98124</v>
      </c>
      <c r="P23" t="s">
        <v>52</v>
      </c>
    </row>
    <row r="24" spans="1:16" x14ac:dyDescent="0.25">
      <c r="A24">
        <v>10270</v>
      </c>
      <c r="B24" s="5" t="str">
        <f>VLOOKUP(C24,Customers!A:C,2,FALSE)</f>
        <v>Wartian Herkku</v>
      </c>
      <c r="C24" t="s">
        <v>739</v>
      </c>
      <c r="E24">
        <v>1</v>
      </c>
      <c r="F24" s="3">
        <v>34578</v>
      </c>
      <c r="G24" s="3">
        <v>34606</v>
      </c>
      <c r="H24" s="3">
        <v>34579</v>
      </c>
      <c r="I24">
        <v>1</v>
      </c>
      <c r="J24">
        <v>136.54</v>
      </c>
      <c r="K24" t="s">
        <v>740</v>
      </c>
      <c r="L24" t="s">
        <v>742</v>
      </c>
      <c r="M24" t="s">
        <v>743</v>
      </c>
      <c r="N24" t="s">
        <v>63</v>
      </c>
      <c r="O24">
        <v>90110</v>
      </c>
      <c r="P24" t="s">
        <v>744</v>
      </c>
    </row>
    <row r="25" spans="1:16" x14ac:dyDescent="0.25">
      <c r="A25">
        <v>10271</v>
      </c>
      <c r="B25" s="5" t="str">
        <f>VLOOKUP(C25,Customers!A:C,2,FALSE)</f>
        <v>Split Rail Beer &amp; Ale</v>
      </c>
      <c r="C25" t="s">
        <v>657</v>
      </c>
      <c r="E25">
        <v>6</v>
      </c>
      <c r="F25" s="3">
        <v>34578</v>
      </c>
      <c r="G25" s="3">
        <v>34606</v>
      </c>
      <c r="H25" s="3">
        <v>34607</v>
      </c>
      <c r="I25">
        <v>2</v>
      </c>
      <c r="J25">
        <v>4.54</v>
      </c>
      <c r="K25" t="s">
        <v>658</v>
      </c>
      <c r="L25" t="s">
        <v>660</v>
      </c>
      <c r="M25" t="s">
        <v>661</v>
      </c>
      <c r="N25" t="s">
        <v>662</v>
      </c>
      <c r="O25">
        <v>82520</v>
      </c>
      <c r="P25" t="s">
        <v>52</v>
      </c>
    </row>
    <row r="26" spans="1:16" x14ac:dyDescent="0.25">
      <c r="A26">
        <v>10272</v>
      </c>
      <c r="B26" s="5" t="str">
        <f>VLOOKUP(C26,Customers!A:C,2,FALSE)</f>
        <v>Rattlesnake Canyon Grocery</v>
      </c>
      <c r="C26" t="s">
        <v>587</v>
      </c>
      <c r="E26">
        <v>6</v>
      </c>
      <c r="F26" s="3">
        <v>34579</v>
      </c>
      <c r="G26" s="3">
        <v>34607</v>
      </c>
      <c r="H26" s="3">
        <v>34583</v>
      </c>
      <c r="I26">
        <v>2</v>
      </c>
      <c r="J26">
        <v>98.03</v>
      </c>
      <c r="K26" t="s">
        <v>588</v>
      </c>
      <c r="L26" t="s">
        <v>591</v>
      </c>
      <c r="M26" t="s">
        <v>592</v>
      </c>
      <c r="N26" t="s">
        <v>593</v>
      </c>
      <c r="O26">
        <v>87110</v>
      </c>
      <c r="P26" t="s">
        <v>52</v>
      </c>
    </row>
    <row r="27" spans="1:16" x14ac:dyDescent="0.25">
      <c r="A27">
        <v>10273</v>
      </c>
      <c r="B27" s="5" t="str">
        <f>VLOOKUP(C27,Customers!A:C,2,FALSE)</f>
        <v>QUICK-Stop</v>
      </c>
      <c r="C27" t="s">
        <v>575</v>
      </c>
      <c r="E27">
        <v>3</v>
      </c>
      <c r="F27" s="3">
        <v>34582</v>
      </c>
      <c r="G27" s="3">
        <v>34610</v>
      </c>
      <c r="H27" s="3">
        <v>34589</v>
      </c>
      <c r="I27">
        <v>3</v>
      </c>
      <c r="J27">
        <v>76.069999999999993</v>
      </c>
      <c r="K27" t="s">
        <v>576</v>
      </c>
      <c r="L27" t="s">
        <v>578</v>
      </c>
      <c r="M27" t="s">
        <v>579</v>
      </c>
      <c r="N27" t="s">
        <v>63</v>
      </c>
      <c r="O27">
        <v>1307</v>
      </c>
      <c r="P27" t="s">
        <v>122</v>
      </c>
    </row>
    <row r="28" spans="1:16" x14ac:dyDescent="0.25">
      <c r="A28">
        <v>10274</v>
      </c>
      <c r="B28" s="5" t="e">
        <f>VLOOKUP(C28,Customers!A:C,2,FALSE)</f>
        <v>#N/A</v>
      </c>
      <c r="E28">
        <v>6</v>
      </c>
      <c r="F28" s="3">
        <v>34583</v>
      </c>
      <c r="G28" s="3">
        <v>34611</v>
      </c>
      <c r="H28" s="3">
        <v>34593</v>
      </c>
      <c r="I28">
        <v>1</v>
      </c>
      <c r="J28">
        <v>6.01</v>
      </c>
      <c r="K28" t="s">
        <v>726</v>
      </c>
      <c r="L28" t="s">
        <v>728</v>
      </c>
      <c r="M28" t="s">
        <v>729</v>
      </c>
      <c r="N28" t="s">
        <v>63</v>
      </c>
      <c r="O28">
        <v>51100</v>
      </c>
      <c r="P28" t="s">
        <v>169</v>
      </c>
    </row>
    <row r="29" spans="1:16" x14ac:dyDescent="0.25">
      <c r="A29">
        <v>10275</v>
      </c>
      <c r="B29" s="5" t="str">
        <f>VLOOKUP(C29,Customers!A:C,2,FALSE)</f>
        <v>Magazzini Alimentari Riuniti</v>
      </c>
      <c r="C29" t="s">
        <v>478</v>
      </c>
      <c r="E29">
        <v>1</v>
      </c>
      <c r="F29" s="3">
        <v>34584</v>
      </c>
      <c r="G29" s="3">
        <v>34612</v>
      </c>
      <c r="H29" s="3">
        <v>34586</v>
      </c>
      <c r="I29">
        <v>1</v>
      </c>
      <c r="J29">
        <v>26.93</v>
      </c>
      <c r="K29" t="s">
        <v>479</v>
      </c>
      <c r="L29" t="s">
        <v>481</v>
      </c>
      <c r="M29" t="s">
        <v>482</v>
      </c>
      <c r="N29" t="s">
        <v>63</v>
      </c>
      <c r="O29">
        <v>24100</v>
      </c>
      <c r="P29" t="s">
        <v>318</v>
      </c>
    </row>
    <row r="30" spans="1:16" x14ac:dyDescent="0.25">
      <c r="A30">
        <v>10276</v>
      </c>
      <c r="B30" s="5" t="str">
        <f>VLOOKUP(C30,Customers!A:C,2,FALSE)</f>
        <v>Tortuga Restaurante</v>
      </c>
      <c r="C30" t="s">
        <v>693</v>
      </c>
      <c r="E30">
        <v>8</v>
      </c>
      <c r="F30" s="3">
        <v>34585</v>
      </c>
      <c r="G30" s="3">
        <v>34599</v>
      </c>
      <c r="H30" s="3">
        <v>34591</v>
      </c>
      <c r="I30">
        <v>3</v>
      </c>
      <c r="J30">
        <v>13.84</v>
      </c>
      <c r="K30" t="s">
        <v>694</v>
      </c>
      <c r="L30" t="s">
        <v>696</v>
      </c>
      <c r="M30" t="s">
        <v>130</v>
      </c>
      <c r="N30" t="s">
        <v>63</v>
      </c>
      <c r="O30">
        <v>5033</v>
      </c>
      <c r="P30" t="s">
        <v>131</v>
      </c>
    </row>
    <row r="31" spans="1:16" x14ac:dyDescent="0.25">
      <c r="A31">
        <v>10277</v>
      </c>
      <c r="B31" s="5" t="str">
        <f>VLOOKUP(C31,Customers!A:C,2,FALSE)</f>
        <v>Morgenstern Gesundkost</v>
      </c>
      <c r="C31" t="s">
        <v>503</v>
      </c>
      <c r="E31">
        <v>2</v>
      </c>
      <c r="F31" s="3">
        <v>34586</v>
      </c>
      <c r="G31" s="3">
        <v>34614</v>
      </c>
      <c r="H31" s="3">
        <v>34590</v>
      </c>
      <c r="I31">
        <v>3</v>
      </c>
      <c r="J31">
        <v>125.77</v>
      </c>
      <c r="K31" t="s">
        <v>504</v>
      </c>
      <c r="L31" t="s">
        <v>506</v>
      </c>
      <c r="M31" t="s">
        <v>507</v>
      </c>
      <c r="N31" t="s">
        <v>63</v>
      </c>
      <c r="O31">
        <v>4179</v>
      </c>
      <c r="P31" t="s">
        <v>122</v>
      </c>
    </row>
    <row r="32" spans="1:16" x14ac:dyDescent="0.25">
      <c r="A32">
        <v>10278</v>
      </c>
      <c r="B32" s="5" t="str">
        <f>VLOOKUP(C32,Customers!A:C,2,FALSE)</f>
        <v>Berglunds snabbkop</v>
      </c>
      <c r="C32" t="s">
        <v>146</v>
      </c>
      <c r="E32">
        <v>8</v>
      </c>
      <c r="F32" s="3">
        <v>34589</v>
      </c>
      <c r="G32" s="3">
        <v>34617</v>
      </c>
      <c r="H32" s="3">
        <v>34593</v>
      </c>
      <c r="I32">
        <v>2</v>
      </c>
      <c r="J32">
        <v>92.69</v>
      </c>
      <c r="K32" t="s">
        <v>147</v>
      </c>
      <c r="L32" t="s">
        <v>150</v>
      </c>
      <c r="M32" t="s">
        <v>151</v>
      </c>
      <c r="N32" t="s">
        <v>63</v>
      </c>
      <c r="O32" t="s">
        <v>152</v>
      </c>
      <c r="P32" t="s">
        <v>153</v>
      </c>
    </row>
    <row r="33" spans="1:16" x14ac:dyDescent="0.25">
      <c r="A33">
        <v>10279</v>
      </c>
      <c r="B33" s="5" t="str">
        <f>VLOOKUP(C33,Customers!A:C,2,FALSE)</f>
        <v>Lehmanns Marktstand</v>
      </c>
      <c r="C33" t="s">
        <v>441</v>
      </c>
      <c r="E33">
        <v>8</v>
      </c>
      <c r="F33" s="3">
        <v>34590</v>
      </c>
      <c r="G33" s="3">
        <v>34618</v>
      </c>
      <c r="H33" s="3">
        <v>34593</v>
      </c>
      <c r="I33">
        <v>2</v>
      </c>
      <c r="J33">
        <v>25.83</v>
      </c>
      <c r="K33" t="s">
        <v>442</v>
      </c>
      <c r="L33" t="s">
        <v>444</v>
      </c>
      <c r="M33" t="s">
        <v>445</v>
      </c>
      <c r="N33" t="s">
        <v>63</v>
      </c>
      <c r="O33">
        <v>60528</v>
      </c>
      <c r="P33" t="s">
        <v>122</v>
      </c>
    </row>
    <row r="34" spans="1:16" x14ac:dyDescent="0.25">
      <c r="A34">
        <v>10280</v>
      </c>
      <c r="B34" s="5" t="str">
        <f>VLOOKUP(C34,Customers!A:C,2,FALSE)</f>
        <v>Berglunds snabbkop</v>
      </c>
      <c r="C34" t="s">
        <v>146</v>
      </c>
      <c r="E34">
        <v>2</v>
      </c>
      <c r="F34" s="3">
        <v>34591</v>
      </c>
      <c r="G34" s="3">
        <v>34619</v>
      </c>
      <c r="H34" s="3">
        <v>34620</v>
      </c>
      <c r="I34">
        <v>1</v>
      </c>
      <c r="J34">
        <v>8.98</v>
      </c>
      <c r="K34" t="s">
        <v>147</v>
      </c>
      <c r="L34" t="s">
        <v>150</v>
      </c>
      <c r="M34" t="s">
        <v>151</v>
      </c>
      <c r="N34" t="s">
        <v>63</v>
      </c>
      <c r="O34" t="s">
        <v>152</v>
      </c>
      <c r="P34" t="s">
        <v>153</v>
      </c>
    </row>
    <row r="35" spans="1:16" x14ac:dyDescent="0.25">
      <c r="A35">
        <v>10281</v>
      </c>
      <c r="B35" s="5" t="str">
        <f>VLOOKUP(C35,Customers!A:C,2,FALSE)</f>
        <v>Romero y tomillo</v>
      </c>
      <c r="C35" t="s">
        <v>615</v>
      </c>
      <c r="E35">
        <v>4</v>
      </c>
      <c r="F35" s="3">
        <v>34591</v>
      </c>
      <c r="G35" s="3">
        <v>34605</v>
      </c>
      <c r="H35" s="3">
        <v>34598</v>
      </c>
      <c r="I35">
        <v>1</v>
      </c>
      <c r="J35">
        <v>2.94</v>
      </c>
      <c r="K35" t="s">
        <v>616</v>
      </c>
      <c r="L35" t="s">
        <v>618</v>
      </c>
      <c r="M35" t="s">
        <v>176</v>
      </c>
      <c r="N35" t="s">
        <v>63</v>
      </c>
      <c r="O35">
        <v>28001</v>
      </c>
      <c r="P35" t="s">
        <v>177</v>
      </c>
    </row>
    <row r="36" spans="1:16" x14ac:dyDescent="0.25">
      <c r="A36">
        <v>10282</v>
      </c>
      <c r="B36" s="5" t="str">
        <f>VLOOKUP(C36,Customers!A:C,2,FALSE)</f>
        <v>Romero y tomillo</v>
      </c>
      <c r="C36" t="s">
        <v>615</v>
      </c>
      <c r="E36">
        <v>4</v>
      </c>
      <c r="F36" s="3">
        <v>34592</v>
      </c>
      <c r="G36" s="3">
        <v>34620</v>
      </c>
      <c r="H36" s="3">
        <v>34598</v>
      </c>
      <c r="I36">
        <v>1</v>
      </c>
      <c r="J36">
        <v>12.69</v>
      </c>
      <c r="K36" t="s">
        <v>616</v>
      </c>
      <c r="L36" t="s">
        <v>618</v>
      </c>
      <c r="M36" t="s">
        <v>176</v>
      </c>
      <c r="N36" t="s">
        <v>63</v>
      </c>
      <c r="O36">
        <v>28001</v>
      </c>
      <c r="P36" t="s">
        <v>177</v>
      </c>
    </row>
    <row r="37" spans="1:16" x14ac:dyDescent="0.25">
      <c r="A37">
        <v>10283</v>
      </c>
      <c r="B37" s="5" t="str">
        <f>VLOOKUP(C37,Customers!A:C,2,FALSE)</f>
        <v>LILA-Supermercado</v>
      </c>
      <c r="C37" t="s">
        <v>455</v>
      </c>
      <c r="E37">
        <v>3</v>
      </c>
      <c r="F37" s="3">
        <v>34593</v>
      </c>
      <c r="G37" s="3">
        <v>34621</v>
      </c>
      <c r="H37" s="3">
        <v>34600</v>
      </c>
      <c r="I37">
        <v>3</v>
      </c>
      <c r="J37">
        <v>84.81</v>
      </c>
      <c r="K37" t="s">
        <v>456</v>
      </c>
      <c r="L37" t="s">
        <v>458</v>
      </c>
      <c r="M37" t="s">
        <v>459</v>
      </c>
      <c r="N37" t="s">
        <v>460</v>
      </c>
      <c r="O37">
        <v>3508</v>
      </c>
      <c r="P37" t="s">
        <v>362</v>
      </c>
    </row>
    <row r="38" spans="1:16" x14ac:dyDescent="0.25">
      <c r="A38">
        <v>10284</v>
      </c>
      <c r="B38" s="5" t="str">
        <f>VLOOKUP(C38,Customers!A:C,2,FALSE)</f>
        <v>Lehmanns Marktstand</v>
      </c>
      <c r="C38" t="s">
        <v>441</v>
      </c>
      <c r="E38">
        <v>4</v>
      </c>
      <c r="F38" s="3">
        <v>34596</v>
      </c>
      <c r="G38" s="3">
        <v>34624</v>
      </c>
      <c r="H38" s="3">
        <v>34604</v>
      </c>
      <c r="I38">
        <v>1</v>
      </c>
      <c r="J38">
        <v>76.56</v>
      </c>
      <c r="K38" t="s">
        <v>442</v>
      </c>
      <c r="L38" t="s">
        <v>444</v>
      </c>
      <c r="M38" t="s">
        <v>445</v>
      </c>
      <c r="N38" t="s">
        <v>63</v>
      </c>
      <c r="O38">
        <v>60528</v>
      </c>
      <c r="P38" t="s">
        <v>122</v>
      </c>
    </row>
    <row r="39" spans="1:16" x14ac:dyDescent="0.25">
      <c r="A39">
        <v>10285</v>
      </c>
      <c r="B39" s="5" t="str">
        <f>VLOOKUP(C39,Customers!A:C,2,FALSE)</f>
        <v>QUICK-Stop</v>
      </c>
      <c r="C39" t="s">
        <v>575</v>
      </c>
      <c r="E39">
        <v>1</v>
      </c>
      <c r="F39" s="3">
        <v>34597</v>
      </c>
      <c r="G39" s="3">
        <v>34625</v>
      </c>
      <c r="H39" s="3">
        <v>34603</v>
      </c>
      <c r="I39">
        <v>2</v>
      </c>
      <c r="J39">
        <v>76.83</v>
      </c>
      <c r="K39" t="s">
        <v>576</v>
      </c>
      <c r="L39" t="s">
        <v>578</v>
      </c>
      <c r="M39" t="s">
        <v>579</v>
      </c>
      <c r="N39" t="s">
        <v>63</v>
      </c>
      <c r="O39">
        <v>1307</v>
      </c>
      <c r="P39" t="s">
        <v>122</v>
      </c>
    </row>
    <row r="40" spans="1:16" x14ac:dyDescent="0.25">
      <c r="A40">
        <v>10286</v>
      </c>
      <c r="B40" s="5" t="str">
        <f>VLOOKUP(C40,Customers!A:C,2,FALSE)</f>
        <v>QUICK-Stop</v>
      </c>
      <c r="C40" t="s">
        <v>575</v>
      </c>
      <c r="E40">
        <v>8</v>
      </c>
      <c r="F40" s="3">
        <v>34598</v>
      </c>
      <c r="G40" s="3">
        <v>34626</v>
      </c>
      <c r="H40" s="3">
        <v>34607</v>
      </c>
      <c r="I40">
        <v>3</v>
      </c>
      <c r="J40">
        <v>229.24</v>
      </c>
      <c r="K40" t="s">
        <v>576</v>
      </c>
      <c r="L40" t="s">
        <v>578</v>
      </c>
      <c r="M40" t="s">
        <v>579</v>
      </c>
      <c r="N40" t="s">
        <v>63</v>
      </c>
      <c r="O40">
        <v>1307</v>
      </c>
      <c r="P40" t="s">
        <v>122</v>
      </c>
    </row>
    <row r="41" spans="1:16" x14ac:dyDescent="0.25">
      <c r="A41">
        <v>10287</v>
      </c>
      <c r="B41" s="5" t="str">
        <f>VLOOKUP(C41,Customers!A:C,2,FALSE)</f>
        <v>Ricardo Adocicados</v>
      </c>
      <c r="C41" t="s">
        <v>603</v>
      </c>
      <c r="E41">
        <v>8</v>
      </c>
      <c r="F41" s="3">
        <v>34599</v>
      </c>
      <c r="G41" s="3">
        <v>34627</v>
      </c>
      <c r="H41" s="3">
        <v>34605</v>
      </c>
      <c r="I41">
        <v>3</v>
      </c>
      <c r="J41">
        <v>12.76</v>
      </c>
      <c r="K41" t="s">
        <v>604</v>
      </c>
      <c r="L41" t="s">
        <v>606</v>
      </c>
      <c r="M41" t="s">
        <v>369</v>
      </c>
      <c r="N41" t="s">
        <v>370</v>
      </c>
      <c r="O41" t="s">
        <v>607</v>
      </c>
      <c r="P41" t="s">
        <v>234</v>
      </c>
    </row>
    <row r="42" spans="1:16" x14ac:dyDescent="0.25">
      <c r="A42">
        <v>10288</v>
      </c>
      <c r="B42" s="5" t="str">
        <f>VLOOKUP(C42,Customers!A:C,2,FALSE)</f>
        <v>Reggiani Caseifici</v>
      </c>
      <c r="C42" t="s">
        <v>596</v>
      </c>
      <c r="E42">
        <v>4</v>
      </c>
      <c r="F42" s="3">
        <v>34600</v>
      </c>
      <c r="G42" s="3">
        <v>34628</v>
      </c>
      <c r="H42" s="3">
        <v>34611</v>
      </c>
      <c r="I42">
        <v>1</v>
      </c>
      <c r="J42">
        <v>7.45</v>
      </c>
      <c r="K42" t="s">
        <v>597</v>
      </c>
      <c r="L42" t="s">
        <v>599</v>
      </c>
      <c r="M42" t="s">
        <v>600</v>
      </c>
      <c r="N42" t="s">
        <v>63</v>
      </c>
      <c r="O42">
        <v>42100</v>
      </c>
      <c r="P42" t="s">
        <v>318</v>
      </c>
    </row>
    <row r="43" spans="1:16" x14ac:dyDescent="0.25">
      <c r="A43">
        <v>10289</v>
      </c>
      <c r="B43" s="5" t="str">
        <f>VLOOKUP(C43,Customers!A:C,2,FALSE)</f>
        <v>B's Beverages</v>
      </c>
      <c r="C43" t="s">
        <v>198</v>
      </c>
      <c r="E43">
        <v>7</v>
      </c>
      <c r="F43" s="3">
        <v>34603</v>
      </c>
      <c r="G43" s="3">
        <v>34631</v>
      </c>
      <c r="H43" s="3">
        <v>34605</v>
      </c>
      <c r="I43">
        <v>3</v>
      </c>
      <c r="J43">
        <v>22.77</v>
      </c>
      <c r="K43" t="s">
        <v>199</v>
      </c>
      <c r="L43" t="s">
        <v>201</v>
      </c>
      <c r="M43" t="s">
        <v>82</v>
      </c>
      <c r="N43" t="s">
        <v>63</v>
      </c>
      <c r="O43" t="s">
        <v>202</v>
      </c>
      <c r="P43" t="s">
        <v>84</v>
      </c>
    </row>
    <row r="44" spans="1:16" x14ac:dyDescent="0.25">
      <c r="A44">
        <v>10290</v>
      </c>
      <c r="B44" s="5" t="str">
        <f>VLOOKUP(C44,Customers!A:C,2,FALSE)</f>
        <v>Comercio Mineiro</v>
      </c>
      <c r="C44" t="s">
        <v>226</v>
      </c>
      <c r="E44">
        <v>8</v>
      </c>
      <c r="F44" s="3">
        <v>34604</v>
      </c>
      <c r="G44" s="3">
        <v>34632</v>
      </c>
      <c r="H44" s="3">
        <v>34611</v>
      </c>
      <c r="I44">
        <v>1</v>
      </c>
      <c r="J44">
        <v>79.7</v>
      </c>
      <c r="K44" t="s">
        <v>227</v>
      </c>
      <c r="L44" t="s">
        <v>230</v>
      </c>
      <c r="M44" t="s">
        <v>231</v>
      </c>
      <c r="N44" t="s">
        <v>232</v>
      </c>
      <c r="O44" t="s">
        <v>233</v>
      </c>
      <c r="P44" t="s">
        <v>234</v>
      </c>
    </row>
    <row r="45" spans="1:16" x14ac:dyDescent="0.25">
      <c r="A45">
        <v>10291</v>
      </c>
      <c r="B45" s="5" t="str">
        <f>VLOOKUP(C45,Customers!A:C,2,FALSE)</f>
        <v>Que Delicia</v>
      </c>
      <c r="C45" t="s">
        <v>562</v>
      </c>
      <c r="E45">
        <v>6</v>
      </c>
      <c r="F45" s="3">
        <v>34604</v>
      </c>
      <c r="G45" s="3">
        <v>34632</v>
      </c>
      <c r="H45" s="3">
        <v>34612</v>
      </c>
      <c r="I45">
        <v>2</v>
      </c>
      <c r="J45">
        <v>6.4</v>
      </c>
      <c r="K45" t="s">
        <v>563</v>
      </c>
      <c r="L45" t="s">
        <v>565</v>
      </c>
      <c r="M45" t="s">
        <v>369</v>
      </c>
      <c r="N45" t="s">
        <v>370</v>
      </c>
      <c r="O45" t="s">
        <v>566</v>
      </c>
      <c r="P45" t="s">
        <v>234</v>
      </c>
    </row>
    <row r="46" spans="1:16" x14ac:dyDescent="0.25">
      <c r="A46">
        <v>10292</v>
      </c>
      <c r="B46" s="5" t="str">
        <f>VLOOKUP(C46,Customers!A:C,2,FALSE)</f>
        <v>Tradicao Hipermercados</v>
      </c>
      <c r="C46" t="s">
        <v>698</v>
      </c>
      <c r="E46">
        <v>1</v>
      </c>
      <c r="F46" s="3">
        <v>34605</v>
      </c>
      <c r="G46" s="3">
        <v>34633</v>
      </c>
      <c r="H46" s="3">
        <v>34610</v>
      </c>
      <c r="I46">
        <v>2</v>
      </c>
      <c r="J46">
        <v>1.35</v>
      </c>
      <c r="K46" t="s">
        <v>699</v>
      </c>
      <c r="L46" t="s">
        <v>701</v>
      </c>
      <c r="M46" t="s">
        <v>231</v>
      </c>
      <c r="N46" t="s">
        <v>232</v>
      </c>
      <c r="O46" t="s">
        <v>702</v>
      </c>
      <c r="P46" t="s">
        <v>234</v>
      </c>
    </row>
    <row r="47" spans="1:16" x14ac:dyDescent="0.25">
      <c r="A47">
        <v>10293</v>
      </c>
      <c r="B47" s="5" t="str">
        <f>VLOOKUP(C47,Customers!A:C,2,FALSE)</f>
        <v>Tortuga Restaurante</v>
      </c>
      <c r="C47" t="s">
        <v>693</v>
      </c>
      <c r="E47">
        <v>1</v>
      </c>
      <c r="F47" s="3">
        <v>34606</v>
      </c>
      <c r="G47" s="3">
        <v>34634</v>
      </c>
      <c r="H47" s="3">
        <v>34619</v>
      </c>
      <c r="I47">
        <v>3</v>
      </c>
      <c r="J47">
        <v>21.18</v>
      </c>
      <c r="K47" t="s">
        <v>694</v>
      </c>
      <c r="L47" t="s">
        <v>696</v>
      </c>
      <c r="M47" t="s">
        <v>130</v>
      </c>
      <c r="N47" t="s">
        <v>63</v>
      </c>
      <c r="O47">
        <v>5033</v>
      </c>
      <c r="P47" t="s">
        <v>131</v>
      </c>
    </row>
    <row r="48" spans="1:16" x14ac:dyDescent="0.25">
      <c r="A48">
        <v>10294</v>
      </c>
      <c r="B48" s="5" t="str">
        <f>VLOOKUP(C48,Customers!A:C,2,FALSE)</f>
        <v>Rattlesnake Canyon Grocery</v>
      </c>
      <c r="C48" t="s">
        <v>587</v>
      </c>
      <c r="E48">
        <v>4</v>
      </c>
      <c r="F48" s="3">
        <v>34607</v>
      </c>
      <c r="G48" s="3">
        <v>34635</v>
      </c>
      <c r="H48" s="3">
        <v>34613</v>
      </c>
      <c r="I48">
        <v>2</v>
      </c>
      <c r="J48">
        <v>147.26</v>
      </c>
      <c r="K48" t="s">
        <v>588</v>
      </c>
      <c r="L48" t="s">
        <v>591</v>
      </c>
      <c r="M48" t="s">
        <v>592</v>
      </c>
      <c r="N48" t="s">
        <v>593</v>
      </c>
      <c r="O48">
        <v>87110</v>
      </c>
      <c r="P48" t="s">
        <v>52</v>
      </c>
    </row>
    <row r="49" spans="1:16" x14ac:dyDescent="0.25">
      <c r="A49">
        <v>10295</v>
      </c>
      <c r="B49" s="5" t="e">
        <f>VLOOKUP(C49,Customers!A:C,2,FALSE)</f>
        <v>#N/A</v>
      </c>
      <c r="E49">
        <v>2</v>
      </c>
      <c r="F49" s="3">
        <v>34610</v>
      </c>
      <c r="G49" s="3">
        <v>34638</v>
      </c>
      <c r="H49" s="3">
        <v>34618</v>
      </c>
      <c r="I49">
        <v>2</v>
      </c>
      <c r="J49">
        <v>1.1499999999999999</v>
      </c>
      <c r="K49" t="s">
        <v>726</v>
      </c>
      <c r="L49" t="s">
        <v>728</v>
      </c>
      <c r="M49" t="s">
        <v>729</v>
      </c>
      <c r="N49" t="s">
        <v>63</v>
      </c>
      <c r="O49">
        <v>51100</v>
      </c>
      <c r="P49" t="s">
        <v>169</v>
      </c>
    </row>
    <row r="50" spans="1:16" x14ac:dyDescent="0.25">
      <c r="A50">
        <v>10296</v>
      </c>
      <c r="B50" s="5" t="str">
        <f>VLOOKUP(C50,Customers!A:C,2,FALSE)</f>
        <v>LILA-Supermercado</v>
      </c>
      <c r="C50" t="s">
        <v>455</v>
      </c>
      <c r="E50">
        <v>6</v>
      </c>
      <c r="F50" s="3">
        <v>34611</v>
      </c>
      <c r="G50" s="3">
        <v>34639</v>
      </c>
      <c r="H50" s="3">
        <v>34619</v>
      </c>
      <c r="I50">
        <v>1</v>
      </c>
      <c r="J50">
        <v>0.12</v>
      </c>
      <c r="K50" t="s">
        <v>456</v>
      </c>
      <c r="L50" t="s">
        <v>458</v>
      </c>
      <c r="M50" t="s">
        <v>459</v>
      </c>
      <c r="N50" t="s">
        <v>460</v>
      </c>
      <c r="O50">
        <v>3508</v>
      </c>
      <c r="P50" t="s">
        <v>362</v>
      </c>
    </row>
    <row r="51" spans="1:16" x14ac:dyDescent="0.25">
      <c r="A51">
        <v>10297</v>
      </c>
      <c r="B51" s="5" t="str">
        <f>VLOOKUP(C51,Customers!A:C,2,FALSE)</f>
        <v>Blondel pere et fils</v>
      </c>
      <c r="C51" t="s">
        <v>163</v>
      </c>
      <c r="E51">
        <v>5</v>
      </c>
      <c r="F51" s="3">
        <v>34612</v>
      </c>
      <c r="G51" s="3">
        <v>34654</v>
      </c>
      <c r="H51" s="3">
        <v>34618</v>
      </c>
      <c r="I51">
        <v>2</v>
      </c>
      <c r="J51">
        <v>5.74</v>
      </c>
      <c r="K51" t="s">
        <v>164</v>
      </c>
      <c r="L51" t="s">
        <v>167</v>
      </c>
      <c r="M51" t="s">
        <v>168</v>
      </c>
      <c r="N51" t="s">
        <v>63</v>
      </c>
      <c r="O51">
        <v>67000</v>
      </c>
      <c r="P51" t="s">
        <v>169</v>
      </c>
    </row>
    <row r="52" spans="1:16" x14ac:dyDescent="0.25">
      <c r="A52">
        <v>10298</v>
      </c>
      <c r="B52" s="5" t="str">
        <f>VLOOKUP(C52,Customers!A:C,2,FALSE)</f>
        <v>Hungry Owl All-Night Grocers</v>
      </c>
      <c r="C52" t="s">
        <v>389</v>
      </c>
      <c r="E52">
        <v>6</v>
      </c>
      <c r="F52" s="3">
        <v>34613</v>
      </c>
      <c r="G52" s="3">
        <v>34641</v>
      </c>
      <c r="H52" s="3">
        <v>34619</v>
      </c>
      <c r="I52">
        <v>2</v>
      </c>
      <c r="J52">
        <v>168.22</v>
      </c>
      <c r="K52" t="s">
        <v>390</v>
      </c>
      <c r="L52" t="s">
        <v>392</v>
      </c>
      <c r="M52" t="s">
        <v>393</v>
      </c>
      <c r="N52" t="s">
        <v>394</v>
      </c>
      <c r="O52" t="s">
        <v>63</v>
      </c>
      <c r="P52" t="s">
        <v>395</v>
      </c>
    </row>
    <row r="53" spans="1:16" x14ac:dyDescent="0.25">
      <c r="A53">
        <v>10299</v>
      </c>
      <c r="B53" s="5" t="str">
        <f>VLOOKUP(C53,Customers!A:C,2,FALSE)</f>
        <v>Ricardo Adocicados</v>
      </c>
      <c r="C53" t="s">
        <v>603</v>
      </c>
      <c r="E53">
        <v>4</v>
      </c>
      <c r="F53" s="3">
        <v>34614</v>
      </c>
      <c r="G53" s="3">
        <v>34642</v>
      </c>
      <c r="H53" s="3">
        <v>34621</v>
      </c>
      <c r="I53">
        <v>2</v>
      </c>
      <c r="J53">
        <v>29.76</v>
      </c>
      <c r="K53" t="s">
        <v>604</v>
      </c>
      <c r="L53" t="s">
        <v>606</v>
      </c>
      <c r="M53" t="s">
        <v>369</v>
      </c>
      <c r="N53" t="s">
        <v>370</v>
      </c>
      <c r="O53" t="s">
        <v>607</v>
      </c>
      <c r="P53" t="s">
        <v>234</v>
      </c>
    </row>
    <row r="54" spans="1:16" x14ac:dyDescent="0.25">
      <c r="A54">
        <v>10300</v>
      </c>
      <c r="B54" s="5" t="str">
        <f>VLOOKUP(C54,Customers!A:C,2,FALSE)</f>
        <v>Magazzini Alimentari Riuniti</v>
      </c>
      <c r="C54" t="s">
        <v>478</v>
      </c>
      <c r="E54">
        <v>2</v>
      </c>
      <c r="F54" s="3">
        <v>34617</v>
      </c>
      <c r="G54" s="3">
        <v>34645</v>
      </c>
      <c r="H54" s="3">
        <v>34626</v>
      </c>
      <c r="I54">
        <v>2</v>
      </c>
      <c r="J54">
        <v>17.68</v>
      </c>
      <c r="K54" t="s">
        <v>479</v>
      </c>
      <c r="L54" t="s">
        <v>481</v>
      </c>
      <c r="M54" t="s">
        <v>482</v>
      </c>
      <c r="N54" t="s">
        <v>63</v>
      </c>
      <c r="O54">
        <v>24100</v>
      </c>
      <c r="P54" t="s">
        <v>318</v>
      </c>
    </row>
    <row r="55" spans="1:16" x14ac:dyDescent="0.25">
      <c r="A55">
        <v>10301</v>
      </c>
      <c r="B55" s="5" t="str">
        <f>VLOOKUP(C55,Customers!A:C,2,FALSE)</f>
        <v>Die Wandernde Kuh</v>
      </c>
      <c r="C55" t="s">
        <v>732</v>
      </c>
      <c r="E55">
        <v>8</v>
      </c>
      <c r="F55" s="3">
        <v>34617</v>
      </c>
      <c r="G55" s="3">
        <v>34645</v>
      </c>
      <c r="H55" s="3">
        <v>34625</v>
      </c>
      <c r="I55">
        <v>2</v>
      </c>
      <c r="J55">
        <v>45.08</v>
      </c>
      <c r="K55" t="s">
        <v>733</v>
      </c>
      <c r="L55" t="s">
        <v>735</v>
      </c>
      <c r="M55" t="s">
        <v>736</v>
      </c>
      <c r="N55" t="s">
        <v>63</v>
      </c>
      <c r="O55">
        <v>70563</v>
      </c>
      <c r="P55" t="s">
        <v>122</v>
      </c>
    </row>
    <row r="56" spans="1:16" x14ac:dyDescent="0.25">
      <c r="A56">
        <v>10302</v>
      </c>
      <c r="B56" s="5" t="str">
        <f>VLOOKUP(C56,Customers!A:C,2,FALSE)</f>
        <v>Supremes delices</v>
      </c>
      <c r="C56" t="s">
        <v>665</v>
      </c>
      <c r="E56">
        <v>4</v>
      </c>
      <c r="F56" s="3">
        <v>34618</v>
      </c>
      <c r="G56" s="3">
        <v>34646</v>
      </c>
      <c r="H56" s="3">
        <v>34647</v>
      </c>
      <c r="I56">
        <v>2</v>
      </c>
      <c r="J56">
        <v>6.27</v>
      </c>
      <c r="K56" t="s">
        <v>666</v>
      </c>
      <c r="L56" t="s">
        <v>668</v>
      </c>
      <c r="M56" t="s">
        <v>669</v>
      </c>
      <c r="N56" t="s">
        <v>63</v>
      </c>
      <c r="O56" t="s">
        <v>670</v>
      </c>
      <c r="P56" t="s">
        <v>491</v>
      </c>
    </row>
    <row r="57" spans="1:16" x14ac:dyDescent="0.25">
      <c r="A57">
        <v>10303</v>
      </c>
      <c r="B57" s="5" t="str">
        <f>VLOOKUP(C57,Customers!A:C,2,FALSE)</f>
        <v>Godos Cocina Tipica</v>
      </c>
      <c r="C57" t="s">
        <v>336</v>
      </c>
      <c r="E57">
        <v>7</v>
      </c>
      <c r="F57" s="3">
        <v>34619</v>
      </c>
      <c r="G57" s="3">
        <v>34647</v>
      </c>
      <c r="H57" s="3">
        <v>34626</v>
      </c>
      <c r="I57">
        <v>2</v>
      </c>
      <c r="J57">
        <v>107.83</v>
      </c>
      <c r="K57" t="s">
        <v>337</v>
      </c>
      <c r="L57" t="s">
        <v>339</v>
      </c>
      <c r="M57" t="s">
        <v>340</v>
      </c>
      <c r="N57" t="s">
        <v>63</v>
      </c>
      <c r="O57">
        <v>41101</v>
      </c>
      <c r="P57" t="s">
        <v>177</v>
      </c>
    </row>
    <row r="58" spans="1:16" x14ac:dyDescent="0.25">
      <c r="A58">
        <v>10304</v>
      </c>
      <c r="B58" s="5" t="str">
        <f>VLOOKUP(C58,Customers!A:C,2,FALSE)</f>
        <v>Tortuga Restaurante</v>
      </c>
      <c r="C58" t="s">
        <v>693</v>
      </c>
      <c r="E58">
        <v>1</v>
      </c>
      <c r="F58" s="3">
        <v>34620</v>
      </c>
      <c r="G58" s="3">
        <v>34648</v>
      </c>
      <c r="H58" s="3">
        <v>34625</v>
      </c>
      <c r="I58">
        <v>2</v>
      </c>
      <c r="J58">
        <v>63.79</v>
      </c>
      <c r="K58" t="s">
        <v>694</v>
      </c>
      <c r="L58" t="s">
        <v>696</v>
      </c>
      <c r="M58" t="s">
        <v>130</v>
      </c>
      <c r="N58" t="s">
        <v>63</v>
      </c>
      <c r="O58">
        <v>5033</v>
      </c>
      <c r="P58" t="s">
        <v>131</v>
      </c>
    </row>
    <row r="59" spans="1:16" x14ac:dyDescent="0.25">
      <c r="A59">
        <v>10305</v>
      </c>
      <c r="B59" s="5" t="str">
        <f>VLOOKUP(C59,Customers!A:C,2,FALSE)</f>
        <v>Old World Delicatessen</v>
      </c>
      <c r="C59" t="s">
        <v>522</v>
      </c>
      <c r="E59">
        <v>8</v>
      </c>
      <c r="F59" s="3">
        <v>34621</v>
      </c>
      <c r="G59" s="3">
        <v>34649</v>
      </c>
      <c r="H59" s="3">
        <v>34647</v>
      </c>
      <c r="I59">
        <v>3</v>
      </c>
      <c r="J59">
        <v>257.62</v>
      </c>
      <c r="K59" t="s">
        <v>523</v>
      </c>
      <c r="L59" t="s">
        <v>525</v>
      </c>
      <c r="M59" t="s">
        <v>526</v>
      </c>
      <c r="N59" t="s">
        <v>527</v>
      </c>
      <c r="O59">
        <v>99508</v>
      </c>
      <c r="P59" t="s">
        <v>52</v>
      </c>
    </row>
    <row r="60" spans="1:16" x14ac:dyDescent="0.25">
      <c r="A60">
        <v>10306</v>
      </c>
      <c r="B60" s="5" t="str">
        <f>VLOOKUP(C60,Customers!A:C,2,FALSE)</f>
        <v>Romero y tomillo</v>
      </c>
      <c r="C60" t="s">
        <v>615</v>
      </c>
      <c r="E60">
        <v>1</v>
      </c>
      <c r="F60" s="3">
        <v>34624</v>
      </c>
      <c r="G60" s="3">
        <v>34652</v>
      </c>
      <c r="H60" s="3">
        <v>34631</v>
      </c>
      <c r="I60">
        <v>3</v>
      </c>
      <c r="J60">
        <v>7.56</v>
      </c>
      <c r="K60" t="s">
        <v>616</v>
      </c>
      <c r="L60" t="s">
        <v>618</v>
      </c>
      <c r="M60" t="s">
        <v>176</v>
      </c>
      <c r="N60" t="s">
        <v>63</v>
      </c>
      <c r="O60">
        <v>28001</v>
      </c>
      <c r="P60" t="s">
        <v>177</v>
      </c>
    </row>
    <row r="61" spans="1:16" x14ac:dyDescent="0.25">
      <c r="A61">
        <v>10307</v>
      </c>
      <c r="B61" s="5" t="str">
        <f>VLOOKUP(C61,Customers!A:C,2,FALSE)</f>
        <v>Lonesome Pine Restaurant</v>
      </c>
      <c r="C61" t="s">
        <v>471</v>
      </c>
      <c r="E61">
        <v>2</v>
      </c>
      <c r="F61" s="3">
        <v>34625</v>
      </c>
      <c r="G61" s="3">
        <v>34653</v>
      </c>
      <c r="H61" s="3">
        <v>34633</v>
      </c>
      <c r="I61">
        <v>2</v>
      </c>
      <c r="J61">
        <v>0.56000000000000005</v>
      </c>
      <c r="K61" t="s">
        <v>472</v>
      </c>
      <c r="L61" t="s">
        <v>474</v>
      </c>
      <c r="M61" t="s">
        <v>475</v>
      </c>
      <c r="N61" t="s">
        <v>354</v>
      </c>
      <c r="O61">
        <v>97219</v>
      </c>
      <c r="P61" t="s">
        <v>52</v>
      </c>
    </row>
    <row r="62" spans="1:16" x14ac:dyDescent="0.25">
      <c r="A62">
        <v>10308</v>
      </c>
      <c r="B62" s="5" t="str">
        <f>VLOOKUP(C62,Customers!A:C,2,FALSE)</f>
        <v>Ana Trujillo Emparedados y helados</v>
      </c>
      <c r="C62" t="s">
        <v>125</v>
      </c>
      <c r="E62">
        <v>7</v>
      </c>
      <c r="F62" s="3">
        <v>34626</v>
      </c>
      <c r="G62" s="3">
        <v>34654</v>
      </c>
      <c r="H62" s="3">
        <v>34632</v>
      </c>
      <c r="I62">
        <v>3</v>
      </c>
      <c r="J62">
        <v>1.61</v>
      </c>
      <c r="K62" t="s">
        <v>126</v>
      </c>
      <c r="L62" t="s">
        <v>129</v>
      </c>
      <c r="M62" t="s">
        <v>130</v>
      </c>
      <c r="N62" t="s">
        <v>63</v>
      </c>
      <c r="O62">
        <v>5021</v>
      </c>
      <c r="P62" t="s">
        <v>131</v>
      </c>
    </row>
    <row r="63" spans="1:16" x14ac:dyDescent="0.25">
      <c r="A63">
        <v>10309</v>
      </c>
      <c r="B63" s="5" t="str">
        <f>VLOOKUP(C63,Customers!A:C,2,FALSE)</f>
        <v>Hungry Owl All-Night Grocers</v>
      </c>
      <c r="C63" t="s">
        <v>389</v>
      </c>
      <c r="E63">
        <v>3</v>
      </c>
      <c r="F63" s="3">
        <v>34627</v>
      </c>
      <c r="G63" s="3">
        <v>34655</v>
      </c>
      <c r="H63" s="3">
        <v>34661</v>
      </c>
      <c r="I63">
        <v>1</v>
      </c>
      <c r="J63">
        <v>47.3</v>
      </c>
      <c r="K63" t="s">
        <v>390</v>
      </c>
      <c r="L63" t="s">
        <v>392</v>
      </c>
      <c r="M63" t="s">
        <v>393</v>
      </c>
      <c r="N63" t="s">
        <v>394</v>
      </c>
      <c r="O63" t="s">
        <v>63</v>
      </c>
      <c r="P63" t="s">
        <v>395</v>
      </c>
    </row>
    <row r="64" spans="1:16" ht="30" x14ac:dyDescent="0.25">
      <c r="A64">
        <v>10310</v>
      </c>
      <c r="B64" s="5" t="str">
        <f>VLOOKUP(C64,Customers!A:C,2,FALSE)</f>
        <v>The Big Cheese</v>
      </c>
      <c r="C64" t="s">
        <v>673</v>
      </c>
      <c r="E64">
        <v>8</v>
      </c>
      <c r="F64" s="3">
        <v>34628</v>
      </c>
      <c r="G64" s="3">
        <v>34656</v>
      </c>
      <c r="H64" s="3">
        <v>34635</v>
      </c>
      <c r="I64">
        <v>2</v>
      </c>
      <c r="J64">
        <v>17.52</v>
      </c>
      <c r="K64" t="s">
        <v>674</v>
      </c>
      <c r="L64" s="1" t="s">
        <v>676</v>
      </c>
      <c r="M64" t="s">
        <v>475</v>
      </c>
      <c r="N64" t="s">
        <v>354</v>
      </c>
      <c r="O64">
        <v>97201</v>
      </c>
      <c r="P64" t="s">
        <v>52</v>
      </c>
    </row>
    <row r="65" spans="1:16" x14ac:dyDescent="0.25">
      <c r="A65">
        <v>10311</v>
      </c>
      <c r="B65" s="5" t="str">
        <f>VLOOKUP(C65,Customers!A:C,2,FALSE)</f>
        <v>Du monde entier</v>
      </c>
      <c r="C65" t="s">
        <v>250</v>
      </c>
      <c r="E65">
        <v>1</v>
      </c>
      <c r="F65" s="3">
        <v>34628</v>
      </c>
      <c r="G65" s="3">
        <v>34642</v>
      </c>
      <c r="H65" s="3">
        <v>34634</v>
      </c>
      <c r="I65">
        <v>3</v>
      </c>
      <c r="J65">
        <v>24.69</v>
      </c>
      <c r="K65" t="s">
        <v>251</v>
      </c>
      <c r="L65" t="s">
        <v>253</v>
      </c>
      <c r="M65" t="s">
        <v>254</v>
      </c>
      <c r="N65" t="s">
        <v>63</v>
      </c>
      <c r="O65">
        <v>44000</v>
      </c>
      <c r="P65" t="s">
        <v>169</v>
      </c>
    </row>
    <row r="66" spans="1:16" x14ac:dyDescent="0.25">
      <c r="A66">
        <v>10312</v>
      </c>
      <c r="B66" s="5" t="str">
        <f>VLOOKUP(C66,Customers!A:C,2,FALSE)</f>
        <v>Die Wandernde Kuh</v>
      </c>
      <c r="C66" t="s">
        <v>732</v>
      </c>
      <c r="E66">
        <v>2</v>
      </c>
      <c r="F66" s="3">
        <v>34631</v>
      </c>
      <c r="G66" s="3">
        <v>34659</v>
      </c>
      <c r="H66" s="3">
        <v>34641</v>
      </c>
      <c r="I66">
        <v>2</v>
      </c>
      <c r="J66">
        <v>40.26</v>
      </c>
      <c r="K66" t="s">
        <v>733</v>
      </c>
      <c r="L66" t="s">
        <v>735</v>
      </c>
      <c r="M66" t="s">
        <v>736</v>
      </c>
      <c r="N66" t="s">
        <v>63</v>
      </c>
      <c r="O66">
        <v>70563</v>
      </c>
      <c r="P66" t="s">
        <v>122</v>
      </c>
    </row>
    <row r="67" spans="1:16" x14ac:dyDescent="0.25">
      <c r="A67">
        <v>10313</v>
      </c>
      <c r="B67" s="5" t="str">
        <f>VLOOKUP(C67,Customers!A:C,2,FALSE)</f>
        <v>QUICK-Stop</v>
      </c>
      <c r="C67" t="s">
        <v>575</v>
      </c>
      <c r="E67">
        <v>2</v>
      </c>
      <c r="F67" s="3">
        <v>34632</v>
      </c>
      <c r="G67" s="3">
        <v>34660</v>
      </c>
      <c r="H67" s="3">
        <v>34642</v>
      </c>
      <c r="I67">
        <v>2</v>
      </c>
      <c r="J67">
        <v>1.96</v>
      </c>
      <c r="K67" t="s">
        <v>576</v>
      </c>
      <c r="L67" t="s">
        <v>578</v>
      </c>
      <c r="M67" t="s">
        <v>579</v>
      </c>
      <c r="N67" t="s">
        <v>63</v>
      </c>
      <c r="O67">
        <v>1307</v>
      </c>
      <c r="P67" t="s">
        <v>122</v>
      </c>
    </row>
    <row r="68" spans="1:16" x14ac:dyDescent="0.25">
      <c r="A68">
        <v>10314</v>
      </c>
      <c r="B68" s="5" t="str">
        <f>VLOOKUP(C68,Customers!A:C,2,FALSE)</f>
        <v>Rattlesnake Canyon Grocery</v>
      </c>
      <c r="C68" t="s">
        <v>587</v>
      </c>
      <c r="E68">
        <v>1</v>
      </c>
      <c r="F68" s="3">
        <v>34633</v>
      </c>
      <c r="G68" s="3">
        <v>34661</v>
      </c>
      <c r="H68" s="3">
        <v>34642</v>
      </c>
      <c r="I68">
        <v>2</v>
      </c>
      <c r="J68">
        <v>74.16</v>
      </c>
      <c r="K68" t="s">
        <v>588</v>
      </c>
      <c r="L68" t="s">
        <v>591</v>
      </c>
      <c r="M68" t="s">
        <v>592</v>
      </c>
      <c r="N68" t="s">
        <v>593</v>
      </c>
      <c r="O68">
        <v>87110</v>
      </c>
      <c r="P68" t="s">
        <v>52</v>
      </c>
    </row>
    <row r="69" spans="1:16" ht="30" x14ac:dyDescent="0.25">
      <c r="A69">
        <v>10315</v>
      </c>
      <c r="B69" s="5" t="str">
        <f>VLOOKUP(C69,Customers!A:C,2,FALSE)</f>
        <v>Island Trading</v>
      </c>
      <c r="C69" t="s">
        <v>398</v>
      </c>
      <c r="E69">
        <v>4</v>
      </c>
      <c r="F69" s="3">
        <v>34634</v>
      </c>
      <c r="G69" s="3">
        <v>34662</v>
      </c>
      <c r="H69" s="3">
        <v>34641</v>
      </c>
      <c r="I69">
        <v>2</v>
      </c>
      <c r="J69">
        <v>41.76</v>
      </c>
      <c r="K69" t="s">
        <v>399</v>
      </c>
      <c r="L69" s="1" t="s">
        <v>401</v>
      </c>
      <c r="M69" t="s">
        <v>402</v>
      </c>
      <c r="N69" t="s">
        <v>403</v>
      </c>
      <c r="O69" t="s">
        <v>404</v>
      </c>
      <c r="P69" t="s">
        <v>84</v>
      </c>
    </row>
    <row r="70" spans="1:16" x14ac:dyDescent="0.25">
      <c r="A70">
        <v>10316</v>
      </c>
      <c r="B70" s="5" t="str">
        <f>VLOOKUP(C70,Customers!A:C,2,FALSE)</f>
        <v>Rattlesnake Canyon Grocery</v>
      </c>
      <c r="C70" t="s">
        <v>587</v>
      </c>
      <c r="E70">
        <v>1</v>
      </c>
      <c r="F70" s="3">
        <v>34635</v>
      </c>
      <c r="G70" s="3">
        <v>34663</v>
      </c>
      <c r="H70" s="3">
        <v>34646</v>
      </c>
      <c r="I70">
        <v>3</v>
      </c>
      <c r="J70">
        <v>150.15</v>
      </c>
      <c r="K70" t="s">
        <v>588</v>
      </c>
      <c r="L70" t="s">
        <v>591</v>
      </c>
      <c r="M70" t="s">
        <v>592</v>
      </c>
      <c r="N70" t="s">
        <v>593</v>
      </c>
      <c r="O70">
        <v>87110</v>
      </c>
      <c r="P70" t="s">
        <v>52</v>
      </c>
    </row>
    <row r="71" spans="1:16" x14ac:dyDescent="0.25">
      <c r="A71">
        <v>10317</v>
      </c>
      <c r="B71" s="5" t="str">
        <f>VLOOKUP(C71,Customers!A:C,2,FALSE)</f>
        <v>Lonesome Pine Restaurant</v>
      </c>
      <c r="C71" t="s">
        <v>471</v>
      </c>
      <c r="E71">
        <v>6</v>
      </c>
      <c r="F71" s="3">
        <v>34638</v>
      </c>
      <c r="G71" s="3">
        <v>34666</v>
      </c>
      <c r="H71" s="3">
        <v>34648</v>
      </c>
      <c r="I71">
        <v>1</v>
      </c>
      <c r="J71">
        <v>12.69</v>
      </c>
      <c r="K71" t="s">
        <v>472</v>
      </c>
      <c r="L71" t="s">
        <v>474</v>
      </c>
      <c r="M71" t="s">
        <v>475</v>
      </c>
      <c r="N71" t="s">
        <v>354</v>
      </c>
      <c r="O71">
        <v>97219</v>
      </c>
      <c r="P71" t="s">
        <v>52</v>
      </c>
    </row>
    <row r="72" spans="1:16" ht="30" x14ac:dyDescent="0.25">
      <c r="A72">
        <v>10318</v>
      </c>
      <c r="B72" s="5" t="str">
        <f>VLOOKUP(C72,Customers!A:C,2,FALSE)</f>
        <v>Island Trading</v>
      </c>
      <c r="C72" t="s">
        <v>398</v>
      </c>
      <c r="E72">
        <v>8</v>
      </c>
      <c r="F72" s="3">
        <v>34639</v>
      </c>
      <c r="G72" s="3">
        <v>34667</v>
      </c>
      <c r="H72" s="3">
        <v>34642</v>
      </c>
      <c r="I72">
        <v>2</v>
      </c>
      <c r="J72">
        <v>4.7300000000000004</v>
      </c>
      <c r="K72" t="s">
        <v>399</v>
      </c>
      <c r="L72" s="1" t="s">
        <v>401</v>
      </c>
      <c r="M72" t="s">
        <v>402</v>
      </c>
      <c r="N72" t="s">
        <v>403</v>
      </c>
      <c r="O72" t="s">
        <v>404</v>
      </c>
      <c r="P72" t="s">
        <v>84</v>
      </c>
    </row>
    <row r="73" spans="1:16" x14ac:dyDescent="0.25">
      <c r="A73">
        <v>10319</v>
      </c>
      <c r="B73" s="5" t="str">
        <f>VLOOKUP(C73,Customers!A:C,2,FALSE)</f>
        <v>Tortuga Restaurante</v>
      </c>
      <c r="C73" t="s">
        <v>693</v>
      </c>
      <c r="E73">
        <v>7</v>
      </c>
      <c r="F73" s="3">
        <v>34640</v>
      </c>
      <c r="G73" s="3">
        <v>34668</v>
      </c>
      <c r="H73" s="3">
        <v>34649</v>
      </c>
      <c r="I73">
        <v>3</v>
      </c>
      <c r="J73">
        <v>64.5</v>
      </c>
      <c r="K73" t="s">
        <v>694</v>
      </c>
      <c r="L73" t="s">
        <v>696</v>
      </c>
      <c r="M73" t="s">
        <v>130</v>
      </c>
      <c r="N73" t="s">
        <v>63</v>
      </c>
      <c r="O73">
        <v>5033</v>
      </c>
      <c r="P73" t="s">
        <v>131</v>
      </c>
    </row>
    <row r="74" spans="1:16" x14ac:dyDescent="0.25">
      <c r="A74">
        <v>10320</v>
      </c>
      <c r="B74" s="5" t="str">
        <f>VLOOKUP(C74,Customers!A:C,2,FALSE)</f>
        <v>Wartian Herkku</v>
      </c>
      <c r="C74" t="s">
        <v>739</v>
      </c>
      <c r="E74">
        <v>5</v>
      </c>
      <c r="F74" s="3">
        <v>34641</v>
      </c>
      <c r="G74" s="3">
        <v>34655</v>
      </c>
      <c r="H74" s="3">
        <v>34656</v>
      </c>
      <c r="I74">
        <v>3</v>
      </c>
      <c r="J74">
        <v>34.57</v>
      </c>
      <c r="K74" t="s">
        <v>740</v>
      </c>
      <c r="L74" t="s">
        <v>742</v>
      </c>
      <c r="M74" t="s">
        <v>743</v>
      </c>
      <c r="N74" t="s">
        <v>63</v>
      </c>
      <c r="O74">
        <v>90110</v>
      </c>
      <c r="P74" t="s">
        <v>744</v>
      </c>
    </row>
    <row r="75" spans="1:16" ht="30" x14ac:dyDescent="0.25">
      <c r="A75">
        <v>10321</v>
      </c>
      <c r="B75" s="5" t="str">
        <f>VLOOKUP(C75,Customers!A:C,2,FALSE)</f>
        <v>Island Trading</v>
      </c>
      <c r="C75" t="s">
        <v>398</v>
      </c>
      <c r="E75">
        <v>3</v>
      </c>
      <c r="F75" s="3">
        <v>34641</v>
      </c>
      <c r="G75" s="3">
        <v>34669</v>
      </c>
      <c r="H75" s="3">
        <v>34649</v>
      </c>
      <c r="I75">
        <v>2</v>
      </c>
      <c r="J75">
        <v>3.43</v>
      </c>
      <c r="K75" t="s">
        <v>399</v>
      </c>
      <c r="L75" s="1" t="s">
        <v>401</v>
      </c>
      <c r="M75" t="s">
        <v>402</v>
      </c>
      <c r="N75" t="s">
        <v>403</v>
      </c>
      <c r="O75" t="s">
        <v>404</v>
      </c>
      <c r="P75" t="s">
        <v>84</v>
      </c>
    </row>
    <row r="76" spans="1:16" x14ac:dyDescent="0.25">
      <c r="A76">
        <v>10322</v>
      </c>
      <c r="B76" s="5" t="str">
        <f>VLOOKUP(C76,Customers!A:C,2,FALSE)</f>
        <v>Pericles Comidas clasicas</v>
      </c>
      <c r="C76" t="s">
        <v>544</v>
      </c>
      <c r="E76">
        <v>7</v>
      </c>
      <c r="F76" s="3">
        <v>34642</v>
      </c>
      <c r="G76" s="3">
        <v>34670</v>
      </c>
      <c r="H76" s="3">
        <v>34661</v>
      </c>
      <c r="I76">
        <v>3</v>
      </c>
      <c r="J76">
        <v>0.4</v>
      </c>
      <c r="K76" t="s">
        <v>545</v>
      </c>
      <c r="L76" t="s">
        <v>547</v>
      </c>
      <c r="M76" t="s">
        <v>130</v>
      </c>
      <c r="N76" t="s">
        <v>63</v>
      </c>
      <c r="O76">
        <v>5033</v>
      </c>
      <c r="P76" t="s">
        <v>131</v>
      </c>
    </row>
    <row r="77" spans="1:16" x14ac:dyDescent="0.25">
      <c r="A77">
        <v>10323</v>
      </c>
      <c r="B77" s="5" t="str">
        <f>VLOOKUP(C77,Customers!A:C,2,FALSE)</f>
        <v>Koniglich Essen</v>
      </c>
      <c r="C77" t="s">
        <v>406</v>
      </c>
      <c r="E77">
        <v>4</v>
      </c>
      <c r="F77" s="3">
        <v>34645</v>
      </c>
      <c r="G77" s="3">
        <v>34673</v>
      </c>
      <c r="H77" s="3">
        <v>34652</v>
      </c>
      <c r="I77">
        <v>1</v>
      </c>
      <c r="J77">
        <v>4.88</v>
      </c>
      <c r="K77" t="s">
        <v>407</v>
      </c>
      <c r="L77" t="s">
        <v>409</v>
      </c>
      <c r="M77" t="s">
        <v>410</v>
      </c>
      <c r="N77" t="s">
        <v>63</v>
      </c>
      <c r="O77">
        <v>14776</v>
      </c>
      <c r="P77" t="s">
        <v>122</v>
      </c>
    </row>
    <row r="78" spans="1:16" x14ac:dyDescent="0.25">
      <c r="A78">
        <v>10324</v>
      </c>
      <c r="B78" s="5" t="str">
        <f>VLOOKUP(C78,Customers!A:C,2,FALSE)</f>
        <v>Save-a-lot Markets</v>
      </c>
      <c r="C78" t="s">
        <v>629</v>
      </c>
      <c r="E78">
        <v>9</v>
      </c>
      <c r="F78" s="3">
        <v>34646</v>
      </c>
      <c r="G78" s="3">
        <v>34674</v>
      </c>
      <c r="H78" s="3">
        <v>34648</v>
      </c>
      <c r="I78">
        <v>1</v>
      </c>
      <c r="J78">
        <v>214.27</v>
      </c>
      <c r="K78" t="s">
        <v>630</v>
      </c>
      <c r="L78" t="s">
        <v>632</v>
      </c>
      <c r="M78" t="s">
        <v>633</v>
      </c>
      <c r="N78" t="s">
        <v>634</v>
      </c>
      <c r="O78">
        <v>83720</v>
      </c>
      <c r="P78" t="s">
        <v>52</v>
      </c>
    </row>
    <row r="79" spans="1:16" x14ac:dyDescent="0.25">
      <c r="A79">
        <v>10325</v>
      </c>
      <c r="B79" s="5" t="str">
        <f>VLOOKUP(C79,Customers!A:C,2,FALSE)</f>
        <v>Koniglich Essen</v>
      </c>
      <c r="C79" t="s">
        <v>406</v>
      </c>
      <c r="E79">
        <v>1</v>
      </c>
      <c r="F79" s="3">
        <v>34647</v>
      </c>
      <c r="G79" s="3">
        <v>34661</v>
      </c>
      <c r="H79" s="3">
        <v>34652</v>
      </c>
      <c r="I79">
        <v>3</v>
      </c>
      <c r="J79">
        <v>64.86</v>
      </c>
      <c r="K79" t="s">
        <v>407</v>
      </c>
      <c r="L79" t="s">
        <v>409</v>
      </c>
      <c r="M79" t="s">
        <v>410</v>
      </c>
      <c r="N79" t="s">
        <v>63</v>
      </c>
      <c r="O79">
        <v>14776</v>
      </c>
      <c r="P79" t="s">
        <v>122</v>
      </c>
    </row>
    <row r="80" spans="1:16" x14ac:dyDescent="0.25">
      <c r="A80">
        <v>10326</v>
      </c>
      <c r="B80" s="5" t="str">
        <f>VLOOKUP(C80,Customers!A:C,2,FALSE)</f>
        <v>Bolido Comidas preparadas</v>
      </c>
      <c r="C80" t="s">
        <v>172</v>
      </c>
      <c r="E80">
        <v>4</v>
      </c>
      <c r="F80" s="3">
        <v>34648</v>
      </c>
      <c r="G80" s="3">
        <v>34676</v>
      </c>
      <c r="H80" s="3">
        <v>34652</v>
      </c>
      <c r="I80">
        <v>2</v>
      </c>
      <c r="J80">
        <v>77.92</v>
      </c>
      <c r="K80" t="s">
        <v>173</v>
      </c>
      <c r="L80" t="s">
        <v>175</v>
      </c>
      <c r="M80" t="s">
        <v>176</v>
      </c>
      <c r="N80" t="s">
        <v>63</v>
      </c>
      <c r="O80">
        <v>28023</v>
      </c>
      <c r="P80" t="s">
        <v>177</v>
      </c>
    </row>
    <row r="81" spans="1:16" x14ac:dyDescent="0.25">
      <c r="A81">
        <v>10327</v>
      </c>
      <c r="B81" s="5" t="str">
        <f>VLOOKUP(C81,Customers!A:C,2,FALSE)</f>
        <v>Folk och fa HB</v>
      </c>
      <c r="C81" t="s">
        <v>293</v>
      </c>
      <c r="E81">
        <v>2</v>
      </c>
      <c r="F81" s="3">
        <v>34649</v>
      </c>
      <c r="G81" s="3">
        <v>34677</v>
      </c>
      <c r="H81" s="3">
        <v>34652</v>
      </c>
      <c r="I81">
        <v>1</v>
      </c>
      <c r="J81">
        <v>63.36</v>
      </c>
      <c r="K81" t="s">
        <v>294</v>
      </c>
      <c r="L81" t="s">
        <v>296</v>
      </c>
      <c r="M81" t="s">
        <v>297</v>
      </c>
      <c r="N81" t="s">
        <v>63</v>
      </c>
      <c r="O81" t="s">
        <v>298</v>
      </c>
      <c r="P81" t="s">
        <v>153</v>
      </c>
    </row>
    <row r="82" spans="1:16" x14ac:dyDescent="0.25">
      <c r="A82">
        <v>10328</v>
      </c>
      <c r="B82" s="5" t="str">
        <f>VLOOKUP(C82,Customers!A:C,2,FALSE)</f>
        <v>Furia Bacalhau e Frutos do Mar</v>
      </c>
      <c r="C82" t="s">
        <v>321</v>
      </c>
      <c r="E82">
        <v>4</v>
      </c>
      <c r="F82" s="3">
        <v>34652</v>
      </c>
      <c r="G82" s="3">
        <v>34680</v>
      </c>
      <c r="H82" s="3">
        <v>34655</v>
      </c>
      <c r="I82">
        <v>3</v>
      </c>
      <c r="J82">
        <v>87.03</v>
      </c>
      <c r="K82" t="s">
        <v>322</v>
      </c>
      <c r="L82" t="s">
        <v>324</v>
      </c>
      <c r="M82" t="s">
        <v>325</v>
      </c>
      <c r="N82" t="s">
        <v>63</v>
      </c>
      <c r="O82">
        <v>1675</v>
      </c>
      <c r="P82" t="s">
        <v>326</v>
      </c>
    </row>
    <row r="83" spans="1:16" x14ac:dyDescent="0.25">
      <c r="A83">
        <v>10329</v>
      </c>
      <c r="B83" s="5" t="str">
        <f>VLOOKUP(C83,Customers!A:C,2,FALSE)</f>
        <v>Split Rail Beer &amp; Ale</v>
      </c>
      <c r="C83" t="s">
        <v>657</v>
      </c>
      <c r="E83">
        <v>4</v>
      </c>
      <c r="F83" s="3">
        <v>34653</v>
      </c>
      <c r="G83" s="3">
        <v>34695</v>
      </c>
      <c r="H83" s="3">
        <v>34661</v>
      </c>
      <c r="I83">
        <v>2</v>
      </c>
      <c r="J83">
        <v>191.67</v>
      </c>
      <c r="K83" t="s">
        <v>658</v>
      </c>
      <c r="L83" t="s">
        <v>660</v>
      </c>
      <c r="M83" t="s">
        <v>661</v>
      </c>
      <c r="N83" t="s">
        <v>662</v>
      </c>
      <c r="O83">
        <v>82520</v>
      </c>
      <c r="P83" t="s">
        <v>52</v>
      </c>
    </row>
    <row r="84" spans="1:16" x14ac:dyDescent="0.25">
      <c r="A84">
        <v>10330</v>
      </c>
      <c r="B84" s="5" t="str">
        <f>VLOOKUP(C84,Customers!A:C,2,FALSE)</f>
        <v>LILA-Supermercado</v>
      </c>
      <c r="C84" t="s">
        <v>455</v>
      </c>
      <c r="E84">
        <v>3</v>
      </c>
      <c r="F84" s="3">
        <v>34654</v>
      </c>
      <c r="G84" s="3">
        <v>34682</v>
      </c>
      <c r="H84" s="3">
        <v>34666</v>
      </c>
      <c r="I84">
        <v>1</v>
      </c>
      <c r="J84">
        <v>12.75</v>
      </c>
      <c r="K84" t="s">
        <v>456</v>
      </c>
      <c r="L84" t="s">
        <v>458</v>
      </c>
      <c r="M84" t="s">
        <v>459</v>
      </c>
      <c r="N84" t="s">
        <v>460</v>
      </c>
      <c r="O84">
        <v>3508</v>
      </c>
      <c r="P84" t="s">
        <v>362</v>
      </c>
    </row>
    <row r="85" spans="1:16" x14ac:dyDescent="0.25">
      <c r="A85">
        <v>10331</v>
      </c>
      <c r="B85" s="5" t="str">
        <f>VLOOKUP(C85,Customers!A:C,2,FALSE)</f>
        <v>Bon app'</v>
      </c>
      <c r="C85" t="s">
        <v>180</v>
      </c>
      <c r="E85">
        <v>9</v>
      </c>
      <c r="F85" s="3">
        <v>34654</v>
      </c>
      <c r="G85" s="3">
        <v>34696</v>
      </c>
      <c r="H85" s="3">
        <v>34659</v>
      </c>
      <c r="I85">
        <v>1</v>
      </c>
      <c r="J85">
        <v>10.19</v>
      </c>
      <c r="K85" t="s">
        <v>181</v>
      </c>
      <c r="L85" t="s">
        <v>183</v>
      </c>
      <c r="M85" t="s">
        <v>184</v>
      </c>
      <c r="N85" t="s">
        <v>63</v>
      </c>
      <c r="O85">
        <v>13008</v>
      </c>
      <c r="P85" t="s">
        <v>169</v>
      </c>
    </row>
    <row r="86" spans="1:16" x14ac:dyDescent="0.25">
      <c r="A86">
        <v>10332</v>
      </c>
      <c r="B86" s="5" t="str">
        <f>VLOOKUP(C86,Customers!A:C,2,FALSE)</f>
        <v>Mere Paillarde</v>
      </c>
      <c r="C86" t="s">
        <v>494</v>
      </c>
      <c r="E86">
        <v>3</v>
      </c>
      <c r="F86" s="3">
        <v>34655</v>
      </c>
      <c r="G86" s="3">
        <v>34697</v>
      </c>
      <c r="H86" s="3">
        <v>34659</v>
      </c>
      <c r="I86">
        <v>2</v>
      </c>
      <c r="J86">
        <v>52.84</v>
      </c>
      <c r="K86" t="s">
        <v>495</v>
      </c>
      <c r="L86" t="s">
        <v>497</v>
      </c>
      <c r="M86" t="s">
        <v>498</v>
      </c>
      <c r="N86" t="s">
        <v>499</v>
      </c>
      <c r="O86" t="s">
        <v>500</v>
      </c>
      <c r="P86" t="s">
        <v>195</v>
      </c>
    </row>
    <row r="87" spans="1:16" x14ac:dyDescent="0.25">
      <c r="A87">
        <v>10333</v>
      </c>
      <c r="B87" s="5" t="str">
        <f>VLOOKUP(C87,Customers!A:C,2,FALSE)</f>
        <v>Wartian Herkku</v>
      </c>
      <c r="C87" t="s">
        <v>739</v>
      </c>
      <c r="E87">
        <v>5</v>
      </c>
      <c r="F87" s="3">
        <v>34656</v>
      </c>
      <c r="G87" s="3">
        <v>34684</v>
      </c>
      <c r="H87" s="3">
        <v>34663</v>
      </c>
      <c r="I87">
        <v>3</v>
      </c>
      <c r="J87">
        <v>0.59</v>
      </c>
      <c r="K87" t="s">
        <v>740</v>
      </c>
      <c r="L87" t="s">
        <v>742</v>
      </c>
      <c r="M87" t="s">
        <v>743</v>
      </c>
      <c r="N87" t="s">
        <v>63</v>
      </c>
      <c r="O87">
        <v>90110</v>
      </c>
      <c r="P87" t="s">
        <v>744</v>
      </c>
    </row>
    <row r="88" spans="1:16" x14ac:dyDescent="0.25">
      <c r="A88">
        <v>10334</v>
      </c>
      <c r="B88" s="5" t="str">
        <f>VLOOKUP(C88,Customers!A:C,2,FALSE)</f>
        <v>Victuailles en stock</v>
      </c>
      <c r="C88" t="s">
        <v>718</v>
      </c>
      <c r="E88">
        <v>8</v>
      </c>
      <c r="F88" s="3">
        <v>34659</v>
      </c>
      <c r="G88" s="3">
        <v>34687</v>
      </c>
      <c r="H88" s="3">
        <v>34666</v>
      </c>
      <c r="I88">
        <v>2</v>
      </c>
      <c r="J88">
        <v>8.56</v>
      </c>
      <c r="K88" t="s">
        <v>719</v>
      </c>
      <c r="L88" t="s">
        <v>721</v>
      </c>
      <c r="M88" t="s">
        <v>722</v>
      </c>
      <c r="N88" t="s">
        <v>63</v>
      </c>
      <c r="O88">
        <v>69004</v>
      </c>
      <c r="P88" t="s">
        <v>169</v>
      </c>
    </row>
    <row r="89" spans="1:16" x14ac:dyDescent="0.25">
      <c r="A89">
        <v>10335</v>
      </c>
      <c r="B89" s="5" t="str">
        <f>VLOOKUP(C89,Customers!A:C,2,FALSE)</f>
        <v>Hungry Owl All-Night Grocers</v>
      </c>
      <c r="C89" t="s">
        <v>389</v>
      </c>
      <c r="E89">
        <v>7</v>
      </c>
      <c r="F89" s="3">
        <v>34660</v>
      </c>
      <c r="G89" s="3">
        <v>34688</v>
      </c>
      <c r="H89" s="3">
        <v>34662</v>
      </c>
      <c r="I89">
        <v>2</v>
      </c>
      <c r="J89">
        <v>42.11</v>
      </c>
      <c r="K89" t="s">
        <v>390</v>
      </c>
      <c r="L89" t="s">
        <v>392</v>
      </c>
      <c r="M89" t="s">
        <v>393</v>
      </c>
      <c r="N89" t="s">
        <v>394</v>
      </c>
      <c r="O89" t="s">
        <v>63</v>
      </c>
      <c r="P89" t="s">
        <v>395</v>
      </c>
    </row>
    <row r="90" spans="1:16" x14ac:dyDescent="0.25">
      <c r="A90">
        <v>10336</v>
      </c>
      <c r="B90" s="5" t="str">
        <f>VLOOKUP(C90,Customers!A:C,2,FALSE)</f>
        <v>Princesa Isabel Vinhos</v>
      </c>
      <c r="C90" t="s">
        <v>557</v>
      </c>
      <c r="E90">
        <v>7</v>
      </c>
      <c r="F90" s="3">
        <v>34661</v>
      </c>
      <c r="G90" s="3">
        <v>34689</v>
      </c>
      <c r="H90" s="3">
        <v>34663</v>
      </c>
      <c r="I90">
        <v>2</v>
      </c>
      <c r="J90">
        <v>15.51</v>
      </c>
      <c r="K90" t="s">
        <v>558</v>
      </c>
      <c r="L90" t="s">
        <v>560</v>
      </c>
      <c r="M90" t="s">
        <v>325</v>
      </c>
      <c r="N90" t="s">
        <v>63</v>
      </c>
      <c r="O90">
        <v>1756</v>
      </c>
      <c r="P90" t="s">
        <v>326</v>
      </c>
    </row>
    <row r="91" spans="1:16" x14ac:dyDescent="0.25">
      <c r="A91">
        <v>10337</v>
      </c>
      <c r="B91" s="5" t="str">
        <f>VLOOKUP(C91,Customers!A:C,2,FALSE)</f>
        <v>Frankenversand</v>
      </c>
      <c r="C91" t="s">
        <v>300</v>
      </c>
      <c r="E91">
        <v>4</v>
      </c>
      <c r="F91" s="3">
        <v>34662</v>
      </c>
      <c r="G91" s="3">
        <v>34690</v>
      </c>
      <c r="H91" s="3">
        <v>34667</v>
      </c>
      <c r="I91">
        <v>3</v>
      </c>
      <c r="J91">
        <v>108.26</v>
      </c>
      <c r="K91" t="s">
        <v>301</v>
      </c>
      <c r="L91" t="s">
        <v>303</v>
      </c>
      <c r="M91" t="s">
        <v>304</v>
      </c>
      <c r="N91" t="s">
        <v>63</v>
      </c>
      <c r="O91">
        <v>80805</v>
      </c>
      <c r="P91" t="s">
        <v>122</v>
      </c>
    </row>
    <row r="92" spans="1:16" x14ac:dyDescent="0.25">
      <c r="A92">
        <v>10338</v>
      </c>
      <c r="B92" s="5" t="str">
        <f>VLOOKUP(C92,Customers!A:C,2,FALSE)</f>
        <v>Old World Delicatessen</v>
      </c>
      <c r="C92" t="s">
        <v>522</v>
      </c>
      <c r="E92">
        <v>4</v>
      </c>
      <c r="F92" s="3">
        <v>34663</v>
      </c>
      <c r="G92" s="3">
        <v>34691</v>
      </c>
      <c r="H92" s="3">
        <v>34667</v>
      </c>
      <c r="I92">
        <v>3</v>
      </c>
      <c r="J92">
        <v>84.21</v>
      </c>
      <c r="K92" t="s">
        <v>523</v>
      </c>
      <c r="L92" t="s">
        <v>525</v>
      </c>
      <c r="M92" t="s">
        <v>526</v>
      </c>
      <c r="N92" t="s">
        <v>527</v>
      </c>
      <c r="O92">
        <v>99508</v>
      </c>
      <c r="P92" t="s">
        <v>52</v>
      </c>
    </row>
    <row r="93" spans="1:16" x14ac:dyDescent="0.25">
      <c r="A93">
        <v>10339</v>
      </c>
      <c r="B93" s="5" t="str">
        <f>VLOOKUP(C93,Customers!A:C,2,FALSE)</f>
        <v>Mere Paillarde</v>
      </c>
      <c r="C93" t="s">
        <v>494</v>
      </c>
      <c r="E93">
        <v>2</v>
      </c>
      <c r="F93" s="3">
        <v>34666</v>
      </c>
      <c r="G93" s="3">
        <v>34694</v>
      </c>
      <c r="H93" s="3">
        <v>34673</v>
      </c>
      <c r="I93">
        <v>2</v>
      </c>
      <c r="J93">
        <v>15.66</v>
      </c>
      <c r="K93" t="s">
        <v>495</v>
      </c>
      <c r="L93" t="s">
        <v>497</v>
      </c>
      <c r="M93" t="s">
        <v>498</v>
      </c>
      <c r="N93" t="s">
        <v>499</v>
      </c>
      <c r="O93" t="s">
        <v>500</v>
      </c>
      <c r="P93" t="s">
        <v>195</v>
      </c>
    </row>
    <row r="94" spans="1:16" x14ac:dyDescent="0.25">
      <c r="A94">
        <v>10340</v>
      </c>
      <c r="B94" s="5" t="str">
        <f>VLOOKUP(C94,Customers!A:C,2,FALSE)</f>
        <v>Bon app'</v>
      </c>
      <c r="C94" t="s">
        <v>180</v>
      </c>
      <c r="E94">
        <v>1</v>
      </c>
      <c r="F94" s="3">
        <v>34667</v>
      </c>
      <c r="G94" s="3">
        <v>34695</v>
      </c>
      <c r="H94" s="3">
        <v>34677</v>
      </c>
      <c r="I94">
        <v>3</v>
      </c>
      <c r="J94">
        <v>166.31</v>
      </c>
      <c r="K94" t="s">
        <v>181</v>
      </c>
      <c r="L94" t="s">
        <v>183</v>
      </c>
      <c r="M94" t="s">
        <v>184</v>
      </c>
      <c r="N94" t="s">
        <v>63</v>
      </c>
      <c r="O94">
        <v>13008</v>
      </c>
      <c r="P94" t="s">
        <v>169</v>
      </c>
    </row>
    <row r="95" spans="1:16" x14ac:dyDescent="0.25">
      <c r="A95">
        <v>10341</v>
      </c>
      <c r="B95" s="5" t="str">
        <f>VLOOKUP(C95,Customers!A:C,2,FALSE)</f>
        <v>Simons bistro</v>
      </c>
      <c r="C95" t="s">
        <v>643</v>
      </c>
      <c r="E95">
        <v>7</v>
      </c>
      <c r="F95" s="3">
        <v>34667</v>
      </c>
      <c r="G95" s="3">
        <v>34695</v>
      </c>
      <c r="H95" s="3">
        <v>34674</v>
      </c>
      <c r="I95">
        <v>3</v>
      </c>
      <c r="J95">
        <v>26.78</v>
      </c>
      <c r="K95" t="s">
        <v>644</v>
      </c>
      <c r="L95" t="s">
        <v>646</v>
      </c>
      <c r="M95" t="s">
        <v>647</v>
      </c>
      <c r="N95" t="s">
        <v>63</v>
      </c>
      <c r="O95">
        <v>1734</v>
      </c>
      <c r="P95" t="s">
        <v>648</v>
      </c>
    </row>
    <row r="96" spans="1:16" x14ac:dyDescent="0.25">
      <c r="A96">
        <v>10342</v>
      </c>
      <c r="B96" s="5" t="str">
        <f>VLOOKUP(C96,Customers!A:C,2,FALSE)</f>
        <v>Frankenversand</v>
      </c>
      <c r="C96" t="s">
        <v>300</v>
      </c>
      <c r="E96">
        <v>4</v>
      </c>
      <c r="F96" s="3">
        <v>34668</v>
      </c>
      <c r="G96" s="3">
        <v>34682</v>
      </c>
      <c r="H96" s="3">
        <v>34673</v>
      </c>
      <c r="I96">
        <v>2</v>
      </c>
      <c r="J96">
        <v>54.83</v>
      </c>
      <c r="K96" t="s">
        <v>301</v>
      </c>
      <c r="L96" t="s">
        <v>303</v>
      </c>
      <c r="M96" t="s">
        <v>304</v>
      </c>
      <c r="N96" t="s">
        <v>63</v>
      </c>
      <c r="O96">
        <v>80805</v>
      </c>
      <c r="P96" t="s">
        <v>122</v>
      </c>
    </row>
    <row r="97" spans="1:16" x14ac:dyDescent="0.25">
      <c r="A97">
        <v>10343</v>
      </c>
      <c r="B97" s="5" t="str">
        <f>VLOOKUP(C97,Customers!A:C,2,FALSE)</f>
        <v>Lehmanns Marktstand</v>
      </c>
      <c r="C97" t="s">
        <v>441</v>
      </c>
      <c r="E97">
        <v>4</v>
      </c>
      <c r="F97" s="3">
        <v>34669</v>
      </c>
      <c r="G97" s="3">
        <v>34697</v>
      </c>
      <c r="H97" s="3">
        <v>34675</v>
      </c>
      <c r="I97">
        <v>1</v>
      </c>
      <c r="J97">
        <v>110.37</v>
      </c>
      <c r="K97" t="s">
        <v>442</v>
      </c>
      <c r="L97" t="s">
        <v>444</v>
      </c>
      <c r="M97" t="s">
        <v>445</v>
      </c>
      <c r="N97" t="s">
        <v>63</v>
      </c>
      <c r="O97">
        <v>60528</v>
      </c>
      <c r="P97" t="s">
        <v>122</v>
      </c>
    </row>
    <row r="98" spans="1:16" x14ac:dyDescent="0.25">
      <c r="A98">
        <v>10344</v>
      </c>
      <c r="B98" s="5" t="str">
        <f>VLOOKUP(C98,Customers!A:C,2,FALSE)</f>
        <v>White Clover Markets</v>
      </c>
      <c r="C98" t="s">
        <v>753</v>
      </c>
      <c r="E98">
        <v>4</v>
      </c>
      <c r="F98" s="3">
        <v>34670</v>
      </c>
      <c r="G98" s="3">
        <v>34698</v>
      </c>
      <c r="H98" s="3">
        <v>34674</v>
      </c>
      <c r="I98">
        <v>2</v>
      </c>
      <c r="J98">
        <v>23.29</v>
      </c>
      <c r="K98" t="s">
        <v>754</v>
      </c>
      <c r="L98" t="s">
        <v>793</v>
      </c>
      <c r="M98" t="s">
        <v>50</v>
      </c>
      <c r="N98" t="s">
        <v>51</v>
      </c>
      <c r="O98">
        <v>98124</v>
      </c>
      <c r="P98" t="s">
        <v>52</v>
      </c>
    </row>
    <row r="99" spans="1:16" x14ac:dyDescent="0.25">
      <c r="A99">
        <v>10345</v>
      </c>
      <c r="B99" s="5" t="str">
        <f>VLOOKUP(C99,Customers!A:C,2,FALSE)</f>
        <v>QUICK-Stop</v>
      </c>
      <c r="C99" t="s">
        <v>575</v>
      </c>
      <c r="E99">
        <v>2</v>
      </c>
      <c r="F99" s="3">
        <v>34673</v>
      </c>
      <c r="G99" s="3">
        <v>34701</v>
      </c>
      <c r="H99" s="3">
        <v>34680</v>
      </c>
      <c r="I99">
        <v>2</v>
      </c>
      <c r="J99">
        <v>249.06</v>
      </c>
      <c r="K99" t="s">
        <v>576</v>
      </c>
      <c r="L99" t="s">
        <v>578</v>
      </c>
      <c r="M99" t="s">
        <v>579</v>
      </c>
      <c r="N99" t="s">
        <v>63</v>
      </c>
      <c r="O99">
        <v>1307</v>
      </c>
      <c r="P99" t="s">
        <v>122</v>
      </c>
    </row>
    <row r="100" spans="1:16" x14ac:dyDescent="0.25">
      <c r="A100">
        <v>10346</v>
      </c>
      <c r="B100" s="5" t="str">
        <f>VLOOKUP(C100,Customers!A:C,2,FALSE)</f>
        <v>Rattlesnake Canyon Grocery</v>
      </c>
      <c r="C100" t="s">
        <v>587</v>
      </c>
      <c r="E100">
        <v>3</v>
      </c>
      <c r="F100" s="3">
        <v>34674</v>
      </c>
      <c r="G100" s="3">
        <v>34716</v>
      </c>
      <c r="H100" s="3">
        <v>34677</v>
      </c>
      <c r="I100">
        <v>3</v>
      </c>
      <c r="J100">
        <v>142.08000000000001</v>
      </c>
      <c r="K100" t="s">
        <v>588</v>
      </c>
      <c r="L100" t="s">
        <v>591</v>
      </c>
      <c r="M100" t="s">
        <v>592</v>
      </c>
      <c r="N100" t="s">
        <v>593</v>
      </c>
      <c r="O100">
        <v>87110</v>
      </c>
      <c r="P100" t="s">
        <v>52</v>
      </c>
    </row>
    <row r="101" spans="1:16" x14ac:dyDescent="0.25">
      <c r="A101">
        <v>10347</v>
      </c>
      <c r="B101" s="5" t="str">
        <f>VLOOKUP(C101,Customers!A:C,2,FALSE)</f>
        <v>Familia Arquibaldo</v>
      </c>
      <c r="C101" t="s">
        <v>272</v>
      </c>
      <c r="E101">
        <v>4</v>
      </c>
      <c r="F101" s="3">
        <v>34675</v>
      </c>
      <c r="G101" s="3">
        <v>34703</v>
      </c>
      <c r="H101" s="3">
        <v>34677</v>
      </c>
      <c r="I101">
        <v>3</v>
      </c>
      <c r="J101">
        <v>3.1</v>
      </c>
      <c r="K101" t="s">
        <v>273</v>
      </c>
      <c r="L101" t="s">
        <v>276</v>
      </c>
      <c r="M101" t="s">
        <v>231</v>
      </c>
      <c r="N101" t="s">
        <v>232</v>
      </c>
      <c r="O101" t="s">
        <v>277</v>
      </c>
      <c r="P101" t="s">
        <v>234</v>
      </c>
    </row>
    <row r="102" spans="1:16" x14ac:dyDescent="0.25">
      <c r="A102">
        <v>10348</v>
      </c>
      <c r="B102" s="5" t="str">
        <f>VLOOKUP(C102,Customers!A:C,2,FALSE)</f>
        <v>Die Wandernde Kuh</v>
      </c>
      <c r="C102" t="s">
        <v>732</v>
      </c>
      <c r="E102">
        <v>4</v>
      </c>
      <c r="F102" s="3">
        <v>34676</v>
      </c>
      <c r="G102" s="3">
        <v>34704</v>
      </c>
      <c r="H102" s="3">
        <v>34684</v>
      </c>
      <c r="I102">
        <v>2</v>
      </c>
      <c r="J102">
        <v>0.78</v>
      </c>
      <c r="K102" t="s">
        <v>733</v>
      </c>
      <c r="L102" t="s">
        <v>735</v>
      </c>
      <c r="M102" t="s">
        <v>736</v>
      </c>
      <c r="N102" t="s">
        <v>63</v>
      </c>
      <c r="O102">
        <v>70563</v>
      </c>
      <c r="P102" t="s">
        <v>122</v>
      </c>
    </row>
    <row r="103" spans="1:16" x14ac:dyDescent="0.25">
      <c r="A103">
        <v>10349</v>
      </c>
      <c r="B103" s="5" t="str">
        <f>VLOOKUP(C103,Customers!A:C,2,FALSE)</f>
        <v>Split Rail Beer &amp; Ale</v>
      </c>
      <c r="C103" t="s">
        <v>657</v>
      </c>
      <c r="E103">
        <v>7</v>
      </c>
      <c r="F103" s="3">
        <v>34677</v>
      </c>
      <c r="G103" s="3">
        <v>34705</v>
      </c>
      <c r="H103" s="3">
        <v>34684</v>
      </c>
      <c r="I103">
        <v>1</v>
      </c>
      <c r="J103">
        <v>8.6300000000000008</v>
      </c>
      <c r="K103" t="s">
        <v>658</v>
      </c>
      <c r="L103" t="s">
        <v>660</v>
      </c>
      <c r="M103" t="s">
        <v>661</v>
      </c>
      <c r="N103" t="s">
        <v>662</v>
      </c>
      <c r="O103">
        <v>82520</v>
      </c>
      <c r="P103" t="s">
        <v>52</v>
      </c>
    </row>
    <row r="104" spans="1:16" x14ac:dyDescent="0.25">
      <c r="A104">
        <v>10350</v>
      </c>
      <c r="B104" s="5" t="str">
        <f>VLOOKUP(C104,Customers!A:C,2,FALSE)</f>
        <v>La maison d'Asie</v>
      </c>
      <c r="C104" t="s">
        <v>419</v>
      </c>
      <c r="E104">
        <v>6</v>
      </c>
      <c r="F104" s="3">
        <v>34680</v>
      </c>
      <c r="G104" s="3">
        <v>34708</v>
      </c>
      <c r="H104" s="3">
        <v>34702</v>
      </c>
      <c r="I104">
        <v>2</v>
      </c>
      <c r="J104">
        <v>64.19</v>
      </c>
      <c r="K104" t="s">
        <v>420</v>
      </c>
      <c r="L104" t="s">
        <v>422</v>
      </c>
      <c r="M104" t="s">
        <v>423</v>
      </c>
      <c r="N104" t="s">
        <v>63</v>
      </c>
      <c r="O104">
        <v>31000</v>
      </c>
      <c r="P104" t="s">
        <v>169</v>
      </c>
    </row>
    <row r="105" spans="1:16" x14ac:dyDescent="0.25">
      <c r="A105">
        <v>10351</v>
      </c>
      <c r="B105" s="5" t="str">
        <f>VLOOKUP(C105,Customers!A:C,2,FALSE)</f>
        <v>Ernst Handel</v>
      </c>
      <c r="C105" t="s">
        <v>264</v>
      </c>
      <c r="E105">
        <v>1</v>
      </c>
      <c r="F105" s="3">
        <v>34680</v>
      </c>
      <c r="G105" s="3">
        <v>34708</v>
      </c>
      <c r="H105" s="3">
        <v>34689</v>
      </c>
      <c r="I105">
        <v>1</v>
      </c>
      <c r="J105">
        <v>162.33000000000001</v>
      </c>
      <c r="K105" t="s">
        <v>265</v>
      </c>
      <c r="L105" t="s">
        <v>267</v>
      </c>
      <c r="M105" t="s">
        <v>268</v>
      </c>
      <c r="N105" t="s">
        <v>63</v>
      </c>
      <c r="O105">
        <v>8010</v>
      </c>
      <c r="P105" t="s">
        <v>269</v>
      </c>
    </row>
    <row r="106" spans="1:16" x14ac:dyDescent="0.25">
      <c r="A106">
        <v>10352</v>
      </c>
      <c r="B106" s="5" t="str">
        <f>VLOOKUP(C106,Customers!A:C,2,FALSE)</f>
        <v>Furia Bacalhau e Frutos do Mar</v>
      </c>
      <c r="C106" t="s">
        <v>321</v>
      </c>
      <c r="E106">
        <v>3</v>
      </c>
      <c r="F106" s="3">
        <v>34681</v>
      </c>
      <c r="G106" s="3">
        <v>34695</v>
      </c>
      <c r="H106" s="3">
        <v>34687</v>
      </c>
      <c r="I106">
        <v>3</v>
      </c>
      <c r="J106">
        <v>1.3</v>
      </c>
      <c r="K106" t="s">
        <v>322</v>
      </c>
      <c r="L106" t="s">
        <v>324</v>
      </c>
      <c r="M106" t="s">
        <v>325</v>
      </c>
      <c r="N106" t="s">
        <v>63</v>
      </c>
      <c r="O106">
        <v>1675</v>
      </c>
      <c r="P106" t="s">
        <v>326</v>
      </c>
    </row>
    <row r="107" spans="1:16" x14ac:dyDescent="0.25">
      <c r="A107">
        <v>10353</v>
      </c>
      <c r="B107" s="5" t="str">
        <f>VLOOKUP(C107,Customers!A:C,2,FALSE)</f>
        <v>Piccolo und mehr</v>
      </c>
      <c r="C107" t="s">
        <v>550</v>
      </c>
      <c r="E107">
        <v>7</v>
      </c>
      <c r="F107" s="3">
        <v>34682</v>
      </c>
      <c r="G107" s="3">
        <v>34710</v>
      </c>
      <c r="H107" s="3">
        <v>34694</v>
      </c>
      <c r="I107">
        <v>3</v>
      </c>
      <c r="J107">
        <v>360.63</v>
      </c>
      <c r="K107" t="s">
        <v>551</v>
      </c>
      <c r="L107" t="s">
        <v>553</v>
      </c>
      <c r="M107" t="s">
        <v>554</v>
      </c>
      <c r="N107" t="s">
        <v>63</v>
      </c>
      <c r="O107">
        <v>5020</v>
      </c>
      <c r="P107" t="s">
        <v>269</v>
      </c>
    </row>
    <row r="108" spans="1:16" x14ac:dyDescent="0.25">
      <c r="A108">
        <v>10354</v>
      </c>
      <c r="B108" s="5" t="str">
        <f>VLOOKUP(C108,Customers!A:C,2,FALSE)</f>
        <v>Pericles Comidas clasicas</v>
      </c>
      <c r="C108" t="s">
        <v>544</v>
      </c>
      <c r="E108">
        <v>8</v>
      </c>
      <c r="F108" s="3">
        <v>34683</v>
      </c>
      <c r="G108" s="3">
        <v>34711</v>
      </c>
      <c r="H108" s="3">
        <v>34689</v>
      </c>
      <c r="I108">
        <v>3</v>
      </c>
      <c r="J108">
        <v>53.8</v>
      </c>
      <c r="K108" t="s">
        <v>545</v>
      </c>
      <c r="L108" t="s">
        <v>547</v>
      </c>
      <c r="M108" t="s">
        <v>130</v>
      </c>
      <c r="N108" t="s">
        <v>63</v>
      </c>
      <c r="O108">
        <v>5033</v>
      </c>
      <c r="P108" t="s">
        <v>131</v>
      </c>
    </row>
    <row r="109" spans="1:16" ht="30" x14ac:dyDescent="0.25">
      <c r="A109">
        <v>10355</v>
      </c>
      <c r="B109" s="5" t="str">
        <f>VLOOKUP(C109,Customers!A:C,2,FALSE)</f>
        <v>Around the Horn</v>
      </c>
      <c r="C109" t="s">
        <v>139</v>
      </c>
      <c r="E109">
        <v>6</v>
      </c>
      <c r="F109" s="3">
        <v>34684</v>
      </c>
      <c r="G109" s="3">
        <v>34712</v>
      </c>
      <c r="H109" s="3">
        <v>34689</v>
      </c>
      <c r="I109">
        <v>1</v>
      </c>
      <c r="J109">
        <v>41.95</v>
      </c>
      <c r="K109" t="s">
        <v>140</v>
      </c>
      <c r="L109" s="1" t="s">
        <v>794</v>
      </c>
      <c r="M109" t="s">
        <v>795</v>
      </c>
      <c r="N109" t="s">
        <v>796</v>
      </c>
      <c r="O109" t="s">
        <v>797</v>
      </c>
      <c r="P109" t="s">
        <v>84</v>
      </c>
    </row>
    <row r="110" spans="1:16" x14ac:dyDescent="0.25">
      <c r="A110">
        <v>10356</v>
      </c>
      <c r="B110" s="5" t="str">
        <f>VLOOKUP(C110,Customers!A:C,2,FALSE)</f>
        <v>Die Wandernde Kuh</v>
      </c>
      <c r="C110" t="s">
        <v>732</v>
      </c>
      <c r="E110">
        <v>6</v>
      </c>
      <c r="F110" s="3">
        <v>34687</v>
      </c>
      <c r="G110" s="3">
        <v>34715</v>
      </c>
      <c r="H110" s="3">
        <v>34696</v>
      </c>
      <c r="I110">
        <v>2</v>
      </c>
      <c r="J110">
        <v>36.71</v>
      </c>
      <c r="K110" t="s">
        <v>733</v>
      </c>
      <c r="L110" t="s">
        <v>735</v>
      </c>
      <c r="M110" t="s">
        <v>736</v>
      </c>
      <c r="N110" t="s">
        <v>63</v>
      </c>
      <c r="O110">
        <v>70563</v>
      </c>
      <c r="P110" t="s">
        <v>122</v>
      </c>
    </row>
    <row r="111" spans="1:16" x14ac:dyDescent="0.25">
      <c r="A111">
        <v>10357</v>
      </c>
      <c r="B111" s="5" t="str">
        <f>VLOOKUP(C111,Customers!A:C,2,FALSE)</f>
        <v>LILA-Supermercado</v>
      </c>
      <c r="C111" t="s">
        <v>455</v>
      </c>
      <c r="E111">
        <v>1</v>
      </c>
      <c r="F111" s="3">
        <v>34688</v>
      </c>
      <c r="G111" s="3">
        <v>34716</v>
      </c>
      <c r="H111" s="3">
        <v>34701</v>
      </c>
      <c r="I111">
        <v>3</v>
      </c>
      <c r="J111">
        <v>34.880000000000003</v>
      </c>
      <c r="K111" t="s">
        <v>456</v>
      </c>
      <c r="L111" t="s">
        <v>458</v>
      </c>
      <c r="M111" t="s">
        <v>459</v>
      </c>
      <c r="N111" t="s">
        <v>460</v>
      </c>
      <c r="O111">
        <v>3508</v>
      </c>
      <c r="P111" t="s">
        <v>362</v>
      </c>
    </row>
    <row r="112" spans="1:16" x14ac:dyDescent="0.25">
      <c r="A112">
        <v>10358</v>
      </c>
      <c r="B112" s="5" t="str">
        <f>VLOOKUP(C112,Customers!A:C,2,FALSE)</f>
        <v>La maison d'Asie</v>
      </c>
      <c r="C112" t="s">
        <v>419</v>
      </c>
      <c r="E112">
        <v>5</v>
      </c>
      <c r="F112" s="3">
        <v>34689</v>
      </c>
      <c r="G112" s="3">
        <v>34717</v>
      </c>
      <c r="H112" s="3">
        <v>34696</v>
      </c>
      <c r="I112">
        <v>1</v>
      </c>
      <c r="J112">
        <v>19.64</v>
      </c>
      <c r="K112" t="s">
        <v>420</v>
      </c>
      <c r="L112" t="s">
        <v>422</v>
      </c>
      <c r="M112" t="s">
        <v>423</v>
      </c>
      <c r="N112" t="s">
        <v>63</v>
      </c>
      <c r="O112">
        <v>31000</v>
      </c>
      <c r="P112" t="s">
        <v>169</v>
      </c>
    </row>
    <row r="113" spans="1:16" x14ac:dyDescent="0.25">
      <c r="A113">
        <v>10359</v>
      </c>
      <c r="B113" s="5" t="str">
        <f>VLOOKUP(C113,Customers!A:C,2,FALSE)</f>
        <v>Seven Seas Imports</v>
      </c>
      <c r="C113" t="s">
        <v>636</v>
      </c>
      <c r="E113">
        <v>5</v>
      </c>
      <c r="F113" s="3">
        <v>34690</v>
      </c>
      <c r="G113" s="3">
        <v>34718</v>
      </c>
      <c r="H113" s="3">
        <v>34695</v>
      </c>
      <c r="I113">
        <v>3</v>
      </c>
      <c r="J113">
        <v>288.43</v>
      </c>
      <c r="K113" t="s">
        <v>637</v>
      </c>
      <c r="L113" t="s">
        <v>639</v>
      </c>
      <c r="M113" t="s">
        <v>82</v>
      </c>
      <c r="N113" t="s">
        <v>63</v>
      </c>
      <c r="O113" t="s">
        <v>640</v>
      </c>
      <c r="P113" t="s">
        <v>84</v>
      </c>
    </row>
    <row r="114" spans="1:16" x14ac:dyDescent="0.25">
      <c r="A114">
        <v>10360</v>
      </c>
      <c r="B114" s="5" t="str">
        <f>VLOOKUP(C114,Customers!A:C,2,FALSE)</f>
        <v>Blondel pere et fils</v>
      </c>
      <c r="C114" t="s">
        <v>163</v>
      </c>
      <c r="E114">
        <v>4</v>
      </c>
      <c r="F114" s="3">
        <v>34691</v>
      </c>
      <c r="G114" s="3">
        <v>34719</v>
      </c>
      <c r="H114" s="3">
        <v>34701</v>
      </c>
      <c r="I114">
        <v>3</v>
      </c>
      <c r="J114">
        <v>131.69999999999999</v>
      </c>
      <c r="K114" t="s">
        <v>164</v>
      </c>
      <c r="L114" t="s">
        <v>167</v>
      </c>
      <c r="M114" t="s">
        <v>168</v>
      </c>
      <c r="N114" t="s">
        <v>63</v>
      </c>
      <c r="O114">
        <v>67000</v>
      </c>
      <c r="P114" t="s">
        <v>169</v>
      </c>
    </row>
    <row r="115" spans="1:16" x14ac:dyDescent="0.25">
      <c r="A115">
        <v>10361</v>
      </c>
      <c r="B115" s="5" t="str">
        <f>VLOOKUP(C115,Customers!A:C,2,FALSE)</f>
        <v>QUICK-Stop</v>
      </c>
      <c r="C115" t="s">
        <v>575</v>
      </c>
      <c r="E115">
        <v>1</v>
      </c>
      <c r="F115" s="3">
        <v>34691</v>
      </c>
      <c r="G115" s="3">
        <v>34719</v>
      </c>
      <c r="H115" s="3">
        <v>34702</v>
      </c>
      <c r="I115">
        <v>2</v>
      </c>
      <c r="J115">
        <v>183.17</v>
      </c>
      <c r="K115" t="s">
        <v>576</v>
      </c>
      <c r="L115" t="s">
        <v>578</v>
      </c>
      <c r="M115" t="s">
        <v>579</v>
      </c>
      <c r="N115" t="s">
        <v>63</v>
      </c>
      <c r="O115">
        <v>1307</v>
      </c>
      <c r="P115" t="s">
        <v>122</v>
      </c>
    </row>
    <row r="116" spans="1:16" x14ac:dyDescent="0.25">
      <c r="A116">
        <v>10362</v>
      </c>
      <c r="B116" s="5" t="str">
        <f>VLOOKUP(C116,Customers!A:C,2,FALSE)</f>
        <v>Bon app'</v>
      </c>
      <c r="C116" t="s">
        <v>180</v>
      </c>
      <c r="E116">
        <v>3</v>
      </c>
      <c r="F116" s="3">
        <v>34694</v>
      </c>
      <c r="G116" s="3">
        <v>34722</v>
      </c>
      <c r="H116" s="3">
        <v>34697</v>
      </c>
      <c r="I116">
        <v>1</v>
      </c>
      <c r="J116">
        <v>96.04</v>
      </c>
      <c r="K116" t="s">
        <v>181</v>
      </c>
      <c r="L116" t="s">
        <v>183</v>
      </c>
      <c r="M116" t="s">
        <v>184</v>
      </c>
      <c r="N116" t="s">
        <v>63</v>
      </c>
      <c r="O116">
        <v>13008</v>
      </c>
      <c r="P116" t="s">
        <v>169</v>
      </c>
    </row>
    <row r="117" spans="1:16" x14ac:dyDescent="0.25">
      <c r="A117">
        <v>10363</v>
      </c>
      <c r="B117" s="5" t="str">
        <f>VLOOKUP(C117,Customers!A:C,2,FALSE)</f>
        <v>Drachenblut Delikatessen</v>
      </c>
      <c r="C117" t="s">
        <v>243</v>
      </c>
      <c r="E117">
        <v>4</v>
      </c>
      <c r="F117" s="3">
        <v>34695</v>
      </c>
      <c r="G117" s="3">
        <v>34723</v>
      </c>
      <c r="H117" s="3">
        <v>34703</v>
      </c>
      <c r="I117">
        <v>3</v>
      </c>
      <c r="J117">
        <v>30.54</v>
      </c>
      <c r="K117" t="s">
        <v>244</v>
      </c>
      <c r="L117" t="s">
        <v>246</v>
      </c>
      <c r="M117" t="s">
        <v>247</v>
      </c>
      <c r="N117" t="s">
        <v>63</v>
      </c>
      <c r="O117">
        <v>52066</v>
      </c>
      <c r="P117" t="s">
        <v>122</v>
      </c>
    </row>
    <row r="118" spans="1:16" x14ac:dyDescent="0.25">
      <c r="A118">
        <v>10364</v>
      </c>
      <c r="B118" s="5" t="str">
        <f>VLOOKUP(C118,Customers!A:C,2,FALSE)</f>
        <v>Eastern Connection</v>
      </c>
      <c r="C118" t="s">
        <v>257</v>
      </c>
      <c r="E118">
        <v>1</v>
      </c>
      <c r="F118" s="3">
        <v>34695</v>
      </c>
      <c r="G118" s="3">
        <v>34737</v>
      </c>
      <c r="H118" s="3">
        <v>34703</v>
      </c>
      <c r="I118">
        <v>1</v>
      </c>
      <c r="J118">
        <v>71.97</v>
      </c>
      <c r="K118" t="s">
        <v>258</v>
      </c>
      <c r="L118" t="s">
        <v>260</v>
      </c>
      <c r="M118" t="s">
        <v>82</v>
      </c>
      <c r="N118" t="s">
        <v>63</v>
      </c>
      <c r="O118" t="s">
        <v>261</v>
      </c>
      <c r="P118" t="s">
        <v>84</v>
      </c>
    </row>
    <row r="119" spans="1:16" x14ac:dyDescent="0.25">
      <c r="A119">
        <v>10365</v>
      </c>
      <c r="B119" s="5" t="str">
        <f>VLOOKUP(C119,Customers!A:C,2,FALSE)</f>
        <v>Antonio Moreno Taqueria</v>
      </c>
      <c r="C119" t="s">
        <v>134</v>
      </c>
      <c r="E119">
        <v>3</v>
      </c>
      <c r="F119" s="3">
        <v>34696</v>
      </c>
      <c r="G119" s="3">
        <v>34724</v>
      </c>
      <c r="H119" s="3">
        <v>34701</v>
      </c>
      <c r="I119">
        <v>2</v>
      </c>
      <c r="J119">
        <v>22</v>
      </c>
      <c r="K119" t="s">
        <v>135</v>
      </c>
      <c r="L119" t="s">
        <v>137</v>
      </c>
      <c r="M119" t="s">
        <v>130</v>
      </c>
      <c r="N119" t="s">
        <v>63</v>
      </c>
      <c r="O119">
        <v>5023</v>
      </c>
      <c r="P119" t="s">
        <v>131</v>
      </c>
    </row>
    <row r="120" spans="1:16" x14ac:dyDescent="0.25">
      <c r="A120">
        <v>10366</v>
      </c>
      <c r="B120" s="5" t="str">
        <f>VLOOKUP(C120,Customers!A:C,2,FALSE)</f>
        <v>Galeria del gastronomo</v>
      </c>
      <c r="C120" t="s">
        <v>329</v>
      </c>
      <c r="E120">
        <v>8</v>
      </c>
      <c r="F120" s="3">
        <v>34697</v>
      </c>
      <c r="G120" s="3">
        <v>34739</v>
      </c>
      <c r="H120" s="3">
        <v>34729</v>
      </c>
      <c r="I120">
        <v>2</v>
      </c>
      <c r="J120">
        <v>10.14</v>
      </c>
      <c r="K120" t="s">
        <v>330</v>
      </c>
      <c r="L120" t="s">
        <v>332</v>
      </c>
      <c r="M120" t="s">
        <v>333</v>
      </c>
      <c r="N120" t="s">
        <v>63</v>
      </c>
      <c r="O120">
        <v>8022</v>
      </c>
      <c r="P120" t="s">
        <v>177</v>
      </c>
    </row>
    <row r="121" spans="1:16" x14ac:dyDescent="0.25">
      <c r="A121">
        <v>10367</v>
      </c>
      <c r="B121" s="5" t="str">
        <f>VLOOKUP(C121,Customers!A:C,2,FALSE)</f>
        <v>Vaffeljernet</v>
      </c>
      <c r="C121" t="s">
        <v>711</v>
      </c>
      <c r="E121">
        <v>7</v>
      </c>
      <c r="F121" s="3">
        <v>34697</v>
      </c>
      <c r="G121" s="3">
        <v>34725</v>
      </c>
      <c r="H121" s="3">
        <v>34701</v>
      </c>
      <c r="I121">
        <v>3</v>
      </c>
      <c r="J121">
        <v>13.55</v>
      </c>
      <c r="K121" t="s">
        <v>712</v>
      </c>
      <c r="L121" t="s">
        <v>714</v>
      </c>
      <c r="M121" t="s">
        <v>715</v>
      </c>
      <c r="N121" t="s">
        <v>63</v>
      </c>
      <c r="O121">
        <v>8200</v>
      </c>
      <c r="P121" t="s">
        <v>648</v>
      </c>
    </row>
    <row r="122" spans="1:16" x14ac:dyDescent="0.25">
      <c r="A122">
        <v>10368</v>
      </c>
      <c r="B122" s="5" t="str">
        <f>VLOOKUP(C122,Customers!A:C,2,FALSE)</f>
        <v>Ernst Handel</v>
      </c>
      <c r="C122" t="s">
        <v>264</v>
      </c>
      <c r="E122">
        <v>2</v>
      </c>
      <c r="F122" s="3">
        <v>34698</v>
      </c>
      <c r="G122" s="3">
        <v>34726</v>
      </c>
      <c r="H122" s="3">
        <v>34701</v>
      </c>
      <c r="I122">
        <v>2</v>
      </c>
      <c r="J122">
        <v>101.95</v>
      </c>
      <c r="K122" t="s">
        <v>265</v>
      </c>
      <c r="L122" t="s">
        <v>267</v>
      </c>
      <c r="M122" t="s">
        <v>268</v>
      </c>
      <c r="N122" t="s">
        <v>63</v>
      </c>
      <c r="O122">
        <v>8010</v>
      </c>
      <c r="P122" t="s">
        <v>269</v>
      </c>
    </row>
    <row r="123" spans="1:16" x14ac:dyDescent="0.25">
      <c r="A123">
        <v>10369</v>
      </c>
      <c r="B123" s="5" t="str">
        <f>VLOOKUP(C123,Customers!A:C,2,FALSE)</f>
        <v>Split Rail Beer &amp; Ale</v>
      </c>
      <c r="C123" t="s">
        <v>657</v>
      </c>
      <c r="E123">
        <v>8</v>
      </c>
      <c r="F123" s="3">
        <v>34701</v>
      </c>
      <c r="G123" s="3">
        <v>34729</v>
      </c>
      <c r="H123" s="3">
        <v>34708</v>
      </c>
      <c r="I123">
        <v>2</v>
      </c>
      <c r="J123">
        <v>195.68</v>
      </c>
      <c r="K123" t="s">
        <v>658</v>
      </c>
      <c r="L123" t="s">
        <v>660</v>
      </c>
      <c r="M123" t="s">
        <v>661</v>
      </c>
      <c r="N123" t="s">
        <v>662</v>
      </c>
      <c r="O123">
        <v>82520</v>
      </c>
      <c r="P123" t="s">
        <v>52</v>
      </c>
    </row>
    <row r="124" spans="1:16" x14ac:dyDescent="0.25">
      <c r="A124">
        <v>10370</v>
      </c>
      <c r="B124" s="5" t="str">
        <f>VLOOKUP(C124,Customers!A:C,2,FALSE)</f>
        <v>Chop-suey Chinese</v>
      </c>
      <c r="C124" t="s">
        <v>219</v>
      </c>
      <c r="E124">
        <v>6</v>
      </c>
      <c r="F124" s="3">
        <v>34702</v>
      </c>
      <c r="G124" s="3">
        <v>34730</v>
      </c>
      <c r="H124" s="3">
        <v>34726</v>
      </c>
      <c r="I124">
        <v>2</v>
      </c>
      <c r="J124">
        <v>1.17</v>
      </c>
      <c r="K124" t="s">
        <v>220</v>
      </c>
      <c r="L124" t="s">
        <v>791</v>
      </c>
      <c r="M124" t="s">
        <v>223</v>
      </c>
      <c r="N124" t="s">
        <v>63</v>
      </c>
      <c r="O124">
        <v>3012</v>
      </c>
      <c r="P124" t="s">
        <v>224</v>
      </c>
    </row>
    <row r="125" spans="1:16" x14ac:dyDescent="0.25">
      <c r="A125">
        <v>10371</v>
      </c>
      <c r="B125" s="5" t="str">
        <f>VLOOKUP(C125,Customers!A:C,2,FALSE)</f>
        <v>La maison d'Asie</v>
      </c>
      <c r="C125" t="s">
        <v>419</v>
      </c>
      <c r="E125">
        <v>1</v>
      </c>
      <c r="F125" s="3">
        <v>34702</v>
      </c>
      <c r="G125" s="3">
        <v>34730</v>
      </c>
      <c r="H125" s="3">
        <v>34723</v>
      </c>
      <c r="I125">
        <v>1</v>
      </c>
      <c r="J125">
        <v>0.45</v>
      </c>
      <c r="K125" t="s">
        <v>420</v>
      </c>
      <c r="L125" t="s">
        <v>422</v>
      </c>
      <c r="M125" t="s">
        <v>423</v>
      </c>
      <c r="N125" t="s">
        <v>63</v>
      </c>
      <c r="O125">
        <v>31000</v>
      </c>
      <c r="P125" t="s">
        <v>169</v>
      </c>
    </row>
    <row r="126" spans="1:16" x14ac:dyDescent="0.25">
      <c r="A126">
        <v>10372</v>
      </c>
      <c r="B126" s="5" t="str">
        <f>VLOOKUP(C126,Customers!A:C,2,FALSE)</f>
        <v>Queen Cozinha</v>
      </c>
      <c r="C126" t="s">
        <v>569</v>
      </c>
      <c r="E126">
        <v>5</v>
      </c>
      <c r="F126" s="3">
        <v>34703</v>
      </c>
      <c r="G126" s="3">
        <v>34731</v>
      </c>
      <c r="H126" s="3">
        <v>34708</v>
      </c>
      <c r="I126">
        <v>2</v>
      </c>
      <c r="J126">
        <v>890.78</v>
      </c>
      <c r="K126" t="s">
        <v>570</v>
      </c>
      <c r="L126" t="s">
        <v>572</v>
      </c>
      <c r="M126" t="s">
        <v>231</v>
      </c>
      <c r="N126" t="s">
        <v>232</v>
      </c>
      <c r="O126" t="s">
        <v>573</v>
      </c>
      <c r="P126" t="s">
        <v>234</v>
      </c>
    </row>
    <row r="127" spans="1:16" x14ac:dyDescent="0.25">
      <c r="A127">
        <v>10373</v>
      </c>
      <c r="B127" s="5" t="str">
        <f>VLOOKUP(C127,Customers!A:C,2,FALSE)</f>
        <v>Hungry Owl All-Night Grocers</v>
      </c>
      <c r="C127" t="s">
        <v>389</v>
      </c>
      <c r="E127">
        <v>4</v>
      </c>
      <c r="F127" s="3">
        <v>34704</v>
      </c>
      <c r="G127" s="3">
        <v>34732</v>
      </c>
      <c r="H127" s="3">
        <v>34710</v>
      </c>
      <c r="I127">
        <v>3</v>
      </c>
      <c r="J127">
        <v>124.12</v>
      </c>
      <c r="K127" t="s">
        <v>390</v>
      </c>
      <c r="L127" t="s">
        <v>392</v>
      </c>
      <c r="M127" t="s">
        <v>393</v>
      </c>
      <c r="N127" t="s">
        <v>394</v>
      </c>
      <c r="O127" t="s">
        <v>63</v>
      </c>
      <c r="P127" t="s">
        <v>395</v>
      </c>
    </row>
    <row r="128" spans="1:16" x14ac:dyDescent="0.25">
      <c r="A128">
        <v>10374</v>
      </c>
      <c r="B128" s="5" t="str">
        <f>VLOOKUP(C128,Customers!A:C,2,FALSE)</f>
        <v>Wolski  Zajazd</v>
      </c>
      <c r="C128" t="s">
        <v>766</v>
      </c>
      <c r="E128">
        <v>1</v>
      </c>
      <c r="F128" s="3">
        <v>34704</v>
      </c>
      <c r="G128" s="3">
        <v>34732</v>
      </c>
      <c r="H128" s="3">
        <v>34708</v>
      </c>
      <c r="I128">
        <v>3</v>
      </c>
      <c r="J128">
        <v>3.94</v>
      </c>
      <c r="K128" t="s">
        <v>798</v>
      </c>
      <c r="L128" t="s">
        <v>769</v>
      </c>
      <c r="M128" t="s">
        <v>770</v>
      </c>
      <c r="N128" t="s">
        <v>63</v>
      </c>
      <c r="O128" t="s">
        <v>771</v>
      </c>
      <c r="P128" t="s">
        <v>772</v>
      </c>
    </row>
    <row r="129" spans="1:16" ht="30" x14ac:dyDescent="0.25">
      <c r="A129">
        <v>10375</v>
      </c>
      <c r="B129" s="5" t="str">
        <f>VLOOKUP(C129,Customers!A:C,2,FALSE)</f>
        <v>Hungry Coyote Import Store</v>
      </c>
      <c r="C129" t="s">
        <v>382</v>
      </c>
      <c r="E129">
        <v>3</v>
      </c>
      <c r="F129" s="3">
        <v>34705</v>
      </c>
      <c r="G129" s="3">
        <v>34733</v>
      </c>
      <c r="H129" s="3">
        <v>34708</v>
      </c>
      <c r="I129">
        <v>2</v>
      </c>
      <c r="J129">
        <v>20.12</v>
      </c>
      <c r="K129" t="s">
        <v>383</v>
      </c>
      <c r="L129" s="1" t="s">
        <v>385</v>
      </c>
      <c r="M129" t="s">
        <v>386</v>
      </c>
      <c r="N129" t="s">
        <v>354</v>
      </c>
      <c r="O129">
        <v>97827</v>
      </c>
      <c r="P129" t="s">
        <v>52</v>
      </c>
    </row>
    <row r="130" spans="1:16" x14ac:dyDescent="0.25">
      <c r="A130">
        <v>10376</v>
      </c>
      <c r="B130" s="5" t="str">
        <f>VLOOKUP(C130,Customers!A:C,2,FALSE)</f>
        <v>Mere Paillarde</v>
      </c>
      <c r="C130" t="s">
        <v>494</v>
      </c>
      <c r="E130">
        <v>1</v>
      </c>
      <c r="F130" s="3">
        <v>34708</v>
      </c>
      <c r="G130" s="3">
        <v>34736</v>
      </c>
      <c r="H130" s="3">
        <v>34712</v>
      </c>
      <c r="I130">
        <v>2</v>
      </c>
      <c r="J130">
        <v>20.39</v>
      </c>
      <c r="K130" t="s">
        <v>495</v>
      </c>
      <c r="L130" t="s">
        <v>497</v>
      </c>
      <c r="M130" t="s">
        <v>498</v>
      </c>
      <c r="N130" t="s">
        <v>499</v>
      </c>
      <c r="O130" t="s">
        <v>500</v>
      </c>
      <c r="P130" t="s">
        <v>195</v>
      </c>
    </row>
    <row r="131" spans="1:16" x14ac:dyDescent="0.25">
      <c r="A131">
        <v>10377</v>
      </c>
      <c r="B131" s="5" t="str">
        <f>VLOOKUP(C131,Customers!A:C,2,FALSE)</f>
        <v>Seven Seas Imports</v>
      </c>
      <c r="C131" t="s">
        <v>636</v>
      </c>
      <c r="E131">
        <v>1</v>
      </c>
      <c r="F131" s="3">
        <v>34708</v>
      </c>
      <c r="G131" s="3">
        <v>34736</v>
      </c>
      <c r="H131" s="3">
        <v>34712</v>
      </c>
      <c r="I131">
        <v>3</v>
      </c>
      <c r="J131">
        <v>22.21</v>
      </c>
      <c r="K131" t="s">
        <v>637</v>
      </c>
      <c r="L131" t="s">
        <v>639</v>
      </c>
      <c r="M131" t="s">
        <v>82</v>
      </c>
      <c r="N131" t="s">
        <v>63</v>
      </c>
      <c r="O131" t="s">
        <v>640</v>
      </c>
      <c r="P131" t="s">
        <v>84</v>
      </c>
    </row>
    <row r="132" spans="1:16" x14ac:dyDescent="0.25">
      <c r="A132">
        <v>10378</v>
      </c>
      <c r="B132" s="5" t="str">
        <f>VLOOKUP(C132,Customers!A:C,2,FALSE)</f>
        <v>Folk och fa HB</v>
      </c>
      <c r="C132" t="s">
        <v>293</v>
      </c>
      <c r="E132">
        <v>5</v>
      </c>
      <c r="F132" s="3">
        <v>34709</v>
      </c>
      <c r="G132" s="3">
        <v>34737</v>
      </c>
      <c r="H132" s="3">
        <v>34718</v>
      </c>
      <c r="I132">
        <v>3</v>
      </c>
      <c r="J132">
        <v>5.44</v>
      </c>
      <c r="K132" t="s">
        <v>294</v>
      </c>
      <c r="L132" t="s">
        <v>296</v>
      </c>
      <c r="M132" t="s">
        <v>297</v>
      </c>
      <c r="N132" t="s">
        <v>63</v>
      </c>
      <c r="O132" t="s">
        <v>298</v>
      </c>
      <c r="P132" t="s">
        <v>153</v>
      </c>
    </row>
    <row r="133" spans="1:16" x14ac:dyDescent="0.25">
      <c r="A133">
        <v>10379</v>
      </c>
      <c r="B133" s="5" t="str">
        <f>VLOOKUP(C133,Customers!A:C,2,FALSE)</f>
        <v>Que Delicia</v>
      </c>
      <c r="C133" t="s">
        <v>562</v>
      </c>
      <c r="E133">
        <v>2</v>
      </c>
      <c r="F133" s="3">
        <v>34710</v>
      </c>
      <c r="G133" s="3">
        <v>34738</v>
      </c>
      <c r="H133" s="3">
        <v>34712</v>
      </c>
      <c r="I133">
        <v>1</v>
      </c>
      <c r="J133">
        <v>45.03</v>
      </c>
      <c r="K133" t="s">
        <v>563</v>
      </c>
      <c r="L133" t="s">
        <v>565</v>
      </c>
      <c r="M133" t="s">
        <v>369</v>
      </c>
      <c r="N133" t="s">
        <v>370</v>
      </c>
      <c r="O133" t="s">
        <v>566</v>
      </c>
      <c r="P133" t="s">
        <v>234</v>
      </c>
    </row>
    <row r="134" spans="1:16" x14ac:dyDescent="0.25">
      <c r="A134">
        <v>10380</v>
      </c>
      <c r="B134" s="5" t="str">
        <f>VLOOKUP(C134,Customers!A:C,2,FALSE)</f>
        <v>Hungry Owl All-Night Grocers</v>
      </c>
      <c r="C134" t="s">
        <v>389</v>
      </c>
      <c r="E134">
        <v>8</v>
      </c>
      <c r="F134" s="3">
        <v>34711</v>
      </c>
      <c r="G134" s="3">
        <v>34739</v>
      </c>
      <c r="H134" s="3">
        <v>34746</v>
      </c>
      <c r="I134">
        <v>3</v>
      </c>
      <c r="J134">
        <v>35.03</v>
      </c>
      <c r="K134" t="s">
        <v>390</v>
      </c>
      <c r="L134" t="s">
        <v>392</v>
      </c>
      <c r="M134" t="s">
        <v>393</v>
      </c>
      <c r="N134" t="s">
        <v>394</v>
      </c>
      <c r="O134" t="s">
        <v>63</v>
      </c>
      <c r="P134" t="s">
        <v>395</v>
      </c>
    </row>
    <row r="135" spans="1:16" x14ac:dyDescent="0.25">
      <c r="A135">
        <v>10381</v>
      </c>
      <c r="B135" s="5" t="str">
        <f>VLOOKUP(C135,Customers!A:C,2,FALSE)</f>
        <v>LILA-Supermercado</v>
      </c>
      <c r="C135" t="s">
        <v>455</v>
      </c>
      <c r="E135">
        <v>3</v>
      </c>
      <c r="F135" s="3">
        <v>34711</v>
      </c>
      <c r="G135" s="3">
        <v>34739</v>
      </c>
      <c r="H135" s="3">
        <v>34712</v>
      </c>
      <c r="I135">
        <v>3</v>
      </c>
      <c r="J135">
        <v>7.99</v>
      </c>
      <c r="K135" t="s">
        <v>456</v>
      </c>
      <c r="L135" t="s">
        <v>458</v>
      </c>
      <c r="M135" t="s">
        <v>459</v>
      </c>
      <c r="N135" t="s">
        <v>460</v>
      </c>
      <c r="O135">
        <v>3508</v>
      </c>
      <c r="P135" t="s">
        <v>362</v>
      </c>
    </row>
    <row r="136" spans="1:16" x14ac:dyDescent="0.25">
      <c r="A136">
        <v>10382</v>
      </c>
      <c r="B136" s="5" t="str">
        <f>VLOOKUP(C136,Customers!A:C,2,FALSE)</f>
        <v>Ernst Handel</v>
      </c>
      <c r="C136" t="s">
        <v>264</v>
      </c>
      <c r="E136">
        <v>4</v>
      </c>
      <c r="F136" s="3">
        <v>34712</v>
      </c>
      <c r="G136" s="3">
        <v>34740</v>
      </c>
      <c r="H136" s="3">
        <v>34715</v>
      </c>
      <c r="I136">
        <v>1</v>
      </c>
      <c r="J136">
        <v>94.77</v>
      </c>
      <c r="K136" t="s">
        <v>265</v>
      </c>
      <c r="L136" t="s">
        <v>267</v>
      </c>
      <c r="M136" t="s">
        <v>268</v>
      </c>
      <c r="N136" t="s">
        <v>63</v>
      </c>
      <c r="O136">
        <v>8010</v>
      </c>
      <c r="P136" t="s">
        <v>269</v>
      </c>
    </row>
    <row r="137" spans="1:16" ht="30" x14ac:dyDescent="0.25">
      <c r="A137">
        <v>10383</v>
      </c>
      <c r="B137" s="5" t="str">
        <f>VLOOKUP(C137,Customers!A:C,2,FALSE)</f>
        <v>Around the Horn</v>
      </c>
      <c r="C137" t="s">
        <v>139</v>
      </c>
      <c r="E137">
        <v>8</v>
      </c>
      <c r="F137" s="3">
        <v>34715</v>
      </c>
      <c r="G137" s="3">
        <v>34743</v>
      </c>
      <c r="H137" s="3">
        <v>34717</v>
      </c>
      <c r="I137">
        <v>3</v>
      </c>
      <c r="J137">
        <v>34.24</v>
      </c>
      <c r="K137" t="s">
        <v>140</v>
      </c>
      <c r="L137" s="1" t="s">
        <v>794</v>
      </c>
      <c r="M137" t="s">
        <v>795</v>
      </c>
      <c r="N137" t="s">
        <v>796</v>
      </c>
      <c r="O137" t="s">
        <v>797</v>
      </c>
      <c r="P137" t="s">
        <v>84</v>
      </c>
    </row>
    <row r="138" spans="1:16" x14ac:dyDescent="0.25">
      <c r="A138">
        <v>10384</v>
      </c>
      <c r="B138" s="5" t="str">
        <f>VLOOKUP(C138,Customers!A:C,2,FALSE)</f>
        <v>Berglunds snabbkop</v>
      </c>
      <c r="C138" t="s">
        <v>146</v>
      </c>
      <c r="E138">
        <v>3</v>
      </c>
      <c r="F138" s="3">
        <v>34715</v>
      </c>
      <c r="G138" s="3">
        <v>34743</v>
      </c>
      <c r="H138" s="3">
        <v>34719</v>
      </c>
      <c r="I138">
        <v>3</v>
      </c>
      <c r="J138">
        <v>168.64</v>
      </c>
      <c r="K138" t="s">
        <v>147</v>
      </c>
      <c r="L138" t="s">
        <v>150</v>
      </c>
      <c r="M138" t="s">
        <v>151</v>
      </c>
      <c r="N138" t="s">
        <v>63</v>
      </c>
      <c r="O138" t="s">
        <v>152</v>
      </c>
      <c r="P138" t="s">
        <v>153</v>
      </c>
    </row>
    <row r="139" spans="1:16" x14ac:dyDescent="0.25">
      <c r="A139">
        <v>10385</v>
      </c>
      <c r="B139" s="5" t="str">
        <f>VLOOKUP(C139,Customers!A:C,2,FALSE)</f>
        <v>Split Rail Beer &amp; Ale</v>
      </c>
      <c r="C139" t="s">
        <v>657</v>
      </c>
      <c r="E139">
        <v>1</v>
      </c>
      <c r="F139" s="3">
        <v>34716</v>
      </c>
      <c r="G139" s="3">
        <v>34744</v>
      </c>
      <c r="H139" s="3">
        <v>34722</v>
      </c>
      <c r="I139">
        <v>2</v>
      </c>
      <c r="J139">
        <v>30.96</v>
      </c>
      <c r="K139" t="s">
        <v>658</v>
      </c>
      <c r="L139" t="s">
        <v>660</v>
      </c>
      <c r="M139" t="s">
        <v>661</v>
      </c>
      <c r="N139" t="s">
        <v>662</v>
      </c>
      <c r="O139">
        <v>82520</v>
      </c>
      <c r="P139" t="s">
        <v>52</v>
      </c>
    </row>
    <row r="140" spans="1:16" x14ac:dyDescent="0.25">
      <c r="A140">
        <v>10386</v>
      </c>
      <c r="B140" s="5" t="str">
        <f>VLOOKUP(C140,Customers!A:C,2,FALSE)</f>
        <v>Familia Arquibaldo</v>
      </c>
      <c r="C140" t="s">
        <v>272</v>
      </c>
      <c r="E140">
        <v>9</v>
      </c>
      <c r="F140" s="3">
        <v>34717</v>
      </c>
      <c r="G140" s="3">
        <v>34731</v>
      </c>
      <c r="H140" s="3">
        <v>34724</v>
      </c>
      <c r="I140">
        <v>3</v>
      </c>
      <c r="J140">
        <v>13.99</v>
      </c>
      <c r="K140" t="s">
        <v>273</v>
      </c>
      <c r="L140" t="s">
        <v>276</v>
      </c>
      <c r="M140" t="s">
        <v>231</v>
      </c>
      <c r="N140" t="s">
        <v>232</v>
      </c>
      <c r="O140" t="s">
        <v>277</v>
      </c>
      <c r="P140" t="s">
        <v>234</v>
      </c>
    </row>
    <row r="141" spans="1:16" x14ac:dyDescent="0.25">
      <c r="A141">
        <v>10387</v>
      </c>
      <c r="B141" s="5" t="str">
        <f>VLOOKUP(C141,Customers!A:C,2,FALSE)</f>
        <v>Sante Gourmet</v>
      </c>
      <c r="C141" t="s">
        <v>621</v>
      </c>
      <c r="E141">
        <v>1</v>
      </c>
      <c r="F141" s="3">
        <v>34717</v>
      </c>
      <c r="G141" s="3">
        <v>34745</v>
      </c>
      <c r="H141" s="3">
        <v>34719</v>
      </c>
      <c r="I141">
        <v>2</v>
      </c>
      <c r="J141">
        <v>93.63</v>
      </c>
      <c r="K141" t="s">
        <v>622</v>
      </c>
      <c r="L141" t="s">
        <v>624</v>
      </c>
      <c r="M141" t="s">
        <v>625</v>
      </c>
      <c r="N141" t="s">
        <v>63</v>
      </c>
      <c r="O141">
        <v>4110</v>
      </c>
      <c r="P141" t="s">
        <v>626</v>
      </c>
    </row>
    <row r="142" spans="1:16" x14ac:dyDescent="0.25">
      <c r="A142">
        <v>10388</v>
      </c>
      <c r="B142" s="5" t="str">
        <f>VLOOKUP(C142,Customers!A:C,2,FALSE)</f>
        <v>Seven Seas Imports</v>
      </c>
      <c r="C142" t="s">
        <v>636</v>
      </c>
      <c r="E142">
        <v>2</v>
      </c>
      <c r="F142" s="3">
        <v>34718</v>
      </c>
      <c r="G142" s="3">
        <v>34746</v>
      </c>
      <c r="H142" s="3">
        <v>34719</v>
      </c>
      <c r="I142">
        <v>1</v>
      </c>
      <c r="J142">
        <v>34.86</v>
      </c>
      <c r="K142" t="s">
        <v>637</v>
      </c>
      <c r="L142" t="s">
        <v>639</v>
      </c>
      <c r="M142" t="s">
        <v>82</v>
      </c>
      <c r="N142" t="s">
        <v>63</v>
      </c>
      <c r="O142" t="s">
        <v>640</v>
      </c>
      <c r="P142" t="s">
        <v>84</v>
      </c>
    </row>
    <row r="143" spans="1:16" x14ac:dyDescent="0.25">
      <c r="A143">
        <v>10389</v>
      </c>
      <c r="B143" s="5" t="str">
        <f>VLOOKUP(C143,Customers!A:C,2,FALSE)</f>
        <v>Bottom-Dollar Markets</v>
      </c>
      <c r="C143" t="s">
        <v>187</v>
      </c>
      <c r="E143">
        <v>4</v>
      </c>
      <c r="F143" s="3">
        <v>34719</v>
      </c>
      <c r="G143" s="3">
        <v>34747</v>
      </c>
      <c r="H143" s="3">
        <v>34723</v>
      </c>
      <c r="I143">
        <v>2</v>
      </c>
      <c r="J143">
        <v>47.42</v>
      </c>
      <c r="K143" t="s">
        <v>188</v>
      </c>
      <c r="L143" t="s">
        <v>191</v>
      </c>
      <c r="M143" t="s">
        <v>192</v>
      </c>
      <c r="N143" t="s">
        <v>193</v>
      </c>
      <c r="O143" t="s">
        <v>194</v>
      </c>
      <c r="P143" t="s">
        <v>195</v>
      </c>
    </row>
    <row r="144" spans="1:16" x14ac:dyDescent="0.25">
      <c r="A144">
        <v>10390</v>
      </c>
      <c r="B144" s="5" t="str">
        <f>VLOOKUP(C144,Customers!A:C,2,FALSE)</f>
        <v>Ernst Handel</v>
      </c>
      <c r="C144" t="s">
        <v>264</v>
      </c>
      <c r="E144">
        <v>6</v>
      </c>
      <c r="F144" s="3">
        <v>34722</v>
      </c>
      <c r="G144" s="3">
        <v>34750</v>
      </c>
      <c r="H144" s="3">
        <v>34725</v>
      </c>
      <c r="I144">
        <v>1</v>
      </c>
      <c r="J144">
        <v>126.38</v>
      </c>
      <c r="K144" t="s">
        <v>265</v>
      </c>
      <c r="L144" t="s">
        <v>267</v>
      </c>
      <c r="M144" t="s">
        <v>268</v>
      </c>
      <c r="N144" t="s">
        <v>63</v>
      </c>
      <c r="O144">
        <v>8010</v>
      </c>
      <c r="P144" t="s">
        <v>269</v>
      </c>
    </row>
    <row r="145" spans="1:16" x14ac:dyDescent="0.25">
      <c r="A145">
        <v>10391</v>
      </c>
      <c r="B145" s="5" t="str">
        <f>VLOOKUP(C145,Customers!A:C,2,FALSE)</f>
        <v>Drachenblut Delikatessen</v>
      </c>
      <c r="C145" t="s">
        <v>243</v>
      </c>
      <c r="E145">
        <v>3</v>
      </c>
      <c r="F145" s="3">
        <v>34722</v>
      </c>
      <c r="G145" s="3">
        <v>34750</v>
      </c>
      <c r="H145" s="3">
        <v>34730</v>
      </c>
      <c r="I145">
        <v>3</v>
      </c>
      <c r="J145">
        <v>5.45</v>
      </c>
      <c r="K145" t="s">
        <v>244</v>
      </c>
      <c r="L145" t="s">
        <v>246</v>
      </c>
      <c r="M145" t="s">
        <v>247</v>
      </c>
      <c r="N145" t="s">
        <v>63</v>
      </c>
      <c r="O145">
        <v>52066</v>
      </c>
      <c r="P145" t="s">
        <v>122</v>
      </c>
    </row>
    <row r="146" spans="1:16" x14ac:dyDescent="0.25">
      <c r="A146">
        <v>10392</v>
      </c>
      <c r="B146" s="5" t="str">
        <f>VLOOKUP(C146,Customers!A:C,2,FALSE)</f>
        <v>Piccolo und mehr</v>
      </c>
      <c r="C146" t="s">
        <v>550</v>
      </c>
      <c r="E146">
        <v>2</v>
      </c>
      <c r="F146" s="3">
        <v>34723</v>
      </c>
      <c r="G146" s="3">
        <v>34751</v>
      </c>
      <c r="H146" s="3">
        <v>34731</v>
      </c>
      <c r="I146">
        <v>3</v>
      </c>
      <c r="J146">
        <v>122.46</v>
      </c>
      <c r="K146" t="s">
        <v>551</v>
      </c>
      <c r="L146" t="s">
        <v>553</v>
      </c>
      <c r="M146" t="s">
        <v>554</v>
      </c>
      <c r="N146" t="s">
        <v>63</v>
      </c>
      <c r="O146">
        <v>5020</v>
      </c>
      <c r="P146" t="s">
        <v>269</v>
      </c>
    </row>
    <row r="147" spans="1:16" x14ac:dyDescent="0.25">
      <c r="A147">
        <v>10393</v>
      </c>
      <c r="B147" s="5" t="str">
        <f>VLOOKUP(C147,Customers!A:C,2,FALSE)</f>
        <v>Save-a-lot Markets</v>
      </c>
      <c r="C147" t="s">
        <v>629</v>
      </c>
      <c r="E147">
        <v>1</v>
      </c>
      <c r="F147" s="3">
        <v>34724</v>
      </c>
      <c r="G147" s="3">
        <v>34752</v>
      </c>
      <c r="H147" s="3">
        <v>34733</v>
      </c>
      <c r="I147">
        <v>3</v>
      </c>
      <c r="J147">
        <v>126.56</v>
      </c>
      <c r="K147" t="s">
        <v>630</v>
      </c>
      <c r="L147" t="s">
        <v>632</v>
      </c>
      <c r="M147" t="s">
        <v>633</v>
      </c>
      <c r="N147" t="s">
        <v>634</v>
      </c>
      <c r="O147">
        <v>83720</v>
      </c>
      <c r="P147" t="s">
        <v>52</v>
      </c>
    </row>
    <row r="148" spans="1:16" ht="30" x14ac:dyDescent="0.25">
      <c r="A148">
        <v>10394</v>
      </c>
      <c r="B148" s="5" t="str">
        <f>VLOOKUP(C148,Customers!A:C,2,FALSE)</f>
        <v>Hungry Coyote Import Store</v>
      </c>
      <c r="C148" t="s">
        <v>382</v>
      </c>
      <c r="E148">
        <v>1</v>
      </c>
      <c r="F148" s="3">
        <v>34724</v>
      </c>
      <c r="G148" s="3">
        <v>34752</v>
      </c>
      <c r="H148" s="3">
        <v>34733</v>
      </c>
      <c r="I148">
        <v>3</v>
      </c>
      <c r="J148">
        <v>30.34</v>
      </c>
      <c r="K148" t="s">
        <v>383</v>
      </c>
      <c r="L148" s="1" t="s">
        <v>385</v>
      </c>
      <c r="M148" t="s">
        <v>386</v>
      </c>
      <c r="N148" t="s">
        <v>354</v>
      </c>
      <c r="O148">
        <v>97827</v>
      </c>
      <c r="P148" t="s">
        <v>52</v>
      </c>
    </row>
    <row r="149" spans="1:16" x14ac:dyDescent="0.25">
      <c r="A149">
        <v>10395</v>
      </c>
      <c r="B149" s="5" t="str">
        <f>VLOOKUP(C149,Customers!A:C,2,FALSE)</f>
        <v>HILARION-Abastos</v>
      </c>
      <c r="C149" t="s">
        <v>374</v>
      </c>
      <c r="E149">
        <v>6</v>
      </c>
      <c r="F149" s="3">
        <v>34725</v>
      </c>
      <c r="G149" s="3">
        <v>34753</v>
      </c>
      <c r="H149" s="3">
        <v>34733</v>
      </c>
      <c r="I149">
        <v>1</v>
      </c>
      <c r="J149">
        <v>184.41</v>
      </c>
      <c r="K149" t="s">
        <v>375</v>
      </c>
      <c r="L149" t="s">
        <v>377</v>
      </c>
      <c r="M149" t="s">
        <v>378</v>
      </c>
      <c r="N149" t="s">
        <v>379</v>
      </c>
      <c r="O149">
        <v>5022</v>
      </c>
      <c r="P149" t="s">
        <v>362</v>
      </c>
    </row>
    <row r="150" spans="1:16" x14ac:dyDescent="0.25">
      <c r="A150">
        <v>10396</v>
      </c>
      <c r="B150" s="5" t="str">
        <f>VLOOKUP(C150,Customers!A:C,2,FALSE)</f>
        <v>Frankenversand</v>
      </c>
      <c r="C150" t="s">
        <v>300</v>
      </c>
      <c r="E150">
        <v>1</v>
      </c>
      <c r="F150" s="3">
        <v>34726</v>
      </c>
      <c r="G150" s="3">
        <v>34740</v>
      </c>
      <c r="H150" s="3">
        <v>34736</v>
      </c>
      <c r="I150">
        <v>3</v>
      </c>
      <c r="J150">
        <v>135.35</v>
      </c>
      <c r="K150" t="s">
        <v>301</v>
      </c>
      <c r="L150" t="s">
        <v>303</v>
      </c>
      <c r="M150" t="s">
        <v>304</v>
      </c>
      <c r="N150" t="s">
        <v>63</v>
      </c>
      <c r="O150">
        <v>80805</v>
      </c>
      <c r="P150" t="s">
        <v>122</v>
      </c>
    </row>
    <row r="151" spans="1:16" x14ac:dyDescent="0.25">
      <c r="A151">
        <v>10397</v>
      </c>
      <c r="B151" s="5" t="str">
        <f>VLOOKUP(C151,Customers!A:C,2,FALSE)</f>
        <v>Princesa Isabel Vinhos</v>
      </c>
      <c r="C151" t="s">
        <v>557</v>
      </c>
      <c r="E151">
        <v>5</v>
      </c>
      <c r="F151" s="3">
        <v>34726</v>
      </c>
      <c r="G151" s="3">
        <v>34754</v>
      </c>
      <c r="H151" s="3">
        <v>34732</v>
      </c>
      <c r="I151">
        <v>1</v>
      </c>
      <c r="J151">
        <v>60.26</v>
      </c>
      <c r="K151" t="s">
        <v>558</v>
      </c>
      <c r="L151" t="s">
        <v>560</v>
      </c>
      <c r="M151" t="s">
        <v>325</v>
      </c>
      <c r="N151" t="s">
        <v>63</v>
      </c>
      <c r="O151">
        <v>1756</v>
      </c>
      <c r="P151" t="s">
        <v>326</v>
      </c>
    </row>
    <row r="152" spans="1:16" x14ac:dyDescent="0.25">
      <c r="A152">
        <v>10398</v>
      </c>
      <c r="B152" s="5" t="str">
        <f>VLOOKUP(C152,Customers!A:C,2,FALSE)</f>
        <v>Save-a-lot Markets</v>
      </c>
      <c r="C152" t="s">
        <v>629</v>
      </c>
      <c r="E152">
        <v>2</v>
      </c>
      <c r="F152" s="3">
        <v>34729</v>
      </c>
      <c r="G152" s="3">
        <v>34757</v>
      </c>
      <c r="H152" s="3">
        <v>34739</v>
      </c>
      <c r="I152">
        <v>3</v>
      </c>
      <c r="J152">
        <v>89.16</v>
      </c>
      <c r="K152" t="s">
        <v>630</v>
      </c>
      <c r="L152" t="s">
        <v>632</v>
      </c>
      <c r="M152" t="s">
        <v>633</v>
      </c>
      <c r="N152" t="s">
        <v>634</v>
      </c>
      <c r="O152">
        <v>83720</v>
      </c>
      <c r="P152" t="s">
        <v>52</v>
      </c>
    </row>
    <row r="153" spans="1:16" x14ac:dyDescent="0.25">
      <c r="A153">
        <v>10399</v>
      </c>
      <c r="B153" s="5" t="str">
        <f>VLOOKUP(C153,Customers!A:C,2,FALSE)</f>
        <v>Vaffeljernet</v>
      </c>
      <c r="C153" t="s">
        <v>711</v>
      </c>
      <c r="E153">
        <v>8</v>
      </c>
      <c r="F153" s="3">
        <v>34730</v>
      </c>
      <c r="G153" s="3">
        <v>34744</v>
      </c>
      <c r="H153" s="3">
        <v>34738</v>
      </c>
      <c r="I153">
        <v>3</v>
      </c>
      <c r="J153">
        <v>27.36</v>
      </c>
      <c r="K153" t="s">
        <v>712</v>
      </c>
      <c r="L153" t="s">
        <v>714</v>
      </c>
      <c r="M153" t="s">
        <v>715</v>
      </c>
      <c r="N153" t="s">
        <v>63</v>
      </c>
      <c r="O153">
        <v>8200</v>
      </c>
      <c r="P153" t="s">
        <v>648</v>
      </c>
    </row>
    <row r="154" spans="1:16" x14ac:dyDescent="0.25">
      <c r="A154">
        <v>10400</v>
      </c>
      <c r="B154" s="5" t="str">
        <f>VLOOKUP(C154,Customers!A:C,2,FALSE)</f>
        <v>Eastern Connection</v>
      </c>
      <c r="C154" t="s">
        <v>257</v>
      </c>
      <c r="E154">
        <v>1</v>
      </c>
      <c r="F154" s="3">
        <v>34731</v>
      </c>
      <c r="G154" s="3">
        <v>34759</v>
      </c>
      <c r="H154" s="3">
        <v>34746</v>
      </c>
      <c r="I154">
        <v>3</v>
      </c>
      <c r="J154">
        <v>83.93</v>
      </c>
      <c r="K154" t="s">
        <v>258</v>
      </c>
      <c r="L154" t="s">
        <v>260</v>
      </c>
      <c r="M154" t="s">
        <v>82</v>
      </c>
      <c r="N154" t="s">
        <v>63</v>
      </c>
      <c r="O154" t="s">
        <v>261</v>
      </c>
      <c r="P154" t="s">
        <v>84</v>
      </c>
    </row>
    <row r="155" spans="1:16" x14ac:dyDescent="0.25">
      <c r="A155">
        <v>10401</v>
      </c>
      <c r="B155" s="5" t="str">
        <f>VLOOKUP(C155,Customers!A:C,2,FALSE)</f>
        <v>Rattlesnake Canyon Grocery</v>
      </c>
      <c r="C155" t="s">
        <v>587</v>
      </c>
      <c r="E155">
        <v>1</v>
      </c>
      <c r="F155" s="3">
        <v>34731</v>
      </c>
      <c r="G155" s="3">
        <v>34759</v>
      </c>
      <c r="H155" s="3">
        <v>34740</v>
      </c>
      <c r="I155">
        <v>1</v>
      </c>
      <c r="J155">
        <v>12.51</v>
      </c>
      <c r="K155" t="s">
        <v>588</v>
      </c>
      <c r="L155" t="s">
        <v>591</v>
      </c>
      <c r="M155" t="s">
        <v>592</v>
      </c>
      <c r="N155" t="s">
        <v>593</v>
      </c>
      <c r="O155">
        <v>87110</v>
      </c>
      <c r="P155" t="s">
        <v>52</v>
      </c>
    </row>
    <row r="156" spans="1:16" x14ac:dyDescent="0.25">
      <c r="A156">
        <v>10402</v>
      </c>
      <c r="B156" s="5" t="str">
        <f>VLOOKUP(C156,Customers!A:C,2,FALSE)</f>
        <v>Ernst Handel</v>
      </c>
      <c r="C156" t="s">
        <v>264</v>
      </c>
      <c r="E156">
        <v>8</v>
      </c>
      <c r="F156" s="3">
        <v>34732</v>
      </c>
      <c r="G156" s="3">
        <v>34774</v>
      </c>
      <c r="H156" s="3">
        <v>34740</v>
      </c>
      <c r="I156">
        <v>2</v>
      </c>
      <c r="J156">
        <v>67.88</v>
      </c>
      <c r="K156" t="s">
        <v>265</v>
      </c>
      <c r="L156" t="s">
        <v>267</v>
      </c>
      <c r="M156" t="s">
        <v>268</v>
      </c>
      <c r="N156" t="s">
        <v>63</v>
      </c>
      <c r="O156">
        <v>8010</v>
      </c>
      <c r="P156" t="s">
        <v>269</v>
      </c>
    </row>
    <row r="157" spans="1:16" x14ac:dyDescent="0.25">
      <c r="A157">
        <v>10403</v>
      </c>
      <c r="B157" s="5" t="str">
        <f>VLOOKUP(C157,Customers!A:C,2,FALSE)</f>
        <v>Ernst Handel</v>
      </c>
      <c r="C157" t="s">
        <v>264</v>
      </c>
      <c r="E157">
        <v>4</v>
      </c>
      <c r="F157" s="3">
        <v>34733</v>
      </c>
      <c r="G157" s="3">
        <v>34761</v>
      </c>
      <c r="H157" s="3">
        <v>34739</v>
      </c>
      <c r="I157">
        <v>3</v>
      </c>
      <c r="J157">
        <v>73.790000000000006</v>
      </c>
      <c r="K157" t="s">
        <v>265</v>
      </c>
      <c r="L157" t="s">
        <v>267</v>
      </c>
      <c r="M157" t="s">
        <v>268</v>
      </c>
      <c r="N157" t="s">
        <v>63</v>
      </c>
      <c r="O157">
        <v>8010</v>
      </c>
      <c r="P157" t="s">
        <v>269</v>
      </c>
    </row>
    <row r="158" spans="1:16" x14ac:dyDescent="0.25">
      <c r="A158">
        <v>10404</v>
      </c>
      <c r="B158" s="5" t="str">
        <f>VLOOKUP(C158,Customers!A:C,2,FALSE)</f>
        <v>Magazzini Alimentari Riuniti</v>
      </c>
      <c r="C158" t="s">
        <v>478</v>
      </c>
      <c r="E158">
        <v>2</v>
      </c>
      <c r="F158" s="3">
        <v>34733</v>
      </c>
      <c r="G158" s="3">
        <v>34761</v>
      </c>
      <c r="H158" s="3">
        <v>34738</v>
      </c>
      <c r="I158">
        <v>1</v>
      </c>
      <c r="J158">
        <v>155.97</v>
      </c>
      <c r="K158" t="s">
        <v>479</v>
      </c>
      <c r="L158" t="s">
        <v>481</v>
      </c>
      <c r="M158" t="s">
        <v>482</v>
      </c>
      <c r="N158" t="s">
        <v>63</v>
      </c>
      <c r="O158">
        <v>24100</v>
      </c>
      <c r="P158" t="s">
        <v>318</v>
      </c>
    </row>
    <row r="159" spans="1:16" x14ac:dyDescent="0.25">
      <c r="A159">
        <v>10405</v>
      </c>
      <c r="B159" s="5" t="str">
        <f>VLOOKUP(C159,Customers!A:C,2,FALSE)</f>
        <v>LINO-Delicateses</v>
      </c>
      <c r="C159" t="s">
        <v>463</v>
      </c>
      <c r="E159">
        <v>1</v>
      </c>
      <c r="F159" s="3">
        <v>34736</v>
      </c>
      <c r="G159" s="3">
        <v>34764</v>
      </c>
      <c r="H159" s="3">
        <v>34752</v>
      </c>
      <c r="I159">
        <v>1</v>
      </c>
      <c r="J159">
        <v>34.82</v>
      </c>
      <c r="K159" t="s">
        <v>464</v>
      </c>
      <c r="L159" t="s">
        <v>466</v>
      </c>
      <c r="M159" t="s">
        <v>467</v>
      </c>
      <c r="N159" t="s">
        <v>468</v>
      </c>
      <c r="O159">
        <v>4980</v>
      </c>
      <c r="P159" t="s">
        <v>362</v>
      </c>
    </row>
    <row r="160" spans="1:16" x14ac:dyDescent="0.25">
      <c r="A160">
        <v>10406</v>
      </c>
      <c r="B160" s="5" t="str">
        <f>VLOOKUP(C160,Customers!A:C,2,FALSE)</f>
        <v>Queen Cozinha</v>
      </c>
      <c r="C160" t="s">
        <v>569</v>
      </c>
      <c r="E160">
        <v>7</v>
      </c>
      <c r="F160" s="3">
        <v>34737</v>
      </c>
      <c r="G160" s="3">
        <v>34779</v>
      </c>
      <c r="H160" s="3">
        <v>34743</v>
      </c>
      <c r="I160">
        <v>1</v>
      </c>
      <c r="J160">
        <v>108.04</v>
      </c>
      <c r="K160" t="s">
        <v>570</v>
      </c>
      <c r="L160" t="s">
        <v>572</v>
      </c>
      <c r="M160" t="s">
        <v>231</v>
      </c>
      <c r="N160" t="s">
        <v>232</v>
      </c>
      <c r="O160" t="s">
        <v>573</v>
      </c>
      <c r="P160" t="s">
        <v>234</v>
      </c>
    </row>
    <row r="161" spans="1:16" x14ac:dyDescent="0.25">
      <c r="A161">
        <v>10407</v>
      </c>
      <c r="B161" s="5" t="str">
        <f>VLOOKUP(C161,Customers!A:C,2,FALSE)</f>
        <v>Ottilies Kaseladen</v>
      </c>
      <c r="C161" t="s">
        <v>530</v>
      </c>
      <c r="E161">
        <v>2</v>
      </c>
      <c r="F161" s="3">
        <v>34737</v>
      </c>
      <c r="G161" s="3">
        <v>34765</v>
      </c>
      <c r="H161" s="3">
        <v>34760</v>
      </c>
      <c r="I161">
        <v>2</v>
      </c>
      <c r="J161">
        <v>91.48</v>
      </c>
      <c r="K161" t="s">
        <v>531</v>
      </c>
      <c r="L161" t="s">
        <v>533</v>
      </c>
      <c r="M161" t="s">
        <v>534</v>
      </c>
      <c r="N161" t="s">
        <v>63</v>
      </c>
      <c r="O161">
        <v>50739</v>
      </c>
      <c r="P161" t="s">
        <v>122</v>
      </c>
    </row>
    <row r="162" spans="1:16" x14ac:dyDescent="0.25">
      <c r="A162">
        <v>10408</v>
      </c>
      <c r="B162" s="5" t="str">
        <f>VLOOKUP(C162,Customers!A:C,2,FALSE)</f>
        <v>Folies gourmandes</v>
      </c>
      <c r="C162" t="s">
        <v>285</v>
      </c>
      <c r="E162">
        <v>8</v>
      </c>
      <c r="F162" s="3">
        <v>34738</v>
      </c>
      <c r="G162" s="3">
        <v>34766</v>
      </c>
      <c r="H162" s="3">
        <v>34744</v>
      </c>
      <c r="I162">
        <v>1</v>
      </c>
      <c r="J162">
        <v>11.26</v>
      </c>
      <c r="K162" t="s">
        <v>286</v>
      </c>
      <c r="L162" t="s">
        <v>289</v>
      </c>
      <c r="M162" t="s">
        <v>290</v>
      </c>
      <c r="N162" t="s">
        <v>63</v>
      </c>
      <c r="O162">
        <v>59000</v>
      </c>
      <c r="P162" t="s">
        <v>169</v>
      </c>
    </row>
    <row r="163" spans="1:16" ht="45" x14ac:dyDescent="0.25">
      <c r="A163">
        <v>10409</v>
      </c>
      <c r="B163" s="5" t="str">
        <f>VLOOKUP(C163,Customers!A:C,2,FALSE)</f>
        <v>Oceano Atlantico Ltda.</v>
      </c>
      <c r="C163" t="s">
        <v>516</v>
      </c>
      <c r="E163">
        <v>3</v>
      </c>
      <c r="F163" s="3">
        <v>34739</v>
      </c>
      <c r="G163" s="3">
        <v>34767</v>
      </c>
      <c r="H163" s="3">
        <v>34744</v>
      </c>
      <c r="I163">
        <v>1</v>
      </c>
      <c r="J163">
        <v>29.83</v>
      </c>
      <c r="K163" t="s">
        <v>517</v>
      </c>
      <c r="L163" s="1" t="s">
        <v>519</v>
      </c>
      <c r="M163" t="s">
        <v>209</v>
      </c>
      <c r="N163" t="s">
        <v>63</v>
      </c>
      <c r="O163">
        <v>1010</v>
      </c>
      <c r="P163" t="s">
        <v>210</v>
      </c>
    </row>
    <row r="164" spans="1:16" x14ac:dyDescent="0.25">
      <c r="A164">
        <v>10410</v>
      </c>
      <c r="B164" s="5" t="str">
        <f>VLOOKUP(C164,Customers!A:C,2,FALSE)</f>
        <v>Bottom-Dollar Markets</v>
      </c>
      <c r="C164" t="s">
        <v>187</v>
      </c>
      <c r="E164">
        <v>3</v>
      </c>
      <c r="F164" s="3">
        <v>34740</v>
      </c>
      <c r="G164" s="3">
        <v>34768</v>
      </c>
      <c r="H164" s="3">
        <v>34745</v>
      </c>
      <c r="I164">
        <v>3</v>
      </c>
      <c r="J164">
        <v>2.4</v>
      </c>
      <c r="K164" t="s">
        <v>188</v>
      </c>
      <c r="L164" t="s">
        <v>191</v>
      </c>
      <c r="M164" t="s">
        <v>192</v>
      </c>
      <c r="N164" t="s">
        <v>193</v>
      </c>
      <c r="O164" t="s">
        <v>194</v>
      </c>
      <c r="P164" t="s">
        <v>195</v>
      </c>
    </row>
    <row r="165" spans="1:16" x14ac:dyDescent="0.25">
      <c r="A165">
        <v>10411</v>
      </c>
      <c r="B165" s="5" t="str">
        <f>VLOOKUP(C165,Customers!A:C,2,FALSE)</f>
        <v>Bottom-Dollar Markets</v>
      </c>
      <c r="C165" t="s">
        <v>187</v>
      </c>
      <c r="E165">
        <v>9</v>
      </c>
      <c r="F165" s="3">
        <v>34740</v>
      </c>
      <c r="G165" s="3">
        <v>34768</v>
      </c>
      <c r="H165" s="3">
        <v>34751</v>
      </c>
      <c r="I165">
        <v>3</v>
      </c>
      <c r="J165">
        <v>23.65</v>
      </c>
      <c r="K165" t="s">
        <v>188</v>
      </c>
      <c r="L165" t="s">
        <v>191</v>
      </c>
      <c r="M165" t="s">
        <v>192</v>
      </c>
      <c r="N165" t="s">
        <v>193</v>
      </c>
      <c r="O165" t="s">
        <v>194</v>
      </c>
      <c r="P165" t="s">
        <v>195</v>
      </c>
    </row>
    <row r="166" spans="1:16" x14ac:dyDescent="0.25">
      <c r="A166">
        <v>10412</v>
      </c>
      <c r="B166" s="5" t="str">
        <f>VLOOKUP(C166,Customers!A:C,2,FALSE)</f>
        <v>Wartian Herkku</v>
      </c>
      <c r="C166" t="s">
        <v>739</v>
      </c>
      <c r="E166">
        <v>8</v>
      </c>
      <c r="F166" s="3">
        <v>34743</v>
      </c>
      <c r="G166" s="3">
        <v>34771</v>
      </c>
      <c r="H166" s="3">
        <v>34745</v>
      </c>
      <c r="I166">
        <v>2</v>
      </c>
      <c r="J166">
        <v>3.77</v>
      </c>
      <c r="K166" t="s">
        <v>740</v>
      </c>
      <c r="L166" t="s">
        <v>742</v>
      </c>
      <c r="M166" t="s">
        <v>743</v>
      </c>
      <c r="N166" t="s">
        <v>63</v>
      </c>
      <c r="O166">
        <v>90110</v>
      </c>
      <c r="P166" t="s">
        <v>744</v>
      </c>
    </row>
    <row r="167" spans="1:16" x14ac:dyDescent="0.25">
      <c r="A167">
        <v>10413</v>
      </c>
      <c r="B167" s="5" t="str">
        <f>VLOOKUP(C167,Customers!A:C,2,FALSE)</f>
        <v>La maison d'Asie</v>
      </c>
      <c r="C167" t="s">
        <v>419</v>
      </c>
      <c r="E167">
        <v>3</v>
      </c>
      <c r="F167" s="3">
        <v>34744</v>
      </c>
      <c r="G167" s="3">
        <v>34772</v>
      </c>
      <c r="H167" s="3">
        <v>34746</v>
      </c>
      <c r="I167">
        <v>2</v>
      </c>
      <c r="J167">
        <v>95.66</v>
      </c>
      <c r="K167" t="s">
        <v>420</v>
      </c>
      <c r="L167" t="s">
        <v>422</v>
      </c>
      <c r="M167" t="s">
        <v>423</v>
      </c>
      <c r="N167" t="s">
        <v>63</v>
      </c>
      <c r="O167">
        <v>31000</v>
      </c>
      <c r="P167" t="s">
        <v>169</v>
      </c>
    </row>
    <row r="168" spans="1:16" x14ac:dyDescent="0.25">
      <c r="A168">
        <v>10414</v>
      </c>
      <c r="B168" s="5" t="str">
        <f>VLOOKUP(C168,Customers!A:C,2,FALSE)</f>
        <v>Familia Arquibaldo</v>
      </c>
      <c r="C168" t="s">
        <v>272</v>
      </c>
      <c r="E168">
        <v>2</v>
      </c>
      <c r="F168" s="3">
        <v>34744</v>
      </c>
      <c r="G168" s="3">
        <v>34772</v>
      </c>
      <c r="H168" s="3">
        <v>34747</v>
      </c>
      <c r="I168">
        <v>3</v>
      </c>
      <c r="J168">
        <v>21.48</v>
      </c>
      <c r="K168" t="s">
        <v>273</v>
      </c>
      <c r="L168" t="s">
        <v>276</v>
      </c>
      <c r="M168" t="s">
        <v>231</v>
      </c>
      <c r="N168" t="s">
        <v>232</v>
      </c>
      <c r="O168" t="s">
        <v>277</v>
      </c>
      <c r="P168" t="s">
        <v>234</v>
      </c>
    </row>
    <row r="169" spans="1:16" ht="30" x14ac:dyDescent="0.25">
      <c r="A169">
        <v>10415</v>
      </c>
      <c r="B169" s="5" t="str">
        <f>VLOOKUP(C169,Customers!A:C,2,FALSE)</f>
        <v>Hungry Coyote Import Store</v>
      </c>
      <c r="C169" t="s">
        <v>382</v>
      </c>
      <c r="E169">
        <v>3</v>
      </c>
      <c r="F169" s="3">
        <v>34745</v>
      </c>
      <c r="G169" s="3">
        <v>34773</v>
      </c>
      <c r="H169" s="3">
        <v>34754</v>
      </c>
      <c r="I169">
        <v>1</v>
      </c>
      <c r="J169">
        <v>0.2</v>
      </c>
      <c r="K169" t="s">
        <v>383</v>
      </c>
      <c r="L169" s="1" t="s">
        <v>385</v>
      </c>
      <c r="M169" t="s">
        <v>386</v>
      </c>
      <c r="N169" t="s">
        <v>354</v>
      </c>
      <c r="O169">
        <v>97827</v>
      </c>
      <c r="P169" t="s">
        <v>52</v>
      </c>
    </row>
    <row r="170" spans="1:16" x14ac:dyDescent="0.25">
      <c r="A170">
        <v>10416</v>
      </c>
      <c r="B170" s="5" t="str">
        <f>VLOOKUP(C170,Customers!A:C,2,FALSE)</f>
        <v>Wartian Herkku</v>
      </c>
      <c r="C170" t="s">
        <v>739</v>
      </c>
      <c r="E170">
        <v>8</v>
      </c>
      <c r="F170" s="3">
        <v>34746</v>
      </c>
      <c r="G170" s="3">
        <v>34774</v>
      </c>
      <c r="H170" s="3">
        <v>34757</v>
      </c>
      <c r="I170">
        <v>3</v>
      </c>
      <c r="J170">
        <v>22.72</v>
      </c>
      <c r="K170" t="s">
        <v>740</v>
      </c>
      <c r="L170" t="s">
        <v>742</v>
      </c>
      <c r="M170" t="s">
        <v>743</v>
      </c>
      <c r="N170" t="s">
        <v>63</v>
      </c>
      <c r="O170">
        <v>90110</v>
      </c>
      <c r="P170" t="s">
        <v>744</v>
      </c>
    </row>
    <row r="171" spans="1:16" x14ac:dyDescent="0.25">
      <c r="A171">
        <v>10417</v>
      </c>
      <c r="B171" s="5" t="str">
        <f>VLOOKUP(C171,Customers!A:C,2,FALSE)</f>
        <v>Simons bistro</v>
      </c>
      <c r="C171" t="s">
        <v>643</v>
      </c>
      <c r="E171">
        <v>4</v>
      </c>
      <c r="F171" s="3">
        <v>34746</v>
      </c>
      <c r="G171" s="3">
        <v>34774</v>
      </c>
      <c r="H171" s="3">
        <v>34758</v>
      </c>
      <c r="I171">
        <v>3</v>
      </c>
      <c r="J171">
        <v>70.290000000000006</v>
      </c>
      <c r="K171" t="s">
        <v>644</v>
      </c>
      <c r="L171" t="s">
        <v>646</v>
      </c>
      <c r="M171" t="s">
        <v>647</v>
      </c>
      <c r="N171" t="s">
        <v>63</v>
      </c>
      <c r="O171">
        <v>1734</v>
      </c>
      <c r="P171" t="s">
        <v>648</v>
      </c>
    </row>
    <row r="172" spans="1:16" x14ac:dyDescent="0.25">
      <c r="A172">
        <v>10418</v>
      </c>
      <c r="B172" s="5" t="str">
        <f>VLOOKUP(C172,Customers!A:C,2,FALSE)</f>
        <v>QUICK-Stop</v>
      </c>
      <c r="C172" t="s">
        <v>575</v>
      </c>
      <c r="E172">
        <v>4</v>
      </c>
      <c r="F172" s="3">
        <v>34747</v>
      </c>
      <c r="G172" s="3">
        <v>34775</v>
      </c>
      <c r="H172" s="3">
        <v>34754</v>
      </c>
      <c r="I172">
        <v>1</v>
      </c>
      <c r="J172">
        <v>17.55</v>
      </c>
      <c r="K172" t="s">
        <v>576</v>
      </c>
      <c r="L172" t="s">
        <v>578</v>
      </c>
      <c r="M172" t="s">
        <v>579</v>
      </c>
      <c r="N172" t="s">
        <v>63</v>
      </c>
      <c r="O172">
        <v>1307</v>
      </c>
      <c r="P172" t="s">
        <v>122</v>
      </c>
    </row>
    <row r="173" spans="1:16" x14ac:dyDescent="0.25">
      <c r="A173">
        <v>10419</v>
      </c>
      <c r="B173" s="5" t="str">
        <f>VLOOKUP(C173,Customers!A:C,2,FALSE)</f>
        <v>Richter Supermarkt</v>
      </c>
      <c r="C173" t="s">
        <v>609</v>
      </c>
      <c r="E173">
        <v>4</v>
      </c>
      <c r="F173" s="3">
        <v>34750</v>
      </c>
      <c r="G173" s="3">
        <v>34778</v>
      </c>
      <c r="H173" s="3">
        <v>34760</v>
      </c>
      <c r="I173">
        <v>2</v>
      </c>
      <c r="J173">
        <v>137.35</v>
      </c>
      <c r="K173" t="s">
        <v>610</v>
      </c>
      <c r="L173" t="s">
        <v>792</v>
      </c>
      <c r="M173" t="s">
        <v>613</v>
      </c>
      <c r="N173" t="s">
        <v>63</v>
      </c>
      <c r="O173">
        <v>1204</v>
      </c>
      <c r="P173" t="s">
        <v>224</v>
      </c>
    </row>
    <row r="174" spans="1:16" x14ac:dyDescent="0.25">
      <c r="A174">
        <v>10420</v>
      </c>
      <c r="B174" s="5" t="str">
        <f>VLOOKUP(C174,Customers!A:C,2,FALSE)</f>
        <v>Wellington Importadora</v>
      </c>
      <c r="C174" t="s">
        <v>746</v>
      </c>
      <c r="E174">
        <v>3</v>
      </c>
      <c r="F174" s="3">
        <v>34751</v>
      </c>
      <c r="G174" s="3">
        <v>34779</v>
      </c>
      <c r="H174" s="3">
        <v>34757</v>
      </c>
      <c r="I174">
        <v>1</v>
      </c>
      <c r="J174">
        <v>44.12</v>
      </c>
      <c r="K174" t="s">
        <v>747</v>
      </c>
      <c r="L174" t="s">
        <v>749</v>
      </c>
      <c r="M174" t="s">
        <v>750</v>
      </c>
      <c r="N174" t="s">
        <v>232</v>
      </c>
      <c r="O174" t="s">
        <v>751</v>
      </c>
      <c r="P174" t="s">
        <v>234</v>
      </c>
    </row>
    <row r="175" spans="1:16" x14ac:dyDescent="0.25">
      <c r="A175">
        <v>10421</v>
      </c>
      <c r="B175" s="5" t="str">
        <f>VLOOKUP(C175,Customers!A:C,2,FALSE)</f>
        <v>Que Delicia</v>
      </c>
      <c r="C175" t="s">
        <v>562</v>
      </c>
      <c r="E175">
        <v>8</v>
      </c>
      <c r="F175" s="3">
        <v>34751</v>
      </c>
      <c r="G175" s="3">
        <v>34793</v>
      </c>
      <c r="H175" s="3">
        <v>34757</v>
      </c>
      <c r="I175">
        <v>1</v>
      </c>
      <c r="J175">
        <v>99.23</v>
      </c>
      <c r="K175" t="s">
        <v>563</v>
      </c>
      <c r="L175" t="s">
        <v>565</v>
      </c>
      <c r="M175" t="s">
        <v>369</v>
      </c>
      <c r="N175" t="s">
        <v>370</v>
      </c>
      <c r="O175" t="s">
        <v>566</v>
      </c>
      <c r="P175" t="s">
        <v>234</v>
      </c>
    </row>
    <row r="176" spans="1:16" x14ac:dyDescent="0.25">
      <c r="A176">
        <v>10422</v>
      </c>
      <c r="B176" s="5" t="str">
        <f>VLOOKUP(C176,Customers!A:C,2,FALSE)</f>
        <v>Franchi S.p.A.</v>
      </c>
      <c r="C176" t="s">
        <v>313</v>
      </c>
      <c r="E176">
        <v>2</v>
      </c>
      <c r="F176" s="3">
        <v>34752</v>
      </c>
      <c r="G176" s="3">
        <v>34780</v>
      </c>
      <c r="H176" s="3">
        <v>34761</v>
      </c>
      <c r="I176">
        <v>1</v>
      </c>
      <c r="J176">
        <v>3.02</v>
      </c>
      <c r="K176" t="s">
        <v>314</v>
      </c>
      <c r="L176" t="s">
        <v>316</v>
      </c>
      <c r="M176" t="s">
        <v>317</v>
      </c>
      <c r="N176" t="s">
        <v>63</v>
      </c>
      <c r="O176">
        <v>10100</v>
      </c>
      <c r="P176" t="s">
        <v>318</v>
      </c>
    </row>
    <row r="177" spans="1:16" x14ac:dyDescent="0.25">
      <c r="A177">
        <v>10423</v>
      </c>
      <c r="B177" s="5" t="str">
        <f>VLOOKUP(C177,Customers!A:C,2,FALSE)</f>
        <v>Gourmet Lanchonetes</v>
      </c>
      <c r="C177" t="s">
        <v>342</v>
      </c>
      <c r="E177">
        <v>6</v>
      </c>
      <c r="F177" s="3">
        <v>34753</v>
      </c>
      <c r="G177" s="3">
        <v>34767</v>
      </c>
      <c r="H177" s="3">
        <v>34785</v>
      </c>
      <c r="I177">
        <v>3</v>
      </c>
      <c r="J177">
        <v>24.5</v>
      </c>
      <c r="K177" t="s">
        <v>343</v>
      </c>
      <c r="L177" t="s">
        <v>345</v>
      </c>
      <c r="M177" t="s">
        <v>346</v>
      </c>
      <c r="N177" t="s">
        <v>232</v>
      </c>
      <c r="O177" t="s">
        <v>347</v>
      </c>
      <c r="P177" t="s">
        <v>234</v>
      </c>
    </row>
    <row r="178" spans="1:16" x14ac:dyDescent="0.25">
      <c r="A178">
        <v>10424</v>
      </c>
      <c r="B178" s="5" t="str">
        <f>VLOOKUP(C178,Customers!A:C,2,FALSE)</f>
        <v>Mere Paillarde</v>
      </c>
      <c r="C178" t="s">
        <v>494</v>
      </c>
      <c r="E178">
        <v>7</v>
      </c>
      <c r="F178" s="3">
        <v>34753</v>
      </c>
      <c r="G178" s="3">
        <v>34781</v>
      </c>
      <c r="H178" s="3">
        <v>34757</v>
      </c>
      <c r="I178">
        <v>2</v>
      </c>
      <c r="J178">
        <v>370.61</v>
      </c>
      <c r="K178" t="s">
        <v>495</v>
      </c>
      <c r="L178" t="s">
        <v>497</v>
      </c>
      <c r="M178" t="s">
        <v>498</v>
      </c>
      <c r="N178" t="s">
        <v>499</v>
      </c>
      <c r="O178" t="s">
        <v>500</v>
      </c>
      <c r="P178" t="s">
        <v>195</v>
      </c>
    </row>
    <row r="179" spans="1:16" x14ac:dyDescent="0.25">
      <c r="A179">
        <v>10425</v>
      </c>
      <c r="B179" s="5" t="str">
        <f>VLOOKUP(C179,Customers!A:C,2,FALSE)</f>
        <v>La maison d'Asie</v>
      </c>
      <c r="C179" t="s">
        <v>419</v>
      </c>
      <c r="E179">
        <v>6</v>
      </c>
      <c r="F179" s="3">
        <v>34754</v>
      </c>
      <c r="G179" s="3">
        <v>34782</v>
      </c>
      <c r="H179" s="3">
        <v>34775</v>
      </c>
      <c r="I179">
        <v>2</v>
      </c>
      <c r="J179">
        <v>7.93</v>
      </c>
      <c r="K179" t="s">
        <v>420</v>
      </c>
      <c r="L179" t="s">
        <v>422</v>
      </c>
      <c r="M179" t="s">
        <v>423</v>
      </c>
      <c r="N179" t="s">
        <v>63</v>
      </c>
      <c r="O179">
        <v>31000</v>
      </c>
      <c r="P179" t="s">
        <v>169</v>
      </c>
    </row>
    <row r="180" spans="1:16" x14ac:dyDescent="0.25">
      <c r="A180">
        <v>10426</v>
      </c>
      <c r="B180" s="5" t="str">
        <f>VLOOKUP(C180,Customers!A:C,2,FALSE)</f>
        <v>Galeria del gastronomo</v>
      </c>
      <c r="C180" t="s">
        <v>329</v>
      </c>
      <c r="E180">
        <v>4</v>
      </c>
      <c r="F180" s="3">
        <v>34757</v>
      </c>
      <c r="G180" s="3">
        <v>34785</v>
      </c>
      <c r="H180" s="3">
        <v>34767</v>
      </c>
      <c r="I180">
        <v>1</v>
      </c>
      <c r="J180">
        <v>18.690000000000001</v>
      </c>
      <c r="K180" t="s">
        <v>330</v>
      </c>
      <c r="L180" t="s">
        <v>332</v>
      </c>
      <c r="M180" t="s">
        <v>333</v>
      </c>
      <c r="N180" t="s">
        <v>63</v>
      </c>
      <c r="O180">
        <v>8022</v>
      </c>
      <c r="P180" t="s">
        <v>177</v>
      </c>
    </row>
    <row r="181" spans="1:16" x14ac:dyDescent="0.25">
      <c r="A181">
        <v>10427</v>
      </c>
      <c r="B181" s="5" t="str">
        <f>VLOOKUP(C181,Customers!A:C,2,FALSE)</f>
        <v>Piccolo und mehr</v>
      </c>
      <c r="C181" t="s">
        <v>550</v>
      </c>
      <c r="E181">
        <v>4</v>
      </c>
      <c r="F181" s="3">
        <v>34757</v>
      </c>
      <c r="G181" s="3">
        <v>34785</v>
      </c>
      <c r="H181" s="3">
        <v>34792</v>
      </c>
      <c r="I181">
        <v>2</v>
      </c>
      <c r="J181">
        <v>31.29</v>
      </c>
      <c r="K181" t="s">
        <v>551</v>
      </c>
      <c r="L181" t="s">
        <v>553</v>
      </c>
      <c r="M181" t="s">
        <v>554</v>
      </c>
      <c r="N181" t="s">
        <v>63</v>
      </c>
      <c r="O181">
        <v>5020</v>
      </c>
      <c r="P181" t="s">
        <v>269</v>
      </c>
    </row>
    <row r="182" spans="1:16" x14ac:dyDescent="0.25">
      <c r="A182">
        <v>10428</v>
      </c>
      <c r="B182" s="5" t="str">
        <f>VLOOKUP(C182,Customers!A:C,2,FALSE)</f>
        <v>Reggiani Caseifici</v>
      </c>
      <c r="C182" t="s">
        <v>596</v>
      </c>
      <c r="E182">
        <v>7</v>
      </c>
      <c r="F182" s="3">
        <v>34758</v>
      </c>
      <c r="G182" s="3">
        <v>34786</v>
      </c>
      <c r="H182" s="3">
        <v>34765</v>
      </c>
      <c r="I182">
        <v>1</v>
      </c>
      <c r="J182">
        <v>11.09</v>
      </c>
      <c r="K182" t="s">
        <v>597</v>
      </c>
      <c r="L182" t="s">
        <v>599</v>
      </c>
      <c r="M182" t="s">
        <v>600</v>
      </c>
      <c r="N182" t="s">
        <v>63</v>
      </c>
      <c r="O182">
        <v>42100</v>
      </c>
      <c r="P182" t="s">
        <v>318</v>
      </c>
    </row>
    <row r="183" spans="1:16" x14ac:dyDescent="0.25">
      <c r="A183">
        <v>10429</v>
      </c>
      <c r="B183" s="5" t="str">
        <f>VLOOKUP(C183,Customers!A:C,2,FALSE)</f>
        <v>Hungry Owl All-Night Grocers</v>
      </c>
      <c r="C183" t="s">
        <v>389</v>
      </c>
      <c r="E183">
        <v>3</v>
      </c>
      <c r="F183" s="3">
        <v>34759</v>
      </c>
      <c r="G183" s="3">
        <v>34801</v>
      </c>
      <c r="H183" s="3">
        <v>34768</v>
      </c>
      <c r="I183">
        <v>2</v>
      </c>
      <c r="J183">
        <v>56.63</v>
      </c>
      <c r="K183" t="s">
        <v>390</v>
      </c>
      <c r="L183" t="s">
        <v>392</v>
      </c>
      <c r="M183" t="s">
        <v>393</v>
      </c>
      <c r="N183" t="s">
        <v>394</v>
      </c>
      <c r="O183" t="s">
        <v>63</v>
      </c>
      <c r="P183" t="s">
        <v>395</v>
      </c>
    </row>
    <row r="184" spans="1:16" x14ac:dyDescent="0.25">
      <c r="A184">
        <v>10430</v>
      </c>
      <c r="B184" s="5" t="str">
        <f>VLOOKUP(C184,Customers!A:C,2,FALSE)</f>
        <v>Ernst Handel</v>
      </c>
      <c r="C184" t="s">
        <v>264</v>
      </c>
      <c r="E184">
        <v>4</v>
      </c>
      <c r="F184" s="3">
        <v>34760</v>
      </c>
      <c r="G184" s="3">
        <v>34774</v>
      </c>
      <c r="H184" s="3">
        <v>34764</v>
      </c>
      <c r="I184">
        <v>1</v>
      </c>
      <c r="J184">
        <v>458.78</v>
      </c>
      <c r="K184" t="s">
        <v>265</v>
      </c>
      <c r="L184" t="s">
        <v>267</v>
      </c>
      <c r="M184" t="s">
        <v>268</v>
      </c>
      <c r="N184" t="s">
        <v>63</v>
      </c>
      <c r="O184">
        <v>8010</v>
      </c>
      <c r="P184" t="s">
        <v>269</v>
      </c>
    </row>
    <row r="185" spans="1:16" x14ac:dyDescent="0.25">
      <c r="A185">
        <v>10431</v>
      </c>
      <c r="B185" s="5" t="str">
        <f>VLOOKUP(C185,Customers!A:C,2,FALSE)</f>
        <v>Bottom-Dollar Markets</v>
      </c>
      <c r="C185" t="s">
        <v>187</v>
      </c>
      <c r="E185">
        <v>4</v>
      </c>
      <c r="F185" s="3">
        <v>34760</v>
      </c>
      <c r="G185" s="3">
        <v>34774</v>
      </c>
      <c r="H185" s="3">
        <v>34768</v>
      </c>
      <c r="I185">
        <v>2</v>
      </c>
      <c r="J185">
        <v>44.17</v>
      </c>
      <c r="K185" t="s">
        <v>188</v>
      </c>
      <c r="L185" t="s">
        <v>191</v>
      </c>
      <c r="M185" t="s">
        <v>192</v>
      </c>
      <c r="N185" t="s">
        <v>193</v>
      </c>
      <c r="O185" t="s">
        <v>194</v>
      </c>
      <c r="P185" t="s">
        <v>195</v>
      </c>
    </row>
    <row r="186" spans="1:16" x14ac:dyDescent="0.25">
      <c r="A186">
        <v>10432</v>
      </c>
      <c r="B186" s="5" t="str">
        <f>VLOOKUP(C186,Customers!A:C,2,FALSE)</f>
        <v>Split Rail Beer &amp; Ale</v>
      </c>
      <c r="C186" t="s">
        <v>657</v>
      </c>
      <c r="E186">
        <v>3</v>
      </c>
      <c r="F186" s="3">
        <v>34761</v>
      </c>
      <c r="G186" s="3">
        <v>34775</v>
      </c>
      <c r="H186" s="3">
        <v>34768</v>
      </c>
      <c r="I186">
        <v>2</v>
      </c>
      <c r="J186">
        <v>4.34</v>
      </c>
      <c r="K186" t="s">
        <v>658</v>
      </c>
      <c r="L186" t="s">
        <v>660</v>
      </c>
      <c r="M186" t="s">
        <v>661</v>
      </c>
      <c r="N186" t="s">
        <v>662</v>
      </c>
      <c r="O186">
        <v>82520</v>
      </c>
      <c r="P186" t="s">
        <v>52</v>
      </c>
    </row>
    <row r="187" spans="1:16" x14ac:dyDescent="0.25">
      <c r="A187">
        <v>10433</v>
      </c>
      <c r="B187" s="5" t="str">
        <f>VLOOKUP(C187,Customers!A:C,2,FALSE)</f>
        <v>Princesa Isabel Vinhos</v>
      </c>
      <c r="C187" t="s">
        <v>557</v>
      </c>
      <c r="E187">
        <v>3</v>
      </c>
      <c r="F187" s="3">
        <v>34764</v>
      </c>
      <c r="G187" s="3">
        <v>34792</v>
      </c>
      <c r="H187" s="3">
        <v>34793</v>
      </c>
      <c r="I187">
        <v>3</v>
      </c>
      <c r="J187">
        <v>73.83</v>
      </c>
      <c r="K187" t="s">
        <v>558</v>
      </c>
      <c r="L187" t="s">
        <v>560</v>
      </c>
      <c r="M187" t="s">
        <v>325</v>
      </c>
      <c r="N187" t="s">
        <v>63</v>
      </c>
      <c r="O187">
        <v>1756</v>
      </c>
      <c r="P187" t="s">
        <v>326</v>
      </c>
    </row>
    <row r="188" spans="1:16" x14ac:dyDescent="0.25">
      <c r="A188">
        <v>10434</v>
      </c>
      <c r="B188" s="5" t="str">
        <f>VLOOKUP(C188,Customers!A:C,2,FALSE)</f>
        <v>Folk och fa HB</v>
      </c>
      <c r="C188" t="s">
        <v>293</v>
      </c>
      <c r="E188">
        <v>3</v>
      </c>
      <c r="F188" s="3">
        <v>34764</v>
      </c>
      <c r="G188" s="3">
        <v>34792</v>
      </c>
      <c r="H188" s="3">
        <v>34774</v>
      </c>
      <c r="I188">
        <v>2</v>
      </c>
      <c r="J188">
        <v>17.920000000000002</v>
      </c>
      <c r="K188" t="s">
        <v>294</v>
      </c>
      <c r="L188" t="s">
        <v>296</v>
      </c>
      <c r="M188" t="s">
        <v>297</v>
      </c>
      <c r="N188" t="s">
        <v>63</v>
      </c>
      <c r="O188" t="s">
        <v>298</v>
      </c>
      <c r="P188" t="s">
        <v>153</v>
      </c>
    </row>
    <row r="189" spans="1:16" ht="45" x14ac:dyDescent="0.25">
      <c r="A189">
        <v>10435</v>
      </c>
      <c r="B189" s="5" t="str">
        <f>VLOOKUP(C189,Customers!A:C,2,FALSE)</f>
        <v>Consolidated Holdings</v>
      </c>
      <c r="C189" t="s">
        <v>236</v>
      </c>
      <c r="E189">
        <v>8</v>
      </c>
      <c r="F189" s="3">
        <v>34765</v>
      </c>
      <c r="G189" s="3">
        <v>34807</v>
      </c>
      <c r="H189" s="3">
        <v>34768</v>
      </c>
      <c r="I189">
        <v>2</v>
      </c>
      <c r="J189">
        <v>9.2100000000000009</v>
      </c>
      <c r="K189" t="s">
        <v>237</v>
      </c>
      <c r="L189" s="1" t="s">
        <v>239</v>
      </c>
      <c r="M189" t="s">
        <v>82</v>
      </c>
      <c r="N189" t="s">
        <v>63</v>
      </c>
      <c r="O189" t="s">
        <v>240</v>
      </c>
      <c r="P189" t="s">
        <v>84</v>
      </c>
    </row>
    <row r="190" spans="1:16" x14ac:dyDescent="0.25">
      <c r="A190">
        <v>10436</v>
      </c>
      <c r="B190" s="5" t="str">
        <f>VLOOKUP(C190,Customers!A:C,2,FALSE)</f>
        <v>Blondel pere et fils</v>
      </c>
      <c r="C190" t="s">
        <v>163</v>
      </c>
      <c r="E190">
        <v>3</v>
      </c>
      <c r="F190" s="3">
        <v>34766</v>
      </c>
      <c r="G190" s="3">
        <v>34794</v>
      </c>
      <c r="H190" s="3">
        <v>34772</v>
      </c>
      <c r="I190">
        <v>2</v>
      </c>
      <c r="J190">
        <v>156.66</v>
      </c>
      <c r="K190" t="s">
        <v>164</v>
      </c>
      <c r="L190" t="s">
        <v>167</v>
      </c>
      <c r="M190" t="s">
        <v>168</v>
      </c>
      <c r="N190" t="s">
        <v>63</v>
      </c>
      <c r="O190">
        <v>67000</v>
      </c>
      <c r="P190" t="s">
        <v>169</v>
      </c>
    </row>
    <row r="191" spans="1:16" x14ac:dyDescent="0.25">
      <c r="A191">
        <v>10437</v>
      </c>
      <c r="B191" s="5" t="str">
        <f>VLOOKUP(C191,Customers!A:C,2,FALSE)</f>
        <v>Wartian Herkku</v>
      </c>
      <c r="C191" t="s">
        <v>739</v>
      </c>
      <c r="E191">
        <v>8</v>
      </c>
      <c r="F191" s="3">
        <v>34766</v>
      </c>
      <c r="G191" s="3">
        <v>34794</v>
      </c>
      <c r="H191" s="3">
        <v>34773</v>
      </c>
      <c r="I191">
        <v>1</v>
      </c>
      <c r="J191">
        <v>19.97</v>
      </c>
      <c r="K191" t="s">
        <v>740</v>
      </c>
      <c r="L191" t="s">
        <v>742</v>
      </c>
      <c r="M191" t="s">
        <v>743</v>
      </c>
      <c r="N191" t="s">
        <v>63</v>
      </c>
      <c r="O191">
        <v>90110</v>
      </c>
      <c r="P191" t="s">
        <v>744</v>
      </c>
    </row>
    <row r="192" spans="1:16" x14ac:dyDescent="0.25">
      <c r="A192">
        <v>10438</v>
      </c>
      <c r="B192" s="5" t="str">
        <f>VLOOKUP(C192,Customers!A:C,2,FALSE)</f>
        <v>Toms Spezialitaten</v>
      </c>
      <c r="C192" t="s">
        <v>686</v>
      </c>
      <c r="E192">
        <v>3</v>
      </c>
      <c r="F192" s="3">
        <v>34767</v>
      </c>
      <c r="G192" s="3">
        <v>34795</v>
      </c>
      <c r="H192" s="3">
        <v>34775</v>
      </c>
      <c r="I192">
        <v>2</v>
      </c>
      <c r="J192">
        <v>8.24</v>
      </c>
      <c r="K192" t="s">
        <v>687</v>
      </c>
      <c r="L192" t="s">
        <v>689</v>
      </c>
      <c r="M192" t="s">
        <v>690</v>
      </c>
      <c r="N192" t="s">
        <v>63</v>
      </c>
      <c r="O192">
        <v>44087</v>
      </c>
      <c r="P192" t="s">
        <v>122</v>
      </c>
    </row>
    <row r="193" spans="1:16" x14ac:dyDescent="0.25">
      <c r="A193">
        <v>10439</v>
      </c>
      <c r="B193" s="5" t="str">
        <f>VLOOKUP(C193,Customers!A:C,2,FALSE)</f>
        <v>Mere Paillarde</v>
      </c>
      <c r="C193" t="s">
        <v>494</v>
      </c>
      <c r="E193">
        <v>6</v>
      </c>
      <c r="F193" s="3">
        <v>34768</v>
      </c>
      <c r="G193" s="3">
        <v>34796</v>
      </c>
      <c r="H193" s="3">
        <v>34771</v>
      </c>
      <c r="I193">
        <v>3</v>
      </c>
      <c r="J193">
        <v>4.07</v>
      </c>
      <c r="K193" t="s">
        <v>495</v>
      </c>
      <c r="L193" t="s">
        <v>497</v>
      </c>
      <c r="M193" t="s">
        <v>498</v>
      </c>
      <c r="N193" t="s">
        <v>499</v>
      </c>
      <c r="O193" t="s">
        <v>500</v>
      </c>
      <c r="P193" t="s">
        <v>195</v>
      </c>
    </row>
    <row r="194" spans="1:16" x14ac:dyDescent="0.25">
      <c r="A194">
        <v>10440</v>
      </c>
      <c r="B194" s="5" t="str">
        <f>VLOOKUP(C194,Customers!A:C,2,FALSE)</f>
        <v>Save-a-lot Markets</v>
      </c>
      <c r="C194" t="s">
        <v>629</v>
      </c>
      <c r="E194">
        <v>4</v>
      </c>
      <c r="F194" s="3">
        <v>34771</v>
      </c>
      <c r="G194" s="3">
        <v>34799</v>
      </c>
      <c r="H194" s="3">
        <v>34789</v>
      </c>
      <c r="I194">
        <v>2</v>
      </c>
      <c r="J194">
        <v>86.53</v>
      </c>
      <c r="K194" t="s">
        <v>630</v>
      </c>
      <c r="L194" t="s">
        <v>632</v>
      </c>
      <c r="M194" t="s">
        <v>633</v>
      </c>
      <c r="N194" t="s">
        <v>634</v>
      </c>
      <c r="O194">
        <v>83720</v>
      </c>
      <c r="P194" t="s">
        <v>52</v>
      </c>
    </row>
    <row r="195" spans="1:16" x14ac:dyDescent="0.25">
      <c r="A195">
        <v>10441</v>
      </c>
      <c r="B195" s="5" t="str">
        <f>VLOOKUP(C195,Customers!A:C,2,FALSE)</f>
        <v>Old World Delicatessen</v>
      </c>
      <c r="C195" t="s">
        <v>522</v>
      </c>
      <c r="E195">
        <v>3</v>
      </c>
      <c r="F195" s="3">
        <v>34771</v>
      </c>
      <c r="G195" s="3">
        <v>34813</v>
      </c>
      <c r="H195" s="3">
        <v>34803</v>
      </c>
      <c r="I195">
        <v>2</v>
      </c>
      <c r="J195">
        <v>73.02</v>
      </c>
      <c r="K195" t="s">
        <v>523</v>
      </c>
      <c r="L195" t="s">
        <v>525</v>
      </c>
      <c r="M195" t="s">
        <v>526</v>
      </c>
      <c r="N195" t="s">
        <v>527</v>
      </c>
      <c r="O195">
        <v>99508</v>
      </c>
      <c r="P195" t="s">
        <v>52</v>
      </c>
    </row>
    <row r="196" spans="1:16" x14ac:dyDescent="0.25">
      <c r="A196">
        <v>10442</v>
      </c>
      <c r="B196" s="5" t="str">
        <f>VLOOKUP(C196,Customers!A:C,2,FALSE)</f>
        <v>Ernst Handel</v>
      </c>
      <c r="C196" t="s">
        <v>264</v>
      </c>
      <c r="E196">
        <v>3</v>
      </c>
      <c r="F196" s="3">
        <v>34772</v>
      </c>
      <c r="G196" s="3">
        <v>34800</v>
      </c>
      <c r="H196" s="3">
        <v>34779</v>
      </c>
      <c r="I196">
        <v>2</v>
      </c>
      <c r="J196">
        <v>47.94</v>
      </c>
      <c r="K196" t="s">
        <v>265</v>
      </c>
      <c r="L196" t="s">
        <v>267</v>
      </c>
      <c r="M196" t="s">
        <v>268</v>
      </c>
      <c r="N196" t="s">
        <v>63</v>
      </c>
      <c r="O196">
        <v>8010</v>
      </c>
      <c r="P196" t="s">
        <v>269</v>
      </c>
    </row>
    <row r="197" spans="1:16" x14ac:dyDescent="0.25">
      <c r="A197">
        <v>10443</v>
      </c>
      <c r="B197" s="5" t="str">
        <f>VLOOKUP(C197,Customers!A:C,2,FALSE)</f>
        <v>Reggiani Caseifici</v>
      </c>
      <c r="C197" t="s">
        <v>596</v>
      </c>
      <c r="E197">
        <v>8</v>
      </c>
      <c r="F197" s="3">
        <v>34773</v>
      </c>
      <c r="G197" s="3">
        <v>34801</v>
      </c>
      <c r="H197" s="3">
        <v>34775</v>
      </c>
      <c r="I197">
        <v>1</v>
      </c>
      <c r="J197">
        <v>13.95</v>
      </c>
      <c r="K197" t="s">
        <v>597</v>
      </c>
      <c r="L197" t="s">
        <v>599</v>
      </c>
      <c r="M197" t="s">
        <v>600</v>
      </c>
      <c r="N197" t="s">
        <v>63</v>
      </c>
      <c r="O197">
        <v>42100</v>
      </c>
      <c r="P197" t="s">
        <v>318</v>
      </c>
    </row>
    <row r="198" spans="1:16" x14ac:dyDescent="0.25">
      <c r="A198">
        <v>10444</v>
      </c>
      <c r="B198" s="5" t="str">
        <f>VLOOKUP(C198,Customers!A:C,2,FALSE)</f>
        <v>Berglunds snabbkop</v>
      </c>
      <c r="C198" t="s">
        <v>146</v>
      </c>
      <c r="E198">
        <v>3</v>
      </c>
      <c r="F198" s="3">
        <v>34773</v>
      </c>
      <c r="G198" s="3">
        <v>34801</v>
      </c>
      <c r="H198" s="3">
        <v>34782</v>
      </c>
      <c r="I198">
        <v>3</v>
      </c>
      <c r="J198">
        <v>3.5</v>
      </c>
      <c r="K198" t="s">
        <v>147</v>
      </c>
      <c r="L198" t="s">
        <v>150</v>
      </c>
      <c r="M198" t="s">
        <v>151</v>
      </c>
      <c r="N198" t="s">
        <v>63</v>
      </c>
      <c r="O198" t="s">
        <v>152</v>
      </c>
      <c r="P198" t="s">
        <v>153</v>
      </c>
    </row>
    <row r="199" spans="1:16" x14ac:dyDescent="0.25">
      <c r="A199">
        <v>10445</v>
      </c>
      <c r="B199" s="5" t="str">
        <f>VLOOKUP(C199,Customers!A:C,2,FALSE)</f>
        <v>Berglunds snabbkop</v>
      </c>
      <c r="C199" t="s">
        <v>146</v>
      </c>
      <c r="E199">
        <v>3</v>
      </c>
      <c r="F199" s="3">
        <v>34774</v>
      </c>
      <c r="G199" s="3">
        <v>34802</v>
      </c>
      <c r="H199" s="3">
        <v>34781</v>
      </c>
      <c r="I199">
        <v>1</v>
      </c>
      <c r="J199">
        <v>9.3000000000000007</v>
      </c>
      <c r="K199" t="s">
        <v>147</v>
      </c>
      <c r="L199" t="s">
        <v>150</v>
      </c>
      <c r="M199" t="s">
        <v>151</v>
      </c>
      <c r="N199" t="s">
        <v>63</v>
      </c>
      <c r="O199" t="s">
        <v>152</v>
      </c>
      <c r="P199" t="s">
        <v>153</v>
      </c>
    </row>
    <row r="200" spans="1:16" x14ac:dyDescent="0.25">
      <c r="A200">
        <v>10446</v>
      </c>
      <c r="B200" s="5" t="str">
        <f>VLOOKUP(C200,Customers!A:C,2,FALSE)</f>
        <v>Toms Spezialitaten</v>
      </c>
      <c r="C200" t="s">
        <v>686</v>
      </c>
      <c r="E200">
        <v>6</v>
      </c>
      <c r="F200" s="3">
        <v>34775</v>
      </c>
      <c r="G200" s="3">
        <v>34803</v>
      </c>
      <c r="H200" s="3">
        <v>34780</v>
      </c>
      <c r="I200">
        <v>1</v>
      </c>
      <c r="J200">
        <v>14.68</v>
      </c>
      <c r="K200" t="s">
        <v>687</v>
      </c>
      <c r="L200" t="s">
        <v>689</v>
      </c>
      <c r="M200" t="s">
        <v>690</v>
      </c>
      <c r="N200" t="s">
        <v>63</v>
      </c>
      <c r="O200">
        <v>44087</v>
      </c>
      <c r="P200" t="s">
        <v>122</v>
      </c>
    </row>
    <row r="201" spans="1:16" x14ac:dyDescent="0.25">
      <c r="A201">
        <v>10447</v>
      </c>
      <c r="B201" s="5" t="str">
        <f>VLOOKUP(C201,Customers!A:C,2,FALSE)</f>
        <v>Ricardo Adocicados</v>
      </c>
      <c r="C201" t="s">
        <v>603</v>
      </c>
      <c r="E201">
        <v>4</v>
      </c>
      <c r="F201" s="3">
        <v>34775</v>
      </c>
      <c r="G201" s="3">
        <v>34803</v>
      </c>
      <c r="H201" s="3">
        <v>34796</v>
      </c>
      <c r="I201">
        <v>2</v>
      </c>
      <c r="J201">
        <v>68.66</v>
      </c>
      <c r="K201" t="s">
        <v>604</v>
      </c>
      <c r="L201" t="s">
        <v>606</v>
      </c>
      <c r="M201" t="s">
        <v>369</v>
      </c>
      <c r="N201" t="s">
        <v>370</v>
      </c>
      <c r="O201" t="s">
        <v>607</v>
      </c>
      <c r="P201" t="s">
        <v>234</v>
      </c>
    </row>
    <row r="202" spans="1:16" x14ac:dyDescent="0.25">
      <c r="A202">
        <v>10448</v>
      </c>
      <c r="B202" s="5" t="str">
        <f>VLOOKUP(C202,Customers!A:C,2,FALSE)</f>
        <v>Rancho grande</v>
      </c>
      <c r="C202" t="s">
        <v>581</v>
      </c>
      <c r="E202">
        <v>4</v>
      </c>
      <c r="F202" s="3">
        <v>34778</v>
      </c>
      <c r="G202" s="3">
        <v>34806</v>
      </c>
      <c r="H202" s="3">
        <v>34785</v>
      </c>
      <c r="I202">
        <v>2</v>
      </c>
      <c r="J202">
        <v>38.82</v>
      </c>
      <c r="K202" t="s">
        <v>582</v>
      </c>
      <c r="L202" t="s">
        <v>584</v>
      </c>
      <c r="M202" t="s">
        <v>209</v>
      </c>
      <c r="N202" t="s">
        <v>63</v>
      </c>
      <c r="O202">
        <v>1010</v>
      </c>
      <c r="P202" t="s">
        <v>210</v>
      </c>
    </row>
    <row r="203" spans="1:16" x14ac:dyDescent="0.25">
      <c r="A203">
        <v>10449</v>
      </c>
      <c r="B203" s="5" t="str">
        <f>VLOOKUP(C203,Customers!A:C,2,FALSE)</f>
        <v>Blondel pere et fils</v>
      </c>
      <c r="C203" t="s">
        <v>163</v>
      </c>
      <c r="E203">
        <v>3</v>
      </c>
      <c r="F203" s="3">
        <v>34779</v>
      </c>
      <c r="G203" s="3">
        <v>34807</v>
      </c>
      <c r="H203" s="3">
        <v>34788</v>
      </c>
      <c r="I203">
        <v>2</v>
      </c>
      <c r="J203">
        <v>53.3</v>
      </c>
      <c r="K203" t="s">
        <v>164</v>
      </c>
      <c r="L203" t="s">
        <v>167</v>
      </c>
      <c r="M203" t="s">
        <v>168</v>
      </c>
      <c r="N203" t="s">
        <v>63</v>
      </c>
      <c r="O203">
        <v>67000</v>
      </c>
      <c r="P203" t="s">
        <v>169</v>
      </c>
    </row>
    <row r="204" spans="1:16" x14ac:dyDescent="0.25">
      <c r="A204">
        <v>10450</v>
      </c>
      <c r="B204" s="5" t="str">
        <f>VLOOKUP(C204,Customers!A:C,2,FALSE)</f>
        <v>Victuailles en stock</v>
      </c>
      <c r="C204" t="s">
        <v>718</v>
      </c>
      <c r="E204">
        <v>8</v>
      </c>
      <c r="F204" s="3">
        <v>34780</v>
      </c>
      <c r="G204" s="3">
        <v>34808</v>
      </c>
      <c r="H204" s="3">
        <v>34800</v>
      </c>
      <c r="I204">
        <v>2</v>
      </c>
      <c r="J204">
        <v>7.23</v>
      </c>
      <c r="K204" t="s">
        <v>719</v>
      </c>
      <c r="L204" t="s">
        <v>721</v>
      </c>
      <c r="M204" t="s">
        <v>722</v>
      </c>
      <c r="N204" t="s">
        <v>63</v>
      </c>
      <c r="O204">
        <v>69004</v>
      </c>
      <c r="P204" t="s">
        <v>169</v>
      </c>
    </row>
    <row r="205" spans="1:16" x14ac:dyDescent="0.25">
      <c r="A205">
        <v>10451</v>
      </c>
      <c r="B205" s="5" t="str">
        <f>VLOOKUP(C205,Customers!A:C,2,FALSE)</f>
        <v>QUICK-Stop</v>
      </c>
      <c r="C205" t="s">
        <v>575</v>
      </c>
      <c r="E205">
        <v>4</v>
      </c>
      <c r="F205" s="3">
        <v>34780</v>
      </c>
      <c r="G205" s="3">
        <v>34794</v>
      </c>
      <c r="H205" s="3">
        <v>34801</v>
      </c>
      <c r="I205">
        <v>3</v>
      </c>
      <c r="J205">
        <v>189.09</v>
      </c>
      <c r="K205" t="s">
        <v>576</v>
      </c>
      <c r="L205" t="s">
        <v>578</v>
      </c>
      <c r="M205" t="s">
        <v>579</v>
      </c>
      <c r="N205" t="s">
        <v>63</v>
      </c>
      <c r="O205">
        <v>1307</v>
      </c>
      <c r="P205" t="s">
        <v>122</v>
      </c>
    </row>
    <row r="206" spans="1:16" x14ac:dyDescent="0.25">
      <c r="A206">
        <v>10452</v>
      </c>
      <c r="B206" s="5" t="str">
        <f>VLOOKUP(C206,Customers!A:C,2,FALSE)</f>
        <v>Save-a-lot Markets</v>
      </c>
      <c r="C206" t="s">
        <v>629</v>
      </c>
      <c r="E206">
        <v>8</v>
      </c>
      <c r="F206" s="3">
        <v>34781</v>
      </c>
      <c r="G206" s="3">
        <v>34809</v>
      </c>
      <c r="H206" s="3">
        <v>34787</v>
      </c>
      <c r="I206">
        <v>1</v>
      </c>
      <c r="J206">
        <v>140.26</v>
      </c>
      <c r="K206" t="s">
        <v>630</v>
      </c>
      <c r="L206" t="s">
        <v>632</v>
      </c>
      <c r="M206" t="s">
        <v>633</v>
      </c>
      <c r="N206" t="s">
        <v>634</v>
      </c>
      <c r="O206">
        <v>83720</v>
      </c>
      <c r="P206" t="s">
        <v>52</v>
      </c>
    </row>
    <row r="207" spans="1:16" ht="30" x14ac:dyDescent="0.25">
      <c r="A207">
        <v>10453</v>
      </c>
      <c r="B207" s="5" t="str">
        <f>VLOOKUP(C207,Customers!A:C,2,FALSE)</f>
        <v>Around the Horn</v>
      </c>
      <c r="C207" t="s">
        <v>139</v>
      </c>
      <c r="E207">
        <v>1</v>
      </c>
      <c r="F207" s="3">
        <v>34782</v>
      </c>
      <c r="G207" s="3">
        <v>34810</v>
      </c>
      <c r="H207" s="3">
        <v>34787</v>
      </c>
      <c r="I207">
        <v>2</v>
      </c>
      <c r="J207">
        <v>25.36</v>
      </c>
      <c r="K207" t="s">
        <v>140</v>
      </c>
      <c r="L207" s="1" t="s">
        <v>794</v>
      </c>
      <c r="M207" t="s">
        <v>795</v>
      </c>
      <c r="N207" t="s">
        <v>796</v>
      </c>
      <c r="O207" t="s">
        <v>797</v>
      </c>
      <c r="P207" t="s">
        <v>84</v>
      </c>
    </row>
    <row r="208" spans="1:16" x14ac:dyDescent="0.25">
      <c r="A208">
        <v>10454</v>
      </c>
      <c r="B208" s="5" t="str">
        <f>VLOOKUP(C208,Customers!A:C,2,FALSE)</f>
        <v>La maison d'Asie</v>
      </c>
      <c r="C208" t="s">
        <v>419</v>
      </c>
      <c r="E208">
        <v>4</v>
      </c>
      <c r="F208" s="3">
        <v>34782</v>
      </c>
      <c r="G208" s="3">
        <v>34810</v>
      </c>
      <c r="H208" s="3">
        <v>34786</v>
      </c>
      <c r="I208">
        <v>3</v>
      </c>
      <c r="J208">
        <v>2.74</v>
      </c>
      <c r="K208" t="s">
        <v>420</v>
      </c>
      <c r="L208" t="s">
        <v>422</v>
      </c>
      <c r="M208" t="s">
        <v>423</v>
      </c>
      <c r="N208" t="s">
        <v>63</v>
      </c>
      <c r="O208">
        <v>31000</v>
      </c>
      <c r="P208" t="s">
        <v>169</v>
      </c>
    </row>
    <row r="209" spans="1:16" x14ac:dyDescent="0.25">
      <c r="A209">
        <v>10455</v>
      </c>
      <c r="B209" s="5" t="str">
        <f>VLOOKUP(C209,Customers!A:C,2,FALSE)</f>
        <v>Wartian Herkku</v>
      </c>
      <c r="C209" t="s">
        <v>739</v>
      </c>
      <c r="E209">
        <v>8</v>
      </c>
      <c r="F209" s="3">
        <v>34785</v>
      </c>
      <c r="G209" s="3">
        <v>34827</v>
      </c>
      <c r="H209" s="3">
        <v>34792</v>
      </c>
      <c r="I209">
        <v>2</v>
      </c>
      <c r="J209">
        <v>180.45</v>
      </c>
      <c r="K209" t="s">
        <v>740</v>
      </c>
      <c r="L209" t="s">
        <v>742</v>
      </c>
      <c r="M209" t="s">
        <v>743</v>
      </c>
      <c r="N209" t="s">
        <v>63</v>
      </c>
      <c r="O209">
        <v>90110</v>
      </c>
      <c r="P209" t="s">
        <v>744</v>
      </c>
    </row>
    <row r="210" spans="1:16" x14ac:dyDescent="0.25">
      <c r="A210">
        <v>10456</v>
      </c>
      <c r="B210" s="5" t="str">
        <f>VLOOKUP(C210,Customers!A:C,2,FALSE)</f>
        <v>Koniglich Essen</v>
      </c>
      <c r="C210" t="s">
        <v>406</v>
      </c>
      <c r="E210">
        <v>8</v>
      </c>
      <c r="F210" s="3">
        <v>34786</v>
      </c>
      <c r="G210" s="3">
        <v>34828</v>
      </c>
      <c r="H210" s="3">
        <v>34789</v>
      </c>
      <c r="I210">
        <v>2</v>
      </c>
      <c r="J210">
        <v>8.1199999999999992</v>
      </c>
      <c r="K210" t="s">
        <v>407</v>
      </c>
      <c r="L210" t="s">
        <v>409</v>
      </c>
      <c r="M210" t="s">
        <v>410</v>
      </c>
      <c r="N210" t="s">
        <v>63</v>
      </c>
      <c r="O210">
        <v>14776</v>
      </c>
      <c r="P210" t="s">
        <v>122</v>
      </c>
    </row>
    <row r="211" spans="1:16" x14ac:dyDescent="0.25">
      <c r="A211">
        <v>10457</v>
      </c>
      <c r="B211" s="5" t="str">
        <f>VLOOKUP(C211,Customers!A:C,2,FALSE)</f>
        <v>Koniglich Essen</v>
      </c>
      <c r="C211" t="s">
        <v>406</v>
      </c>
      <c r="E211">
        <v>2</v>
      </c>
      <c r="F211" s="3">
        <v>34786</v>
      </c>
      <c r="G211" s="3">
        <v>34814</v>
      </c>
      <c r="H211" s="3">
        <v>34792</v>
      </c>
      <c r="I211">
        <v>1</v>
      </c>
      <c r="J211">
        <v>11.57</v>
      </c>
      <c r="K211" t="s">
        <v>407</v>
      </c>
      <c r="L211" t="s">
        <v>409</v>
      </c>
      <c r="M211" t="s">
        <v>410</v>
      </c>
      <c r="N211" t="s">
        <v>63</v>
      </c>
      <c r="O211">
        <v>14776</v>
      </c>
      <c r="P211" t="s">
        <v>122</v>
      </c>
    </row>
    <row r="212" spans="1:16" x14ac:dyDescent="0.25">
      <c r="A212">
        <v>10458</v>
      </c>
      <c r="B212" s="5" t="str">
        <f>VLOOKUP(C212,Customers!A:C,2,FALSE)</f>
        <v>Supremes delices</v>
      </c>
      <c r="C212" t="s">
        <v>665</v>
      </c>
      <c r="E212">
        <v>7</v>
      </c>
      <c r="F212" s="3">
        <v>34787</v>
      </c>
      <c r="G212" s="3">
        <v>34815</v>
      </c>
      <c r="H212" s="3">
        <v>34793</v>
      </c>
      <c r="I212">
        <v>3</v>
      </c>
      <c r="J212">
        <v>147.06</v>
      </c>
      <c r="K212" t="s">
        <v>666</v>
      </c>
      <c r="L212" t="s">
        <v>668</v>
      </c>
      <c r="M212" t="s">
        <v>669</v>
      </c>
      <c r="N212" t="s">
        <v>63</v>
      </c>
      <c r="O212" t="s">
        <v>670</v>
      </c>
      <c r="P212" t="s">
        <v>491</v>
      </c>
    </row>
    <row r="213" spans="1:16" x14ac:dyDescent="0.25">
      <c r="A213">
        <v>10459</v>
      </c>
      <c r="B213" s="5" t="str">
        <f>VLOOKUP(C213,Customers!A:C,2,FALSE)</f>
        <v>Victuailles en stock</v>
      </c>
      <c r="C213" t="s">
        <v>718</v>
      </c>
      <c r="E213">
        <v>4</v>
      </c>
      <c r="F213" s="3">
        <v>34788</v>
      </c>
      <c r="G213" s="3">
        <v>34816</v>
      </c>
      <c r="H213" s="3">
        <v>34789</v>
      </c>
      <c r="I213">
        <v>2</v>
      </c>
      <c r="J213">
        <v>25.09</v>
      </c>
      <c r="K213" t="s">
        <v>719</v>
      </c>
      <c r="L213" t="s">
        <v>721</v>
      </c>
      <c r="M213" t="s">
        <v>722</v>
      </c>
      <c r="N213" t="s">
        <v>63</v>
      </c>
      <c r="O213">
        <v>69004</v>
      </c>
      <c r="P213" t="s">
        <v>169</v>
      </c>
    </row>
    <row r="214" spans="1:16" x14ac:dyDescent="0.25">
      <c r="A214">
        <v>10460</v>
      </c>
      <c r="B214" s="5" t="str">
        <f>VLOOKUP(C214,Customers!A:C,2,FALSE)</f>
        <v>Folk och fa HB</v>
      </c>
      <c r="C214" t="s">
        <v>293</v>
      </c>
      <c r="E214">
        <v>8</v>
      </c>
      <c r="F214" s="3">
        <v>34789</v>
      </c>
      <c r="G214" s="3">
        <v>34817</v>
      </c>
      <c r="H214" s="3">
        <v>34792</v>
      </c>
      <c r="I214">
        <v>1</v>
      </c>
      <c r="J214">
        <v>16.27</v>
      </c>
      <c r="K214" t="s">
        <v>294</v>
      </c>
      <c r="L214" t="s">
        <v>296</v>
      </c>
      <c r="M214" t="s">
        <v>297</v>
      </c>
      <c r="N214" t="s">
        <v>63</v>
      </c>
      <c r="O214" t="s">
        <v>298</v>
      </c>
      <c r="P214" t="s">
        <v>153</v>
      </c>
    </row>
    <row r="215" spans="1:16" x14ac:dyDescent="0.25">
      <c r="A215">
        <v>10461</v>
      </c>
      <c r="B215" s="5" t="str">
        <f>VLOOKUP(C215,Customers!A:C,2,FALSE)</f>
        <v>LILA-Supermercado</v>
      </c>
      <c r="C215" t="s">
        <v>455</v>
      </c>
      <c r="E215">
        <v>1</v>
      </c>
      <c r="F215" s="3">
        <v>34789</v>
      </c>
      <c r="G215" s="3">
        <v>34817</v>
      </c>
      <c r="H215" s="3">
        <v>34794</v>
      </c>
      <c r="I215">
        <v>3</v>
      </c>
      <c r="J215">
        <v>148.61000000000001</v>
      </c>
      <c r="K215" t="s">
        <v>456</v>
      </c>
      <c r="L215" t="s">
        <v>458</v>
      </c>
      <c r="M215" t="s">
        <v>459</v>
      </c>
      <c r="N215" t="s">
        <v>460</v>
      </c>
      <c r="O215">
        <v>3508</v>
      </c>
      <c r="P215" t="s">
        <v>362</v>
      </c>
    </row>
    <row r="216" spans="1:16" ht="45" x14ac:dyDescent="0.25">
      <c r="A216">
        <v>10462</v>
      </c>
      <c r="B216" s="5" t="str">
        <f>VLOOKUP(C216,Customers!A:C,2,FALSE)</f>
        <v>Consolidated Holdings</v>
      </c>
      <c r="C216" t="s">
        <v>236</v>
      </c>
      <c r="E216">
        <v>2</v>
      </c>
      <c r="F216" s="3">
        <v>34792</v>
      </c>
      <c r="G216" s="3">
        <v>34820</v>
      </c>
      <c r="H216" s="3">
        <v>34807</v>
      </c>
      <c r="I216">
        <v>1</v>
      </c>
      <c r="J216">
        <v>6.17</v>
      </c>
      <c r="K216" t="s">
        <v>237</v>
      </c>
      <c r="L216" s="1" t="s">
        <v>239</v>
      </c>
      <c r="M216" t="s">
        <v>82</v>
      </c>
      <c r="N216" t="s">
        <v>63</v>
      </c>
      <c r="O216" t="s">
        <v>240</v>
      </c>
      <c r="P216" t="s">
        <v>84</v>
      </c>
    </row>
    <row r="217" spans="1:16" x14ac:dyDescent="0.25">
      <c r="A217">
        <v>10463</v>
      </c>
      <c r="B217" s="5" t="str">
        <f>VLOOKUP(C217,Customers!A:C,2,FALSE)</f>
        <v>Supremes delices</v>
      </c>
      <c r="C217" t="s">
        <v>665</v>
      </c>
      <c r="E217">
        <v>5</v>
      </c>
      <c r="F217" s="3">
        <v>34793</v>
      </c>
      <c r="G217" s="3">
        <v>34821</v>
      </c>
      <c r="H217" s="3">
        <v>34795</v>
      </c>
      <c r="I217">
        <v>3</v>
      </c>
      <c r="J217">
        <v>14.78</v>
      </c>
      <c r="K217" t="s">
        <v>666</v>
      </c>
      <c r="L217" t="s">
        <v>668</v>
      </c>
      <c r="M217" t="s">
        <v>669</v>
      </c>
      <c r="N217" t="s">
        <v>63</v>
      </c>
      <c r="O217" t="s">
        <v>670</v>
      </c>
      <c r="P217" t="s">
        <v>491</v>
      </c>
    </row>
    <row r="218" spans="1:16" x14ac:dyDescent="0.25">
      <c r="A218">
        <v>10464</v>
      </c>
      <c r="B218" s="5" t="str">
        <f>VLOOKUP(C218,Customers!A:C,2,FALSE)</f>
        <v>Furia Bacalhau e Frutos do Mar</v>
      </c>
      <c r="C218" t="s">
        <v>321</v>
      </c>
      <c r="E218">
        <v>4</v>
      </c>
      <c r="F218" s="3">
        <v>34793</v>
      </c>
      <c r="G218" s="3">
        <v>34821</v>
      </c>
      <c r="H218" s="3">
        <v>34803</v>
      </c>
      <c r="I218">
        <v>2</v>
      </c>
      <c r="J218">
        <v>89</v>
      </c>
      <c r="K218" t="s">
        <v>322</v>
      </c>
      <c r="L218" t="s">
        <v>324</v>
      </c>
      <c r="M218" t="s">
        <v>325</v>
      </c>
      <c r="N218" t="s">
        <v>63</v>
      </c>
      <c r="O218">
        <v>1675</v>
      </c>
      <c r="P218" t="s">
        <v>326</v>
      </c>
    </row>
    <row r="219" spans="1:16" x14ac:dyDescent="0.25">
      <c r="A219">
        <v>10465</v>
      </c>
      <c r="B219" s="5" t="str">
        <f>VLOOKUP(C219,Customers!A:C,2,FALSE)</f>
        <v>Vaffeljernet</v>
      </c>
      <c r="C219" t="s">
        <v>711</v>
      </c>
      <c r="E219">
        <v>1</v>
      </c>
      <c r="F219" s="3">
        <v>34794</v>
      </c>
      <c r="G219" s="3">
        <v>34822</v>
      </c>
      <c r="H219" s="3">
        <v>34803</v>
      </c>
      <c r="I219">
        <v>3</v>
      </c>
      <c r="J219">
        <v>145.04</v>
      </c>
      <c r="K219" t="s">
        <v>712</v>
      </c>
      <c r="L219" t="s">
        <v>714</v>
      </c>
      <c r="M219" t="s">
        <v>715</v>
      </c>
      <c r="N219" t="s">
        <v>63</v>
      </c>
      <c r="O219">
        <v>8200</v>
      </c>
      <c r="P219" t="s">
        <v>648</v>
      </c>
    </row>
    <row r="220" spans="1:16" x14ac:dyDescent="0.25">
      <c r="A220">
        <v>10466</v>
      </c>
      <c r="B220" s="5" t="str">
        <f>VLOOKUP(C220,Customers!A:C,2,FALSE)</f>
        <v>Comercio Mineiro</v>
      </c>
      <c r="C220" t="s">
        <v>226</v>
      </c>
      <c r="E220">
        <v>4</v>
      </c>
      <c r="F220" s="3">
        <v>34795</v>
      </c>
      <c r="G220" s="3">
        <v>34823</v>
      </c>
      <c r="H220" s="3">
        <v>34802</v>
      </c>
      <c r="I220">
        <v>1</v>
      </c>
      <c r="J220">
        <v>11.93</v>
      </c>
      <c r="K220" t="s">
        <v>227</v>
      </c>
      <c r="L220" t="s">
        <v>230</v>
      </c>
      <c r="M220" t="s">
        <v>231</v>
      </c>
      <c r="N220" t="s">
        <v>232</v>
      </c>
      <c r="O220" t="s">
        <v>233</v>
      </c>
      <c r="P220" t="s">
        <v>234</v>
      </c>
    </row>
    <row r="221" spans="1:16" x14ac:dyDescent="0.25">
      <c r="A221">
        <v>10467</v>
      </c>
      <c r="B221" s="5" t="str">
        <f>VLOOKUP(C221,Customers!A:C,2,FALSE)</f>
        <v>Magazzini Alimentari Riuniti</v>
      </c>
      <c r="C221" t="s">
        <v>478</v>
      </c>
      <c r="E221">
        <v>8</v>
      </c>
      <c r="F221" s="3">
        <v>34795</v>
      </c>
      <c r="G221" s="3">
        <v>34823</v>
      </c>
      <c r="H221" s="3">
        <v>34800</v>
      </c>
      <c r="I221">
        <v>2</v>
      </c>
      <c r="J221">
        <v>4.93</v>
      </c>
      <c r="K221" t="s">
        <v>479</v>
      </c>
      <c r="L221" t="s">
        <v>481</v>
      </c>
      <c r="M221" t="s">
        <v>482</v>
      </c>
      <c r="N221" t="s">
        <v>63</v>
      </c>
      <c r="O221">
        <v>24100</v>
      </c>
      <c r="P221" t="s">
        <v>318</v>
      </c>
    </row>
    <row r="222" spans="1:16" x14ac:dyDescent="0.25">
      <c r="A222">
        <v>10468</v>
      </c>
      <c r="B222" s="5" t="str">
        <f>VLOOKUP(C222,Customers!A:C,2,FALSE)</f>
        <v>Koniglich Essen</v>
      </c>
      <c r="C222" t="s">
        <v>406</v>
      </c>
      <c r="E222">
        <v>3</v>
      </c>
      <c r="F222" s="3">
        <v>34796</v>
      </c>
      <c r="G222" s="3">
        <v>34824</v>
      </c>
      <c r="H222" s="3">
        <v>34801</v>
      </c>
      <c r="I222">
        <v>3</v>
      </c>
      <c r="J222">
        <v>44.12</v>
      </c>
      <c r="K222" t="s">
        <v>407</v>
      </c>
      <c r="L222" t="s">
        <v>409</v>
      </c>
      <c r="M222" t="s">
        <v>410</v>
      </c>
      <c r="N222" t="s">
        <v>63</v>
      </c>
      <c r="O222">
        <v>14776</v>
      </c>
      <c r="P222" t="s">
        <v>122</v>
      </c>
    </row>
    <row r="223" spans="1:16" x14ac:dyDescent="0.25">
      <c r="A223">
        <v>10469</v>
      </c>
      <c r="B223" s="5" t="str">
        <f>VLOOKUP(C223,Customers!A:C,2,FALSE)</f>
        <v>White Clover Markets</v>
      </c>
      <c r="C223" t="s">
        <v>753</v>
      </c>
      <c r="E223">
        <v>1</v>
      </c>
      <c r="F223" s="3">
        <v>34799</v>
      </c>
      <c r="G223" s="3">
        <v>34827</v>
      </c>
      <c r="H223" s="3">
        <v>34803</v>
      </c>
      <c r="I223">
        <v>1</v>
      </c>
      <c r="J223">
        <v>60.18</v>
      </c>
      <c r="K223" t="s">
        <v>754</v>
      </c>
      <c r="L223" t="s">
        <v>793</v>
      </c>
      <c r="M223" t="s">
        <v>50</v>
      </c>
      <c r="N223" t="s">
        <v>51</v>
      </c>
      <c r="O223">
        <v>98124</v>
      </c>
      <c r="P223" t="s">
        <v>52</v>
      </c>
    </row>
    <row r="224" spans="1:16" x14ac:dyDescent="0.25">
      <c r="A224">
        <v>10470</v>
      </c>
      <c r="B224" s="5" t="str">
        <f>VLOOKUP(C224,Customers!A:C,2,FALSE)</f>
        <v>Bon app'</v>
      </c>
      <c r="C224" t="s">
        <v>180</v>
      </c>
      <c r="E224">
        <v>4</v>
      </c>
      <c r="F224" s="3">
        <v>34800</v>
      </c>
      <c r="G224" s="3">
        <v>34828</v>
      </c>
      <c r="H224" s="3">
        <v>34803</v>
      </c>
      <c r="I224">
        <v>2</v>
      </c>
      <c r="J224">
        <v>64.56</v>
      </c>
      <c r="K224" t="s">
        <v>181</v>
      </c>
      <c r="L224" t="s">
        <v>183</v>
      </c>
      <c r="M224" t="s">
        <v>184</v>
      </c>
      <c r="N224" t="s">
        <v>63</v>
      </c>
      <c r="O224">
        <v>13008</v>
      </c>
      <c r="P224" t="s">
        <v>169</v>
      </c>
    </row>
    <row r="225" spans="1:16" x14ac:dyDescent="0.25">
      <c r="A225">
        <v>10471</v>
      </c>
      <c r="B225" s="5" t="str">
        <f>VLOOKUP(C225,Customers!A:C,2,FALSE)</f>
        <v>B's Beverages</v>
      </c>
      <c r="C225" t="s">
        <v>198</v>
      </c>
      <c r="E225">
        <v>2</v>
      </c>
      <c r="F225" s="3">
        <v>34800</v>
      </c>
      <c r="G225" s="3">
        <v>34828</v>
      </c>
      <c r="H225" s="3">
        <v>34807</v>
      </c>
      <c r="I225">
        <v>3</v>
      </c>
      <c r="J225">
        <v>45.59</v>
      </c>
      <c r="K225" t="s">
        <v>199</v>
      </c>
      <c r="L225" t="s">
        <v>201</v>
      </c>
      <c r="M225" t="s">
        <v>82</v>
      </c>
      <c r="N225" t="s">
        <v>63</v>
      </c>
      <c r="O225" t="s">
        <v>202</v>
      </c>
      <c r="P225" t="s">
        <v>84</v>
      </c>
    </row>
    <row r="226" spans="1:16" x14ac:dyDescent="0.25">
      <c r="A226">
        <v>10472</v>
      </c>
      <c r="B226" s="5" t="str">
        <f>VLOOKUP(C226,Customers!A:C,2,FALSE)</f>
        <v>Seven Seas Imports</v>
      </c>
      <c r="C226" t="s">
        <v>636</v>
      </c>
      <c r="E226">
        <v>8</v>
      </c>
      <c r="F226" s="3">
        <v>34801</v>
      </c>
      <c r="G226" s="3">
        <v>34829</v>
      </c>
      <c r="H226" s="3">
        <v>34808</v>
      </c>
      <c r="I226">
        <v>1</v>
      </c>
      <c r="J226">
        <v>4.2</v>
      </c>
      <c r="K226" t="s">
        <v>637</v>
      </c>
      <c r="L226" t="s">
        <v>639</v>
      </c>
      <c r="M226" t="s">
        <v>82</v>
      </c>
      <c r="N226" t="s">
        <v>63</v>
      </c>
      <c r="O226" t="s">
        <v>640</v>
      </c>
      <c r="P226" t="s">
        <v>84</v>
      </c>
    </row>
    <row r="227" spans="1:16" ht="30" x14ac:dyDescent="0.25">
      <c r="A227">
        <v>10473</v>
      </c>
      <c r="B227" s="5" t="str">
        <f>VLOOKUP(C227,Customers!A:C,2,FALSE)</f>
        <v>Island Trading</v>
      </c>
      <c r="C227" t="s">
        <v>398</v>
      </c>
      <c r="E227">
        <v>1</v>
      </c>
      <c r="F227" s="3">
        <v>34802</v>
      </c>
      <c r="G227" s="3">
        <v>34816</v>
      </c>
      <c r="H227" s="3">
        <v>34810</v>
      </c>
      <c r="I227">
        <v>3</v>
      </c>
      <c r="J227">
        <v>16.37</v>
      </c>
      <c r="K227" t="s">
        <v>399</v>
      </c>
      <c r="L227" s="1" t="s">
        <v>401</v>
      </c>
      <c r="M227" t="s">
        <v>402</v>
      </c>
      <c r="N227" t="s">
        <v>403</v>
      </c>
      <c r="O227" t="s">
        <v>404</v>
      </c>
      <c r="P227" t="s">
        <v>84</v>
      </c>
    </row>
    <row r="228" spans="1:16" x14ac:dyDescent="0.25">
      <c r="A228">
        <v>10474</v>
      </c>
      <c r="B228" s="5" t="str">
        <f>VLOOKUP(C228,Customers!A:C,2,FALSE)</f>
        <v>Pericles Comidas clasicas</v>
      </c>
      <c r="C228" t="s">
        <v>544</v>
      </c>
      <c r="E228">
        <v>5</v>
      </c>
      <c r="F228" s="3">
        <v>34802</v>
      </c>
      <c r="G228" s="3">
        <v>34830</v>
      </c>
      <c r="H228" s="3">
        <v>34810</v>
      </c>
      <c r="I228">
        <v>2</v>
      </c>
      <c r="J228">
        <v>83.49</v>
      </c>
      <c r="K228" t="s">
        <v>545</v>
      </c>
      <c r="L228" t="s">
        <v>547</v>
      </c>
      <c r="M228" t="s">
        <v>130</v>
      </c>
      <c r="N228" t="s">
        <v>63</v>
      </c>
      <c r="O228">
        <v>5033</v>
      </c>
      <c r="P228" t="s">
        <v>131</v>
      </c>
    </row>
    <row r="229" spans="1:16" x14ac:dyDescent="0.25">
      <c r="A229">
        <v>10475</v>
      </c>
      <c r="B229" s="5" t="str">
        <f>VLOOKUP(C229,Customers!A:C,2,FALSE)</f>
        <v>Supremes delices</v>
      </c>
      <c r="C229" t="s">
        <v>665</v>
      </c>
      <c r="E229">
        <v>9</v>
      </c>
      <c r="F229" s="3">
        <v>34803</v>
      </c>
      <c r="G229" s="3">
        <v>34831</v>
      </c>
      <c r="H229" s="3">
        <v>34824</v>
      </c>
      <c r="I229">
        <v>1</v>
      </c>
      <c r="J229">
        <v>68.52</v>
      </c>
      <c r="K229" t="s">
        <v>666</v>
      </c>
      <c r="L229" t="s">
        <v>668</v>
      </c>
      <c r="M229" t="s">
        <v>669</v>
      </c>
      <c r="N229" t="s">
        <v>63</v>
      </c>
      <c r="O229" t="s">
        <v>670</v>
      </c>
      <c r="P229" t="s">
        <v>491</v>
      </c>
    </row>
    <row r="230" spans="1:16" x14ac:dyDescent="0.25">
      <c r="A230">
        <v>10476</v>
      </c>
      <c r="B230" s="5" t="str">
        <f>VLOOKUP(C230,Customers!A:C,2,FALSE)</f>
        <v>HILARION-Abastos</v>
      </c>
      <c r="C230" t="s">
        <v>374</v>
      </c>
      <c r="E230">
        <v>8</v>
      </c>
      <c r="F230" s="3">
        <v>34806</v>
      </c>
      <c r="G230" s="3">
        <v>34834</v>
      </c>
      <c r="H230" s="3">
        <v>34813</v>
      </c>
      <c r="I230">
        <v>3</v>
      </c>
      <c r="J230">
        <v>4.41</v>
      </c>
      <c r="K230" t="s">
        <v>375</v>
      </c>
      <c r="L230" t="s">
        <v>377</v>
      </c>
      <c r="M230" t="s">
        <v>378</v>
      </c>
      <c r="N230" t="s">
        <v>379</v>
      </c>
      <c r="O230">
        <v>5022</v>
      </c>
      <c r="P230" t="s">
        <v>362</v>
      </c>
    </row>
    <row r="231" spans="1:16" x14ac:dyDescent="0.25">
      <c r="A231">
        <v>10477</v>
      </c>
      <c r="B231" s="5" t="str">
        <f>VLOOKUP(C231,Customers!A:C,2,FALSE)</f>
        <v>Princesa Isabel Vinhos</v>
      </c>
      <c r="C231" t="s">
        <v>557</v>
      </c>
      <c r="E231">
        <v>5</v>
      </c>
      <c r="F231" s="3">
        <v>34806</v>
      </c>
      <c r="G231" s="3">
        <v>34834</v>
      </c>
      <c r="H231" s="3">
        <v>34814</v>
      </c>
      <c r="I231">
        <v>2</v>
      </c>
      <c r="J231">
        <v>13.02</v>
      </c>
      <c r="K231" t="s">
        <v>558</v>
      </c>
      <c r="L231" t="s">
        <v>560</v>
      </c>
      <c r="M231" t="s">
        <v>325</v>
      </c>
      <c r="N231" t="s">
        <v>63</v>
      </c>
      <c r="O231">
        <v>1756</v>
      </c>
      <c r="P231" t="s">
        <v>326</v>
      </c>
    </row>
    <row r="232" spans="1:16" x14ac:dyDescent="0.25">
      <c r="A232">
        <v>10478</v>
      </c>
      <c r="B232" s="5" t="str">
        <f>VLOOKUP(C232,Customers!A:C,2,FALSE)</f>
        <v>Victuailles en stock</v>
      </c>
      <c r="C232" t="s">
        <v>718</v>
      </c>
      <c r="E232">
        <v>2</v>
      </c>
      <c r="F232" s="3">
        <v>34807</v>
      </c>
      <c r="G232" s="3">
        <v>34821</v>
      </c>
      <c r="H232" s="3">
        <v>34815</v>
      </c>
      <c r="I232">
        <v>3</v>
      </c>
      <c r="J232">
        <v>4.8099999999999996</v>
      </c>
      <c r="K232" t="s">
        <v>719</v>
      </c>
      <c r="L232" t="s">
        <v>721</v>
      </c>
      <c r="M232" t="s">
        <v>722</v>
      </c>
      <c r="N232" t="s">
        <v>63</v>
      </c>
      <c r="O232">
        <v>69004</v>
      </c>
      <c r="P232" t="s">
        <v>169</v>
      </c>
    </row>
    <row r="233" spans="1:16" x14ac:dyDescent="0.25">
      <c r="A233">
        <v>10479</v>
      </c>
      <c r="B233" s="5" t="str">
        <f>VLOOKUP(C233,Customers!A:C,2,FALSE)</f>
        <v>Rattlesnake Canyon Grocery</v>
      </c>
      <c r="C233" t="s">
        <v>587</v>
      </c>
      <c r="E233">
        <v>3</v>
      </c>
      <c r="F233" s="3">
        <v>34808</v>
      </c>
      <c r="G233" s="3">
        <v>34836</v>
      </c>
      <c r="H233" s="3">
        <v>34810</v>
      </c>
      <c r="I233">
        <v>3</v>
      </c>
      <c r="J233">
        <v>708.95</v>
      </c>
      <c r="K233" t="s">
        <v>588</v>
      </c>
      <c r="L233" t="s">
        <v>591</v>
      </c>
      <c r="M233" t="s">
        <v>592</v>
      </c>
      <c r="N233" t="s">
        <v>593</v>
      </c>
      <c r="O233">
        <v>87110</v>
      </c>
      <c r="P233" t="s">
        <v>52</v>
      </c>
    </row>
    <row r="234" spans="1:16" x14ac:dyDescent="0.25">
      <c r="A234">
        <v>10480</v>
      </c>
      <c r="B234" s="5" t="str">
        <f>VLOOKUP(C234,Customers!A:C,2,FALSE)</f>
        <v>Folies gourmandes</v>
      </c>
      <c r="C234" t="s">
        <v>285</v>
      </c>
      <c r="E234">
        <v>6</v>
      </c>
      <c r="F234" s="3">
        <v>34809</v>
      </c>
      <c r="G234" s="3">
        <v>34837</v>
      </c>
      <c r="H234" s="3">
        <v>34813</v>
      </c>
      <c r="I234">
        <v>2</v>
      </c>
      <c r="J234">
        <v>1.35</v>
      </c>
      <c r="K234" t="s">
        <v>286</v>
      </c>
      <c r="L234" t="s">
        <v>289</v>
      </c>
      <c r="M234" t="s">
        <v>290</v>
      </c>
      <c r="N234" t="s">
        <v>63</v>
      </c>
      <c r="O234">
        <v>59000</v>
      </c>
      <c r="P234" t="s">
        <v>169</v>
      </c>
    </row>
    <row r="235" spans="1:16" x14ac:dyDescent="0.25">
      <c r="A235">
        <v>10481</v>
      </c>
      <c r="B235" s="5" t="str">
        <f>VLOOKUP(C235,Customers!A:C,2,FALSE)</f>
        <v>Ricardo Adocicados</v>
      </c>
      <c r="C235" t="s">
        <v>603</v>
      </c>
      <c r="E235">
        <v>8</v>
      </c>
      <c r="F235" s="3">
        <v>34809</v>
      </c>
      <c r="G235" s="3">
        <v>34837</v>
      </c>
      <c r="H235" s="3">
        <v>34814</v>
      </c>
      <c r="I235">
        <v>2</v>
      </c>
      <c r="J235">
        <v>64.33</v>
      </c>
      <c r="K235" t="s">
        <v>604</v>
      </c>
      <c r="L235" t="s">
        <v>606</v>
      </c>
      <c r="M235" t="s">
        <v>369</v>
      </c>
      <c r="N235" t="s">
        <v>370</v>
      </c>
      <c r="O235" t="s">
        <v>607</v>
      </c>
      <c r="P235" t="s">
        <v>234</v>
      </c>
    </row>
    <row r="236" spans="1:16" x14ac:dyDescent="0.25">
      <c r="A236">
        <v>10482</v>
      </c>
      <c r="B236" s="5" t="str">
        <f>VLOOKUP(C236,Customers!A:C,2,FALSE)</f>
        <v>Lazy K Kountry Store</v>
      </c>
      <c r="C236" t="s">
        <v>434</v>
      </c>
      <c r="E236">
        <v>1</v>
      </c>
      <c r="F236" s="3">
        <v>34810</v>
      </c>
      <c r="G236" s="3">
        <v>34838</v>
      </c>
      <c r="H236" s="3">
        <v>34830</v>
      </c>
      <c r="I236">
        <v>3</v>
      </c>
      <c r="J236">
        <v>7.48</v>
      </c>
      <c r="K236" t="s">
        <v>435</v>
      </c>
      <c r="L236" t="s">
        <v>437</v>
      </c>
      <c r="M236" t="s">
        <v>438</v>
      </c>
      <c r="N236" t="s">
        <v>51</v>
      </c>
      <c r="O236">
        <v>99362</v>
      </c>
      <c r="P236" t="s">
        <v>52</v>
      </c>
    </row>
    <row r="237" spans="1:16" x14ac:dyDescent="0.25">
      <c r="A237">
        <v>10483</v>
      </c>
      <c r="B237" s="5" t="str">
        <f>VLOOKUP(C237,Customers!A:C,2,FALSE)</f>
        <v>White Clover Markets</v>
      </c>
      <c r="C237" t="s">
        <v>753</v>
      </c>
      <c r="E237">
        <v>7</v>
      </c>
      <c r="F237" s="3">
        <v>34813</v>
      </c>
      <c r="G237" s="3">
        <v>34841</v>
      </c>
      <c r="H237" s="3">
        <v>34845</v>
      </c>
      <c r="I237">
        <v>2</v>
      </c>
      <c r="J237">
        <v>15.28</v>
      </c>
      <c r="K237" t="s">
        <v>754</v>
      </c>
      <c r="L237" t="s">
        <v>793</v>
      </c>
      <c r="M237" t="s">
        <v>50</v>
      </c>
      <c r="N237" t="s">
        <v>51</v>
      </c>
      <c r="O237">
        <v>98124</v>
      </c>
      <c r="P237" t="s">
        <v>52</v>
      </c>
    </row>
    <row r="238" spans="1:16" x14ac:dyDescent="0.25">
      <c r="A238">
        <v>10484</v>
      </c>
      <c r="B238" s="5" t="str">
        <f>VLOOKUP(C238,Customers!A:C,2,FALSE)</f>
        <v>B's Beverages</v>
      </c>
      <c r="C238" t="s">
        <v>198</v>
      </c>
      <c r="E238">
        <v>3</v>
      </c>
      <c r="F238" s="3">
        <v>34813</v>
      </c>
      <c r="G238" s="3">
        <v>34841</v>
      </c>
      <c r="H238" s="3">
        <v>34821</v>
      </c>
      <c r="I238">
        <v>3</v>
      </c>
      <c r="J238">
        <v>6.88</v>
      </c>
      <c r="K238" t="s">
        <v>199</v>
      </c>
      <c r="L238" t="s">
        <v>201</v>
      </c>
      <c r="M238" t="s">
        <v>82</v>
      </c>
      <c r="N238" t="s">
        <v>63</v>
      </c>
      <c r="O238" t="s">
        <v>202</v>
      </c>
      <c r="P238" t="s">
        <v>84</v>
      </c>
    </row>
    <row r="239" spans="1:16" x14ac:dyDescent="0.25">
      <c r="A239">
        <v>10485</v>
      </c>
      <c r="B239" s="5" t="str">
        <f>VLOOKUP(C239,Customers!A:C,2,FALSE)</f>
        <v>LINO-Delicateses</v>
      </c>
      <c r="C239" t="s">
        <v>463</v>
      </c>
      <c r="E239">
        <v>4</v>
      </c>
      <c r="F239" s="3">
        <v>34814</v>
      </c>
      <c r="G239" s="3">
        <v>34828</v>
      </c>
      <c r="H239" s="3">
        <v>34820</v>
      </c>
      <c r="I239">
        <v>2</v>
      </c>
      <c r="J239">
        <v>64.45</v>
      </c>
      <c r="K239" t="s">
        <v>464</v>
      </c>
      <c r="L239" t="s">
        <v>466</v>
      </c>
      <c r="M239" t="s">
        <v>467</v>
      </c>
      <c r="N239" t="s">
        <v>468</v>
      </c>
      <c r="O239">
        <v>4980</v>
      </c>
      <c r="P239" t="s">
        <v>362</v>
      </c>
    </row>
    <row r="240" spans="1:16" x14ac:dyDescent="0.25">
      <c r="A240">
        <v>10486</v>
      </c>
      <c r="B240" s="5" t="str">
        <f>VLOOKUP(C240,Customers!A:C,2,FALSE)</f>
        <v>HILARION-Abastos</v>
      </c>
      <c r="C240" t="s">
        <v>374</v>
      </c>
      <c r="E240">
        <v>1</v>
      </c>
      <c r="F240" s="3">
        <v>34815</v>
      </c>
      <c r="G240" s="3">
        <v>34843</v>
      </c>
      <c r="H240" s="3">
        <v>34822</v>
      </c>
      <c r="I240">
        <v>2</v>
      </c>
      <c r="J240">
        <v>30.53</v>
      </c>
      <c r="K240" t="s">
        <v>375</v>
      </c>
      <c r="L240" t="s">
        <v>377</v>
      </c>
      <c r="M240" t="s">
        <v>378</v>
      </c>
      <c r="N240" t="s">
        <v>379</v>
      </c>
      <c r="O240">
        <v>5022</v>
      </c>
      <c r="P240" t="s">
        <v>362</v>
      </c>
    </row>
    <row r="241" spans="1:16" x14ac:dyDescent="0.25">
      <c r="A241">
        <v>10487</v>
      </c>
      <c r="B241" s="5" t="str">
        <f>VLOOKUP(C241,Customers!A:C,2,FALSE)</f>
        <v>Queen Cozinha</v>
      </c>
      <c r="C241" t="s">
        <v>569</v>
      </c>
      <c r="E241">
        <v>2</v>
      </c>
      <c r="F241" s="3">
        <v>34815</v>
      </c>
      <c r="G241" s="3">
        <v>34843</v>
      </c>
      <c r="H241" s="3">
        <v>34817</v>
      </c>
      <c r="I241">
        <v>2</v>
      </c>
      <c r="J241">
        <v>71.069999999999993</v>
      </c>
      <c r="K241" t="s">
        <v>570</v>
      </c>
      <c r="L241" t="s">
        <v>572</v>
      </c>
      <c r="M241" t="s">
        <v>231</v>
      </c>
      <c r="N241" t="s">
        <v>232</v>
      </c>
      <c r="O241" t="s">
        <v>573</v>
      </c>
      <c r="P241" t="s">
        <v>234</v>
      </c>
    </row>
    <row r="242" spans="1:16" x14ac:dyDescent="0.25">
      <c r="A242">
        <v>10488</v>
      </c>
      <c r="B242" s="5" t="str">
        <f>VLOOKUP(C242,Customers!A:C,2,FALSE)</f>
        <v>Frankenversand</v>
      </c>
      <c r="C242" t="s">
        <v>300</v>
      </c>
      <c r="E242">
        <v>8</v>
      </c>
      <c r="F242" s="3">
        <v>34816</v>
      </c>
      <c r="G242" s="3">
        <v>34844</v>
      </c>
      <c r="H242" s="3">
        <v>34822</v>
      </c>
      <c r="I242">
        <v>2</v>
      </c>
      <c r="J242">
        <v>4.93</v>
      </c>
      <c r="K242" t="s">
        <v>301</v>
      </c>
      <c r="L242" t="s">
        <v>303</v>
      </c>
      <c r="M242" t="s">
        <v>304</v>
      </c>
      <c r="N242" t="s">
        <v>63</v>
      </c>
      <c r="O242">
        <v>80805</v>
      </c>
      <c r="P242" t="s">
        <v>122</v>
      </c>
    </row>
    <row r="243" spans="1:16" x14ac:dyDescent="0.25">
      <c r="A243">
        <v>10489</v>
      </c>
      <c r="B243" s="5" t="str">
        <f>VLOOKUP(C243,Customers!A:C,2,FALSE)</f>
        <v>Piccolo und mehr</v>
      </c>
      <c r="C243" t="s">
        <v>550</v>
      </c>
      <c r="E243">
        <v>6</v>
      </c>
      <c r="F243" s="3">
        <v>34817</v>
      </c>
      <c r="G243" s="3">
        <v>34845</v>
      </c>
      <c r="H243" s="3">
        <v>34829</v>
      </c>
      <c r="I243">
        <v>2</v>
      </c>
      <c r="J243">
        <v>5.29</v>
      </c>
      <c r="K243" t="s">
        <v>551</v>
      </c>
      <c r="L243" t="s">
        <v>553</v>
      </c>
      <c r="M243" t="s">
        <v>554</v>
      </c>
      <c r="N243" t="s">
        <v>63</v>
      </c>
      <c r="O243">
        <v>5020</v>
      </c>
      <c r="P243" t="s">
        <v>269</v>
      </c>
    </row>
    <row r="244" spans="1:16" x14ac:dyDescent="0.25">
      <c r="A244">
        <v>10490</v>
      </c>
      <c r="B244" s="5" t="str">
        <f>VLOOKUP(C244,Customers!A:C,2,FALSE)</f>
        <v>HILARION-Abastos</v>
      </c>
      <c r="C244" t="s">
        <v>374</v>
      </c>
      <c r="E244">
        <v>7</v>
      </c>
      <c r="F244" s="3">
        <v>34820</v>
      </c>
      <c r="G244" s="3">
        <v>34848</v>
      </c>
      <c r="H244" s="3">
        <v>34823</v>
      </c>
      <c r="I244">
        <v>2</v>
      </c>
      <c r="J244">
        <v>210.19</v>
      </c>
      <c r="K244" t="s">
        <v>375</v>
      </c>
      <c r="L244" t="s">
        <v>377</v>
      </c>
      <c r="M244" t="s">
        <v>378</v>
      </c>
      <c r="N244" t="s">
        <v>379</v>
      </c>
      <c r="O244">
        <v>5022</v>
      </c>
      <c r="P244" t="s">
        <v>362</v>
      </c>
    </row>
    <row r="245" spans="1:16" x14ac:dyDescent="0.25">
      <c r="A245">
        <v>10491</v>
      </c>
      <c r="B245" s="5" t="str">
        <f>VLOOKUP(C245,Customers!A:C,2,FALSE)</f>
        <v>Furia Bacalhau e Frutos do Mar</v>
      </c>
      <c r="C245" t="s">
        <v>321</v>
      </c>
      <c r="E245">
        <v>8</v>
      </c>
      <c r="F245" s="3">
        <v>34820</v>
      </c>
      <c r="G245" s="3">
        <v>34848</v>
      </c>
      <c r="H245" s="3">
        <v>34828</v>
      </c>
      <c r="I245">
        <v>3</v>
      </c>
      <c r="J245">
        <v>16.96</v>
      </c>
      <c r="K245" t="s">
        <v>322</v>
      </c>
      <c r="L245" t="s">
        <v>324</v>
      </c>
      <c r="M245" t="s">
        <v>325</v>
      </c>
      <c r="N245" t="s">
        <v>63</v>
      </c>
      <c r="O245">
        <v>1675</v>
      </c>
      <c r="P245" t="s">
        <v>326</v>
      </c>
    </row>
    <row r="246" spans="1:16" x14ac:dyDescent="0.25">
      <c r="A246">
        <v>10492</v>
      </c>
      <c r="B246" s="5" t="str">
        <f>VLOOKUP(C246,Customers!A:C,2,FALSE)</f>
        <v>Bottom-Dollar Markets</v>
      </c>
      <c r="C246" t="s">
        <v>187</v>
      </c>
      <c r="E246">
        <v>3</v>
      </c>
      <c r="F246" s="3">
        <v>34821</v>
      </c>
      <c r="G246" s="3">
        <v>34849</v>
      </c>
      <c r="H246" s="3">
        <v>34831</v>
      </c>
      <c r="I246">
        <v>1</v>
      </c>
      <c r="J246">
        <v>62.89</v>
      </c>
      <c r="K246" t="s">
        <v>188</v>
      </c>
      <c r="L246" t="s">
        <v>191</v>
      </c>
      <c r="M246" t="s">
        <v>192</v>
      </c>
      <c r="N246" t="s">
        <v>193</v>
      </c>
      <c r="O246" t="s">
        <v>194</v>
      </c>
      <c r="P246" t="s">
        <v>195</v>
      </c>
    </row>
    <row r="247" spans="1:16" x14ac:dyDescent="0.25">
      <c r="A247">
        <v>10493</v>
      </c>
      <c r="B247" s="5" t="str">
        <f>VLOOKUP(C247,Customers!A:C,2,FALSE)</f>
        <v>La maison d'Asie</v>
      </c>
      <c r="C247" t="s">
        <v>419</v>
      </c>
      <c r="E247">
        <v>4</v>
      </c>
      <c r="F247" s="3">
        <v>34822</v>
      </c>
      <c r="G247" s="3">
        <v>34850</v>
      </c>
      <c r="H247" s="3">
        <v>34830</v>
      </c>
      <c r="I247">
        <v>3</v>
      </c>
      <c r="J247">
        <v>10.64</v>
      </c>
      <c r="K247" t="s">
        <v>420</v>
      </c>
      <c r="L247" t="s">
        <v>422</v>
      </c>
      <c r="M247" t="s">
        <v>423</v>
      </c>
      <c r="N247" t="s">
        <v>63</v>
      </c>
      <c r="O247">
        <v>31000</v>
      </c>
      <c r="P247" t="s">
        <v>169</v>
      </c>
    </row>
    <row r="248" spans="1:16" x14ac:dyDescent="0.25">
      <c r="A248">
        <v>10494</v>
      </c>
      <c r="B248" s="5" t="str">
        <f>VLOOKUP(C248,Customers!A:C,2,FALSE)</f>
        <v>Comercio Mineiro</v>
      </c>
      <c r="C248" t="s">
        <v>226</v>
      </c>
      <c r="E248">
        <v>4</v>
      </c>
      <c r="F248" s="3">
        <v>34822</v>
      </c>
      <c r="G248" s="3">
        <v>34850</v>
      </c>
      <c r="H248" s="3">
        <v>34829</v>
      </c>
      <c r="I248">
        <v>2</v>
      </c>
      <c r="J248">
        <v>65.989999999999995</v>
      </c>
      <c r="K248" t="s">
        <v>227</v>
      </c>
      <c r="L248" t="s">
        <v>230</v>
      </c>
      <c r="M248" t="s">
        <v>231</v>
      </c>
      <c r="N248" t="s">
        <v>232</v>
      </c>
      <c r="O248" t="s">
        <v>233</v>
      </c>
      <c r="P248" t="s">
        <v>234</v>
      </c>
    </row>
    <row r="249" spans="1:16" x14ac:dyDescent="0.25">
      <c r="A249">
        <v>10495</v>
      </c>
      <c r="B249" s="5" t="str">
        <f>VLOOKUP(C249,Customers!A:C,2,FALSE)</f>
        <v>Laughing Bacchus Wine Cellars</v>
      </c>
      <c r="C249" t="s">
        <v>426</v>
      </c>
      <c r="E249">
        <v>3</v>
      </c>
      <c r="F249" s="3">
        <v>34823</v>
      </c>
      <c r="G249" s="3">
        <v>34851</v>
      </c>
      <c r="H249" s="3">
        <v>34831</v>
      </c>
      <c r="I249">
        <v>3</v>
      </c>
      <c r="J249">
        <v>4.6500000000000004</v>
      </c>
      <c r="K249" t="s">
        <v>427</v>
      </c>
      <c r="L249" t="s">
        <v>799</v>
      </c>
      <c r="M249" t="s">
        <v>430</v>
      </c>
      <c r="N249" t="s">
        <v>193</v>
      </c>
      <c r="O249" t="s">
        <v>431</v>
      </c>
      <c r="P249" t="s">
        <v>195</v>
      </c>
    </row>
    <row r="250" spans="1:16" x14ac:dyDescent="0.25">
      <c r="A250">
        <v>10496</v>
      </c>
      <c r="B250" s="5" t="str">
        <f>VLOOKUP(C250,Customers!A:C,2,FALSE)</f>
        <v>Tradicao Hipermercados</v>
      </c>
      <c r="C250" t="s">
        <v>698</v>
      </c>
      <c r="E250">
        <v>7</v>
      </c>
      <c r="F250" s="3">
        <v>34824</v>
      </c>
      <c r="G250" s="3">
        <v>34852</v>
      </c>
      <c r="H250" s="3">
        <v>34827</v>
      </c>
      <c r="I250">
        <v>2</v>
      </c>
      <c r="J250">
        <v>46.77</v>
      </c>
      <c r="K250" t="s">
        <v>699</v>
      </c>
      <c r="L250" t="s">
        <v>701</v>
      </c>
      <c r="M250" t="s">
        <v>231</v>
      </c>
      <c r="N250" t="s">
        <v>232</v>
      </c>
      <c r="O250" t="s">
        <v>702</v>
      </c>
      <c r="P250" t="s">
        <v>234</v>
      </c>
    </row>
    <row r="251" spans="1:16" x14ac:dyDescent="0.25">
      <c r="A251">
        <v>10497</v>
      </c>
      <c r="B251" s="5" t="str">
        <f>VLOOKUP(C251,Customers!A:C,2,FALSE)</f>
        <v>Lehmanns Marktstand</v>
      </c>
      <c r="C251" t="s">
        <v>441</v>
      </c>
      <c r="E251">
        <v>7</v>
      </c>
      <c r="F251" s="3">
        <v>34824</v>
      </c>
      <c r="G251" s="3">
        <v>34852</v>
      </c>
      <c r="H251" s="3">
        <v>34827</v>
      </c>
      <c r="I251">
        <v>1</v>
      </c>
      <c r="J251">
        <v>36.21</v>
      </c>
      <c r="K251" t="s">
        <v>442</v>
      </c>
      <c r="L251" t="s">
        <v>444</v>
      </c>
      <c r="M251" t="s">
        <v>445</v>
      </c>
      <c r="N251" t="s">
        <v>63</v>
      </c>
      <c r="O251">
        <v>60528</v>
      </c>
      <c r="P251" t="s">
        <v>122</v>
      </c>
    </row>
    <row r="252" spans="1:16" x14ac:dyDescent="0.25">
      <c r="A252">
        <v>10498</v>
      </c>
      <c r="B252" s="5" t="str">
        <f>VLOOKUP(C252,Customers!A:C,2,FALSE)</f>
        <v>HILARION-Abastos</v>
      </c>
      <c r="C252" t="s">
        <v>374</v>
      </c>
      <c r="E252">
        <v>8</v>
      </c>
      <c r="F252" s="3">
        <v>34827</v>
      </c>
      <c r="G252" s="3">
        <v>34855</v>
      </c>
      <c r="H252" s="3">
        <v>34831</v>
      </c>
      <c r="I252">
        <v>2</v>
      </c>
      <c r="J252">
        <v>29.75</v>
      </c>
      <c r="K252" t="s">
        <v>375</v>
      </c>
      <c r="L252" t="s">
        <v>377</v>
      </c>
      <c r="M252" t="s">
        <v>378</v>
      </c>
      <c r="N252" t="s">
        <v>379</v>
      </c>
      <c r="O252">
        <v>5022</v>
      </c>
      <c r="P252" t="s">
        <v>362</v>
      </c>
    </row>
    <row r="253" spans="1:16" x14ac:dyDescent="0.25">
      <c r="A253">
        <v>10499</v>
      </c>
      <c r="B253" s="5" t="str">
        <f>VLOOKUP(C253,Customers!A:C,2,FALSE)</f>
        <v>LILA-Supermercado</v>
      </c>
      <c r="C253" t="s">
        <v>455</v>
      </c>
      <c r="E253">
        <v>4</v>
      </c>
      <c r="F253" s="3">
        <v>34828</v>
      </c>
      <c r="G253" s="3">
        <v>34856</v>
      </c>
      <c r="H253" s="3">
        <v>34836</v>
      </c>
      <c r="I253">
        <v>2</v>
      </c>
      <c r="J253">
        <v>102.02</v>
      </c>
      <c r="K253" t="s">
        <v>456</v>
      </c>
      <c r="L253" t="s">
        <v>458</v>
      </c>
      <c r="M253" t="s">
        <v>459</v>
      </c>
      <c r="N253" t="s">
        <v>460</v>
      </c>
      <c r="O253">
        <v>3508</v>
      </c>
      <c r="P253" t="s">
        <v>362</v>
      </c>
    </row>
    <row r="254" spans="1:16" x14ac:dyDescent="0.25">
      <c r="A254">
        <v>10500</v>
      </c>
      <c r="B254" s="5" t="str">
        <f>VLOOKUP(C254,Customers!A:C,2,FALSE)</f>
        <v>La maison d'Asie</v>
      </c>
      <c r="C254" t="s">
        <v>419</v>
      </c>
      <c r="E254">
        <v>6</v>
      </c>
      <c r="F254" s="3">
        <v>34829</v>
      </c>
      <c r="G254" s="3">
        <v>34857</v>
      </c>
      <c r="H254" s="3">
        <v>34837</v>
      </c>
      <c r="I254">
        <v>1</v>
      </c>
      <c r="J254">
        <v>42.68</v>
      </c>
      <c r="K254" t="s">
        <v>420</v>
      </c>
      <c r="L254" t="s">
        <v>422</v>
      </c>
      <c r="M254" t="s">
        <v>423</v>
      </c>
      <c r="N254" t="s">
        <v>63</v>
      </c>
      <c r="O254">
        <v>31000</v>
      </c>
      <c r="P254" t="s">
        <v>169</v>
      </c>
    </row>
    <row r="255" spans="1:16" x14ac:dyDescent="0.25">
      <c r="A255">
        <v>10501</v>
      </c>
      <c r="B255" s="5" t="str">
        <f>VLOOKUP(C255,Customers!A:C,2,FALSE)</f>
        <v>Blauer See Delikatessen</v>
      </c>
      <c r="C255" t="s">
        <v>156</v>
      </c>
      <c r="E255">
        <v>9</v>
      </c>
      <c r="F255" s="3">
        <v>34829</v>
      </c>
      <c r="G255" s="3">
        <v>34857</v>
      </c>
      <c r="H255" s="3">
        <v>34836</v>
      </c>
      <c r="I255">
        <v>3</v>
      </c>
      <c r="J255">
        <v>8.85</v>
      </c>
      <c r="K255" t="s">
        <v>157</v>
      </c>
      <c r="L255" t="s">
        <v>159</v>
      </c>
      <c r="M255" t="s">
        <v>160</v>
      </c>
      <c r="N255" t="s">
        <v>63</v>
      </c>
      <c r="O255">
        <v>68306</v>
      </c>
      <c r="P255" t="s">
        <v>122</v>
      </c>
    </row>
    <row r="256" spans="1:16" x14ac:dyDescent="0.25">
      <c r="A256">
        <v>10502</v>
      </c>
      <c r="B256" s="5" t="str">
        <f>VLOOKUP(C256,Customers!A:C,2,FALSE)</f>
        <v>Pericles Comidas clasicas</v>
      </c>
      <c r="C256" t="s">
        <v>544</v>
      </c>
      <c r="E256">
        <v>2</v>
      </c>
      <c r="F256" s="3">
        <v>34830</v>
      </c>
      <c r="G256" s="3">
        <v>34858</v>
      </c>
      <c r="H256" s="3">
        <v>34849</v>
      </c>
      <c r="I256">
        <v>1</v>
      </c>
      <c r="J256">
        <v>69.319999999999993</v>
      </c>
      <c r="K256" t="s">
        <v>545</v>
      </c>
      <c r="L256" t="s">
        <v>547</v>
      </c>
      <c r="M256" t="s">
        <v>130</v>
      </c>
      <c r="N256" t="s">
        <v>63</v>
      </c>
      <c r="O256">
        <v>5033</v>
      </c>
      <c r="P256" t="s">
        <v>131</v>
      </c>
    </row>
    <row r="257" spans="1:16" x14ac:dyDescent="0.25">
      <c r="A257">
        <v>10503</v>
      </c>
      <c r="B257" s="5" t="str">
        <f>VLOOKUP(C257,Customers!A:C,2,FALSE)</f>
        <v>Hungry Owl All-Night Grocers</v>
      </c>
      <c r="C257" t="s">
        <v>389</v>
      </c>
      <c r="E257">
        <v>6</v>
      </c>
      <c r="F257" s="3">
        <v>34831</v>
      </c>
      <c r="G257" s="3">
        <v>34859</v>
      </c>
      <c r="H257" s="3">
        <v>34836</v>
      </c>
      <c r="I257">
        <v>2</v>
      </c>
      <c r="J257">
        <v>16.739999999999998</v>
      </c>
      <c r="K257" t="s">
        <v>390</v>
      </c>
      <c r="L257" t="s">
        <v>392</v>
      </c>
      <c r="M257" t="s">
        <v>393</v>
      </c>
      <c r="N257" t="s">
        <v>394</v>
      </c>
      <c r="O257" t="s">
        <v>63</v>
      </c>
      <c r="P257" t="s">
        <v>395</v>
      </c>
    </row>
    <row r="258" spans="1:16" x14ac:dyDescent="0.25">
      <c r="A258">
        <v>10504</v>
      </c>
      <c r="B258" s="5" t="str">
        <f>VLOOKUP(C258,Customers!A:C,2,FALSE)</f>
        <v>White Clover Markets</v>
      </c>
      <c r="C258" t="s">
        <v>753</v>
      </c>
      <c r="E258">
        <v>4</v>
      </c>
      <c r="F258" s="3">
        <v>34831</v>
      </c>
      <c r="G258" s="3">
        <v>34859</v>
      </c>
      <c r="H258" s="3">
        <v>34838</v>
      </c>
      <c r="I258">
        <v>3</v>
      </c>
      <c r="J258">
        <v>59.13</v>
      </c>
      <c r="K258" t="s">
        <v>754</v>
      </c>
      <c r="L258" t="s">
        <v>793</v>
      </c>
      <c r="M258" t="s">
        <v>50</v>
      </c>
      <c r="N258" t="s">
        <v>51</v>
      </c>
      <c r="O258">
        <v>98124</v>
      </c>
      <c r="P258" t="s">
        <v>52</v>
      </c>
    </row>
    <row r="259" spans="1:16" x14ac:dyDescent="0.25">
      <c r="A259">
        <v>10505</v>
      </c>
      <c r="B259" s="5" t="str">
        <f>VLOOKUP(C259,Customers!A:C,2,FALSE)</f>
        <v>Mere Paillarde</v>
      </c>
      <c r="C259" t="s">
        <v>494</v>
      </c>
      <c r="E259">
        <v>3</v>
      </c>
      <c r="F259" s="3">
        <v>34834</v>
      </c>
      <c r="G259" s="3">
        <v>34862</v>
      </c>
      <c r="H259" s="3">
        <v>34841</v>
      </c>
      <c r="I259">
        <v>3</v>
      </c>
      <c r="J259">
        <v>7.13</v>
      </c>
      <c r="K259" t="s">
        <v>495</v>
      </c>
      <c r="L259" t="s">
        <v>497</v>
      </c>
      <c r="M259" t="s">
        <v>498</v>
      </c>
      <c r="N259" t="s">
        <v>499</v>
      </c>
      <c r="O259" t="s">
        <v>500</v>
      </c>
      <c r="P259" t="s">
        <v>195</v>
      </c>
    </row>
    <row r="260" spans="1:16" x14ac:dyDescent="0.25">
      <c r="A260">
        <v>10506</v>
      </c>
      <c r="B260" s="5" t="str">
        <f>VLOOKUP(C260,Customers!A:C,2,FALSE)</f>
        <v>Koniglich Essen</v>
      </c>
      <c r="C260" t="s">
        <v>406</v>
      </c>
      <c r="E260">
        <v>9</v>
      </c>
      <c r="F260" s="3">
        <v>34835</v>
      </c>
      <c r="G260" s="3">
        <v>34863</v>
      </c>
      <c r="H260" s="3">
        <v>34852</v>
      </c>
      <c r="I260">
        <v>2</v>
      </c>
      <c r="J260">
        <v>21.19</v>
      </c>
      <c r="K260" t="s">
        <v>407</v>
      </c>
      <c r="L260" t="s">
        <v>409</v>
      </c>
      <c r="M260" t="s">
        <v>410</v>
      </c>
      <c r="N260" t="s">
        <v>63</v>
      </c>
      <c r="O260">
        <v>14776</v>
      </c>
      <c r="P260" t="s">
        <v>122</v>
      </c>
    </row>
    <row r="261" spans="1:16" x14ac:dyDescent="0.25">
      <c r="A261">
        <v>10507</v>
      </c>
      <c r="B261" s="5" t="str">
        <f>VLOOKUP(C261,Customers!A:C,2,FALSE)</f>
        <v>Antonio Moreno Taqueria</v>
      </c>
      <c r="C261" t="s">
        <v>134</v>
      </c>
      <c r="E261">
        <v>7</v>
      </c>
      <c r="F261" s="3">
        <v>34835</v>
      </c>
      <c r="G261" s="3">
        <v>34863</v>
      </c>
      <c r="H261" s="3">
        <v>34842</v>
      </c>
      <c r="I261">
        <v>1</v>
      </c>
      <c r="J261">
        <v>47.45</v>
      </c>
      <c r="K261" t="s">
        <v>135</v>
      </c>
      <c r="L261" t="s">
        <v>137</v>
      </c>
      <c r="M261" t="s">
        <v>130</v>
      </c>
      <c r="N261" t="s">
        <v>63</v>
      </c>
      <c r="O261">
        <v>5023</v>
      </c>
      <c r="P261" t="s">
        <v>131</v>
      </c>
    </row>
    <row r="262" spans="1:16" x14ac:dyDescent="0.25">
      <c r="A262">
        <v>10508</v>
      </c>
      <c r="B262" s="5" t="str">
        <f>VLOOKUP(C262,Customers!A:C,2,FALSE)</f>
        <v>Ottilies Kaseladen</v>
      </c>
      <c r="C262" t="s">
        <v>530</v>
      </c>
      <c r="E262">
        <v>1</v>
      </c>
      <c r="F262" s="3">
        <v>34836</v>
      </c>
      <c r="G262" s="3">
        <v>34864</v>
      </c>
      <c r="H262" s="3">
        <v>34863</v>
      </c>
      <c r="I262">
        <v>2</v>
      </c>
      <c r="J262">
        <v>4.99</v>
      </c>
      <c r="K262" t="s">
        <v>531</v>
      </c>
      <c r="L262" t="s">
        <v>533</v>
      </c>
      <c r="M262" t="s">
        <v>534</v>
      </c>
      <c r="N262" t="s">
        <v>63</v>
      </c>
      <c r="O262">
        <v>50739</v>
      </c>
      <c r="P262" t="s">
        <v>122</v>
      </c>
    </row>
    <row r="263" spans="1:16" x14ac:dyDescent="0.25">
      <c r="A263">
        <v>10509</v>
      </c>
      <c r="B263" s="5" t="str">
        <f>VLOOKUP(C263,Customers!A:C,2,FALSE)</f>
        <v>Blauer See Delikatessen</v>
      </c>
      <c r="C263" t="s">
        <v>156</v>
      </c>
      <c r="E263">
        <v>4</v>
      </c>
      <c r="F263" s="3">
        <v>34837</v>
      </c>
      <c r="G263" s="3">
        <v>34865</v>
      </c>
      <c r="H263" s="3">
        <v>34849</v>
      </c>
      <c r="I263">
        <v>1</v>
      </c>
      <c r="J263">
        <v>0.15</v>
      </c>
      <c r="K263" t="s">
        <v>157</v>
      </c>
      <c r="L263" t="s">
        <v>159</v>
      </c>
      <c r="M263" t="s">
        <v>160</v>
      </c>
      <c r="N263" t="s">
        <v>63</v>
      </c>
      <c r="O263">
        <v>68306</v>
      </c>
      <c r="P263" t="s">
        <v>122</v>
      </c>
    </row>
    <row r="264" spans="1:16" x14ac:dyDescent="0.25">
      <c r="A264">
        <v>10510</v>
      </c>
      <c r="B264" s="5" t="str">
        <f>VLOOKUP(C264,Customers!A:C,2,FALSE)</f>
        <v>Save-a-lot Markets</v>
      </c>
      <c r="C264" t="s">
        <v>629</v>
      </c>
      <c r="E264">
        <v>6</v>
      </c>
      <c r="F264" s="3">
        <v>34838</v>
      </c>
      <c r="G264" s="3">
        <v>34866</v>
      </c>
      <c r="H264" s="3">
        <v>34848</v>
      </c>
      <c r="I264">
        <v>3</v>
      </c>
      <c r="J264">
        <v>367.63</v>
      </c>
      <c r="K264" t="s">
        <v>630</v>
      </c>
      <c r="L264" t="s">
        <v>632</v>
      </c>
      <c r="M264" t="s">
        <v>633</v>
      </c>
      <c r="N264" t="s">
        <v>634</v>
      </c>
      <c r="O264">
        <v>83720</v>
      </c>
      <c r="P264" t="s">
        <v>52</v>
      </c>
    </row>
    <row r="265" spans="1:16" x14ac:dyDescent="0.25">
      <c r="A265">
        <v>10511</v>
      </c>
      <c r="B265" s="5" t="str">
        <f>VLOOKUP(C265,Customers!A:C,2,FALSE)</f>
        <v>Bon app'</v>
      </c>
      <c r="C265" t="s">
        <v>180</v>
      </c>
      <c r="E265">
        <v>4</v>
      </c>
      <c r="F265" s="3">
        <v>34838</v>
      </c>
      <c r="G265" s="3">
        <v>34866</v>
      </c>
      <c r="H265" s="3">
        <v>34841</v>
      </c>
      <c r="I265">
        <v>3</v>
      </c>
      <c r="J265">
        <v>350.64</v>
      </c>
      <c r="K265" t="s">
        <v>181</v>
      </c>
      <c r="L265" t="s">
        <v>183</v>
      </c>
      <c r="M265" t="s">
        <v>184</v>
      </c>
      <c r="N265" t="s">
        <v>63</v>
      </c>
      <c r="O265">
        <v>13008</v>
      </c>
      <c r="P265" t="s">
        <v>169</v>
      </c>
    </row>
    <row r="266" spans="1:16" x14ac:dyDescent="0.25">
      <c r="A266">
        <v>10512</v>
      </c>
      <c r="B266" s="5" t="str">
        <f>VLOOKUP(C266,Customers!A:C,2,FALSE)</f>
        <v>Familia Arquibaldo</v>
      </c>
      <c r="C266" t="s">
        <v>272</v>
      </c>
      <c r="E266">
        <v>7</v>
      </c>
      <c r="F266" s="3">
        <v>34841</v>
      </c>
      <c r="G266" s="3">
        <v>34869</v>
      </c>
      <c r="H266" s="3">
        <v>34844</v>
      </c>
      <c r="I266">
        <v>2</v>
      </c>
      <c r="J266">
        <v>3.53</v>
      </c>
      <c r="K266" t="s">
        <v>273</v>
      </c>
      <c r="L266" t="s">
        <v>276</v>
      </c>
      <c r="M266" t="s">
        <v>231</v>
      </c>
      <c r="N266" t="s">
        <v>232</v>
      </c>
      <c r="O266" t="s">
        <v>277</v>
      </c>
      <c r="P266" t="s">
        <v>234</v>
      </c>
    </row>
    <row r="267" spans="1:16" x14ac:dyDescent="0.25">
      <c r="A267">
        <v>10513</v>
      </c>
      <c r="B267" s="5" t="str">
        <f>VLOOKUP(C267,Customers!A:C,2,FALSE)</f>
        <v>Die Wandernde Kuh</v>
      </c>
      <c r="C267" t="s">
        <v>732</v>
      </c>
      <c r="E267">
        <v>7</v>
      </c>
      <c r="F267" s="3">
        <v>34842</v>
      </c>
      <c r="G267" s="3">
        <v>34884</v>
      </c>
      <c r="H267" s="3">
        <v>34848</v>
      </c>
      <c r="I267">
        <v>1</v>
      </c>
      <c r="J267">
        <v>105.65</v>
      </c>
      <c r="K267" t="s">
        <v>733</v>
      </c>
      <c r="L267" t="s">
        <v>735</v>
      </c>
      <c r="M267" t="s">
        <v>736</v>
      </c>
      <c r="N267" t="s">
        <v>63</v>
      </c>
      <c r="O267">
        <v>70563</v>
      </c>
      <c r="P267" t="s">
        <v>122</v>
      </c>
    </row>
    <row r="268" spans="1:16" x14ac:dyDescent="0.25">
      <c r="A268">
        <v>10514</v>
      </c>
      <c r="B268" s="5" t="str">
        <f>VLOOKUP(C268,Customers!A:C,2,FALSE)</f>
        <v>Ernst Handel</v>
      </c>
      <c r="C268" t="s">
        <v>264</v>
      </c>
      <c r="E268">
        <v>3</v>
      </c>
      <c r="F268" s="3">
        <v>34842</v>
      </c>
      <c r="G268" s="3">
        <v>34870</v>
      </c>
      <c r="H268" s="3">
        <v>34866</v>
      </c>
      <c r="I268">
        <v>2</v>
      </c>
      <c r="J268">
        <v>789.95</v>
      </c>
      <c r="K268" t="s">
        <v>265</v>
      </c>
      <c r="L268" t="s">
        <v>267</v>
      </c>
      <c r="M268" t="s">
        <v>268</v>
      </c>
      <c r="N268" t="s">
        <v>63</v>
      </c>
      <c r="O268">
        <v>8010</v>
      </c>
      <c r="P268" t="s">
        <v>269</v>
      </c>
    </row>
    <row r="269" spans="1:16" x14ac:dyDescent="0.25">
      <c r="A269">
        <v>10515</v>
      </c>
      <c r="B269" s="5" t="str">
        <f>VLOOKUP(C269,Customers!A:C,2,FALSE)</f>
        <v>QUICK-Stop</v>
      </c>
      <c r="C269" t="s">
        <v>575</v>
      </c>
      <c r="E269">
        <v>2</v>
      </c>
      <c r="F269" s="3">
        <v>34843</v>
      </c>
      <c r="G269" s="3">
        <v>34857</v>
      </c>
      <c r="H269" s="3">
        <v>34873</v>
      </c>
      <c r="I269">
        <v>1</v>
      </c>
      <c r="J269">
        <v>204.47</v>
      </c>
      <c r="K269" t="s">
        <v>576</v>
      </c>
      <c r="L269" t="s">
        <v>578</v>
      </c>
      <c r="M269" t="s">
        <v>579</v>
      </c>
      <c r="N269" t="s">
        <v>63</v>
      </c>
      <c r="O269">
        <v>1307</v>
      </c>
      <c r="P269" t="s">
        <v>122</v>
      </c>
    </row>
    <row r="270" spans="1:16" x14ac:dyDescent="0.25">
      <c r="A270">
        <v>10516</v>
      </c>
      <c r="B270" s="5" t="str">
        <f>VLOOKUP(C270,Customers!A:C,2,FALSE)</f>
        <v>Hungry Owl All-Night Grocers</v>
      </c>
      <c r="C270" t="s">
        <v>389</v>
      </c>
      <c r="E270">
        <v>2</v>
      </c>
      <c r="F270" s="3">
        <v>34844</v>
      </c>
      <c r="G270" s="3">
        <v>34872</v>
      </c>
      <c r="H270" s="3">
        <v>34851</v>
      </c>
      <c r="I270">
        <v>3</v>
      </c>
      <c r="J270">
        <v>62.78</v>
      </c>
      <c r="K270" t="s">
        <v>390</v>
      </c>
      <c r="L270" t="s">
        <v>392</v>
      </c>
      <c r="M270" t="s">
        <v>393</v>
      </c>
      <c r="N270" t="s">
        <v>394</v>
      </c>
      <c r="O270" t="s">
        <v>63</v>
      </c>
      <c r="P270" t="s">
        <v>395</v>
      </c>
    </row>
    <row r="271" spans="1:16" ht="45" x14ac:dyDescent="0.25">
      <c r="A271">
        <v>10517</v>
      </c>
      <c r="B271" s="5" t="str">
        <f>VLOOKUP(C271,Customers!A:C,2,FALSE)</f>
        <v>North/South</v>
      </c>
      <c r="C271" t="s">
        <v>509</v>
      </c>
      <c r="E271">
        <v>3</v>
      </c>
      <c r="F271" s="3">
        <v>34844</v>
      </c>
      <c r="G271" s="3">
        <v>34872</v>
      </c>
      <c r="H271" s="3">
        <v>34849</v>
      </c>
      <c r="I271">
        <v>3</v>
      </c>
      <c r="J271">
        <v>32.07</v>
      </c>
      <c r="K271" t="s">
        <v>510</v>
      </c>
      <c r="L271" s="1" t="s">
        <v>512</v>
      </c>
      <c r="M271" t="s">
        <v>82</v>
      </c>
      <c r="N271" t="s">
        <v>63</v>
      </c>
      <c r="O271" t="s">
        <v>513</v>
      </c>
      <c r="P271" t="s">
        <v>84</v>
      </c>
    </row>
    <row r="272" spans="1:16" x14ac:dyDescent="0.25">
      <c r="A272">
        <v>10518</v>
      </c>
      <c r="B272" s="5" t="str">
        <f>VLOOKUP(C272,Customers!A:C,2,FALSE)</f>
        <v>Tortuga Restaurante</v>
      </c>
      <c r="C272" t="s">
        <v>693</v>
      </c>
      <c r="E272">
        <v>4</v>
      </c>
      <c r="F272" s="3">
        <v>34845</v>
      </c>
      <c r="G272" s="3">
        <v>34859</v>
      </c>
      <c r="H272" s="3">
        <v>34855</v>
      </c>
      <c r="I272">
        <v>2</v>
      </c>
      <c r="J272">
        <v>218.15</v>
      </c>
      <c r="K272" t="s">
        <v>694</v>
      </c>
      <c r="L272" t="s">
        <v>696</v>
      </c>
      <c r="M272" t="s">
        <v>130</v>
      </c>
      <c r="N272" t="s">
        <v>63</v>
      </c>
      <c r="O272">
        <v>5033</v>
      </c>
      <c r="P272" t="s">
        <v>131</v>
      </c>
    </row>
    <row r="273" spans="1:16" x14ac:dyDescent="0.25">
      <c r="A273">
        <v>10519</v>
      </c>
      <c r="B273" s="5" t="str">
        <f>VLOOKUP(C273,Customers!A:C,2,FALSE)</f>
        <v>Chop-suey Chinese</v>
      </c>
      <c r="C273" t="s">
        <v>219</v>
      </c>
      <c r="E273">
        <v>6</v>
      </c>
      <c r="F273" s="3">
        <v>34848</v>
      </c>
      <c r="G273" s="3">
        <v>34876</v>
      </c>
      <c r="H273" s="3">
        <v>34851</v>
      </c>
      <c r="I273">
        <v>3</v>
      </c>
      <c r="J273">
        <v>91.76</v>
      </c>
      <c r="K273" t="s">
        <v>220</v>
      </c>
      <c r="L273" t="s">
        <v>791</v>
      </c>
      <c r="M273" t="s">
        <v>223</v>
      </c>
      <c r="N273" t="s">
        <v>63</v>
      </c>
      <c r="O273">
        <v>3012</v>
      </c>
      <c r="P273" t="s">
        <v>224</v>
      </c>
    </row>
    <row r="274" spans="1:16" x14ac:dyDescent="0.25">
      <c r="A274">
        <v>10520</v>
      </c>
      <c r="B274" s="5" t="str">
        <f>VLOOKUP(C274,Customers!A:C,2,FALSE)</f>
        <v>Sante Gourmet</v>
      </c>
      <c r="C274" t="s">
        <v>621</v>
      </c>
      <c r="E274">
        <v>7</v>
      </c>
      <c r="F274" s="3">
        <v>34849</v>
      </c>
      <c r="G274" s="3">
        <v>34877</v>
      </c>
      <c r="H274" s="3">
        <v>34851</v>
      </c>
      <c r="I274">
        <v>1</v>
      </c>
      <c r="J274">
        <v>13.37</v>
      </c>
      <c r="K274" t="s">
        <v>622</v>
      </c>
      <c r="L274" t="s">
        <v>624</v>
      </c>
      <c r="M274" t="s">
        <v>625</v>
      </c>
      <c r="N274" t="s">
        <v>63</v>
      </c>
      <c r="O274">
        <v>4110</v>
      </c>
      <c r="P274" t="s">
        <v>626</v>
      </c>
    </row>
    <row r="275" spans="1:16" x14ac:dyDescent="0.25">
      <c r="A275">
        <v>10521</v>
      </c>
      <c r="B275" s="5" t="str">
        <f>VLOOKUP(C275,Customers!A:C,2,FALSE)</f>
        <v>Cactus Comidas para llevar</v>
      </c>
      <c r="C275" t="s">
        <v>204</v>
      </c>
      <c r="E275">
        <v>8</v>
      </c>
      <c r="F275" s="3">
        <v>34849</v>
      </c>
      <c r="G275" s="3">
        <v>34877</v>
      </c>
      <c r="H275" s="3">
        <v>34852</v>
      </c>
      <c r="I275">
        <v>2</v>
      </c>
      <c r="J275">
        <v>17.22</v>
      </c>
      <c r="K275" t="s">
        <v>205</v>
      </c>
      <c r="L275" t="s">
        <v>208</v>
      </c>
      <c r="M275" t="s">
        <v>209</v>
      </c>
      <c r="N275" t="s">
        <v>63</v>
      </c>
      <c r="O275">
        <v>1010</v>
      </c>
      <c r="P275" t="s">
        <v>210</v>
      </c>
    </row>
    <row r="276" spans="1:16" x14ac:dyDescent="0.25">
      <c r="A276">
        <v>10522</v>
      </c>
      <c r="B276" s="5" t="str">
        <f>VLOOKUP(C276,Customers!A:C,2,FALSE)</f>
        <v>Lehmanns Marktstand</v>
      </c>
      <c r="C276" t="s">
        <v>441</v>
      </c>
      <c r="E276">
        <v>4</v>
      </c>
      <c r="F276" s="3">
        <v>34850</v>
      </c>
      <c r="G276" s="3">
        <v>34878</v>
      </c>
      <c r="H276" s="3">
        <v>34856</v>
      </c>
      <c r="I276">
        <v>1</v>
      </c>
      <c r="J276">
        <v>45.33</v>
      </c>
      <c r="K276" t="s">
        <v>442</v>
      </c>
      <c r="L276" t="s">
        <v>444</v>
      </c>
      <c r="M276" t="s">
        <v>445</v>
      </c>
      <c r="N276" t="s">
        <v>63</v>
      </c>
      <c r="O276">
        <v>60528</v>
      </c>
      <c r="P276" t="s">
        <v>122</v>
      </c>
    </row>
    <row r="277" spans="1:16" x14ac:dyDescent="0.25">
      <c r="A277">
        <v>10523</v>
      </c>
      <c r="B277" s="5" t="str">
        <f>VLOOKUP(C277,Customers!A:C,2,FALSE)</f>
        <v>Seven Seas Imports</v>
      </c>
      <c r="C277" t="s">
        <v>636</v>
      </c>
      <c r="E277">
        <v>7</v>
      </c>
      <c r="F277" s="3">
        <v>34851</v>
      </c>
      <c r="G277" s="3">
        <v>34879</v>
      </c>
      <c r="H277" s="3">
        <v>34880</v>
      </c>
      <c r="I277">
        <v>2</v>
      </c>
      <c r="J277">
        <v>77.63</v>
      </c>
      <c r="K277" t="s">
        <v>637</v>
      </c>
      <c r="L277" t="s">
        <v>639</v>
      </c>
      <c r="M277" t="s">
        <v>82</v>
      </c>
      <c r="N277" t="s">
        <v>63</v>
      </c>
      <c r="O277" t="s">
        <v>640</v>
      </c>
      <c r="P277" t="s">
        <v>84</v>
      </c>
    </row>
    <row r="278" spans="1:16" x14ac:dyDescent="0.25">
      <c r="A278">
        <v>10524</v>
      </c>
      <c r="B278" s="5" t="str">
        <f>VLOOKUP(C278,Customers!A:C,2,FALSE)</f>
        <v>Berglunds snabbkop</v>
      </c>
      <c r="C278" t="s">
        <v>146</v>
      </c>
      <c r="E278">
        <v>1</v>
      </c>
      <c r="F278" s="3">
        <v>34851</v>
      </c>
      <c r="G278" s="3">
        <v>34879</v>
      </c>
      <c r="H278" s="3">
        <v>34857</v>
      </c>
      <c r="I278">
        <v>2</v>
      </c>
      <c r="J278">
        <v>244.79</v>
      </c>
      <c r="K278" t="s">
        <v>147</v>
      </c>
      <c r="L278" t="s">
        <v>150</v>
      </c>
      <c r="M278" t="s">
        <v>151</v>
      </c>
      <c r="N278" t="s">
        <v>63</v>
      </c>
      <c r="O278" t="s">
        <v>152</v>
      </c>
      <c r="P278" t="s">
        <v>153</v>
      </c>
    </row>
    <row r="279" spans="1:16" x14ac:dyDescent="0.25">
      <c r="A279">
        <v>10525</v>
      </c>
      <c r="B279" s="5" t="str">
        <f>VLOOKUP(C279,Customers!A:C,2,FALSE)</f>
        <v>Bon app'</v>
      </c>
      <c r="C279" t="s">
        <v>180</v>
      </c>
      <c r="E279">
        <v>1</v>
      </c>
      <c r="F279" s="3">
        <v>34852</v>
      </c>
      <c r="G279" s="3">
        <v>34880</v>
      </c>
      <c r="H279" s="3">
        <v>34873</v>
      </c>
      <c r="I279">
        <v>2</v>
      </c>
      <c r="J279">
        <v>11.06</v>
      </c>
      <c r="K279" t="s">
        <v>181</v>
      </c>
      <c r="L279" t="s">
        <v>183</v>
      </c>
      <c r="M279" t="s">
        <v>184</v>
      </c>
      <c r="N279" t="s">
        <v>63</v>
      </c>
      <c r="O279">
        <v>13008</v>
      </c>
      <c r="P279" t="s">
        <v>169</v>
      </c>
    </row>
    <row r="280" spans="1:16" x14ac:dyDescent="0.25">
      <c r="A280">
        <v>10526</v>
      </c>
      <c r="B280" s="5" t="str">
        <f>VLOOKUP(C280,Customers!A:C,2,FALSE)</f>
        <v>Wartian Herkku</v>
      </c>
      <c r="C280" t="s">
        <v>739</v>
      </c>
      <c r="E280">
        <v>4</v>
      </c>
      <c r="F280" s="3">
        <v>34855</v>
      </c>
      <c r="G280" s="3">
        <v>34883</v>
      </c>
      <c r="H280" s="3">
        <v>34865</v>
      </c>
      <c r="I280">
        <v>2</v>
      </c>
      <c r="J280">
        <v>58.59</v>
      </c>
      <c r="K280" t="s">
        <v>740</v>
      </c>
      <c r="L280" t="s">
        <v>742</v>
      </c>
      <c r="M280" t="s">
        <v>743</v>
      </c>
      <c r="N280" t="s">
        <v>63</v>
      </c>
      <c r="O280">
        <v>90110</v>
      </c>
      <c r="P280" t="s">
        <v>744</v>
      </c>
    </row>
    <row r="281" spans="1:16" x14ac:dyDescent="0.25">
      <c r="A281">
        <v>10527</v>
      </c>
      <c r="B281" s="5" t="str">
        <f>VLOOKUP(C281,Customers!A:C,2,FALSE)</f>
        <v>QUICK-Stop</v>
      </c>
      <c r="C281" t="s">
        <v>575</v>
      </c>
      <c r="E281">
        <v>7</v>
      </c>
      <c r="F281" s="3">
        <v>34855</v>
      </c>
      <c r="G281" s="3">
        <v>34883</v>
      </c>
      <c r="H281" s="3">
        <v>34857</v>
      </c>
      <c r="I281">
        <v>1</v>
      </c>
      <c r="J281">
        <v>41.9</v>
      </c>
      <c r="K281" t="s">
        <v>576</v>
      </c>
      <c r="L281" t="s">
        <v>578</v>
      </c>
      <c r="M281" t="s">
        <v>579</v>
      </c>
      <c r="N281" t="s">
        <v>63</v>
      </c>
      <c r="O281">
        <v>1307</v>
      </c>
      <c r="P281" t="s">
        <v>122</v>
      </c>
    </row>
    <row r="282" spans="1:16" x14ac:dyDescent="0.25">
      <c r="A282">
        <v>10528</v>
      </c>
      <c r="B282" s="5" t="str">
        <f>VLOOKUP(C282,Customers!A:C,2,FALSE)</f>
        <v>Great Lakes Food Market</v>
      </c>
      <c r="C282" t="s">
        <v>349</v>
      </c>
      <c r="E282">
        <v>6</v>
      </c>
      <c r="F282" s="3">
        <v>34856</v>
      </c>
      <c r="G282" s="3">
        <v>34870</v>
      </c>
      <c r="H282" s="3">
        <v>34859</v>
      </c>
      <c r="I282">
        <v>2</v>
      </c>
      <c r="J282">
        <v>3.35</v>
      </c>
      <c r="K282" t="s">
        <v>350</v>
      </c>
      <c r="L282" t="s">
        <v>352</v>
      </c>
      <c r="M282" t="s">
        <v>353</v>
      </c>
      <c r="N282" t="s">
        <v>354</v>
      </c>
      <c r="O282">
        <v>97403</v>
      </c>
      <c r="P282" t="s">
        <v>52</v>
      </c>
    </row>
    <row r="283" spans="1:16" x14ac:dyDescent="0.25">
      <c r="A283">
        <v>10529</v>
      </c>
      <c r="B283" s="5" t="str">
        <f>VLOOKUP(C283,Customers!A:C,2,FALSE)</f>
        <v>Maison Dewey</v>
      </c>
      <c r="C283" t="s">
        <v>485</v>
      </c>
      <c r="E283">
        <v>5</v>
      </c>
      <c r="F283" s="3">
        <v>34857</v>
      </c>
      <c r="G283" s="3">
        <v>34885</v>
      </c>
      <c r="H283" s="3">
        <v>34859</v>
      </c>
      <c r="I283">
        <v>2</v>
      </c>
      <c r="J283">
        <v>66.69</v>
      </c>
      <c r="K283" t="s">
        <v>486</v>
      </c>
      <c r="L283" t="s">
        <v>488</v>
      </c>
      <c r="M283" t="s">
        <v>489</v>
      </c>
      <c r="N283" t="s">
        <v>63</v>
      </c>
      <c r="O283" t="s">
        <v>490</v>
      </c>
      <c r="P283" t="s">
        <v>491</v>
      </c>
    </row>
    <row r="284" spans="1:16" x14ac:dyDescent="0.25">
      <c r="A284">
        <v>10530</v>
      </c>
      <c r="B284" s="5" t="str">
        <f>VLOOKUP(C284,Customers!A:C,2,FALSE)</f>
        <v>Piccolo und mehr</v>
      </c>
      <c r="C284" t="s">
        <v>550</v>
      </c>
      <c r="E284">
        <v>3</v>
      </c>
      <c r="F284" s="3">
        <v>34858</v>
      </c>
      <c r="G284" s="3">
        <v>34886</v>
      </c>
      <c r="H284" s="3">
        <v>34862</v>
      </c>
      <c r="I284">
        <v>2</v>
      </c>
      <c r="J284">
        <v>339.22</v>
      </c>
      <c r="K284" t="s">
        <v>551</v>
      </c>
      <c r="L284" t="s">
        <v>553</v>
      </c>
      <c r="M284" t="s">
        <v>554</v>
      </c>
      <c r="N284" t="s">
        <v>63</v>
      </c>
      <c r="O284">
        <v>5020</v>
      </c>
      <c r="P284" t="s">
        <v>269</v>
      </c>
    </row>
    <row r="285" spans="1:16" ht="45" x14ac:dyDescent="0.25">
      <c r="A285">
        <v>10531</v>
      </c>
      <c r="B285" s="5" t="str">
        <f>VLOOKUP(C285,Customers!A:C,2,FALSE)</f>
        <v>Oceano Atlantico Ltda.</v>
      </c>
      <c r="C285" t="s">
        <v>516</v>
      </c>
      <c r="E285">
        <v>7</v>
      </c>
      <c r="F285" s="3">
        <v>34858</v>
      </c>
      <c r="G285" s="3">
        <v>34886</v>
      </c>
      <c r="H285" s="3">
        <v>34869</v>
      </c>
      <c r="I285">
        <v>1</v>
      </c>
      <c r="J285">
        <v>8.1199999999999992</v>
      </c>
      <c r="K285" t="s">
        <v>517</v>
      </c>
      <c r="L285" s="1" t="s">
        <v>519</v>
      </c>
      <c r="M285" t="s">
        <v>209</v>
      </c>
      <c r="N285" t="s">
        <v>63</v>
      </c>
      <c r="O285">
        <v>1010</v>
      </c>
      <c r="P285" t="s">
        <v>210</v>
      </c>
    </row>
    <row r="286" spans="1:16" x14ac:dyDescent="0.25">
      <c r="A286">
        <v>10532</v>
      </c>
      <c r="B286" s="5" t="str">
        <f>VLOOKUP(C286,Customers!A:C,2,FALSE)</f>
        <v>Eastern Connection</v>
      </c>
      <c r="C286" t="s">
        <v>257</v>
      </c>
      <c r="E286">
        <v>7</v>
      </c>
      <c r="F286" s="3">
        <v>34859</v>
      </c>
      <c r="G286" s="3">
        <v>34887</v>
      </c>
      <c r="H286" s="3">
        <v>34862</v>
      </c>
      <c r="I286">
        <v>3</v>
      </c>
      <c r="J286">
        <v>74.459999999999994</v>
      </c>
      <c r="K286" t="s">
        <v>258</v>
      </c>
      <c r="L286" t="s">
        <v>260</v>
      </c>
      <c r="M286" t="s">
        <v>82</v>
      </c>
      <c r="N286" t="s">
        <v>63</v>
      </c>
      <c r="O286" t="s">
        <v>261</v>
      </c>
      <c r="P286" t="s">
        <v>84</v>
      </c>
    </row>
    <row r="287" spans="1:16" x14ac:dyDescent="0.25">
      <c r="A287">
        <v>10533</v>
      </c>
      <c r="B287" s="5" t="str">
        <f>VLOOKUP(C287,Customers!A:C,2,FALSE)</f>
        <v>Folk och fa HB</v>
      </c>
      <c r="C287" t="s">
        <v>293</v>
      </c>
      <c r="E287">
        <v>8</v>
      </c>
      <c r="F287" s="3">
        <v>34862</v>
      </c>
      <c r="G287" s="3">
        <v>34890</v>
      </c>
      <c r="H287" s="3">
        <v>34872</v>
      </c>
      <c r="I287">
        <v>1</v>
      </c>
      <c r="J287">
        <v>188.04</v>
      </c>
      <c r="K287" t="s">
        <v>294</v>
      </c>
      <c r="L287" t="s">
        <v>296</v>
      </c>
      <c r="M287" t="s">
        <v>297</v>
      </c>
      <c r="N287" t="s">
        <v>63</v>
      </c>
      <c r="O287" t="s">
        <v>298</v>
      </c>
      <c r="P287" t="s">
        <v>153</v>
      </c>
    </row>
    <row r="288" spans="1:16" x14ac:dyDescent="0.25">
      <c r="A288">
        <v>10534</v>
      </c>
      <c r="B288" s="5" t="str">
        <f>VLOOKUP(C288,Customers!A:C,2,FALSE)</f>
        <v>Lehmanns Marktstand</v>
      </c>
      <c r="C288" t="s">
        <v>441</v>
      </c>
      <c r="E288">
        <v>8</v>
      </c>
      <c r="F288" s="3">
        <v>34862</v>
      </c>
      <c r="G288" s="3">
        <v>34890</v>
      </c>
      <c r="H288" s="3">
        <v>34864</v>
      </c>
      <c r="I288">
        <v>2</v>
      </c>
      <c r="J288">
        <v>27.94</v>
      </c>
      <c r="K288" t="s">
        <v>442</v>
      </c>
      <c r="L288" t="s">
        <v>444</v>
      </c>
      <c r="M288" t="s">
        <v>445</v>
      </c>
      <c r="N288" t="s">
        <v>63</v>
      </c>
      <c r="O288">
        <v>60528</v>
      </c>
      <c r="P288" t="s">
        <v>122</v>
      </c>
    </row>
    <row r="289" spans="1:16" x14ac:dyDescent="0.25">
      <c r="A289">
        <v>10535</v>
      </c>
      <c r="B289" s="5" t="str">
        <f>VLOOKUP(C289,Customers!A:C,2,FALSE)</f>
        <v>Antonio Moreno Taqueria</v>
      </c>
      <c r="C289" t="s">
        <v>134</v>
      </c>
      <c r="E289">
        <v>4</v>
      </c>
      <c r="F289" s="3">
        <v>34863</v>
      </c>
      <c r="G289" s="3">
        <v>34891</v>
      </c>
      <c r="H289" s="3">
        <v>34871</v>
      </c>
      <c r="I289">
        <v>1</v>
      </c>
      <c r="J289">
        <v>15.64</v>
      </c>
      <c r="K289" t="s">
        <v>135</v>
      </c>
      <c r="L289" t="s">
        <v>137</v>
      </c>
      <c r="M289" t="s">
        <v>130</v>
      </c>
      <c r="N289" t="s">
        <v>63</v>
      </c>
      <c r="O289">
        <v>5023</v>
      </c>
      <c r="P289" t="s">
        <v>131</v>
      </c>
    </row>
    <row r="290" spans="1:16" x14ac:dyDescent="0.25">
      <c r="A290">
        <v>10536</v>
      </c>
      <c r="B290" s="5" t="str">
        <f>VLOOKUP(C290,Customers!A:C,2,FALSE)</f>
        <v>Lehmanns Marktstand</v>
      </c>
      <c r="C290" t="s">
        <v>441</v>
      </c>
      <c r="E290">
        <v>3</v>
      </c>
      <c r="F290" s="3">
        <v>34864</v>
      </c>
      <c r="G290" s="3">
        <v>34892</v>
      </c>
      <c r="H290" s="3">
        <v>34887</v>
      </c>
      <c r="I290">
        <v>2</v>
      </c>
      <c r="J290">
        <v>58.88</v>
      </c>
      <c r="K290" t="s">
        <v>442</v>
      </c>
      <c r="L290" t="s">
        <v>444</v>
      </c>
      <c r="M290" t="s">
        <v>445</v>
      </c>
      <c r="N290" t="s">
        <v>63</v>
      </c>
      <c r="O290">
        <v>60528</v>
      </c>
      <c r="P290" t="s">
        <v>122</v>
      </c>
    </row>
    <row r="291" spans="1:16" x14ac:dyDescent="0.25">
      <c r="A291">
        <v>10537</v>
      </c>
      <c r="B291" s="5" t="str">
        <f>VLOOKUP(C291,Customers!A:C,2,FALSE)</f>
        <v>Richter Supermarkt</v>
      </c>
      <c r="C291" t="s">
        <v>609</v>
      </c>
      <c r="E291">
        <v>1</v>
      </c>
      <c r="F291" s="3">
        <v>34864</v>
      </c>
      <c r="G291" s="3">
        <v>34878</v>
      </c>
      <c r="H291" s="3">
        <v>34869</v>
      </c>
      <c r="I291">
        <v>1</v>
      </c>
      <c r="J291">
        <v>78.849999999999994</v>
      </c>
      <c r="K291" t="s">
        <v>610</v>
      </c>
      <c r="L291" t="s">
        <v>792</v>
      </c>
      <c r="M291" t="s">
        <v>613</v>
      </c>
      <c r="N291" t="s">
        <v>63</v>
      </c>
      <c r="O291">
        <v>1204</v>
      </c>
      <c r="P291" t="s">
        <v>224</v>
      </c>
    </row>
    <row r="292" spans="1:16" x14ac:dyDescent="0.25">
      <c r="A292">
        <v>10538</v>
      </c>
      <c r="B292" s="5" t="str">
        <f>VLOOKUP(C292,Customers!A:C,2,FALSE)</f>
        <v>B's Beverages</v>
      </c>
      <c r="C292" t="s">
        <v>198</v>
      </c>
      <c r="E292">
        <v>9</v>
      </c>
      <c r="F292" s="3">
        <v>34865</v>
      </c>
      <c r="G292" s="3">
        <v>34893</v>
      </c>
      <c r="H292" s="3">
        <v>34866</v>
      </c>
      <c r="I292">
        <v>3</v>
      </c>
      <c r="J292">
        <v>4.87</v>
      </c>
      <c r="K292" t="s">
        <v>199</v>
      </c>
      <c r="L292" t="s">
        <v>201</v>
      </c>
      <c r="M292" t="s">
        <v>82</v>
      </c>
      <c r="N292" t="s">
        <v>63</v>
      </c>
      <c r="O292" t="s">
        <v>202</v>
      </c>
      <c r="P292" t="s">
        <v>84</v>
      </c>
    </row>
    <row r="293" spans="1:16" x14ac:dyDescent="0.25">
      <c r="A293">
        <v>10539</v>
      </c>
      <c r="B293" s="5" t="str">
        <f>VLOOKUP(C293,Customers!A:C,2,FALSE)</f>
        <v>B's Beverages</v>
      </c>
      <c r="C293" t="s">
        <v>198</v>
      </c>
      <c r="E293">
        <v>6</v>
      </c>
      <c r="F293" s="3">
        <v>34866</v>
      </c>
      <c r="G293" s="3">
        <v>34894</v>
      </c>
      <c r="H293" s="3">
        <v>34873</v>
      </c>
      <c r="I293">
        <v>3</v>
      </c>
      <c r="J293">
        <v>12.36</v>
      </c>
      <c r="K293" t="s">
        <v>199</v>
      </c>
      <c r="L293" t="s">
        <v>201</v>
      </c>
      <c r="M293" t="s">
        <v>82</v>
      </c>
      <c r="N293" t="s">
        <v>63</v>
      </c>
      <c r="O293" t="s">
        <v>202</v>
      </c>
      <c r="P293" t="s">
        <v>84</v>
      </c>
    </row>
    <row r="294" spans="1:16" x14ac:dyDescent="0.25">
      <c r="A294">
        <v>10540</v>
      </c>
      <c r="B294" s="5" t="str">
        <f>VLOOKUP(C294,Customers!A:C,2,FALSE)</f>
        <v>QUICK-Stop</v>
      </c>
      <c r="C294" t="s">
        <v>575</v>
      </c>
      <c r="E294">
        <v>3</v>
      </c>
      <c r="F294" s="3">
        <v>34869</v>
      </c>
      <c r="G294" s="3">
        <v>34897</v>
      </c>
      <c r="H294" s="3">
        <v>34894</v>
      </c>
      <c r="I294">
        <v>3</v>
      </c>
      <c r="J294">
        <v>1007.64</v>
      </c>
      <c r="K294" t="s">
        <v>576</v>
      </c>
      <c r="L294" t="s">
        <v>578</v>
      </c>
      <c r="M294" t="s">
        <v>579</v>
      </c>
      <c r="N294" t="s">
        <v>63</v>
      </c>
      <c r="O294">
        <v>1307</v>
      </c>
      <c r="P294" t="s">
        <v>122</v>
      </c>
    </row>
    <row r="295" spans="1:16" x14ac:dyDescent="0.25">
      <c r="A295">
        <v>10541</v>
      </c>
      <c r="B295" s="5" t="str">
        <f>VLOOKUP(C295,Customers!A:C,2,FALSE)</f>
        <v>Hanari Carnes</v>
      </c>
      <c r="C295" t="s">
        <v>365</v>
      </c>
      <c r="E295">
        <v>2</v>
      </c>
      <c r="F295" s="3">
        <v>34869</v>
      </c>
      <c r="G295" s="3">
        <v>34897</v>
      </c>
      <c r="H295" s="3">
        <v>34879</v>
      </c>
      <c r="I295">
        <v>1</v>
      </c>
      <c r="J295">
        <v>68.650000000000006</v>
      </c>
      <c r="K295" t="s">
        <v>366</v>
      </c>
      <c r="L295" t="s">
        <v>368</v>
      </c>
      <c r="M295" t="s">
        <v>369</v>
      </c>
      <c r="N295" t="s">
        <v>370</v>
      </c>
      <c r="O295" t="s">
        <v>371</v>
      </c>
      <c r="P295" t="s">
        <v>234</v>
      </c>
    </row>
    <row r="296" spans="1:16" x14ac:dyDescent="0.25">
      <c r="A296">
        <v>10542</v>
      </c>
      <c r="B296" s="5" t="str">
        <f>VLOOKUP(C296,Customers!A:C,2,FALSE)</f>
        <v>Koniglich Essen</v>
      </c>
      <c r="C296" t="s">
        <v>406</v>
      </c>
      <c r="E296">
        <v>1</v>
      </c>
      <c r="F296" s="3">
        <v>34870</v>
      </c>
      <c r="G296" s="3">
        <v>34898</v>
      </c>
      <c r="H296" s="3">
        <v>34876</v>
      </c>
      <c r="I296">
        <v>3</v>
      </c>
      <c r="J296">
        <v>10.95</v>
      </c>
      <c r="K296" t="s">
        <v>407</v>
      </c>
      <c r="L296" t="s">
        <v>409</v>
      </c>
      <c r="M296" t="s">
        <v>410</v>
      </c>
      <c r="N296" t="s">
        <v>63</v>
      </c>
      <c r="O296">
        <v>14776</v>
      </c>
      <c r="P296" t="s">
        <v>122</v>
      </c>
    </row>
    <row r="297" spans="1:16" x14ac:dyDescent="0.25">
      <c r="A297">
        <v>10543</v>
      </c>
      <c r="B297" s="5" t="str">
        <f>VLOOKUP(C297,Customers!A:C,2,FALSE)</f>
        <v>LILA-Supermercado</v>
      </c>
      <c r="C297" t="s">
        <v>455</v>
      </c>
      <c r="E297">
        <v>8</v>
      </c>
      <c r="F297" s="3">
        <v>34871</v>
      </c>
      <c r="G297" s="3">
        <v>34899</v>
      </c>
      <c r="H297" s="3">
        <v>34873</v>
      </c>
      <c r="I297">
        <v>2</v>
      </c>
      <c r="J297">
        <v>48.17</v>
      </c>
      <c r="K297" t="s">
        <v>456</v>
      </c>
      <c r="L297" t="s">
        <v>458</v>
      </c>
      <c r="M297" t="s">
        <v>459</v>
      </c>
      <c r="N297" t="s">
        <v>460</v>
      </c>
      <c r="O297">
        <v>3508</v>
      </c>
      <c r="P297" t="s">
        <v>362</v>
      </c>
    </row>
    <row r="298" spans="1:16" x14ac:dyDescent="0.25">
      <c r="A298">
        <v>10544</v>
      </c>
      <c r="B298" s="5" t="str">
        <f>VLOOKUP(C298,Customers!A:C,2,FALSE)</f>
        <v>Lonesome Pine Restaurant</v>
      </c>
      <c r="C298" t="s">
        <v>471</v>
      </c>
      <c r="E298">
        <v>4</v>
      </c>
      <c r="F298" s="3">
        <v>34871</v>
      </c>
      <c r="G298" s="3">
        <v>34899</v>
      </c>
      <c r="H298" s="3">
        <v>34880</v>
      </c>
      <c r="I298">
        <v>1</v>
      </c>
      <c r="J298">
        <v>24.91</v>
      </c>
      <c r="K298" t="s">
        <v>472</v>
      </c>
      <c r="L298" t="s">
        <v>474</v>
      </c>
      <c r="M298" t="s">
        <v>475</v>
      </c>
      <c r="N298" t="s">
        <v>354</v>
      </c>
      <c r="O298">
        <v>97219</v>
      </c>
      <c r="P298" t="s">
        <v>52</v>
      </c>
    </row>
    <row r="299" spans="1:16" x14ac:dyDescent="0.25">
      <c r="A299">
        <v>10545</v>
      </c>
      <c r="B299" s="5" t="str">
        <f>VLOOKUP(C299,Customers!A:C,2,FALSE)</f>
        <v>Lazy K Kountry Store</v>
      </c>
      <c r="C299" t="s">
        <v>434</v>
      </c>
      <c r="E299">
        <v>8</v>
      </c>
      <c r="F299" s="3">
        <v>34872</v>
      </c>
      <c r="G299" s="3">
        <v>34900</v>
      </c>
      <c r="H299" s="3">
        <v>34907</v>
      </c>
      <c r="I299">
        <v>2</v>
      </c>
      <c r="J299">
        <v>11.92</v>
      </c>
      <c r="K299" t="s">
        <v>435</v>
      </c>
      <c r="L299" t="s">
        <v>437</v>
      </c>
      <c r="M299" t="s">
        <v>438</v>
      </c>
      <c r="N299" t="s">
        <v>51</v>
      </c>
      <c r="O299">
        <v>99362</v>
      </c>
      <c r="P299" t="s">
        <v>52</v>
      </c>
    </row>
    <row r="300" spans="1:16" x14ac:dyDescent="0.25">
      <c r="A300">
        <v>10546</v>
      </c>
      <c r="B300" s="5" t="str">
        <f>VLOOKUP(C300,Customers!A:C,2,FALSE)</f>
        <v>Victuailles en stock</v>
      </c>
      <c r="C300" t="s">
        <v>718</v>
      </c>
      <c r="E300">
        <v>1</v>
      </c>
      <c r="F300" s="3">
        <v>34873</v>
      </c>
      <c r="G300" s="3">
        <v>34901</v>
      </c>
      <c r="H300" s="3">
        <v>34877</v>
      </c>
      <c r="I300">
        <v>3</v>
      </c>
      <c r="J300">
        <v>194.72</v>
      </c>
      <c r="K300" t="s">
        <v>719</v>
      </c>
      <c r="L300" t="s">
        <v>721</v>
      </c>
      <c r="M300" t="s">
        <v>722</v>
      </c>
      <c r="N300" t="s">
        <v>63</v>
      </c>
      <c r="O300">
        <v>69004</v>
      </c>
      <c r="P300" t="s">
        <v>169</v>
      </c>
    </row>
    <row r="301" spans="1:16" x14ac:dyDescent="0.25">
      <c r="A301">
        <v>10547</v>
      </c>
      <c r="B301" s="5" t="str">
        <f>VLOOKUP(C301,Customers!A:C,2,FALSE)</f>
        <v>Seven Seas Imports</v>
      </c>
      <c r="C301" t="s">
        <v>636</v>
      </c>
      <c r="E301">
        <v>3</v>
      </c>
      <c r="F301" s="3">
        <v>34873</v>
      </c>
      <c r="G301" s="3">
        <v>34901</v>
      </c>
      <c r="H301" s="3">
        <v>34883</v>
      </c>
      <c r="I301">
        <v>2</v>
      </c>
      <c r="J301">
        <v>178.43</v>
      </c>
      <c r="K301" t="s">
        <v>637</v>
      </c>
      <c r="L301" t="s">
        <v>639</v>
      </c>
      <c r="M301" t="s">
        <v>82</v>
      </c>
      <c r="N301" t="s">
        <v>63</v>
      </c>
      <c r="O301" t="s">
        <v>640</v>
      </c>
      <c r="P301" t="s">
        <v>84</v>
      </c>
    </row>
    <row r="302" spans="1:16" x14ac:dyDescent="0.25">
      <c r="A302">
        <v>10548</v>
      </c>
      <c r="B302" s="5" t="str">
        <f>VLOOKUP(C302,Customers!A:C,2,FALSE)</f>
        <v>Toms Spezialitaten</v>
      </c>
      <c r="C302" t="s">
        <v>686</v>
      </c>
      <c r="E302">
        <v>3</v>
      </c>
      <c r="F302" s="3">
        <v>34876</v>
      </c>
      <c r="G302" s="3">
        <v>34904</v>
      </c>
      <c r="H302" s="3">
        <v>34883</v>
      </c>
      <c r="I302">
        <v>2</v>
      </c>
      <c r="J302">
        <v>1.43</v>
      </c>
      <c r="K302" t="s">
        <v>687</v>
      </c>
      <c r="L302" t="s">
        <v>689</v>
      </c>
      <c r="M302" t="s">
        <v>690</v>
      </c>
      <c r="N302" t="s">
        <v>63</v>
      </c>
      <c r="O302">
        <v>44087</v>
      </c>
      <c r="P302" t="s">
        <v>122</v>
      </c>
    </row>
    <row r="303" spans="1:16" x14ac:dyDescent="0.25">
      <c r="A303">
        <v>10549</v>
      </c>
      <c r="B303" s="5" t="str">
        <f>VLOOKUP(C303,Customers!A:C,2,FALSE)</f>
        <v>QUICK-Stop</v>
      </c>
      <c r="C303" t="s">
        <v>575</v>
      </c>
      <c r="E303">
        <v>5</v>
      </c>
      <c r="F303" s="3">
        <v>34877</v>
      </c>
      <c r="G303" s="3">
        <v>34891</v>
      </c>
      <c r="H303" s="3">
        <v>34880</v>
      </c>
      <c r="I303">
        <v>1</v>
      </c>
      <c r="J303">
        <v>171.24</v>
      </c>
      <c r="K303" t="s">
        <v>576</v>
      </c>
      <c r="L303" t="s">
        <v>578</v>
      </c>
      <c r="M303" t="s">
        <v>579</v>
      </c>
      <c r="N303" t="s">
        <v>63</v>
      </c>
      <c r="O303">
        <v>1307</v>
      </c>
      <c r="P303" t="s">
        <v>122</v>
      </c>
    </row>
    <row r="304" spans="1:16" x14ac:dyDescent="0.25">
      <c r="A304">
        <v>10550</v>
      </c>
      <c r="B304" s="5" t="str">
        <f>VLOOKUP(C304,Customers!A:C,2,FALSE)</f>
        <v>Godos Cocina Tipica</v>
      </c>
      <c r="C304" t="s">
        <v>336</v>
      </c>
      <c r="E304">
        <v>7</v>
      </c>
      <c r="F304" s="3">
        <v>34878</v>
      </c>
      <c r="G304" s="3">
        <v>34906</v>
      </c>
      <c r="H304" s="3">
        <v>34887</v>
      </c>
      <c r="I304">
        <v>3</v>
      </c>
      <c r="J304">
        <v>4.32</v>
      </c>
      <c r="K304" t="s">
        <v>337</v>
      </c>
      <c r="L304" t="s">
        <v>339</v>
      </c>
      <c r="M304" t="s">
        <v>340</v>
      </c>
      <c r="N304" t="s">
        <v>63</v>
      </c>
      <c r="O304">
        <v>41101</v>
      </c>
      <c r="P304" t="s">
        <v>177</v>
      </c>
    </row>
    <row r="305" spans="1:16" x14ac:dyDescent="0.25">
      <c r="A305">
        <v>10551</v>
      </c>
      <c r="B305" s="5" t="str">
        <f>VLOOKUP(C305,Customers!A:C,2,FALSE)</f>
        <v>Furia Bacalhau e Frutos do Mar</v>
      </c>
      <c r="C305" t="s">
        <v>321</v>
      </c>
      <c r="E305">
        <v>4</v>
      </c>
      <c r="F305" s="3">
        <v>34878</v>
      </c>
      <c r="G305" s="3">
        <v>34920</v>
      </c>
      <c r="H305" s="3">
        <v>34887</v>
      </c>
      <c r="I305">
        <v>3</v>
      </c>
      <c r="J305">
        <v>72.95</v>
      </c>
      <c r="K305" t="s">
        <v>322</v>
      </c>
      <c r="L305" t="s">
        <v>324</v>
      </c>
      <c r="M305" t="s">
        <v>325</v>
      </c>
      <c r="N305" t="s">
        <v>63</v>
      </c>
      <c r="O305">
        <v>1675</v>
      </c>
      <c r="P305" t="s">
        <v>326</v>
      </c>
    </row>
    <row r="306" spans="1:16" x14ac:dyDescent="0.25">
      <c r="A306">
        <v>10552</v>
      </c>
      <c r="B306" s="5" t="str">
        <f>VLOOKUP(C306,Customers!A:C,2,FALSE)</f>
        <v>HILARION-Abastos</v>
      </c>
      <c r="C306" t="s">
        <v>374</v>
      </c>
      <c r="E306">
        <v>2</v>
      </c>
      <c r="F306" s="3">
        <v>34879</v>
      </c>
      <c r="G306" s="3">
        <v>34907</v>
      </c>
      <c r="H306" s="3">
        <v>34886</v>
      </c>
      <c r="I306">
        <v>1</v>
      </c>
      <c r="J306">
        <v>83.22</v>
      </c>
      <c r="K306" t="s">
        <v>375</v>
      </c>
      <c r="L306" t="s">
        <v>377</v>
      </c>
      <c r="M306" t="s">
        <v>378</v>
      </c>
      <c r="N306" t="s">
        <v>379</v>
      </c>
      <c r="O306">
        <v>5022</v>
      </c>
      <c r="P306" t="s">
        <v>362</v>
      </c>
    </row>
    <row r="307" spans="1:16" x14ac:dyDescent="0.25">
      <c r="A307">
        <v>10553</v>
      </c>
      <c r="B307" s="5" t="str">
        <f>VLOOKUP(C307,Customers!A:C,2,FALSE)</f>
        <v>Wartian Herkku</v>
      </c>
      <c r="C307" t="s">
        <v>739</v>
      </c>
      <c r="E307">
        <v>2</v>
      </c>
      <c r="F307" s="3">
        <v>34880</v>
      </c>
      <c r="G307" s="3">
        <v>34908</v>
      </c>
      <c r="H307" s="3">
        <v>34884</v>
      </c>
      <c r="I307">
        <v>2</v>
      </c>
      <c r="J307">
        <v>149.49</v>
      </c>
      <c r="K307" t="s">
        <v>740</v>
      </c>
      <c r="L307" t="s">
        <v>742</v>
      </c>
      <c r="M307" t="s">
        <v>743</v>
      </c>
      <c r="N307" t="s">
        <v>63</v>
      </c>
      <c r="O307">
        <v>90110</v>
      </c>
      <c r="P307" t="s">
        <v>744</v>
      </c>
    </row>
    <row r="308" spans="1:16" x14ac:dyDescent="0.25">
      <c r="A308">
        <v>10554</v>
      </c>
      <c r="B308" s="5" t="str">
        <f>VLOOKUP(C308,Customers!A:C,2,FALSE)</f>
        <v>Ottilies Kaseladen</v>
      </c>
      <c r="C308" t="s">
        <v>530</v>
      </c>
      <c r="E308">
        <v>4</v>
      </c>
      <c r="F308" s="3">
        <v>34880</v>
      </c>
      <c r="G308" s="3">
        <v>34908</v>
      </c>
      <c r="H308" s="3">
        <v>34886</v>
      </c>
      <c r="I308">
        <v>3</v>
      </c>
      <c r="J308">
        <v>120.97</v>
      </c>
      <c r="K308" t="s">
        <v>531</v>
      </c>
      <c r="L308" t="s">
        <v>533</v>
      </c>
      <c r="M308" t="s">
        <v>534</v>
      </c>
      <c r="N308" t="s">
        <v>63</v>
      </c>
      <c r="O308">
        <v>50739</v>
      </c>
      <c r="P308" t="s">
        <v>122</v>
      </c>
    </row>
    <row r="309" spans="1:16" x14ac:dyDescent="0.25">
      <c r="A309">
        <v>10555</v>
      </c>
      <c r="B309" s="5" t="str">
        <f>VLOOKUP(C309,Customers!A:C,2,FALSE)</f>
        <v>Save-a-lot Markets</v>
      </c>
      <c r="C309" t="s">
        <v>629</v>
      </c>
      <c r="E309">
        <v>6</v>
      </c>
      <c r="F309" s="3">
        <v>34883</v>
      </c>
      <c r="G309" s="3">
        <v>34911</v>
      </c>
      <c r="H309" s="3">
        <v>34885</v>
      </c>
      <c r="I309">
        <v>3</v>
      </c>
      <c r="J309">
        <v>252.49</v>
      </c>
      <c r="K309" t="s">
        <v>630</v>
      </c>
      <c r="L309" t="s">
        <v>632</v>
      </c>
      <c r="M309" t="s">
        <v>633</v>
      </c>
      <c r="N309" t="s">
        <v>634</v>
      </c>
      <c r="O309">
        <v>83720</v>
      </c>
      <c r="P309" t="s">
        <v>52</v>
      </c>
    </row>
    <row r="310" spans="1:16" x14ac:dyDescent="0.25">
      <c r="A310">
        <v>10556</v>
      </c>
      <c r="B310" s="5" t="str">
        <f>VLOOKUP(C310,Customers!A:C,2,FALSE)</f>
        <v>Simons bistro</v>
      </c>
      <c r="C310" t="s">
        <v>643</v>
      </c>
      <c r="E310">
        <v>2</v>
      </c>
      <c r="F310" s="3">
        <v>34884</v>
      </c>
      <c r="G310" s="3">
        <v>34926</v>
      </c>
      <c r="H310" s="3">
        <v>34894</v>
      </c>
      <c r="I310">
        <v>1</v>
      </c>
      <c r="J310">
        <v>9.8000000000000007</v>
      </c>
      <c r="K310" t="s">
        <v>644</v>
      </c>
      <c r="L310" t="s">
        <v>646</v>
      </c>
      <c r="M310" t="s">
        <v>647</v>
      </c>
      <c r="N310" t="s">
        <v>63</v>
      </c>
      <c r="O310">
        <v>1734</v>
      </c>
      <c r="P310" t="s">
        <v>648</v>
      </c>
    </row>
    <row r="311" spans="1:16" x14ac:dyDescent="0.25">
      <c r="A311">
        <v>10557</v>
      </c>
      <c r="B311" s="5" t="str">
        <f>VLOOKUP(C311,Customers!A:C,2,FALSE)</f>
        <v>Lehmanns Marktstand</v>
      </c>
      <c r="C311" t="s">
        <v>441</v>
      </c>
      <c r="E311">
        <v>9</v>
      </c>
      <c r="F311" s="3">
        <v>34884</v>
      </c>
      <c r="G311" s="3">
        <v>34898</v>
      </c>
      <c r="H311" s="3">
        <v>34887</v>
      </c>
      <c r="I311">
        <v>2</v>
      </c>
      <c r="J311">
        <v>96.72</v>
      </c>
      <c r="K311" t="s">
        <v>442</v>
      </c>
      <c r="L311" t="s">
        <v>444</v>
      </c>
      <c r="M311" t="s">
        <v>445</v>
      </c>
      <c r="N311" t="s">
        <v>63</v>
      </c>
      <c r="O311">
        <v>60528</v>
      </c>
      <c r="P311" t="s">
        <v>122</v>
      </c>
    </row>
    <row r="312" spans="1:16" ht="30" x14ac:dyDescent="0.25">
      <c r="A312">
        <v>10558</v>
      </c>
      <c r="B312" s="5" t="str">
        <f>VLOOKUP(C312,Customers!A:C,2,FALSE)</f>
        <v>Around the Horn</v>
      </c>
      <c r="C312" t="s">
        <v>139</v>
      </c>
      <c r="E312">
        <v>1</v>
      </c>
      <c r="F312" s="3">
        <v>34885</v>
      </c>
      <c r="G312" s="3">
        <v>34913</v>
      </c>
      <c r="H312" s="3">
        <v>34891</v>
      </c>
      <c r="I312">
        <v>2</v>
      </c>
      <c r="J312">
        <v>72.97</v>
      </c>
      <c r="K312" t="s">
        <v>140</v>
      </c>
      <c r="L312" s="1" t="s">
        <v>794</v>
      </c>
      <c r="M312" t="s">
        <v>795</v>
      </c>
      <c r="N312" t="s">
        <v>796</v>
      </c>
      <c r="O312" t="s">
        <v>797</v>
      </c>
      <c r="P312" t="s">
        <v>84</v>
      </c>
    </row>
    <row r="313" spans="1:16" x14ac:dyDescent="0.25">
      <c r="A313">
        <v>10559</v>
      </c>
      <c r="B313" s="5" t="str">
        <f>VLOOKUP(C313,Customers!A:C,2,FALSE)</f>
        <v>Blondel pere et fils</v>
      </c>
      <c r="C313" t="s">
        <v>163</v>
      </c>
      <c r="E313">
        <v>6</v>
      </c>
      <c r="F313" s="3">
        <v>34886</v>
      </c>
      <c r="G313" s="3">
        <v>34914</v>
      </c>
      <c r="H313" s="3">
        <v>34894</v>
      </c>
      <c r="I313">
        <v>1</v>
      </c>
      <c r="J313">
        <v>8.0500000000000007</v>
      </c>
      <c r="K313" t="s">
        <v>164</v>
      </c>
      <c r="L313" t="s">
        <v>167</v>
      </c>
      <c r="M313" t="s">
        <v>168</v>
      </c>
      <c r="N313" t="s">
        <v>63</v>
      </c>
      <c r="O313">
        <v>67000</v>
      </c>
      <c r="P313" t="s">
        <v>169</v>
      </c>
    </row>
    <row r="314" spans="1:16" x14ac:dyDescent="0.25">
      <c r="A314">
        <v>10560</v>
      </c>
      <c r="B314" s="5" t="str">
        <f>VLOOKUP(C314,Customers!A:C,2,FALSE)</f>
        <v>Frankenversand</v>
      </c>
      <c r="C314" t="s">
        <v>300</v>
      </c>
      <c r="E314">
        <v>8</v>
      </c>
      <c r="F314" s="3">
        <v>34887</v>
      </c>
      <c r="G314" s="3">
        <v>34915</v>
      </c>
      <c r="H314" s="3">
        <v>34890</v>
      </c>
      <c r="I314">
        <v>1</v>
      </c>
      <c r="J314">
        <v>36.65</v>
      </c>
      <c r="K314" t="s">
        <v>301</v>
      </c>
      <c r="L314" t="s">
        <v>303</v>
      </c>
      <c r="M314" t="s">
        <v>304</v>
      </c>
      <c r="N314" t="s">
        <v>63</v>
      </c>
      <c r="O314">
        <v>80805</v>
      </c>
      <c r="P314" t="s">
        <v>122</v>
      </c>
    </row>
    <row r="315" spans="1:16" x14ac:dyDescent="0.25">
      <c r="A315">
        <v>10561</v>
      </c>
      <c r="B315" s="5" t="str">
        <f>VLOOKUP(C315,Customers!A:C,2,FALSE)</f>
        <v>Folk och fa HB</v>
      </c>
      <c r="C315" t="s">
        <v>293</v>
      </c>
      <c r="E315">
        <v>2</v>
      </c>
      <c r="F315" s="3">
        <v>34887</v>
      </c>
      <c r="G315" s="3">
        <v>34915</v>
      </c>
      <c r="H315" s="3">
        <v>34890</v>
      </c>
      <c r="I315">
        <v>2</v>
      </c>
      <c r="J315">
        <v>242.21</v>
      </c>
      <c r="K315" t="s">
        <v>294</v>
      </c>
      <c r="L315" t="s">
        <v>296</v>
      </c>
      <c r="M315" t="s">
        <v>297</v>
      </c>
      <c r="N315" t="s">
        <v>63</v>
      </c>
      <c r="O315" t="s">
        <v>298</v>
      </c>
      <c r="P315" t="s">
        <v>153</v>
      </c>
    </row>
    <row r="316" spans="1:16" x14ac:dyDescent="0.25">
      <c r="A316">
        <v>10562</v>
      </c>
      <c r="B316" s="5" t="str">
        <f>VLOOKUP(C316,Customers!A:C,2,FALSE)</f>
        <v>Reggiani Caseifici</v>
      </c>
      <c r="C316" t="s">
        <v>596</v>
      </c>
      <c r="E316">
        <v>1</v>
      </c>
      <c r="F316" s="3">
        <v>34890</v>
      </c>
      <c r="G316" s="3">
        <v>34918</v>
      </c>
      <c r="H316" s="3">
        <v>34893</v>
      </c>
      <c r="I316">
        <v>1</v>
      </c>
      <c r="J316">
        <v>22.95</v>
      </c>
      <c r="K316" t="s">
        <v>597</v>
      </c>
      <c r="L316" t="s">
        <v>599</v>
      </c>
      <c r="M316" t="s">
        <v>600</v>
      </c>
      <c r="N316" t="s">
        <v>63</v>
      </c>
      <c r="O316">
        <v>42100</v>
      </c>
      <c r="P316" t="s">
        <v>318</v>
      </c>
    </row>
    <row r="317" spans="1:16" x14ac:dyDescent="0.25">
      <c r="A317">
        <v>10563</v>
      </c>
      <c r="B317" s="5" t="str">
        <f>VLOOKUP(C317,Customers!A:C,2,FALSE)</f>
        <v>Ricardo Adocicados</v>
      </c>
      <c r="C317" t="s">
        <v>603</v>
      </c>
      <c r="E317">
        <v>2</v>
      </c>
      <c r="F317" s="3">
        <v>34891</v>
      </c>
      <c r="G317" s="3">
        <v>34933</v>
      </c>
      <c r="H317" s="3">
        <v>34905</v>
      </c>
      <c r="I317">
        <v>2</v>
      </c>
      <c r="J317">
        <v>60.43</v>
      </c>
      <c r="K317" t="s">
        <v>604</v>
      </c>
      <c r="L317" t="s">
        <v>606</v>
      </c>
      <c r="M317" t="s">
        <v>369</v>
      </c>
      <c r="N317" t="s">
        <v>370</v>
      </c>
      <c r="O317" t="s">
        <v>607</v>
      </c>
      <c r="P317" t="s">
        <v>234</v>
      </c>
    </row>
    <row r="318" spans="1:16" x14ac:dyDescent="0.25">
      <c r="A318">
        <v>10564</v>
      </c>
      <c r="B318" s="5" t="str">
        <f>VLOOKUP(C318,Customers!A:C,2,FALSE)</f>
        <v>Rattlesnake Canyon Grocery</v>
      </c>
      <c r="C318" t="s">
        <v>587</v>
      </c>
      <c r="E318">
        <v>4</v>
      </c>
      <c r="F318" s="3">
        <v>34891</v>
      </c>
      <c r="G318" s="3">
        <v>34919</v>
      </c>
      <c r="H318" s="3">
        <v>34897</v>
      </c>
      <c r="I318">
        <v>3</v>
      </c>
      <c r="J318">
        <v>13.75</v>
      </c>
      <c r="K318" t="s">
        <v>588</v>
      </c>
      <c r="L318" t="s">
        <v>591</v>
      </c>
      <c r="M318" t="s">
        <v>592</v>
      </c>
      <c r="N318" t="s">
        <v>593</v>
      </c>
      <c r="O318">
        <v>87110</v>
      </c>
      <c r="P318" t="s">
        <v>52</v>
      </c>
    </row>
    <row r="319" spans="1:16" x14ac:dyDescent="0.25">
      <c r="A319">
        <v>10565</v>
      </c>
      <c r="B319" s="5" t="str">
        <f>VLOOKUP(C319,Customers!A:C,2,FALSE)</f>
        <v>Mere Paillarde</v>
      </c>
      <c r="C319" t="s">
        <v>494</v>
      </c>
      <c r="E319">
        <v>8</v>
      </c>
      <c r="F319" s="3">
        <v>34892</v>
      </c>
      <c r="G319" s="3">
        <v>34920</v>
      </c>
      <c r="H319" s="3">
        <v>34899</v>
      </c>
      <c r="I319">
        <v>2</v>
      </c>
      <c r="J319">
        <v>7.15</v>
      </c>
      <c r="K319" t="s">
        <v>495</v>
      </c>
      <c r="L319" t="s">
        <v>497</v>
      </c>
      <c r="M319" t="s">
        <v>498</v>
      </c>
      <c r="N319" t="s">
        <v>499</v>
      </c>
      <c r="O319" t="s">
        <v>500</v>
      </c>
      <c r="P319" t="s">
        <v>195</v>
      </c>
    </row>
    <row r="320" spans="1:16" x14ac:dyDescent="0.25">
      <c r="A320">
        <v>10566</v>
      </c>
      <c r="B320" s="5" t="str">
        <f>VLOOKUP(C320,Customers!A:C,2,FALSE)</f>
        <v>Blondel pere et fils</v>
      </c>
      <c r="C320" t="s">
        <v>163</v>
      </c>
      <c r="E320">
        <v>9</v>
      </c>
      <c r="F320" s="3">
        <v>34893</v>
      </c>
      <c r="G320" s="3">
        <v>34921</v>
      </c>
      <c r="H320" s="3">
        <v>34899</v>
      </c>
      <c r="I320">
        <v>1</v>
      </c>
      <c r="J320">
        <v>88.4</v>
      </c>
      <c r="K320" t="s">
        <v>164</v>
      </c>
      <c r="L320" t="s">
        <v>167</v>
      </c>
      <c r="M320" t="s">
        <v>168</v>
      </c>
      <c r="N320" t="s">
        <v>63</v>
      </c>
      <c r="O320">
        <v>67000</v>
      </c>
      <c r="P320" t="s">
        <v>169</v>
      </c>
    </row>
    <row r="321" spans="1:16" x14ac:dyDescent="0.25">
      <c r="A321">
        <v>10567</v>
      </c>
      <c r="B321" s="5" t="str">
        <f>VLOOKUP(C321,Customers!A:C,2,FALSE)</f>
        <v>Hungry Owl All-Night Grocers</v>
      </c>
      <c r="C321" t="s">
        <v>389</v>
      </c>
      <c r="E321">
        <v>1</v>
      </c>
      <c r="F321" s="3">
        <v>34893</v>
      </c>
      <c r="G321" s="3">
        <v>34921</v>
      </c>
      <c r="H321" s="3">
        <v>34898</v>
      </c>
      <c r="I321">
        <v>1</v>
      </c>
      <c r="J321">
        <v>33.97</v>
      </c>
      <c r="K321" t="s">
        <v>390</v>
      </c>
      <c r="L321" t="s">
        <v>392</v>
      </c>
      <c r="M321" t="s">
        <v>393</v>
      </c>
      <c r="N321" t="s">
        <v>394</v>
      </c>
      <c r="O321" t="s">
        <v>63</v>
      </c>
      <c r="P321" t="s">
        <v>395</v>
      </c>
    </row>
    <row r="322" spans="1:16" x14ac:dyDescent="0.25">
      <c r="A322">
        <v>10568</v>
      </c>
      <c r="B322" s="5" t="str">
        <f>VLOOKUP(C322,Customers!A:C,2,FALSE)</f>
        <v>Galeria del gastronomo</v>
      </c>
      <c r="C322" t="s">
        <v>329</v>
      </c>
      <c r="E322">
        <v>3</v>
      </c>
      <c r="F322" s="3">
        <v>34894</v>
      </c>
      <c r="G322" s="3">
        <v>34922</v>
      </c>
      <c r="H322" s="3">
        <v>34920</v>
      </c>
      <c r="I322">
        <v>3</v>
      </c>
      <c r="J322">
        <v>6.54</v>
      </c>
      <c r="K322" t="s">
        <v>330</v>
      </c>
      <c r="L322" t="s">
        <v>332</v>
      </c>
      <c r="M322" t="s">
        <v>333</v>
      </c>
      <c r="N322" t="s">
        <v>63</v>
      </c>
      <c r="O322">
        <v>8022</v>
      </c>
      <c r="P322" t="s">
        <v>177</v>
      </c>
    </row>
    <row r="323" spans="1:16" x14ac:dyDescent="0.25">
      <c r="A323">
        <v>10569</v>
      </c>
      <c r="B323" s="5" t="str">
        <f>VLOOKUP(C323,Customers!A:C,2,FALSE)</f>
        <v>Rattlesnake Canyon Grocery</v>
      </c>
      <c r="C323" t="s">
        <v>587</v>
      </c>
      <c r="E323">
        <v>5</v>
      </c>
      <c r="F323" s="3">
        <v>34897</v>
      </c>
      <c r="G323" s="3">
        <v>34925</v>
      </c>
      <c r="H323" s="3">
        <v>34922</v>
      </c>
      <c r="I323">
        <v>1</v>
      </c>
      <c r="J323">
        <v>58.98</v>
      </c>
      <c r="K323" t="s">
        <v>588</v>
      </c>
      <c r="L323" t="s">
        <v>591</v>
      </c>
      <c r="M323" t="s">
        <v>592</v>
      </c>
      <c r="N323" t="s">
        <v>593</v>
      </c>
      <c r="O323">
        <v>87110</v>
      </c>
      <c r="P323" t="s">
        <v>52</v>
      </c>
    </row>
    <row r="324" spans="1:16" x14ac:dyDescent="0.25">
      <c r="A324">
        <v>10570</v>
      </c>
      <c r="B324" s="5" t="str">
        <f>VLOOKUP(C324,Customers!A:C,2,FALSE)</f>
        <v>Mere Paillarde</v>
      </c>
      <c r="C324" t="s">
        <v>494</v>
      </c>
      <c r="E324">
        <v>3</v>
      </c>
      <c r="F324" s="3">
        <v>34898</v>
      </c>
      <c r="G324" s="3">
        <v>34926</v>
      </c>
      <c r="H324" s="3">
        <v>34900</v>
      </c>
      <c r="I324">
        <v>3</v>
      </c>
      <c r="J324">
        <v>188.99</v>
      </c>
      <c r="K324" t="s">
        <v>495</v>
      </c>
      <c r="L324" t="s">
        <v>497</v>
      </c>
      <c r="M324" t="s">
        <v>498</v>
      </c>
      <c r="N324" t="s">
        <v>499</v>
      </c>
      <c r="O324" t="s">
        <v>500</v>
      </c>
      <c r="P324" t="s">
        <v>195</v>
      </c>
    </row>
    <row r="325" spans="1:16" x14ac:dyDescent="0.25">
      <c r="A325">
        <v>10571</v>
      </c>
      <c r="B325" s="5" t="str">
        <f>VLOOKUP(C325,Customers!A:C,2,FALSE)</f>
        <v>Ernst Handel</v>
      </c>
      <c r="C325" t="s">
        <v>264</v>
      </c>
      <c r="E325">
        <v>8</v>
      </c>
      <c r="F325" s="3">
        <v>34898</v>
      </c>
      <c r="G325" s="3">
        <v>34940</v>
      </c>
      <c r="H325" s="3">
        <v>34915</v>
      </c>
      <c r="I325">
        <v>3</v>
      </c>
      <c r="J325">
        <v>26.06</v>
      </c>
      <c r="K325" t="s">
        <v>265</v>
      </c>
      <c r="L325" t="s">
        <v>267</v>
      </c>
      <c r="M325" t="s">
        <v>268</v>
      </c>
      <c r="N325" t="s">
        <v>63</v>
      </c>
      <c r="O325">
        <v>8010</v>
      </c>
      <c r="P325" t="s">
        <v>269</v>
      </c>
    </row>
    <row r="326" spans="1:16" x14ac:dyDescent="0.25">
      <c r="A326">
        <v>10572</v>
      </c>
      <c r="B326" s="5" t="str">
        <f>VLOOKUP(C326,Customers!A:C,2,FALSE)</f>
        <v>Berglunds snabbkop</v>
      </c>
      <c r="C326" t="s">
        <v>146</v>
      </c>
      <c r="E326">
        <v>3</v>
      </c>
      <c r="F326" s="3">
        <v>34899</v>
      </c>
      <c r="G326" s="3">
        <v>34927</v>
      </c>
      <c r="H326" s="3">
        <v>34906</v>
      </c>
      <c r="I326">
        <v>2</v>
      </c>
      <c r="J326">
        <v>116.43</v>
      </c>
      <c r="K326" t="s">
        <v>147</v>
      </c>
      <c r="L326" t="s">
        <v>150</v>
      </c>
      <c r="M326" t="s">
        <v>151</v>
      </c>
      <c r="N326" t="s">
        <v>63</v>
      </c>
      <c r="O326" t="s">
        <v>152</v>
      </c>
      <c r="P326" t="s">
        <v>153</v>
      </c>
    </row>
    <row r="327" spans="1:16" x14ac:dyDescent="0.25">
      <c r="A327">
        <v>10573</v>
      </c>
      <c r="B327" s="5" t="str">
        <f>VLOOKUP(C327,Customers!A:C,2,FALSE)</f>
        <v>Antonio Moreno Taqueria</v>
      </c>
      <c r="C327" t="s">
        <v>134</v>
      </c>
      <c r="E327">
        <v>7</v>
      </c>
      <c r="F327" s="3">
        <v>34900</v>
      </c>
      <c r="G327" s="3">
        <v>34928</v>
      </c>
      <c r="H327" s="3">
        <v>34901</v>
      </c>
      <c r="I327">
        <v>3</v>
      </c>
      <c r="J327">
        <v>84.84</v>
      </c>
      <c r="K327" t="s">
        <v>135</v>
      </c>
      <c r="L327" t="s">
        <v>137</v>
      </c>
      <c r="M327" t="s">
        <v>130</v>
      </c>
      <c r="N327" t="s">
        <v>63</v>
      </c>
      <c r="O327">
        <v>5023</v>
      </c>
      <c r="P327" t="s">
        <v>131</v>
      </c>
    </row>
    <row r="328" spans="1:16" x14ac:dyDescent="0.25">
      <c r="A328">
        <v>10574</v>
      </c>
      <c r="B328" s="5" t="str">
        <f>VLOOKUP(C328,Customers!A:C,2,FALSE)</f>
        <v>Trail's Head Gourmet Provisioners</v>
      </c>
      <c r="C328" t="s">
        <v>705</v>
      </c>
      <c r="E328">
        <v>4</v>
      </c>
      <c r="F328" s="3">
        <v>34900</v>
      </c>
      <c r="G328" s="3">
        <v>34928</v>
      </c>
      <c r="H328" s="3">
        <v>34911</v>
      </c>
      <c r="I328">
        <v>2</v>
      </c>
      <c r="J328">
        <v>37.6</v>
      </c>
      <c r="K328" t="s">
        <v>706</v>
      </c>
      <c r="L328" t="s">
        <v>708</v>
      </c>
      <c r="M328" t="s">
        <v>67</v>
      </c>
      <c r="N328" t="s">
        <v>51</v>
      </c>
      <c r="O328">
        <v>98034</v>
      </c>
      <c r="P328" t="s">
        <v>52</v>
      </c>
    </row>
    <row r="329" spans="1:16" x14ac:dyDescent="0.25">
      <c r="A329">
        <v>10575</v>
      </c>
      <c r="B329" s="5" t="str">
        <f>VLOOKUP(C329,Customers!A:C,2,FALSE)</f>
        <v>Morgenstern Gesundkost</v>
      </c>
      <c r="C329" t="s">
        <v>503</v>
      </c>
      <c r="E329">
        <v>5</v>
      </c>
      <c r="F329" s="3">
        <v>34901</v>
      </c>
      <c r="G329" s="3">
        <v>34915</v>
      </c>
      <c r="H329" s="3">
        <v>34911</v>
      </c>
      <c r="I329">
        <v>1</v>
      </c>
      <c r="J329">
        <v>127.34</v>
      </c>
      <c r="K329" t="s">
        <v>504</v>
      </c>
      <c r="L329" t="s">
        <v>506</v>
      </c>
      <c r="M329" t="s">
        <v>507</v>
      </c>
      <c r="N329" t="s">
        <v>63</v>
      </c>
      <c r="O329">
        <v>4179</v>
      </c>
      <c r="P329" t="s">
        <v>122</v>
      </c>
    </row>
    <row r="330" spans="1:16" x14ac:dyDescent="0.25">
      <c r="A330">
        <v>10576</v>
      </c>
      <c r="B330" s="5" t="str">
        <f>VLOOKUP(C330,Customers!A:C,2,FALSE)</f>
        <v>Tortuga Restaurante</v>
      </c>
      <c r="C330" t="s">
        <v>693</v>
      </c>
      <c r="E330">
        <v>3</v>
      </c>
      <c r="F330" s="3">
        <v>34904</v>
      </c>
      <c r="G330" s="3">
        <v>34918</v>
      </c>
      <c r="H330" s="3">
        <v>34911</v>
      </c>
      <c r="I330">
        <v>3</v>
      </c>
      <c r="J330">
        <v>18.559999999999999</v>
      </c>
      <c r="K330" t="s">
        <v>694</v>
      </c>
      <c r="L330" t="s">
        <v>696</v>
      </c>
      <c r="M330" t="s">
        <v>130</v>
      </c>
      <c r="N330" t="s">
        <v>63</v>
      </c>
      <c r="O330">
        <v>5033</v>
      </c>
      <c r="P330" t="s">
        <v>131</v>
      </c>
    </row>
    <row r="331" spans="1:16" x14ac:dyDescent="0.25">
      <c r="A331">
        <v>10577</v>
      </c>
      <c r="B331" s="5" t="str">
        <f>VLOOKUP(C331,Customers!A:C,2,FALSE)</f>
        <v>Trail's Head Gourmet Provisioners</v>
      </c>
      <c r="C331" t="s">
        <v>705</v>
      </c>
      <c r="E331">
        <v>9</v>
      </c>
      <c r="F331" s="3">
        <v>34904</v>
      </c>
      <c r="G331" s="3">
        <v>34946</v>
      </c>
      <c r="H331" s="3">
        <v>34911</v>
      </c>
      <c r="I331">
        <v>2</v>
      </c>
      <c r="J331">
        <v>25.41</v>
      </c>
      <c r="K331" t="s">
        <v>706</v>
      </c>
      <c r="L331" t="s">
        <v>708</v>
      </c>
      <c r="M331" t="s">
        <v>67</v>
      </c>
      <c r="N331" t="s">
        <v>51</v>
      </c>
      <c r="O331">
        <v>98034</v>
      </c>
      <c r="P331" t="s">
        <v>52</v>
      </c>
    </row>
    <row r="332" spans="1:16" x14ac:dyDescent="0.25">
      <c r="A332">
        <v>10578</v>
      </c>
      <c r="B332" s="5" t="str">
        <f>VLOOKUP(C332,Customers!A:C,2,FALSE)</f>
        <v>B's Beverages</v>
      </c>
      <c r="C332" t="s">
        <v>198</v>
      </c>
      <c r="E332">
        <v>4</v>
      </c>
      <c r="F332" s="3">
        <v>34905</v>
      </c>
      <c r="G332" s="3">
        <v>34933</v>
      </c>
      <c r="H332" s="3">
        <v>34936</v>
      </c>
      <c r="I332">
        <v>3</v>
      </c>
      <c r="J332">
        <v>29.6</v>
      </c>
      <c r="K332" t="s">
        <v>199</v>
      </c>
      <c r="L332" t="s">
        <v>201</v>
      </c>
      <c r="M332" t="s">
        <v>82</v>
      </c>
      <c r="N332" t="s">
        <v>63</v>
      </c>
      <c r="O332" t="s">
        <v>202</v>
      </c>
      <c r="P332" t="s">
        <v>84</v>
      </c>
    </row>
    <row r="333" spans="1:16" ht="30" x14ac:dyDescent="0.25">
      <c r="A333">
        <v>10579</v>
      </c>
      <c r="B333" s="5" t="str">
        <f>VLOOKUP(C333,Customers!A:C,2,FALSE)</f>
        <v>Let's Stop N Shop</v>
      </c>
      <c r="C333" t="s">
        <v>448</v>
      </c>
      <c r="E333">
        <v>1</v>
      </c>
      <c r="F333" s="3">
        <v>34906</v>
      </c>
      <c r="G333" s="3">
        <v>34934</v>
      </c>
      <c r="H333" s="3">
        <v>34915</v>
      </c>
      <c r="I333">
        <v>2</v>
      </c>
      <c r="J333">
        <v>13.73</v>
      </c>
      <c r="K333" t="s">
        <v>449</v>
      </c>
      <c r="L333" s="1" t="s">
        <v>451</v>
      </c>
      <c r="M333" t="s">
        <v>452</v>
      </c>
      <c r="N333" t="s">
        <v>453</v>
      </c>
      <c r="O333">
        <v>94117</v>
      </c>
      <c r="P333" t="s">
        <v>52</v>
      </c>
    </row>
    <row r="334" spans="1:16" x14ac:dyDescent="0.25">
      <c r="A334">
        <v>10580</v>
      </c>
      <c r="B334" s="5" t="str">
        <f>VLOOKUP(C334,Customers!A:C,2,FALSE)</f>
        <v>Ottilies Kaseladen</v>
      </c>
      <c r="C334" t="s">
        <v>530</v>
      </c>
      <c r="E334">
        <v>4</v>
      </c>
      <c r="F334" s="3">
        <v>34907</v>
      </c>
      <c r="G334" s="3">
        <v>34935</v>
      </c>
      <c r="H334" s="3">
        <v>34912</v>
      </c>
      <c r="I334">
        <v>3</v>
      </c>
      <c r="J334">
        <v>75.89</v>
      </c>
      <c r="K334" t="s">
        <v>531</v>
      </c>
      <c r="L334" t="s">
        <v>533</v>
      </c>
      <c r="M334" t="s">
        <v>534</v>
      </c>
      <c r="N334" t="s">
        <v>63</v>
      </c>
      <c r="O334">
        <v>50739</v>
      </c>
      <c r="P334" t="s">
        <v>122</v>
      </c>
    </row>
    <row r="335" spans="1:16" x14ac:dyDescent="0.25">
      <c r="A335">
        <v>10581</v>
      </c>
      <c r="B335" s="5" t="str">
        <f>VLOOKUP(C335,Customers!A:C,2,FALSE)</f>
        <v>Familia Arquibaldo</v>
      </c>
      <c r="C335" t="s">
        <v>272</v>
      </c>
      <c r="E335">
        <v>3</v>
      </c>
      <c r="F335" s="3">
        <v>34907</v>
      </c>
      <c r="G335" s="3">
        <v>34935</v>
      </c>
      <c r="H335" s="3">
        <v>34913</v>
      </c>
      <c r="I335">
        <v>1</v>
      </c>
      <c r="J335">
        <v>3.01</v>
      </c>
      <c r="K335" t="s">
        <v>273</v>
      </c>
      <c r="L335" t="s">
        <v>276</v>
      </c>
      <c r="M335" t="s">
        <v>231</v>
      </c>
      <c r="N335" t="s">
        <v>232</v>
      </c>
      <c r="O335" t="s">
        <v>277</v>
      </c>
      <c r="P335" t="s">
        <v>234</v>
      </c>
    </row>
    <row r="336" spans="1:16" x14ac:dyDescent="0.25">
      <c r="A336">
        <v>10582</v>
      </c>
      <c r="B336" s="5" t="str">
        <f>VLOOKUP(C336,Customers!A:C,2,FALSE)</f>
        <v>Blauer See Delikatessen</v>
      </c>
      <c r="C336" t="s">
        <v>156</v>
      </c>
      <c r="E336">
        <v>3</v>
      </c>
      <c r="F336" s="3">
        <v>34908</v>
      </c>
      <c r="G336" s="3">
        <v>34936</v>
      </c>
      <c r="H336" s="3">
        <v>34925</v>
      </c>
      <c r="I336">
        <v>2</v>
      </c>
      <c r="J336">
        <v>27.71</v>
      </c>
      <c r="K336" t="s">
        <v>157</v>
      </c>
      <c r="L336" t="s">
        <v>159</v>
      </c>
      <c r="M336" t="s">
        <v>160</v>
      </c>
      <c r="N336" t="s">
        <v>63</v>
      </c>
      <c r="O336">
        <v>68306</v>
      </c>
      <c r="P336" t="s">
        <v>122</v>
      </c>
    </row>
    <row r="337" spans="1:16" x14ac:dyDescent="0.25">
      <c r="A337">
        <v>10583</v>
      </c>
      <c r="B337" s="5" t="str">
        <f>VLOOKUP(C337,Customers!A:C,2,FALSE)</f>
        <v>Wartian Herkku</v>
      </c>
      <c r="C337" t="s">
        <v>739</v>
      </c>
      <c r="E337">
        <v>2</v>
      </c>
      <c r="F337" s="3">
        <v>34911</v>
      </c>
      <c r="G337" s="3">
        <v>34939</v>
      </c>
      <c r="H337" s="3">
        <v>34915</v>
      </c>
      <c r="I337">
        <v>2</v>
      </c>
      <c r="J337">
        <v>7.28</v>
      </c>
      <c r="K337" t="s">
        <v>740</v>
      </c>
      <c r="L337" t="s">
        <v>742</v>
      </c>
      <c r="M337" t="s">
        <v>743</v>
      </c>
      <c r="N337" t="s">
        <v>63</v>
      </c>
      <c r="O337">
        <v>90110</v>
      </c>
      <c r="P337" t="s">
        <v>744</v>
      </c>
    </row>
    <row r="338" spans="1:16" x14ac:dyDescent="0.25">
      <c r="A338">
        <v>10584</v>
      </c>
      <c r="B338" s="5" t="str">
        <f>VLOOKUP(C338,Customers!A:C,2,FALSE)</f>
        <v>Blondel pere et fils</v>
      </c>
      <c r="C338" t="s">
        <v>163</v>
      </c>
      <c r="E338">
        <v>4</v>
      </c>
      <c r="F338" s="3">
        <v>34911</v>
      </c>
      <c r="G338" s="3">
        <v>34939</v>
      </c>
      <c r="H338" s="3">
        <v>34915</v>
      </c>
      <c r="I338">
        <v>1</v>
      </c>
      <c r="J338">
        <v>59.14</v>
      </c>
      <c r="K338" t="s">
        <v>164</v>
      </c>
      <c r="L338" t="s">
        <v>167</v>
      </c>
      <c r="M338" t="s">
        <v>168</v>
      </c>
      <c r="N338" t="s">
        <v>63</v>
      </c>
      <c r="O338">
        <v>67000</v>
      </c>
      <c r="P338" t="s">
        <v>169</v>
      </c>
    </row>
    <row r="339" spans="1:16" x14ac:dyDescent="0.25">
      <c r="A339">
        <v>10585</v>
      </c>
      <c r="B339" s="5" t="str">
        <f>VLOOKUP(C339,Customers!A:C,2,FALSE)</f>
        <v>Wellington Importadora</v>
      </c>
      <c r="C339" t="s">
        <v>746</v>
      </c>
      <c r="E339">
        <v>7</v>
      </c>
      <c r="F339" s="3">
        <v>34912</v>
      </c>
      <c r="G339" s="3">
        <v>34940</v>
      </c>
      <c r="H339" s="3">
        <v>34921</v>
      </c>
      <c r="I339">
        <v>1</v>
      </c>
      <c r="J339">
        <v>13.41</v>
      </c>
      <c r="K339" t="s">
        <v>747</v>
      </c>
      <c r="L339" t="s">
        <v>749</v>
      </c>
      <c r="M339" t="s">
        <v>750</v>
      </c>
      <c r="N339" t="s">
        <v>232</v>
      </c>
      <c r="O339" t="s">
        <v>751</v>
      </c>
      <c r="P339" t="s">
        <v>234</v>
      </c>
    </row>
    <row r="340" spans="1:16" x14ac:dyDescent="0.25">
      <c r="A340">
        <v>10586</v>
      </c>
      <c r="B340" s="5" t="str">
        <f>VLOOKUP(C340,Customers!A:C,2,FALSE)</f>
        <v>Reggiani Caseifici</v>
      </c>
      <c r="C340" t="s">
        <v>596</v>
      </c>
      <c r="E340">
        <v>9</v>
      </c>
      <c r="F340" s="3">
        <v>34913</v>
      </c>
      <c r="G340" s="3">
        <v>34941</v>
      </c>
      <c r="H340" s="3">
        <v>34920</v>
      </c>
      <c r="I340">
        <v>1</v>
      </c>
      <c r="J340">
        <v>0.48</v>
      </c>
      <c r="K340" t="s">
        <v>597</v>
      </c>
      <c r="L340" t="s">
        <v>599</v>
      </c>
      <c r="M340" t="s">
        <v>600</v>
      </c>
      <c r="N340" t="s">
        <v>63</v>
      </c>
      <c r="O340">
        <v>42100</v>
      </c>
      <c r="P340" t="s">
        <v>318</v>
      </c>
    </row>
    <row r="341" spans="1:16" x14ac:dyDescent="0.25">
      <c r="A341">
        <v>10587</v>
      </c>
      <c r="B341" s="5" t="str">
        <f>VLOOKUP(C341,Customers!A:C,2,FALSE)</f>
        <v>Que Delicia</v>
      </c>
      <c r="C341" t="s">
        <v>562</v>
      </c>
      <c r="E341">
        <v>1</v>
      </c>
      <c r="F341" s="3">
        <v>34913</v>
      </c>
      <c r="G341" s="3">
        <v>34941</v>
      </c>
      <c r="H341" s="3">
        <v>34920</v>
      </c>
      <c r="I341">
        <v>1</v>
      </c>
      <c r="J341">
        <v>62.52</v>
      </c>
      <c r="K341" t="s">
        <v>563</v>
      </c>
      <c r="L341" t="s">
        <v>565</v>
      </c>
      <c r="M341" t="s">
        <v>369</v>
      </c>
      <c r="N341" t="s">
        <v>370</v>
      </c>
      <c r="O341" t="s">
        <v>566</v>
      </c>
      <c r="P341" t="s">
        <v>234</v>
      </c>
    </row>
    <row r="342" spans="1:16" x14ac:dyDescent="0.25">
      <c r="A342">
        <v>10588</v>
      </c>
      <c r="B342" s="5" t="str">
        <f>VLOOKUP(C342,Customers!A:C,2,FALSE)</f>
        <v>QUICK-Stop</v>
      </c>
      <c r="C342" t="s">
        <v>575</v>
      </c>
      <c r="E342">
        <v>2</v>
      </c>
      <c r="F342" s="3">
        <v>34914</v>
      </c>
      <c r="G342" s="3">
        <v>34942</v>
      </c>
      <c r="H342" s="3">
        <v>34921</v>
      </c>
      <c r="I342">
        <v>3</v>
      </c>
      <c r="J342">
        <v>194.67</v>
      </c>
      <c r="K342" t="s">
        <v>576</v>
      </c>
      <c r="L342" t="s">
        <v>578</v>
      </c>
      <c r="M342" t="s">
        <v>579</v>
      </c>
      <c r="N342" t="s">
        <v>63</v>
      </c>
      <c r="O342">
        <v>1307</v>
      </c>
      <c r="P342" t="s">
        <v>122</v>
      </c>
    </row>
    <row r="343" spans="1:16" x14ac:dyDescent="0.25">
      <c r="A343">
        <v>10589</v>
      </c>
      <c r="B343" s="5" t="str">
        <f>VLOOKUP(C343,Customers!A:C,2,FALSE)</f>
        <v>Great Lakes Food Market</v>
      </c>
      <c r="C343" t="s">
        <v>349</v>
      </c>
      <c r="E343">
        <v>8</v>
      </c>
      <c r="F343" s="3">
        <v>34915</v>
      </c>
      <c r="G343" s="3">
        <v>34943</v>
      </c>
      <c r="H343" s="3">
        <v>34925</v>
      </c>
      <c r="I343">
        <v>2</v>
      </c>
      <c r="J343">
        <v>4.42</v>
      </c>
      <c r="K343" t="s">
        <v>350</v>
      </c>
      <c r="L343" t="s">
        <v>352</v>
      </c>
      <c r="M343" t="s">
        <v>353</v>
      </c>
      <c r="N343" t="s">
        <v>354</v>
      </c>
      <c r="O343">
        <v>97403</v>
      </c>
      <c r="P343" t="s">
        <v>52</v>
      </c>
    </row>
    <row r="344" spans="1:16" x14ac:dyDescent="0.25">
      <c r="A344">
        <v>10590</v>
      </c>
      <c r="B344" s="5" t="str">
        <f>VLOOKUP(C344,Customers!A:C,2,FALSE)</f>
        <v>Mere Paillarde</v>
      </c>
      <c r="C344" t="s">
        <v>494</v>
      </c>
      <c r="E344">
        <v>4</v>
      </c>
      <c r="F344" s="3">
        <v>34918</v>
      </c>
      <c r="G344" s="3">
        <v>34946</v>
      </c>
      <c r="H344" s="3">
        <v>34925</v>
      </c>
      <c r="I344">
        <v>3</v>
      </c>
      <c r="J344">
        <v>44.77</v>
      </c>
      <c r="K344" t="s">
        <v>495</v>
      </c>
      <c r="L344" t="s">
        <v>497</v>
      </c>
      <c r="M344" t="s">
        <v>498</v>
      </c>
      <c r="N344" t="s">
        <v>499</v>
      </c>
      <c r="O344" t="s">
        <v>500</v>
      </c>
      <c r="P344" t="s">
        <v>195</v>
      </c>
    </row>
    <row r="345" spans="1:16" x14ac:dyDescent="0.25">
      <c r="A345">
        <v>10591</v>
      </c>
      <c r="B345" s="5" t="str">
        <f>VLOOKUP(C345,Customers!A:C,2,FALSE)</f>
        <v>Vaffeljernet</v>
      </c>
      <c r="C345" t="s">
        <v>711</v>
      </c>
      <c r="E345">
        <v>1</v>
      </c>
      <c r="F345" s="3">
        <v>34918</v>
      </c>
      <c r="G345" s="3">
        <v>34932</v>
      </c>
      <c r="H345" s="3">
        <v>34927</v>
      </c>
      <c r="I345">
        <v>1</v>
      </c>
      <c r="J345">
        <v>55.92</v>
      </c>
      <c r="K345" t="s">
        <v>712</v>
      </c>
      <c r="L345" t="s">
        <v>714</v>
      </c>
      <c r="M345" t="s">
        <v>715</v>
      </c>
      <c r="N345" t="s">
        <v>63</v>
      </c>
      <c r="O345">
        <v>8200</v>
      </c>
      <c r="P345" t="s">
        <v>648</v>
      </c>
    </row>
    <row r="346" spans="1:16" x14ac:dyDescent="0.25">
      <c r="A346">
        <v>10592</v>
      </c>
      <c r="B346" s="5" t="str">
        <f>VLOOKUP(C346,Customers!A:C,2,FALSE)</f>
        <v>Lehmanns Marktstand</v>
      </c>
      <c r="C346" t="s">
        <v>441</v>
      </c>
      <c r="E346">
        <v>3</v>
      </c>
      <c r="F346" s="3">
        <v>34919</v>
      </c>
      <c r="G346" s="3">
        <v>34947</v>
      </c>
      <c r="H346" s="3">
        <v>34927</v>
      </c>
      <c r="I346">
        <v>1</v>
      </c>
      <c r="J346">
        <v>32.1</v>
      </c>
      <c r="K346" t="s">
        <v>442</v>
      </c>
      <c r="L346" t="s">
        <v>444</v>
      </c>
      <c r="M346" t="s">
        <v>445</v>
      </c>
      <c r="N346" t="s">
        <v>63</v>
      </c>
      <c r="O346">
        <v>60528</v>
      </c>
      <c r="P346" t="s">
        <v>122</v>
      </c>
    </row>
    <row r="347" spans="1:16" x14ac:dyDescent="0.25">
      <c r="A347">
        <v>10593</v>
      </c>
      <c r="B347" s="5" t="str">
        <f>VLOOKUP(C347,Customers!A:C,2,FALSE)</f>
        <v>Lehmanns Marktstand</v>
      </c>
      <c r="C347" t="s">
        <v>441</v>
      </c>
      <c r="E347">
        <v>7</v>
      </c>
      <c r="F347" s="3">
        <v>34920</v>
      </c>
      <c r="G347" s="3">
        <v>34948</v>
      </c>
      <c r="H347" s="3">
        <v>34955</v>
      </c>
      <c r="I347">
        <v>2</v>
      </c>
      <c r="J347">
        <v>174.2</v>
      </c>
      <c r="K347" t="s">
        <v>442</v>
      </c>
      <c r="L347" t="s">
        <v>444</v>
      </c>
      <c r="M347" t="s">
        <v>445</v>
      </c>
      <c r="N347" t="s">
        <v>63</v>
      </c>
      <c r="O347">
        <v>60528</v>
      </c>
      <c r="P347" t="s">
        <v>122</v>
      </c>
    </row>
    <row r="348" spans="1:16" x14ac:dyDescent="0.25">
      <c r="A348">
        <v>10594</v>
      </c>
      <c r="B348" s="5" t="str">
        <f>VLOOKUP(C348,Customers!A:C,2,FALSE)</f>
        <v>Old World Delicatessen</v>
      </c>
      <c r="C348" t="s">
        <v>522</v>
      </c>
      <c r="E348">
        <v>3</v>
      </c>
      <c r="F348" s="3">
        <v>34920</v>
      </c>
      <c r="G348" s="3">
        <v>34948</v>
      </c>
      <c r="H348" s="3">
        <v>34927</v>
      </c>
      <c r="I348">
        <v>2</v>
      </c>
      <c r="J348">
        <v>5.24</v>
      </c>
      <c r="K348" t="s">
        <v>523</v>
      </c>
      <c r="L348" t="s">
        <v>525</v>
      </c>
      <c r="M348" t="s">
        <v>526</v>
      </c>
      <c r="N348" t="s">
        <v>527</v>
      </c>
      <c r="O348">
        <v>99508</v>
      </c>
      <c r="P348" t="s">
        <v>52</v>
      </c>
    </row>
    <row r="349" spans="1:16" x14ac:dyDescent="0.25">
      <c r="A349">
        <v>10595</v>
      </c>
      <c r="B349" s="5" t="str">
        <f>VLOOKUP(C349,Customers!A:C,2,FALSE)</f>
        <v>Ernst Handel</v>
      </c>
      <c r="C349" t="s">
        <v>264</v>
      </c>
      <c r="E349">
        <v>2</v>
      </c>
      <c r="F349" s="3">
        <v>34921</v>
      </c>
      <c r="G349" s="3">
        <v>34949</v>
      </c>
      <c r="H349" s="3">
        <v>34925</v>
      </c>
      <c r="I349">
        <v>1</v>
      </c>
      <c r="J349">
        <v>96.78</v>
      </c>
      <c r="K349" t="s">
        <v>265</v>
      </c>
      <c r="L349" t="s">
        <v>267</v>
      </c>
      <c r="M349" t="s">
        <v>268</v>
      </c>
      <c r="N349" t="s">
        <v>63</v>
      </c>
      <c r="O349">
        <v>8010</v>
      </c>
      <c r="P349" t="s">
        <v>269</v>
      </c>
    </row>
    <row r="350" spans="1:16" x14ac:dyDescent="0.25">
      <c r="A350">
        <v>10596</v>
      </c>
      <c r="B350" s="5" t="str">
        <f>VLOOKUP(C350,Customers!A:C,2,FALSE)</f>
        <v>White Clover Markets</v>
      </c>
      <c r="C350" t="s">
        <v>753</v>
      </c>
      <c r="E350">
        <v>8</v>
      </c>
      <c r="F350" s="3">
        <v>34922</v>
      </c>
      <c r="G350" s="3">
        <v>34950</v>
      </c>
      <c r="H350" s="3">
        <v>34954</v>
      </c>
      <c r="I350">
        <v>1</v>
      </c>
      <c r="J350">
        <v>16.34</v>
      </c>
      <c r="K350" t="s">
        <v>754</v>
      </c>
      <c r="L350" t="s">
        <v>793</v>
      </c>
      <c r="M350" t="s">
        <v>50</v>
      </c>
      <c r="N350" t="s">
        <v>51</v>
      </c>
      <c r="O350">
        <v>98124</v>
      </c>
      <c r="P350" t="s">
        <v>52</v>
      </c>
    </row>
    <row r="351" spans="1:16" x14ac:dyDescent="0.25">
      <c r="A351">
        <v>10597</v>
      </c>
      <c r="B351" s="5" t="str">
        <f>VLOOKUP(C351,Customers!A:C,2,FALSE)</f>
        <v>Piccolo und mehr</v>
      </c>
      <c r="C351" t="s">
        <v>550</v>
      </c>
      <c r="E351">
        <v>7</v>
      </c>
      <c r="F351" s="3">
        <v>34922</v>
      </c>
      <c r="G351" s="3">
        <v>34950</v>
      </c>
      <c r="H351" s="3">
        <v>34929</v>
      </c>
      <c r="I351">
        <v>3</v>
      </c>
      <c r="J351">
        <v>35.119999999999997</v>
      </c>
      <c r="K351" t="s">
        <v>551</v>
      </c>
      <c r="L351" t="s">
        <v>553</v>
      </c>
      <c r="M351" t="s">
        <v>554</v>
      </c>
      <c r="N351" t="s">
        <v>63</v>
      </c>
      <c r="O351">
        <v>5020</v>
      </c>
      <c r="P351" t="s">
        <v>269</v>
      </c>
    </row>
    <row r="352" spans="1:16" x14ac:dyDescent="0.25">
      <c r="A352">
        <v>10598</v>
      </c>
      <c r="B352" s="5" t="str">
        <f>VLOOKUP(C352,Customers!A:C,2,FALSE)</f>
        <v>Rattlesnake Canyon Grocery</v>
      </c>
      <c r="C352" t="s">
        <v>587</v>
      </c>
      <c r="E352">
        <v>1</v>
      </c>
      <c r="F352" s="3">
        <v>34925</v>
      </c>
      <c r="G352" s="3">
        <v>34953</v>
      </c>
      <c r="H352" s="3">
        <v>34929</v>
      </c>
      <c r="I352">
        <v>3</v>
      </c>
      <c r="J352">
        <v>44.42</v>
      </c>
      <c r="K352" t="s">
        <v>588</v>
      </c>
      <c r="L352" t="s">
        <v>591</v>
      </c>
      <c r="M352" t="s">
        <v>592</v>
      </c>
      <c r="N352" t="s">
        <v>593</v>
      </c>
      <c r="O352">
        <v>87110</v>
      </c>
      <c r="P352" t="s">
        <v>52</v>
      </c>
    </row>
    <row r="353" spans="1:16" x14ac:dyDescent="0.25">
      <c r="A353">
        <v>10599</v>
      </c>
      <c r="B353" s="5" t="str">
        <f>VLOOKUP(C353,Customers!A:C,2,FALSE)</f>
        <v>B's Beverages</v>
      </c>
      <c r="C353" t="s">
        <v>198</v>
      </c>
      <c r="E353">
        <v>6</v>
      </c>
      <c r="F353" s="3">
        <v>34926</v>
      </c>
      <c r="G353" s="3">
        <v>34968</v>
      </c>
      <c r="H353" s="3">
        <v>34932</v>
      </c>
      <c r="I353">
        <v>3</v>
      </c>
      <c r="J353">
        <v>29.98</v>
      </c>
      <c r="K353" t="s">
        <v>199</v>
      </c>
      <c r="L353" t="s">
        <v>201</v>
      </c>
      <c r="M353" t="s">
        <v>82</v>
      </c>
      <c r="N353" t="s">
        <v>63</v>
      </c>
      <c r="O353" t="s">
        <v>202</v>
      </c>
      <c r="P353" t="s">
        <v>84</v>
      </c>
    </row>
    <row r="354" spans="1:16" ht="30" x14ac:dyDescent="0.25">
      <c r="A354">
        <v>10600</v>
      </c>
      <c r="B354" s="5" t="str">
        <f>VLOOKUP(C354,Customers!A:C,2,FALSE)</f>
        <v>Hungry Coyote Import Store</v>
      </c>
      <c r="C354" t="s">
        <v>382</v>
      </c>
      <c r="E354">
        <v>4</v>
      </c>
      <c r="F354" s="3">
        <v>34927</v>
      </c>
      <c r="G354" s="3">
        <v>34955</v>
      </c>
      <c r="H354" s="3">
        <v>34932</v>
      </c>
      <c r="I354">
        <v>1</v>
      </c>
      <c r="J354">
        <v>45.13</v>
      </c>
      <c r="K354" t="s">
        <v>383</v>
      </c>
      <c r="L354" s="1" t="s">
        <v>385</v>
      </c>
      <c r="M354" t="s">
        <v>386</v>
      </c>
      <c r="N354" t="s">
        <v>354</v>
      </c>
      <c r="O354">
        <v>97827</v>
      </c>
      <c r="P354" t="s">
        <v>52</v>
      </c>
    </row>
    <row r="355" spans="1:16" x14ac:dyDescent="0.25">
      <c r="A355">
        <v>10601</v>
      </c>
      <c r="B355" s="5" t="str">
        <f>VLOOKUP(C355,Customers!A:C,2,FALSE)</f>
        <v>HILARION-Abastos</v>
      </c>
      <c r="C355" t="s">
        <v>374</v>
      </c>
      <c r="E355">
        <v>7</v>
      </c>
      <c r="F355" s="3">
        <v>34927</v>
      </c>
      <c r="G355" s="3">
        <v>34969</v>
      </c>
      <c r="H355" s="3">
        <v>34933</v>
      </c>
      <c r="I355">
        <v>1</v>
      </c>
      <c r="J355">
        <v>58.3</v>
      </c>
      <c r="K355" t="s">
        <v>375</v>
      </c>
      <c r="L355" t="s">
        <v>377</v>
      </c>
      <c r="M355" t="s">
        <v>378</v>
      </c>
      <c r="N355" t="s">
        <v>379</v>
      </c>
      <c r="O355">
        <v>5022</v>
      </c>
      <c r="P355" t="s">
        <v>362</v>
      </c>
    </row>
    <row r="356" spans="1:16" x14ac:dyDescent="0.25">
      <c r="A356">
        <v>10602</v>
      </c>
      <c r="B356" s="5" t="str">
        <f>VLOOKUP(C356,Customers!A:C,2,FALSE)</f>
        <v>Vaffeljernet</v>
      </c>
      <c r="C356" t="s">
        <v>711</v>
      </c>
      <c r="E356">
        <v>8</v>
      </c>
      <c r="F356" s="3">
        <v>34928</v>
      </c>
      <c r="G356" s="3">
        <v>34956</v>
      </c>
      <c r="H356" s="3">
        <v>34933</v>
      </c>
      <c r="I356">
        <v>2</v>
      </c>
      <c r="J356">
        <v>2.92</v>
      </c>
      <c r="K356" t="s">
        <v>712</v>
      </c>
      <c r="L356" t="s">
        <v>714</v>
      </c>
      <c r="M356" t="s">
        <v>715</v>
      </c>
      <c r="N356" t="s">
        <v>63</v>
      </c>
      <c r="O356">
        <v>8200</v>
      </c>
      <c r="P356" t="s">
        <v>648</v>
      </c>
    </row>
    <row r="357" spans="1:16" x14ac:dyDescent="0.25">
      <c r="A357">
        <v>10603</v>
      </c>
      <c r="B357" s="5" t="str">
        <f>VLOOKUP(C357,Customers!A:C,2,FALSE)</f>
        <v>Save-a-lot Markets</v>
      </c>
      <c r="C357" t="s">
        <v>629</v>
      </c>
      <c r="E357">
        <v>8</v>
      </c>
      <c r="F357" s="3">
        <v>34929</v>
      </c>
      <c r="G357" s="3">
        <v>34957</v>
      </c>
      <c r="H357" s="3">
        <v>34950</v>
      </c>
      <c r="I357">
        <v>2</v>
      </c>
      <c r="J357">
        <v>48.77</v>
      </c>
      <c r="K357" t="s">
        <v>630</v>
      </c>
      <c r="L357" t="s">
        <v>632</v>
      </c>
      <c r="M357" t="s">
        <v>633</v>
      </c>
      <c r="N357" t="s">
        <v>634</v>
      </c>
      <c r="O357">
        <v>83720</v>
      </c>
      <c r="P357" t="s">
        <v>52</v>
      </c>
    </row>
    <row r="358" spans="1:16" x14ac:dyDescent="0.25">
      <c r="A358">
        <v>10604</v>
      </c>
      <c r="B358" s="5" t="str">
        <f>VLOOKUP(C358,Customers!A:C,2,FALSE)</f>
        <v>Furia Bacalhau e Frutos do Mar</v>
      </c>
      <c r="C358" t="s">
        <v>321</v>
      </c>
      <c r="E358">
        <v>1</v>
      </c>
      <c r="F358" s="3">
        <v>34929</v>
      </c>
      <c r="G358" s="3">
        <v>34957</v>
      </c>
      <c r="H358" s="3">
        <v>34940</v>
      </c>
      <c r="I358">
        <v>1</v>
      </c>
      <c r="J358">
        <v>7.46</v>
      </c>
      <c r="K358" t="s">
        <v>322</v>
      </c>
      <c r="L358" t="s">
        <v>324</v>
      </c>
      <c r="M358" t="s">
        <v>325</v>
      </c>
      <c r="N358" t="s">
        <v>63</v>
      </c>
      <c r="O358">
        <v>1675</v>
      </c>
      <c r="P358" t="s">
        <v>326</v>
      </c>
    </row>
    <row r="359" spans="1:16" x14ac:dyDescent="0.25">
      <c r="A359">
        <v>10605</v>
      </c>
      <c r="B359" s="5" t="str">
        <f>VLOOKUP(C359,Customers!A:C,2,FALSE)</f>
        <v>Mere Paillarde</v>
      </c>
      <c r="C359" t="s">
        <v>494</v>
      </c>
      <c r="E359">
        <v>1</v>
      </c>
      <c r="F359" s="3">
        <v>34932</v>
      </c>
      <c r="G359" s="3">
        <v>34960</v>
      </c>
      <c r="H359" s="3">
        <v>34940</v>
      </c>
      <c r="I359">
        <v>2</v>
      </c>
      <c r="J359">
        <v>379.13</v>
      </c>
      <c r="K359" t="s">
        <v>495</v>
      </c>
      <c r="L359" t="s">
        <v>497</v>
      </c>
      <c r="M359" t="s">
        <v>498</v>
      </c>
      <c r="N359" t="s">
        <v>499</v>
      </c>
      <c r="O359" t="s">
        <v>500</v>
      </c>
      <c r="P359" t="s">
        <v>195</v>
      </c>
    </row>
    <row r="360" spans="1:16" x14ac:dyDescent="0.25">
      <c r="A360">
        <v>10606</v>
      </c>
      <c r="B360" s="5" t="str">
        <f>VLOOKUP(C360,Customers!A:C,2,FALSE)</f>
        <v>Tradicao Hipermercados</v>
      </c>
      <c r="C360" t="s">
        <v>698</v>
      </c>
      <c r="E360">
        <v>4</v>
      </c>
      <c r="F360" s="3">
        <v>34933</v>
      </c>
      <c r="G360" s="3">
        <v>34961</v>
      </c>
      <c r="H360" s="3">
        <v>34942</v>
      </c>
      <c r="I360">
        <v>3</v>
      </c>
      <c r="J360">
        <v>79.400000000000006</v>
      </c>
      <c r="K360" t="s">
        <v>699</v>
      </c>
      <c r="L360" t="s">
        <v>701</v>
      </c>
      <c r="M360" t="s">
        <v>231</v>
      </c>
      <c r="N360" t="s">
        <v>232</v>
      </c>
      <c r="O360" t="s">
        <v>702</v>
      </c>
      <c r="P360" t="s">
        <v>234</v>
      </c>
    </row>
    <row r="361" spans="1:16" x14ac:dyDescent="0.25">
      <c r="A361">
        <v>10607</v>
      </c>
      <c r="B361" s="5" t="str">
        <f>VLOOKUP(C361,Customers!A:C,2,FALSE)</f>
        <v>Save-a-lot Markets</v>
      </c>
      <c r="C361" t="s">
        <v>629</v>
      </c>
      <c r="E361">
        <v>5</v>
      </c>
      <c r="F361" s="3">
        <v>34933</v>
      </c>
      <c r="G361" s="3">
        <v>34961</v>
      </c>
      <c r="H361" s="3">
        <v>34936</v>
      </c>
      <c r="I361">
        <v>1</v>
      </c>
      <c r="J361">
        <v>200.24</v>
      </c>
      <c r="K361" t="s">
        <v>630</v>
      </c>
      <c r="L361" t="s">
        <v>632</v>
      </c>
      <c r="M361" t="s">
        <v>633</v>
      </c>
      <c r="N361" t="s">
        <v>634</v>
      </c>
      <c r="O361">
        <v>83720</v>
      </c>
      <c r="P361" t="s">
        <v>52</v>
      </c>
    </row>
    <row r="362" spans="1:16" x14ac:dyDescent="0.25">
      <c r="A362">
        <v>10608</v>
      </c>
      <c r="B362" s="5" t="str">
        <f>VLOOKUP(C362,Customers!A:C,2,FALSE)</f>
        <v>Toms Spezialitaten</v>
      </c>
      <c r="C362" t="s">
        <v>686</v>
      </c>
      <c r="E362">
        <v>4</v>
      </c>
      <c r="F362" s="3">
        <v>34934</v>
      </c>
      <c r="G362" s="3">
        <v>34962</v>
      </c>
      <c r="H362" s="3">
        <v>34943</v>
      </c>
      <c r="I362">
        <v>2</v>
      </c>
      <c r="J362">
        <v>27.79</v>
      </c>
      <c r="K362" t="s">
        <v>687</v>
      </c>
      <c r="L362" t="s">
        <v>689</v>
      </c>
      <c r="M362" t="s">
        <v>690</v>
      </c>
      <c r="N362" t="s">
        <v>63</v>
      </c>
      <c r="O362">
        <v>44087</v>
      </c>
      <c r="P362" t="s">
        <v>122</v>
      </c>
    </row>
    <row r="363" spans="1:16" x14ac:dyDescent="0.25">
      <c r="A363">
        <v>10609</v>
      </c>
      <c r="B363" s="5" t="str">
        <f>VLOOKUP(C363,Customers!A:C,2,FALSE)</f>
        <v>Du monde entier</v>
      </c>
      <c r="C363" t="s">
        <v>250</v>
      </c>
      <c r="E363">
        <v>7</v>
      </c>
      <c r="F363" s="3">
        <v>34935</v>
      </c>
      <c r="G363" s="3">
        <v>34963</v>
      </c>
      <c r="H363" s="3">
        <v>34941</v>
      </c>
      <c r="I363">
        <v>2</v>
      </c>
      <c r="J363">
        <v>1.85</v>
      </c>
      <c r="K363" t="s">
        <v>251</v>
      </c>
      <c r="L363" t="s">
        <v>253</v>
      </c>
      <c r="M363" t="s">
        <v>254</v>
      </c>
      <c r="N363" t="s">
        <v>63</v>
      </c>
      <c r="O363">
        <v>44000</v>
      </c>
      <c r="P363" t="s">
        <v>169</v>
      </c>
    </row>
    <row r="364" spans="1:16" x14ac:dyDescent="0.25">
      <c r="A364">
        <v>10610</v>
      </c>
      <c r="B364" s="5" t="str">
        <f>VLOOKUP(C364,Customers!A:C,2,FALSE)</f>
        <v>La maison d'Asie</v>
      </c>
      <c r="C364" t="s">
        <v>419</v>
      </c>
      <c r="E364">
        <v>8</v>
      </c>
      <c r="F364" s="3">
        <v>34936</v>
      </c>
      <c r="G364" s="3">
        <v>34964</v>
      </c>
      <c r="H364" s="3">
        <v>34948</v>
      </c>
      <c r="I364">
        <v>1</v>
      </c>
      <c r="J364">
        <v>26.78</v>
      </c>
      <c r="K364" t="s">
        <v>420</v>
      </c>
      <c r="L364" t="s">
        <v>422</v>
      </c>
      <c r="M364" t="s">
        <v>423</v>
      </c>
      <c r="N364" t="s">
        <v>63</v>
      </c>
      <c r="O364">
        <v>31000</v>
      </c>
      <c r="P364" t="s">
        <v>169</v>
      </c>
    </row>
    <row r="365" spans="1:16" x14ac:dyDescent="0.25">
      <c r="A365">
        <v>10611</v>
      </c>
      <c r="B365" s="5" t="str">
        <f>VLOOKUP(C365,Customers!A:C,2,FALSE)</f>
        <v>Wolski  Zajazd</v>
      </c>
      <c r="C365" t="s">
        <v>766</v>
      </c>
      <c r="E365">
        <v>6</v>
      </c>
      <c r="F365" s="3">
        <v>34936</v>
      </c>
      <c r="G365" s="3">
        <v>34964</v>
      </c>
      <c r="H365" s="3">
        <v>34943</v>
      </c>
      <c r="I365">
        <v>2</v>
      </c>
      <c r="J365">
        <v>80.650000000000006</v>
      </c>
      <c r="K365" t="s">
        <v>798</v>
      </c>
      <c r="L365" t="s">
        <v>769</v>
      </c>
      <c r="M365" t="s">
        <v>770</v>
      </c>
      <c r="N365" t="s">
        <v>63</v>
      </c>
      <c r="O365" t="s">
        <v>771</v>
      </c>
      <c r="P365" t="s">
        <v>772</v>
      </c>
    </row>
    <row r="366" spans="1:16" x14ac:dyDescent="0.25">
      <c r="A366">
        <v>10612</v>
      </c>
      <c r="B366" s="5" t="str">
        <f>VLOOKUP(C366,Customers!A:C,2,FALSE)</f>
        <v>Save-a-lot Markets</v>
      </c>
      <c r="C366" t="s">
        <v>629</v>
      </c>
      <c r="E366">
        <v>1</v>
      </c>
      <c r="F366" s="3">
        <v>34939</v>
      </c>
      <c r="G366" s="3">
        <v>34967</v>
      </c>
      <c r="H366" s="3">
        <v>34943</v>
      </c>
      <c r="I366">
        <v>2</v>
      </c>
      <c r="J366">
        <v>544.08000000000004</v>
      </c>
      <c r="K366" t="s">
        <v>630</v>
      </c>
      <c r="L366" t="s">
        <v>632</v>
      </c>
      <c r="M366" t="s">
        <v>633</v>
      </c>
      <c r="N366" t="s">
        <v>634</v>
      </c>
      <c r="O366">
        <v>83720</v>
      </c>
      <c r="P366" t="s">
        <v>52</v>
      </c>
    </row>
    <row r="367" spans="1:16" x14ac:dyDescent="0.25">
      <c r="A367">
        <v>10613</v>
      </c>
      <c r="B367" s="5" t="str">
        <f>VLOOKUP(C367,Customers!A:C,2,FALSE)</f>
        <v>HILARION-Abastos</v>
      </c>
      <c r="C367" t="s">
        <v>374</v>
      </c>
      <c r="E367">
        <v>4</v>
      </c>
      <c r="F367" s="3">
        <v>34940</v>
      </c>
      <c r="G367" s="3">
        <v>34968</v>
      </c>
      <c r="H367" s="3">
        <v>34943</v>
      </c>
      <c r="I367">
        <v>2</v>
      </c>
      <c r="J367">
        <v>8.11</v>
      </c>
      <c r="K367" t="s">
        <v>375</v>
      </c>
      <c r="L367" t="s">
        <v>377</v>
      </c>
      <c r="M367" t="s">
        <v>378</v>
      </c>
      <c r="N367" t="s">
        <v>379</v>
      </c>
      <c r="O367">
        <v>5022</v>
      </c>
      <c r="P367" t="s">
        <v>362</v>
      </c>
    </row>
    <row r="368" spans="1:16" x14ac:dyDescent="0.25">
      <c r="A368">
        <v>10614</v>
      </c>
      <c r="B368" s="5" t="str">
        <f>VLOOKUP(C368,Customers!A:C,2,FALSE)</f>
        <v>Blauer See Delikatessen</v>
      </c>
      <c r="C368" t="s">
        <v>156</v>
      </c>
      <c r="E368">
        <v>8</v>
      </c>
      <c r="F368" s="3">
        <v>34940</v>
      </c>
      <c r="G368" s="3">
        <v>34968</v>
      </c>
      <c r="H368" s="3">
        <v>34943</v>
      </c>
      <c r="I368">
        <v>3</v>
      </c>
      <c r="J368">
        <v>1.93</v>
      </c>
      <c r="K368" t="s">
        <v>157</v>
      </c>
      <c r="L368" t="s">
        <v>159</v>
      </c>
      <c r="M368" t="s">
        <v>160</v>
      </c>
      <c r="N368" t="s">
        <v>63</v>
      </c>
      <c r="O368">
        <v>68306</v>
      </c>
      <c r="P368" t="s">
        <v>122</v>
      </c>
    </row>
    <row r="369" spans="1:16" x14ac:dyDescent="0.25">
      <c r="A369">
        <v>10615</v>
      </c>
      <c r="B369" s="5" t="str">
        <f>VLOOKUP(C369,Customers!A:C,2,FALSE)</f>
        <v>Wilman Kala</v>
      </c>
      <c r="C369" t="s">
        <v>759</v>
      </c>
      <c r="E369">
        <v>2</v>
      </c>
      <c r="F369" s="3">
        <v>34941</v>
      </c>
      <c r="G369" s="3">
        <v>34969</v>
      </c>
      <c r="H369" s="3">
        <v>34948</v>
      </c>
      <c r="I369">
        <v>3</v>
      </c>
      <c r="J369">
        <v>0.75</v>
      </c>
      <c r="K369" t="s">
        <v>760</v>
      </c>
      <c r="L369" t="s">
        <v>763</v>
      </c>
      <c r="M369" t="s">
        <v>764</v>
      </c>
      <c r="N369" t="s">
        <v>63</v>
      </c>
      <c r="O369">
        <v>21240</v>
      </c>
      <c r="P369" t="s">
        <v>744</v>
      </c>
    </row>
    <row r="370" spans="1:16" x14ac:dyDescent="0.25">
      <c r="A370">
        <v>10616</v>
      </c>
      <c r="B370" s="5" t="str">
        <f>VLOOKUP(C370,Customers!A:C,2,FALSE)</f>
        <v>Great Lakes Food Market</v>
      </c>
      <c r="C370" t="s">
        <v>349</v>
      </c>
      <c r="E370">
        <v>1</v>
      </c>
      <c r="F370" s="3">
        <v>34942</v>
      </c>
      <c r="G370" s="3">
        <v>34970</v>
      </c>
      <c r="H370" s="3">
        <v>34947</v>
      </c>
      <c r="I370">
        <v>2</v>
      </c>
      <c r="J370">
        <v>116.53</v>
      </c>
      <c r="K370" t="s">
        <v>350</v>
      </c>
      <c r="L370" t="s">
        <v>352</v>
      </c>
      <c r="M370" t="s">
        <v>353</v>
      </c>
      <c r="N370" t="s">
        <v>354</v>
      </c>
      <c r="O370">
        <v>97403</v>
      </c>
      <c r="P370" t="s">
        <v>52</v>
      </c>
    </row>
    <row r="371" spans="1:16" x14ac:dyDescent="0.25">
      <c r="A371">
        <v>10617</v>
      </c>
      <c r="B371" s="5" t="str">
        <f>VLOOKUP(C371,Customers!A:C,2,FALSE)</f>
        <v>Great Lakes Food Market</v>
      </c>
      <c r="C371" t="s">
        <v>349</v>
      </c>
      <c r="E371">
        <v>4</v>
      </c>
      <c r="F371" s="3">
        <v>34942</v>
      </c>
      <c r="G371" s="3">
        <v>34970</v>
      </c>
      <c r="H371" s="3">
        <v>34946</v>
      </c>
      <c r="I371">
        <v>2</v>
      </c>
      <c r="J371">
        <v>18.53</v>
      </c>
      <c r="K371" t="s">
        <v>350</v>
      </c>
      <c r="L371" t="s">
        <v>352</v>
      </c>
      <c r="M371" t="s">
        <v>353</v>
      </c>
      <c r="N371" t="s">
        <v>354</v>
      </c>
      <c r="O371">
        <v>97403</v>
      </c>
      <c r="P371" t="s">
        <v>52</v>
      </c>
    </row>
    <row r="372" spans="1:16" x14ac:dyDescent="0.25">
      <c r="A372">
        <v>10618</v>
      </c>
      <c r="B372" s="5" t="str">
        <f>VLOOKUP(C372,Customers!A:C,2,FALSE)</f>
        <v>Mere Paillarde</v>
      </c>
      <c r="C372" t="s">
        <v>494</v>
      </c>
      <c r="E372">
        <v>1</v>
      </c>
      <c r="F372" s="3">
        <v>34943</v>
      </c>
      <c r="G372" s="3">
        <v>34985</v>
      </c>
      <c r="H372" s="3">
        <v>34950</v>
      </c>
      <c r="I372">
        <v>1</v>
      </c>
      <c r="J372">
        <v>154.68</v>
      </c>
      <c r="K372" t="s">
        <v>495</v>
      </c>
      <c r="L372" t="s">
        <v>497</v>
      </c>
      <c r="M372" t="s">
        <v>498</v>
      </c>
      <c r="N372" t="s">
        <v>499</v>
      </c>
      <c r="O372" t="s">
        <v>500</v>
      </c>
      <c r="P372" t="s">
        <v>195</v>
      </c>
    </row>
    <row r="373" spans="1:16" x14ac:dyDescent="0.25">
      <c r="A373">
        <v>10619</v>
      </c>
      <c r="B373" s="5" t="str">
        <f>VLOOKUP(C373,Customers!A:C,2,FALSE)</f>
        <v>Mere Paillarde</v>
      </c>
      <c r="C373" t="s">
        <v>494</v>
      </c>
      <c r="E373">
        <v>3</v>
      </c>
      <c r="F373" s="3">
        <v>34946</v>
      </c>
      <c r="G373" s="3">
        <v>34974</v>
      </c>
      <c r="H373" s="3">
        <v>34949</v>
      </c>
      <c r="I373">
        <v>3</v>
      </c>
      <c r="J373">
        <v>91.05</v>
      </c>
      <c r="K373" t="s">
        <v>495</v>
      </c>
      <c r="L373" t="s">
        <v>497</v>
      </c>
      <c r="M373" t="s">
        <v>498</v>
      </c>
      <c r="N373" t="s">
        <v>499</v>
      </c>
      <c r="O373" t="s">
        <v>500</v>
      </c>
      <c r="P373" t="s">
        <v>195</v>
      </c>
    </row>
    <row r="374" spans="1:16" x14ac:dyDescent="0.25">
      <c r="A374">
        <v>10620</v>
      </c>
      <c r="B374" s="5" t="str">
        <f>VLOOKUP(C374,Customers!A:C,2,FALSE)</f>
        <v>Laughing Bacchus Wine Cellars</v>
      </c>
      <c r="C374" t="s">
        <v>426</v>
      </c>
      <c r="E374">
        <v>2</v>
      </c>
      <c r="F374" s="3">
        <v>34947</v>
      </c>
      <c r="G374" s="3">
        <v>34975</v>
      </c>
      <c r="H374" s="3">
        <v>34956</v>
      </c>
      <c r="I374">
        <v>3</v>
      </c>
      <c r="J374">
        <v>0.94</v>
      </c>
      <c r="K374" t="s">
        <v>427</v>
      </c>
      <c r="L374" t="s">
        <v>799</v>
      </c>
      <c r="M374" t="s">
        <v>430</v>
      </c>
      <c r="N374" t="s">
        <v>193</v>
      </c>
      <c r="O374" t="s">
        <v>431</v>
      </c>
      <c r="P374" t="s">
        <v>195</v>
      </c>
    </row>
    <row r="375" spans="1:16" ht="30" x14ac:dyDescent="0.25">
      <c r="A375">
        <v>10621</v>
      </c>
      <c r="B375" s="5" t="str">
        <f>VLOOKUP(C375,Customers!A:C,2,FALSE)</f>
        <v>Island Trading</v>
      </c>
      <c r="C375" t="s">
        <v>398</v>
      </c>
      <c r="E375">
        <v>4</v>
      </c>
      <c r="F375" s="3">
        <v>34947</v>
      </c>
      <c r="G375" s="3">
        <v>34975</v>
      </c>
      <c r="H375" s="3">
        <v>34953</v>
      </c>
      <c r="I375">
        <v>2</v>
      </c>
      <c r="J375">
        <v>23.73</v>
      </c>
      <c r="K375" t="s">
        <v>399</v>
      </c>
      <c r="L375" s="1" t="s">
        <v>401</v>
      </c>
      <c r="M375" t="s">
        <v>402</v>
      </c>
      <c r="N375" t="s">
        <v>403</v>
      </c>
      <c r="O375" t="s">
        <v>404</v>
      </c>
      <c r="P375" t="s">
        <v>84</v>
      </c>
    </row>
    <row r="376" spans="1:16" x14ac:dyDescent="0.25">
      <c r="A376">
        <v>10622</v>
      </c>
      <c r="B376" s="5" t="str">
        <f>VLOOKUP(C376,Customers!A:C,2,FALSE)</f>
        <v>Ricardo Adocicados</v>
      </c>
      <c r="C376" t="s">
        <v>603</v>
      </c>
      <c r="E376">
        <v>4</v>
      </c>
      <c r="F376" s="3">
        <v>34948</v>
      </c>
      <c r="G376" s="3">
        <v>34976</v>
      </c>
      <c r="H376" s="3">
        <v>34953</v>
      </c>
      <c r="I376">
        <v>3</v>
      </c>
      <c r="J376">
        <v>50.97</v>
      </c>
      <c r="K376" t="s">
        <v>604</v>
      </c>
      <c r="L376" t="s">
        <v>606</v>
      </c>
      <c r="M376" t="s">
        <v>369</v>
      </c>
      <c r="N376" t="s">
        <v>370</v>
      </c>
      <c r="O376" t="s">
        <v>607</v>
      </c>
      <c r="P376" t="s">
        <v>234</v>
      </c>
    </row>
    <row r="377" spans="1:16" x14ac:dyDescent="0.25">
      <c r="A377">
        <v>10623</v>
      </c>
      <c r="B377" s="5" t="str">
        <f>VLOOKUP(C377,Customers!A:C,2,FALSE)</f>
        <v>Frankenversand</v>
      </c>
      <c r="C377" t="s">
        <v>300</v>
      </c>
      <c r="E377">
        <v>8</v>
      </c>
      <c r="F377" s="3">
        <v>34949</v>
      </c>
      <c r="G377" s="3">
        <v>34977</v>
      </c>
      <c r="H377" s="3">
        <v>34954</v>
      </c>
      <c r="I377">
        <v>2</v>
      </c>
      <c r="J377">
        <v>97.18</v>
      </c>
      <c r="K377" t="s">
        <v>301</v>
      </c>
      <c r="L377" t="s">
        <v>303</v>
      </c>
      <c r="M377" t="s">
        <v>304</v>
      </c>
      <c r="N377" t="s">
        <v>63</v>
      </c>
      <c r="O377">
        <v>80805</v>
      </c>
      <c r="P377" t="s">
        <v>122</v>
      </c>
    </row>
    <row r="378" spans="1:16" x14ac:dyDescent="0.25">
      <c r="A378">
        <v>10624</v>
      </c>
      <c r="B378" s="5" t="str">
        <f>VLOOKUP(C378,Customers!A:C,2,FALSE)</f>
        <v>The Cracker Box</v>
      </c>
      <c r="C378" t="s">
        <v>678</v>
      </c>
      <c r="E378">
        <v>4</v>
      </c>
      <c r="F378" s="3">
        <v>34949</v>
      </c>
      <c r="G378" s="3">
        <v>34977</v>
      </c>
      <c r="H378" s="3">
        <v>34961</v>
      </c>
      <c r="I378">
        <v>2</v>
      </c>
      <c r="J378">
        <v>94.8</v>
      </c>
      <c r="K378" t="s">
        <v>679</v>
      </c>
      <c r="L378" t="s">
        <v>681</v>
      </c>
      <c r="M378" t="s">
        <v>682</v>
      </c>
      <c r="N378" t="s">
        <v>683</v>
      </c>
      <c r="O378">
        <v>59801</v>
      </c>
      <c r="P378" t="s">
        <v>52</v>
      </c>
    </row>
    <row r="379" spans="1:16" x14ac:dyDescent="0.25">
      <c r="A379">
        <v>10625</v>
      </c>
      <c r="B379" s="5" t="str">
        <f>VLOOKUP(C379,Customers!A:C,2,FALSE)</f>
        <v>Ana Trujillo Emparedados y helados</v>
      </c>
      <c r="C379" t="s">
        <v>125</v>
      </c>
      <c r="E379">
        <v>3</v>
      </c>
      <c r="F379" s="3">
        <v>34950</v>
      </c>
      <c r="G379" s="3">
        <v>34978</v>
      </c>
      <c r="H379" s="3">
        <v>34956</v>
      </c>
      <c r="I379">
        <v>1</v>
      </c>
      <c r="J379">
        <v>43.9</v>
      </c>
      <c r="K379" t="s">
        <v>126</v>
      </c>
      <c r="L379" t="s">
        <v>129</v>
      </c>
      <c r="M379" t="s">
        <v>130</v>
      </c>
      <c r="N379" t="s">
        <v>63</v>
      </c>
      <c r="O379">
        <v>5021</v>
      </c>
      <c r="P379" t="s">
        <v>131</v>
      </c>
    </row>
    <row r="380" spans="1:16" x14ac:dyDescent="0.25">
      <c r="A380">
        <v>10626</v>
      </c>
      <c r="B380" s="5" t="str">
        <f>VLOOKUP(C380,Customers!A:C,2,FALSE)</f>
        <v>Berglunds snabbkop</v>
      </c>
      <c r="C380" t="s">
        <v>146</v>
      </c>
      <c r="E380">
        <v>1</v>
      </c>
      <c r="F380" s="3">
        <v>34953</v>
      </c>
      <c r="G380" s="3">
        <v>34981</v>
      </c>
      <c r="H380" s="3">
        <v>34962</v>
      </c>
      <c r="I380">
        <v>2</v>
      </c>
      <c r="J380">
        <v>138.69</v>
      </c>
      <c r="K380" t="s">
        <v>147</v>
      </c>
      <c r="L380" t="s">
        <v>150</v>
      </c>
      <c r="M380" t="s">
        <v>151</v>
      </c>
      <c r="N380" t="s">
        <v>63</v>
      </c>
      <c r="O380" t="s">
        <v>152</v>
      </c>
      <c r="P380" t="s">
        <v>153</v>
      </c>
    </row>
    <row r="381" spans="1:16" x14ac:dyDescent="0.25">
      <c r="A381">
        <v>10627</v>
      </c>
      <c r="B381" s="5" t="str">
        <f>VLOOKUP(C381,Customers!A:C,2,FALSE)</f>
        <v>Save-a-lot Markets</v>
      </c>
      <c r="C381" t="s">
        <v>629</v>
      </c>
      <c r="E381">
        <v>8</v>
      </c>
      <c r="F381" s="3">
        <v>34953</v>
      </c>
      <c r="G381" s="3">
        <v>34995</v>
      </c>
      <c r="H381" s="3">
        <v>34963</v>
      </c>
      <c r="I381">
        <v>3</v>
      </c>
      <c r="J381">
        <v>107.46</v>
      </c>
      <c r="K381" t="s">
        <v>630</v>
      </c>
      <c r="L381" t="s">
        <v>632</v>
      </c>
      <c r="M381" t="s">
        <v>633</v>
      </c>
      <c r="N381" t="s">
        <v>634</v>
      </c>
      <c r="O381">
        <v>83720</v>
      </c>
      <c r="P381" t="s">
        <v>52</v>
      </c>
    </row>
    <row r="382" spans="1:16" x14ac:dyDescent="0.25">
      <c r="A382">
        <v>10628</v>
      </c>
      <c r="B382" s="5" t="str">
        <f>VLOOKUP(C382,Customers!A:C,2,FALSE)</f>
        <v>Blondel pere et fils</v>
      </c>
      <c r="C382" t="s">
        <v>163</v>
      </c>
      <c r="E382">
        <v>4</v>
      </c>
      <c r="F382" s="3">
        <v>34954</v>
      </c>
      <c r="G382" s="3">
        <v>34982</v>
      </c>
      <c r="H382" s="3">
        <v>34962</v>
      </c>
      <c r="I382">
        <v>3</v>
      </c>
      <c r="J382">
        <v>30.36</v>
      </c>
      <c r="K382" t="s">
        <v>164</v>
      </c>
      <c r="L382" t="s">
        <v>167</v>
      </c>
      <c r="M382" t="s">
        <v>168</v>
      </c>
      <c r="N382" t="s">
        <v>63</v>
      </c>
      <c r="O382">
        <v>67000</v>
      </c>
      <c r="P382" t="s">
        <v>169</v>
      </c>
    </row>
    <row r="383" spans="1:16" x14ac:dyDescent="0.25">
      <c r="A383">
        <v>10629</v>
      </c>
      <c r="B383" s="5" t="str">
        <f>VLOOKUP(C383,Customers!A:C,2,FALSE)</f>
        <v>Godos Cocina Tipica</v>
      </c>
      <c r="C383" t="s">
        <v>336</v>
      </c>
      <c r="E383">
        <v>4</v>
      </c>
      <c r="F383" s="3">
        <v>34954</v>
      </c>
      <c r="G383" s="3">
        <v>34982</v>
      </c>
      <c r="H383" s="3">
        <v>34962</v>
      </c>
      <c r="I383">
        <v>3</v>
      </c>
      <c r="J383">
        <v>85.46</v>
      </c>
      <c r="K383" t="s">
        <v>337</v>
      </c>
      <c r="L383" t="s">
        <v>339</v>
      </c>
      <c r="M383" t="s">
        <v>340</v>
      </c>
      <c r="N383" t="s">
        <v>63</v>
      </c>
      <c r="O383">
        <v>41101</v>
      </c>
      <c r="P383" t="s">
        <v>177</v>
      </c>
    </row>
    <row r="384" spans="1:16" x14ac:dyDescent="0.25">
      <c r="A384">
        <v>10630</v>
      </c>
      <c r="B384" s="5" t="str">
        <f>VLOOKUP(C384,Customers!A:C,2,FALSE)</f>
        <v>Koniglich Essen</v>
      </c>
      <c r="C384" t="s">
        <v>406</v>
      </c>
      <c r="E384">
        <v>1</v>
      </c>
      <c r="F384" s="3">
        <v>34955</v>
      </c>
      <c r="G384" s="3">
        <v>34983</v>
      </c>
      <c r="H384" s="3">
        <v>34961</v>
      </c>
      <c r="I384">
        <v>2</v>
      </c>
      <c r="J384">
        <v>32.35</v>
      </c>
      <c r="K384" t="s">
        <v>407</v>
      </c>
      <c r="L384" t="s">
        <v>409</v>
      </c>
      <c r="M384" t="s">
        <v>410</v>
      </c>
      <c r="N384" t="s">
        <v>63</v>
      </c>
      <c r="O384">
        <v>14776</v>
      </c>
      <c r="P384" t="s">
        <v>122</v>
      </c>
    </row>
    <row r="385" spans="1:16" x14ac:dyDescent="0.25">
      <c r="A385">
        <v>10631</v>
      </c>
      <c r="B385" s="5" t="str">
        <f>VLOOKUP(C385,Customers!A:C,2,FALSE)</f>
        <v>La maison d'Asie</v>
      </c>
      <c r="C385" t="s">
        <v>419</v>
      </c>
      <c r="E385">
        <v>8</v>
      </c>
      <c r="F385" s="3">
        <v>34956</v>
      </c>
      <c r="G385" s="3">
        <v>34984</v>
      </c>
      <c r="H385" s="3">
        <v>34957</v>
      </c>
      <c r="I385">
        <v>1</v>
      </c>
      <c r="J385">
        <v>0.87</v>
      </c>
      <c r="K385" t="s">
        <v>420</v>
      </c>
      <c r="L385" t="s">
        <v>422</v>
      </c>
      <c r="M385" t="s">
        <v>423</v>
      </c>
      <c r="N385" t="s">
        <v>63</v>
      </c>
      <c r="O385">
        <v>31000</v>
      </c>
      <c r="P385" t="s">
        <v>169</v>
      </c>
    </row>
    <row r="386" spans="1:16" x14ac:dyDescent="0.25">
      <c r="A386">
        <v>10632</v>
      </c>
      <c r="B386" s="5" t="str">
        <f>VLOOKUP(C386,Customers!A:C,2,FALSE)</f>
        <v>Die Wandernde Kuh</v>
      </c>
      <c r="C386" t="s">
        <v>732</v>
      </c>
      <c r="E386">
        <v>8</v>
      </c>
      <c r="F386" s="3">
        <v>34956</v>
      </c>
      <c r="G386" s="3">
        <v>34984</v>
      </c>
      <c r="H386" s="3">
        <v>34961</v>
      </c>
      <c r="I386">
        <v>1</v>
      </c>
      <c r="J386">
        <v>41.38</v>
      </c>
      <c r="K386" t="s">
        <v>733</v>
      </c>
      <c r="L386" t="s">
        <v>735</v>
      </c>
      <c r="M386" t="s">
        <v>736</v>
      </c>
      <c r="N386" t="s">
        <v>63</v>
      </c>
      <c r="O386">
        <v>70563</v>
      </c>
      <c r="P386" t="s">
        <v>122</v>
      </c>
    </row>
    <row r="387" spans="1:16" x14ac:dyDescent="0.25">
      <c r="A387">
        <v>10633</v>
      </c>
      <c r="B387" s="5" t="str">
        <f>VLOOKUP(C387,Customers!A:C,2,FALSE)</f>
        <v>Ernst Handel</v>
      </c>
      <c r="C387" t="s">
        <v>264</v>
      </c>
      <c r="E387">
        <v>7</v>
      </c>
      <c r="F387" s="3">
        <v>34957</v>
      </c>
      <c r="G387" s="3">
        <v>34985</v>
      </c>
      <c r="H387" s="3">
        <v>34960</v>
      </c>
      <c r="I387">
        <v>3</v>
      </c>
      <c r="J387">
        <v>477.9</v>
      </c>
      <c r="K387" t="s">
        <v>265</v>
      </c>
      <c r="L387" t="s">
        <v>267</v>
      </c>
      <c r="M387" t="s">
        <v>268</v>
      </c>
      <c r="N387" t="s">
        <v>63</v>
      </c>
      <c r="O387">
        <v>8010</v>
      </c>
      <c r="P387" t="s">
        <v>269</v>
      </c>
    </row>
    <row r="388" spans="1:16" x14ac:dyDescent="0.25">
      <c r="A388">
        <v>10634</v>
      </c>
      <c r="B388" s="5" t="str">
        <f>VLOOKUP(C388,Customers!A:C,2,FALSE)</f>
        <v>Folies gourmandes</v>
      </c>
      <c r="C388" t="s">
        <v>285</v>
      </c>
      <c r="E388">
        <v>4</v>
      </c>
      <c r="F388" s="3">
        <v>34957</v>
      </c>
      <c r="G388" s="3">
        <v>34985</v>
      </c>
      <c r="H388" s="3">
        <v>34963</v>
      </c>
      <c r="I388">
        <v>3</v>
      </c>
      <c r="J388">
        <v>487.38</v>
      </c>
      <c r="K388" t="s">
        <v>286</v>
      </c>
      <c r="L388" t="s">
        <v>289</v>
      </c>
      <c r="M388" t="s">
        <v>290</v>
      </c>
      <c r="N388" t="s">
        <v>63</v>
      </c>
      <c r="O388">
        <v>59000</v>
      </c>
      <c r="P388" t="s">
        <v>169</v>
      </c>
    </row>
    <row r="389" spans="1:16" x14ac:dyDescent="0.25">
      <c r="A389">
        <v>10635</v>
      </c>
      <c r="B389" s="5" t="str">
        <f>VLOOKUP(C389,Customers!A:C,2,FALSE)</f>
        <v>Magazzini Alimentari Riuniti</v>
      </c>
      <c r="C389" t="s">
        <v>478</v>
      </c>
      <c r="E389">
        <v>8</v>
      </c>
      <c r="F389" s="3">
        <v>34960</v>
      </c>
      <c r="G389" s="3">
        <v>34988</v>
      </c>
      <c r="H389" s="3">
        <v>34963</v>
      </c>
      <c r="I389">
        <v>3</v>
      </c>
      <c r="J389">
        <v>47.46</v>
      </c>
      <c r="K389" t="s">
        <v>479</v>
      </c>
      <c r="L389" t="s">
        <v>481</v>
      </c>
      <c r="M389" t="s">
        <v>482</v>
      </c>
      <c r="N389" t="s">
        <v>63</v>
      </c>
      <c r="O389">
        <v>24100</v>
      </c>
      <c r="P389" t="s">
        <v>318</v>
      </c>
    </row>
    <row r="390" spans="1:16" x14ac:dyDescent="0.25">
      <c r="A390">
        <v>10636</v>
      </c>
      <c r="B390" s="5" t="str">
        <f>VLOOKUP(C390,Customers!A:C,2,FALSE)</f>
        <v>Wartian Herkku</v>
      </c>
      <c r="C390" t="s">
        <v>739</v>
      </c>
      <c r="E390">
        <v>4</v>
      </c>
      <c r="F390" s="3">
        <v>34961</v>
      </c>
      <c r="G390" s="3">
        <v>34989</v>
      </c>
      <c r="H390" s="3">
        <v>34968</v>
      </c>
      <c r="I390">
        <v>1</v>
      </c>
      <c r="J390">
        <v>1.1499999999999999</v>
      </c>
      <c r="K390" t="s">
        <v>740</v>
      </c>
      <c r="L390" t="s">
        <v>742</v>
      </c>
      <c r="M390" t="s">
        <v>743</v>
      </c>
      <c r="N390" t="s">
        <v>63</v>
      </c>
      <c r="O390">
        <v>90110</v>
      </c>
      <c r="P390" t="s">
        <v>744</v>
      </c>
    </row>
    <row r="391" spans="1:16" x14ac:dyDescent="0.25">
      <c r="A391">
        <v>10637</v>
      </c>
      <c r="B391" s="5" t="str">
        <f>VLOOKUP(C391,Customers!A:C,2,FALSE)</f>
        <v>Queen Cozinha</v>
      </c>
      <c r="C391" t="s">
        <v>569</v>
      </c>
      <c r="E391">
        <v>6</v>
      </c>
      <c r="F391" s="3">
        <v>34961</v>
      </c>
      <c r="G391" s="3">
        <v>34989</v>
      </c>
      <c r="H391" s="3">
        <v>34968</v>
      </c>
      <c r="I391">
        <v>1</v>
      </c>
      <c r="J391">
        <v>201.29</v>
      </c>
      <c r="K391" t="s">
        <v>570</v>
      </c>
      <c r="L391" t="s">
        <v>572</v>
      </c>
      <c r="M391" t="s">
        <v>231</v>
      </c>
      <c r="N391" t="s">
        <v>232</v>
      </c>
      <c r="O391" t="s">
        <v>573</v>
      </c>
      <c r="P391" t="s">
        <v>234</v>
      </c>
    </row>
    <row r="392" spans="1:16" x14ac:dyDescent="0.25">
      <c r="A392">
        <v>10638</v>
      </c>
      <c r="B392" s="5" t="str">
        <f>VLOOKUP(C392,Customers!A:C,2,FALSE)</f>
        <v>LINO-Delicateses</v>
      </c>
      <c r="C392" t="s">
        <v>463</v>
      </c>
      <c r="E392">
        <v>3</v>
      </c>
      <c r="F392" s="3">
        <v>34962</v>
      </c>
      <c r="G392" s="3">
        <v>34990</v>
      </c>
      <c r="H392" s="3">
        <v>34974</v>
      </c>
      <c r="I392">
        <v>1</v>
      </c>
      <c r="J392">
        <v>158.44</v>
      </c>
      <c r="K392" t="s">
        <v>464</v>
      </c>
      <c r="L392" t="s">
        <v>466</v>
      </c>
      <c r="M392" t="s">
        <v>467</v>
      </c>
      <c r="N392" t="s">
        <v>468</v>
      </c>
      <c r="O392">
        <v>4980</v>
      </c>
      <c r="P392" t="s">
        <v>362</v>
      </c>
    </row>
    <row r="393" spans="1:16" x14ac:dyDescent="0.25">
      <c r="A393">
        <v>10639</v>
      </c>
      <c r="B393" s="5" t="str">
        <f>VLOOKUP(C393,Customers!A:C,2,FALSE)</f>
        <v>Sante Gourmet</v>
      </c>
      <c r="C393" t="s">
        <v>621</v>
      </c>
      <c r="E393">
        <v>7</v>
      </c>
      <c r="F393" s="3">
        <v>34962</v>
      </c>
      <c r="G393" s="3">
        <v>34990</v>
      </c>
      <c r="H393" s="3">
        <v>34969</v>
      </c>
      <c r="I393">
        <v>3</v>
      </c>
      <c r="J393">
        <v>38.64</v>
      </c>
      <c r="K393" t="s">
        <v>622</v>
      </c>
      <c r="L393" t="s">
        <v>624</v>
      </c>
      <c r="M393" t="s">
        <v>625</v>
      </c>
      <c r="N393" t="s">
        <v>63</v>
      </c>
      <c r="O393">
        <v>4110</v>
      </c>
      <c r="P393" t="s">
        <v>626</v>
      </c>
    </row>
    <row r="394" spans="1:16" x14ac:dyDescent="0.25">
      <c r="A394">
        <v>10640</v>
      </c>
      <c r="B394" s="5" t="str">
        <f>VLOOKUP(C394,Customers!A:C,2,FALSE)</f>
        <v>Die Wandernde Kuh</v>
      </c>
      <c r="C394" t="s">
        <v>732</v>
      </c>
      <c r="E394">
        <v>4</v>
      </c>
      <c r="F394" s="3">
        <v>34963</v>
      </c>
      <c r="G394" s="3">
        <v>34991</v>
      </c>
      <c r="H394" s="3">
        <v>34970</v>
      </c>
      <c r="I394">
        <v>1</v>
      </c>
      <c r="J394">
        <v>23.55</v>
      </c>
      <c r="K394" t="s">
        <v>733</v>
      </c>
      <c r="L394" t="s">
        <v>735</v>
      </c>
      <c r="M394" t="s">
        <v>736</v>
      </c>
      <c r="N394" t="s">
        <v>63</v>
      </c>
      <c r="O394">
        <v>70563</v>
      </c>
      <c r="P394" t="s">
        <v>122</v>
      </c>
    </row>
    <row r="395" spans="1:16" x14ac:dyDescent="0.25">
      <c r="A395">
        <v>10641</v>
      </c>
      <c r="B395" s="5" t="str">
        <f>VLOOKUP(C395,Customers!A:C,2,FALSE)</f>
        <v>HILARION-Abastos</v>
      </c>
      <c r="C395" t="s">
        <v>374</v>
      </c>
      <c r="E395">
        <v>4</v>
      </c>
      <c r="F395" s="3">
        <v>34964</v>
      </c>
      <c r="G395" s="3">
        <v>34992</v>
      </c>
      <c r="H395" s="3">
        <v>34968</v>
      </c>
      <c r="I395">
        <v>2</v>
      </c>
      <c r="J395">
        <v>179.61</v>
      </c>
      <c r="K395" t="s">
        <v>375</v>
      </c>
      <c r="L395" t="s">
        <v>377</v>
      </c>
      <c r="M395" t="s">
        <v>378</v>
      </c>
      <c r="N395" t="s">
        <v>379</v>
      </c>
      <c r="O395">
        <v>5022</v>
      </c>
      <c r="P395" t="s">
        <v>362</v>
      </c>
    </row>
    <row r="396" spans="1:16" x14ac:dyDescent="0.25">
      <c r="A396">
        <v>10642</v>
      </c>
      <c r="B396" s="5" t="str">
        <f>VLOOKUP(C396,Customers!A:C,2,FALSE)</f>
        <v>Simons bistro</v>
      </c>
      <c r="C396" t="s">
        <v>643</v>
      </c>
      <c r="E396">
        <v>7</v>
      </c>
      <c r="F396" s="3">
        <v>34964</v>
      </c>
      <c r="G396" s="3">
        <v>34992</v>
      </c>
      <c r="H396" s="3">
        <v>34978</v>
      </c>
      <c r="I396">
        <v>3</v>
      </c>
      <c r="J396">
        <v>41.89</v>
      </c>
      <c r="K396" t="s">
        <v>644</v>
      </c>
      <c r="L396" t="s">
        <v>646</v>
      </c>
      <c r="M396" t="s">
        <v>647</v>
      </c>
      <c r="N396" t="s">
        <v>63</v>
      </c>
      <c r="O396">
        <v>1734</v>
      </c>
      <c r="P396" t="s">
        <v>648</v>
      </c>
    </row>
    <row r="397" spans="1:16" x14ac:dyDescent="0.25">
      <c r="A397">
        <v>10643</v>
      </c>
      <c r="B397" s="5" t="str">
        <f>VLOOKUP(C397,Customers!A:C,2,FALSE)</f>
        <v>Alfreds Futterkiste</v>
      </c>
      <c r="C397" t="s">
        <v>117</v>
      </c>
      <c r="E397">
        <v>6</v>
      </c>
      <c r="F397" s="3">
        <v>34967</v>
      </c>
      <c r="G397" s="3">
        <v>34995</v>
      </c>
      <c r="H397" s="3">
        <v>34975</v>
      </c>
      <c r="I397">
        <v>1</v>
      </c>
      <c r="J397">
        <v>29.46</v>
      </c>
      <c r="K397" t="s">
        <v>118</v>
      </c>
      <c r="L397" t="s">
        <v>120</v>
      </c>
      <c r="M397" t="s">
        <v>121</v>
      </c>
      <c r="N397" t="s">
        <v>63</v>
      </c>
      <c r="O397">
        <v>12209</v>
      </c>
      <c r="P397" t="s">
        <v>122</v>
      </c>
    </row>
    <row r="398" spans="1:16" x14ac:dyDescent="0.25">
      <c r="A398">
        <v>10644</v>
      </c>
      <c r="B398" s="5" t="str">
        <f>VLOOKUP(C398,Customers!A:C,2,FALSE)</f>
        <v>Wellington Importadora</v>
      </c>
      <c r="C398" t="s">
        <v>746</v>
      </c>
      <c r="E398">
        <v>3</v>
      </c>
      <c r="F398" s="3">
        <v>34967</v>
      </c>
      <c r="G398" s="3">
        <v>34995</v>
      </c>
      <c r="H398" s="3">
        <v>34974</v>
      </c>
      <c r="I398">
        <v>2</v>
      </c>
      <c r="J398">
        <v>0.14000000000000001</v>
      </c>
      <c r="K398" t="s">
        <v>747</v>
      </c>
      <c r="L398" t="s">
        <v>749</v>
      </c>
      <c r="M398" t="s">
        <v>750</v>
      </c>
      <c r="N398" t="s">
        <v>232</v>
      </c>
      <c r="O398" t="s">
        <v>751</v>
      </c>
      <c r="P398" t="s">
        <v>234</v>
      </c>
    </row>
    <row r="399" spans="1:16" x14ac:dyDescent="0.25">
      <c r="A399">
        <v>10645</v>
      </c>
      <c r="B399" s="5" t="str">
        <f>VLOOKUP(C399,Customers!A:C,2,FALSE)</f>
        <v>Hanari Carnes</v>
      </c>
      <c r="C399" t="s">
        <v>365</v>
      </c>
      <c r="E399">
        <v>4</v>
      </c>
      <c r="F399" s="3">
        <v>34968</v>
      </c>
      <c r="G399" s="3">
        <v>34996</v>
      </c>
      <c r="H399" s="3">
        <v>34975</v>
      </c>
      <c r="I399">
        <v>1</v>
      </c>
      <c r="J399">
        <v>12.41</v>
      </c>
      <c r="K399" t="s">
        <v>366</v>
      </c>
      <c r="L399" t="s">
        <v>368</v>
      </c>
      <c r="M399" t="s">
        <v>369</v>
      </c>
      <c r="N399" t="s">
        <v>370</v>
      </c>
      <c r="O399" t="s">
        <v>371</v>
      </c>
      <c r="P399" t="s">
        <v>234</v>
      </c>
    </row>
    <row r="400" spans="1:16" x14ac:dyDescent="0.25">
      <c r="A400">
        <v>10646</v>
      </c>
      <c r="B400" s="5" t="str">
        <f>VLOOKUP(C400,Customers!A:C,2,FALSE)</f>
        <v>Hungry Owl All-Night Grocers</v>
      </c>
      <c r="C400" t="s">
        <v>389</v>
      </c>
      <c r="E400">
        <v>9</v>
      </c>
      <c r="F400" s="3">
        <v>34969</v>
      </c>
      <c r="G400" s="3">
        <v>35011</v>
      </c>
      <c r="H400" s="3">
        <v>34976</v>
      </c>
      <c r="I400">
        <v>3</v>
      </c>
      <c r="J400">
        <v>142.33000000000001</v>
      </c>
      <c r="K400" t="s">
        <v>390</v>
      </c>
      <c r="L400" t="s">
        <v>392</v>
      </c>
      <c r="M400" t="s">
        <v>393</v>
      </c>
      <c r="N400" t="s">
        <v>394</v>
      </c>
      <c r="O400" t="s">
        <v>63</v>
      </c>
      <c r="P400" t="s">
        <v>395</v>
      </c>
    </row>
    <row r="401" spans="1:16" x14ac:dyDescent="0.25">
      <c r="A401">
        <v>10647</v>
      </c>
      <c r="B401" s="5" t="str">
        <f>VLOOKUP(C401,Customers!A:C,2,FALSE)</f>
        <v>Que Delicia</v>
      </c>
      <c r="C401" t="s">
        <v>562</v>
      </c>
      <c r="E401">
        <v>4</v>
      </c>
      <c r="F401" s="3">
        <v>34969</v>
      </c>
      <c r="G401" s="3">
        <v>34983</v>
      </c>
      <c r="H401" s="3">
        <v>34976</v>
      </c>
      <c r="I401">
        <v>2</v>
      </c>
      <c r="J401">
        <v>45.54</v>
      </c>
      <c r="K401" t="s">
        <v>563</v>
      </c>
      <c r="L401" t="s">
        <v>565</v>
      </c>
      <c r="M401" t="s">
        <v>369</v>
      </c>
      <c r="N401" t="s">
        <v>370</v>
      </c>
      <c r="O401" t="s">
        <v>566</v>
      </c>
      <c r="P401" t="s">
        <v>234</v>
      </c>
    </row>
    <row r="402" spans="1:16" x14ac:dyDescent="0.25">
      <c r="A402">
        <v>10648</v>
      </c>
      <c r="B402" s="5" t="str">
        <f>VLOOKUP(C402,Customers!A:C,2,FALSE)</f>
        <v>Ricardo Adocicados</v>
      </c>
      <c r="C402" t="s">
        <v>603</v>
      </c>
      <c r="E402">
        <v>5</v>
      </c>
      <c r="F402" s="3">
        <v>34970</v>
      </c>
      <c r="G402" s="3">
        <v>35012</v>
      </c>
      <c r="H402" s="3">
        <v>34982</v>
      </c>
      <c r="I402">
        <v>2</v>
      </c>
      <c r="J402">
        <v>14.25</v>
      </c>
      <c r="K402" t="s">
        <v>604</v>
      </c>
      <c r="L402" t="s">
        <v>606</v>
      </c>
      <c r="M402" t="s">
        <v>369</v>
      </c>
      <c r="N402" t="s">
        <v>370</v>
      </c>
      <c r="O402" t="s">
        <v>607</v>
      </c>
      <c r="P402" t="s">
        <v>234</v>
      </c>
    </row>
    <row r="403" spans="1:16" x14ac:dyDescent="0.25">
      <c r="A403">
        <v>10649</v>
      </c>
      <c r="B403" s="5" t="str">
        <f>VLOOKUP(C403,Customers!A:C,2,FALSE)</f>
        <v>Maison Dewey</v>
      </c>
      <c r="C403" t="s">
        <v>485</v>
      </c>
      <c r="E403">
        <v>5</v>
      </c>
      <c r="F403" s="3">
        <v>34970</v>
      </c>
      <c r="G403" s="3">
        <v>34998</v>
      </c>
      <c r="H403" s="3">
        <v>34971</v>
      </c>
      <c r="I403">
        <v>3</v>
      </c>
      <c r="J403">
        <v>6.2</v>
      </c>
      <c r="K403" t="s">
        <v>486</v>
      </c>
      <c r="L403" t="s">
        <v>488</v>
      </c>
      <c r="M403" t="s">
        <v>489</v>
      </c>
      <c r="N403" t="s">
        <v>63</v>
      </c>
      <c r="O403" t="s">
        <v>490</v>
      </c>
      <c r="P403" t="s">
        <v>491</v>
      </c>
    </row>
    <row r="404" spans="1:16" x14ac:dyDescent="0.25">
      <c r="A404">
        <v>10650</v>
      </c>
      <c r="B404" s="5" t="str">
        <f>VLOOKUP(C404,Customers!A:C,2,FALSE)</f>
        <v>Familia Arquibaldo</v>
      </c>
      <c r="C404" t="s">
        <v>272</v>
      </c>
      <c r="E404">
        <v>5</v>
      </c>
      <c r="F404" s="3">
        <v>34971</v>
      </c>
      <c r="G404" s="3">
        <v>34999</v>
      </c>
      <c r="H404" s="3">
        <v>34976</v>
      </c>
      <c r="I404">
        <v>3</v>
      </c>
      <c r="J404">
        <v>176.81</v>
      </c>
      <c r="K404" t="s">
        <v>273</v>
      </c>
      <c r="L404" t="s">
        <v>276</v>
      </c>
      <c r="M404" t="s">
        <v>231</v>
      </c>
      <c r="N404" t="s">
        <v>232</v>
      </c>
      <c r="O404" t="s">
        <v>277</v>
      </c>
      <c r="P404" t="s">
        <v>234</v>
      </c>
    </row>
    <row r="405" spans="1:16" x14ac:dyDescent="0.25">
      <c r="A405">
        <v>10651</v>
      </c>
      <c r="B405" s="5" t="str">
        <f>VLOOKUP(C405,Customers!A:C,2,FALSE)</f>
        <v>Die Wandernde Kuh</v>
      </c>
      <c r="C405" t="s">
        <v>732</v>
      </c>
      <c r="E405">
        <v>8</v>
      </c>
      <c r="F405" s="3">
        <v>34974</v>
      </c>
      <c r="G405" s="3">
        <v>35002</v>
      </c>
      <c r="H405" s="3">
        <v>34984</v>
      </c>
      <c r="I405">
        <v>2</v>
      </c>
      <c r="J405">
        <v>20.6</v>
      </c>
      <c r="K405" t="s">
        <v>733</v>
      </c>
      <c r="L405" t="s">
        <v>735</v>
      </c>
      <c r="M405" t="s">
        <v>736</v>
      </c>
      <c r="N405" t="s">
        <v>63</v>
      </c>
      <c r="O405">
        <v>70563</v>
      </c>
      <c r="P405" t="s">
        <v>122</v>
      </c>
    </row>
    <row r="406" spans="1:16" x14ac:dyDescent="0.25">
      <c r="A406">
        <v>10652</v>
      </c>
      <c r="B406" s="5" t="str">
        <f>VLOOKUP(C406,Customers!A:C,2,FALSE)</f>
        <v>Gourmet Lanchonetes</v>
      </c>
      <c r="C406" t="s">
        <v>342</v>
      </c>
      <c r="E406">
        <v>4</v>
      </c>
      <c r="F406" s="3">
        <v>34974</v>
      </c>
      <c r="G406" s="3">
        <v>35002</v>
      </c>
      <c r="H406" s="3">
        <v>34981</v>
      </c>
      <c r="I406">
        <v>2</v>
      </c>
      <c r="J406">
        <v>7.14</v>
      </c>
      <c r="K406" t="s">
        <v>343</v>
      </c>
      <c r="L406" t="s">
        <v>345</v>
      </c>
      <c r="M406" t="s">
        <v>346</v>
      </c>
      <c r="N406" t="s">
        <v>232</v>
      </c>
      <c r="O406" t="s">
        <v>347</v>
      </c>
      <c r="P406" t="s">
        <v>234</v>
      </c>
    </row>
    <row r="407" spans="1:16" x14ac:dyDescent="0.25">
      <c r="A407">
        <v>10653</v>
      </c>
      <c r="B407" s="5" t="str">
        <f>VLOOKUP(C407,Customers!A:C,2,FALSE)</f>
        <v>Frankenversand</v>
      </c>
      <c r="C407" t="s">
        <v>300</v>
      </c>
      <c r="E407">
        <v>1</v>
      </c>
      <c r="F407" s="3">
        <v>34975</v>
      </c>
      <c r="G407" s="3">
        <v>35003</v>
      </c>
      <c r="H407" s="3">
        <v>34992</v>
      </c>
      <c r="I407">
        <v>1</v>
      </c>
      <c r="J407">
        <v>93.25</v>
      </c>
      <c r="K407" t="s">
        <v>301</v>
      </c>
      <c r="L407" t="s">
        <v>303</v>
      </c>
      <c r="M407" t="s">
        <v>304</v>
      </c>
      <c r="N407" t="s">
        <v>63</v>
      </c>
      <c r="O407">
        <v>80805</v>
      </c>
      <c r="P407" t="s">
        <v>122</v>
      </c>
    </row>
    <row r="408" spans="1:16" x14ac:dyDescent="0.25">
      <c r="A408">
        <v>10654</v>
      </c>
      <c r="B408" s="5" t="str">
        <f>VLOOKUP(C408,Customers!A:C,2,FALSE)</f>
        <v>Berglunds snabbkop</v>
      </c>
      <c r="C408" t="s">
        <v>146</v>
      </c>
      <c r="E408">
        <v>5</v>
      </c>
      <c r="F408" s="3">
        <v>34975</v>
      </c>
      <c r="G408" s="3">
        <v>35003</v>
      </c>
      <c r="H408" s="3">
        <v>34984</v>
      </c>
      <c r="I408">
        <v>1</v>
      </c>
      <c r="J408">
        <v>55.26</v>
      </c>
      <c r="K408" t="s">
        <v>147</v>
      </c>
      <c r="L408" t="s">
        <v>150</v>
      </c>
      <c r="M408" t="s">
        <v>151</v>
      </c>
      <c r="N408" t="s">
        <v>63</v>
      </c>
      <c r="O408" t="s">
        <v>152</v>
      </c>
      <c r="P408" t="s">
        <v>153</v>
      </c>
    </row>
    <row r="409" spans="1:16" x14ac:dyDescent="0.25">
      <c r="A409">
        <v>10655</v>
      </c>
      <c r="B409" s="5" t="str">
        <f>VLOOKUP(C409,Customers!A:C,2,FALSE)</f>
        <v>Reggiani Caseifici</v>
      </c>
      <c r="C409" t="s">
        <v>596</v>
      </c>
      <c r="E409">
        <v>1</v>
      </c>
      <c r="F409" s="3">
        <v>34976</v>
      </c>
      <c r="G409" s="3">
        <v>35004</v>
      </c>
      <c r="H409" s="3">
        <v>34984</v>
      </c>
      <c r="I409">
        <v>2</v>
      </c>
      <c r="J409">
        <v>4.41</v>
      </c>
      <c r="K409" t="s">
        <v>597</v>
      </c>
      <c r="L409" t="s">
        <v>599</v>
      </c>
      <c r="M409" t="s">
        <v>600</v>
      </c>
      <c r="N409" t="s">
        <v>63</v>
      </c>
      <c r="O409">
        <v>42100</v>
      </c>
      <c r="P409" t="s">
        <v>318</v>
      </c>
    </row>
    <row r="410" spans="1:16" x14ac:dyDescent="0.25">
      <c r="A410">
        <v>10656</v>
      </c>
      <c r="B410" s="5" t="str">
        <f>VLOOKUP(C410,Customers!A:C,2,FALSE)</f>
        <v>Great Lakes Food Market</v>
      </c>
      <c r="C410" t="s">
        <v>349</v>
      </c>
      <c r="E410">
        <v>6</v>
      </c>
      <c r="F410" s="3">
        <v>34977</v>
      </c>
      <c r="G410" s="3">
        <v>35005</v>
      </c>
      <c r="H410" s="3">
        <v>34983</v>
      </c>
      <c r="I410">
        <v>1</v>
      </c>
      <c r="J410">
        <v>57.15</v>
      </c>
      <c r="K410" t="s">
        <v>350</v>
      </c>
      <c r="L410" t="s">
        <v>352</v>
      </c>
      <c r="M410" t="s">
        <v>353</v>
      </c>
      <c r="N410" t="s">
        <v>354</v>
      </c>
      <c r="O410">
        <v>97403</v>
      </c>
      <c r="P410" t="s">
        <v>52</v>
      </c>
    </row>
    <row r="411" spans="1:16" x14ac:dyDescent="0.25">
      <c r="A411">
        <v>10657</v>
      </c>
      <c r="B411" s="5" t="str">
        <f>VLOOKUP(C411,Customers!A:C,2,FALSE)</f>
        <v>Save-a-lot Markets</v>
      </c>
      <c r="C411" t="s">
        <v>629</v>
      </c>
      <c r="E411">
        <v>2</v>
      </c>
      <c r="F411" s="3">
        <v>34977</v>
      </c>
      <c r="G411" s="3">
        <v>35005</v>
      </c>
      <c r="H411" s="3">
        <v>34988</v>
      </c>
      <c r="I411">
        <v>2</v>
      </c>
      <c r="J411">
        <v>352.69</v>
      </c>
      <c r="K411" t="s">
        <v>630</v>
      </c>
      <c r="L411" t="s">
        <v>632</v>
      </c>
      <c r="M411" t="s">
        <v>633</v>
      </c>
      <c r="N411" t="s">
        <v>634</v>
      </c>
      <c r="O411">
        <v>83720</v>
      </c>
      <c r="P411" t="s">
        <v>52</v>
      </c>
    </row>
    <row r="412" spans="1:16" x14ac:dyDescent="0.25">
      <c r="A412">
        <v>10658</v>
      </c>
      <c r="B412" s="5" t="str">
        <f>VLOOKUP(C412,Customers!A:C,2,FALSE)</f>
        <v>QUICK-Stop</v>
      </c>
      <c r="C412" t="s">
        <v>575</v>
      </c>
      <c r="E412">
        <v>4</v>
      </c>
      <c r="F412" s="3">
        <v>34978</v>
      </c>
      <c r="G412" s="3">
        <v>35006</v>
      </c>
      <c r="H412" s="3">
        <v>34981</v>
      </c>
      <c r="I412">
        <v>1</v>
      </c>
      <c r="J412">
        <v>364.15</v>
      </c>
      <c r="K412" t="s">
        <v>576</v>
      </c>
      <c r="L412" t="s">
        <v>578</v>
      </c>
      <c r="M412" t="s">
        <v>579</v>
      </c>
      <c r="N412" t="s">
        <v>63</v>
      </c>
      <c r="O412">
        <v>1307</v>
      </c>
      <c r="P412" t="s">
        <v>122</v>
      </c>
    </row>
    <row r="413" spans="1:16" x14ac:dyDescent="0.25">
      <c r="A413">
        <v>10659</v>
      </c>
      <c r="B413" s="5" t="str">
        <f>VLOOKUP(C413,Customers!A:C,2,FALSE)</f>
        <v>Queen Cozinha</v>
      </c>
      <c r="C413" t="s">
        <v>569</v>
      </c>
      <c r="E413">
        <v>7</v>
      </c>
      <c r="F413" s="3">
        <v>34978</v>
      </c>
      <c r="G413" s="3">
        <v>35006</v>
      </c>
      <c r="H413" s="3">
        <v>34983</v>
      </c>
      <c r="I413">
        <v>2</v>
      </c>
      <c r="J413">
        <v>105.81</v>
      </c>
      <c r="K413" t="s">
        <v>570</v>
      </c>
      <c r="L413" t="s">
        <v>572</v>
      </c>
      <c r="M413" t="s">
        <v>231</v>
      </c>
      <c r="N413" t="s">
        <v>232</v>
      </c>
      <c r="O413" t="s">
        <v>573</v>
      </c>
      <c r="P413" t="s">
        <v>234</v>
      </c>
    </row>
    <row r="414" spans="1:16" ht="30" x14ac:dyDescent="0.25">
      <c r="A414">
        <v>10660</v>
      </c>
      <c r="B414" s="5" t="str">
        <f>VLOOKUP(C414,Customers!A:C,2,FALSE)</f>
        <v>Hungry Coyote Import Store</v>
      </c>
      <c r="C414" t="s">
        <v>382</v>
      </c>
      <c r="E414">
        <v>8</v>
      </c>
      <c r="F414" s="3">
        <v>34981</v>
      </c>
      <c r="G414" s="3">
        <v>35009</v>
      </c>
      <c r="H414" s="3">
        <v>35018</v>
      </c>
      <c r="I414">
        <v>1</v>
      </c>
      <c r="J414">
        <v>111.29</v>
      </c>
      <c r="K414" t="s">
        <v>383</v>
      </c>
      <c r="L414" s="1" t="s">
        <v>385</v>
      </c>
      <c r="M414" t="s">
        <v>386</v>
      </c>
      <c r="N414" t="s">
        <v>354</v>
      </c>
      <c r="O414">
        <v>97827</v>
      </c>
      <c r="P414" t="s">
        <v>52</v>
      </c>
    </row>
    <row r="415" spans="1:16" x14ac:dyDescent="0.25">
      <c r="A415">
        <v>10661</v>
      </c>
      <c r="B415" s="5" t="str">
        <f>VLOOKUP(C415,Customers!A:C,2,FALSE)</f>
        <v>Hungry Owl All-Night Grocers</v>
      </c>
      <c r="C415" t="s">
        <v>389</v>
      </c>
      <c r="E415">
        <v>7</v>
      </c>
      <c r="F415" s="3">
        <v>34982</v>
      </c>
      <c r="G415" s="3">
        <v>35010</v>
      </c>
      <c r="H415" s="3">
        <v>34988</v>
      </c>
      <c r="I415">
        <v>3</v>
      </c>
      <c r="J415">
        <v>17.55</v>
      </c>
      <c r="K415" t="s">
        <v>390</v>
      </c>
      <c r="L415" t="s">
        <v>392</v>
      </c>
      <c r="M415" t="s">
        <v>393</v>
      </c>
      <c r="N415" t="s">
        <v>394</v>
      </c>
      <c r="O415" t="s">
        <v>63</v>
      </c>
      <c r="P415" t="s">
        <v>395</v>
      </c>
    </row>
    <row r="416" spans="1:16" x14ac:dyDescent="0.25">
      <c r="A416">
        <v>10662</v>
      </c>
      <c r="B416" s="5" t="str">
        <f>VLOOKUP(C416,Customers!A:C,2,FALSE)</f>
        <v>Lonesome Pine Restaurant</v>
      </c>
      <c r="C416" t="s">
        <v>471</v>
      </c>
      <c r="E416">
        <v>3</v>
      </c>
      <c r="F416" s="3">
        <v>34982</v>
      </c>
      <c r="G416" s="3">
        <v>35010</v>
      </c>
      <c r="H416" s="3">
        <v>34991</v>
      </c>
      <c r="I416">
        <v>2</v>
      </c>
      <c r="J416">
        <v>1.28</v>
      </c>
      <c r="K416" t="s">
        <v>472</v>
      </c>
      <c r="L416" t="s">
        <v>474</v>
      </c>
      <c r="M416" t="s">
        <v>475</v>
      </c>
      <c r="N416" t="s">
        <v>354</v>
      </c>
      <c r="O416">
        <v>97219</v>
      </c>
      <c r="P416" t="s">
        <v>52</v>
      </c>
    </row>
    <row r="417" spans="1:16" x14ac:dyDescent="0.25">
      <c r="A417">
        <v>10663</v>
      </c>
      <c r="B417" s="5" t="str">
        <f>VLOOKUP(C417,Customers!A:C,2,FALSE)</f>
        <v>Bon app'</v>
      </c>
      <c r="C417" t="s">
        <v>180</v>
      </c>
      <c r="E417">
        <v>2</v>
      </c>
      <c r="F417" s="3">
        <v>34983</v>
      </c>
      <c r="G417" s="3">
        <v>34997</v>
      </c>
      <c r="H417" s="3">
        <v>35006</v>
      </c>
      <c r="I417">
        <v>2</v>
      </c>
      <c r="J417">
        <v>113.15</v>
      </c>
      <c r="K417" t="s">
        <v>181</v>
      </c>
      <c r="L417" t="s">
        <v>183</v>
      </c>
      <c r="M417" t="s">
        <v>184</v>
      </c>
      <c r="N417" t="s">
        <v>63</v>
      </c>
      <c r="O417">
        <v>13008</v>
      </c>
      <c r="P417" t="s">
        <v>169</v>
      </c>
    </row>
    <row r="418" spans="1:16" x14ac:dyDescent="0.25">
      <c r="A418">
        <v>10664</v>
      </c>
      <c r="B418" s="5" t="str">
        <f>VLOOKUP(C418,Customers!A:C,2,FALSE)</f>
        <v>Furia Bacalhau e Frutos do Mar</v>
      </c>
      <c r="C418" t="s">
        <v>321</v>
      </c>
      <c r="E418">
        <v>1</v>
      </c>
      <c r="F418" s="3">
        <v>34983</v>
      </c>
      <c r="G418" s="3">
        <v>35011</v>
      </c>
      <c r="H418" s="3">
        <v>34992</v>
      </c>
      <c r="I418">
        <v>3</v>
      </c>
      <c r="J418">
        <v>1.27</v>
      </c>
      <c r="K418" t="s">
        <v>322</v>
      </c>
      <c r="L418" t="s">
        <v>324</v>
      </c>
      <c r="M418" t="s">
        <v>325</v>
      </c>
      <c r="N418" t="s">
        <v>63</v>
      </c>
      <c r="O418">
        <v>1675</v>
      </c>
      <c r="P418" t="s">
        <v>326</v>
      </c>
    </row>
    <row r="419" spans="1:16" x14ac:dyDescent="0.25">
      <c r="A419">
        <v>10665</v>
      </c>
      <c r="B419" s="5" t="str">
        <f>VLOOKUP(C419,Customers!A:C,2,FALSE)</f>
        <v>Lonesome Pine Restaurant</v>
      </c>
      <c r="C419" t="s">
        <v>471</v>
      </c>
      <c r="E419">
        <v>1</v>
      </c>
      <c r="F419" s="3">
        <v>34984</v>
      </c>
      <c r="G419" s="3">
        <v>35012</v>
      </c>
      <c r="H419" s="3">
        <v>34990</v>
      </c>
      <c r="I419">
        <v>2</v>
      </c>
      <c r="J419">
        <v>26.31</v>
      </c>
      <c r="K419" t="s">
        <v>472</v>
      </c>
      <c r="L419" t="s">
        <v>474</v>
      </c>
      <c r="M419" t="s">
        <v>475</v>
      </c>
      <c r="N419" t="s">
        <v>354</v>
      </c>
      <c r="O419">
        <v>97219</v>
      </c>
      <c r="P419" t="s">
        <v>52</v>
      </c>
    </row>
    <row r="420" spans="1:16" x14ac:dyDescent="0.25">
      <c r="A420">
        <v>10666</v>
      </c>
      <c r="B420" s="5" t="str">
        <f>VLOOKUP(C420,Customers!A:C,2,FALSE)</f>
        <v>Richter Supermarkt</v>
      </c>
      <c r="C420" t="s">
        <v>609</v>
      </c>
      <c r="E420">
        <v>7</v>
      </c>
      <c r="F420" s="3">
        <v>34985</v>
      </c>
      <c r="G420" s="3">
        <v>35013</v>
      </c>
      <c r="H420" s="3">
        <v>34995</v>
      </c>
      <c r="I420">
        <v>2</v>
      </c>
      <c r="J420">
        <v>232.42</v>
      </c>
      <c r="K420" t="s">
        <v>610</v>
      </c>
      <c r="L420" t="s">
        <v>792</v>
      </c>
      <c r="M420" t="s">
        <v>613</v>
      </c>
      <c r="N420" t="s">
        <v>63</v>
      </c>
      <c r="O420">
        <v>1204</v>
      </c>
      <c r="P420" t="s">
        <v>224</v>
      </c>
    </row>
    <row r="421" spans="1:16" x14ac:dyDescent="0.25">
      <c r="A421">
        <v>10667</v>
      </c>
      <c r="B421" s="5" t="str">
        <f>VLOOKUP(C421,Customers!A:C,2,FALSE)</f>
        <v>Ernst Handel</v>
      </c>
      <c r="C421" t="s">
        <v>264</v>
      </c>
      <c r="E421">
        <v>7</v>
      </c>
      <c r="F421" s="3">
        <v>34985</v>
      </c>
      <c r="G421" s="3">
        <v>35013</v>
      </c>
      <c r="H421" s="3">
        <v>34992</v>
      </c>
      <c r="I421">
        <v>1</v>
      </c>
      <c r="J421">
        <v>78.09</v>
      </c>
      <c r="K421" t="s">
        <v>265</v>
      </c>
      <c r="L421" t="s">
        <v>267</v>
      </c>
      <c r="M421" t="s">
        <v>268</v>
      </c>
      <c r="N421" t="s">
        <v>63</v>
      </c>
      <c r="O421">
        <v>8010</v>
      </c>
      <c r="P421" t="s">
        <v>269</v>
      </c>
    </row>
    <row r="422" spans="1:16" x14ac:dyDescent="0.25">
      <c r="A422">
        <v>10668</v>
      </c>
      <c r="B422" s="5" t="str">
        <f>VLOOKUP(C422,Customers!A:C,2,FALSE)</f>
        <v>Die Wandernde Kuh</v>
      </c>
      <c r="C422" t="s">
        <v>732</v>
      </c>
      <c r="E422">
        <v>1</v>
      </c>
      <c r="F422" s="3">
        <v>34988</v>
      </c>
      <c r="G422" s="3">
        <v>35016</v>
      </c>
      <c r="H422" s="3">
        <v>34996</v>
      </c>
      <c r="I422">
        <v>2</v>
      </c>
      <c r="J422">
        <v>47.22</v>
      </c>
      <c r="K422" t="s">
        <v>733</v>
      </c>
      <c r="L422" t="s">
        <v>735</v>
      </c>
      <c r="M422" t="s">
        <v>736</v>
      </c>
      <c r="N422" t="s">
        <v>63</v>
      </c>
      <c r="O422">
        <v>70563</v>
      </c>
      <c r="P422" t="s">
        <v>122</v>
      </c>
    </row>
    <row r="423" spans="1:16" x14ac:dyDescent="0.25">
      <c r="A423">
        <v>10669</v>
      </c>
      <c r="B423" s="5" t="str">
        <f>VLOOKUP(C423,Customers!A:C,2,FALSE)</f>
        <v>Simons bistro</v>
      </c>
      <c r="C423" t="s">
        <v>643</v>
      </c>
      <c r="E423">
        <v>2</v>
      </c>
      <c r="F423" s="3">
        <v>34988</v>
      </c>
      <c r="G423" s="3">
        <v>35016</v>
      </c>
      <c r="H423" s="3">
        <v>34995</v>
      </c>
      <c r="I423">
        <v>1</v>
      </c>
      <c r="J423">
        <v>24.39</v>
      </c>
      <c r="K423" t="s">
        <v>644</v>
      </c>
      <c r="L423" t="s">
        <v>646</v>
      </c>
      <c r="M423" t="s">
        <v>647</v>
      </c>
      <c r="N423" t="s">
        <v>63</v>
      </c>
      <c r="O423">
        <v>1734</v>
      </c>
      <c r="P423" t="s">
        <v>648</v>
      </c>
    </row>
    <row r="424" spans="1:16" x14ac:dyDescent="0.25">
      <c r="A424">
        <v>10670</v>
      </c>
      <c r="B424" s="5" t="str">
        <f>VLOOKUP(C424,Customers!A:C,2,FALSE)</f>
        <v>Frankenversand</v>
      </c>
      <c r="C424" t="s">
        <v>300</v>
      </c>
      <c r="E424">
        <v>4</v>
      </c>
      <c r="F424" s="3">
        <v>34989</v>
      </c>
      <c r="G424" s="3">
        <v>35017</v>
      </c>
      <c r="H424" s="3">
        <v>34991</v>
      </c>
      <c r="I424">
        <v>1</v>
      </c>
      <c r="J424">
        <v>203.48</v>
      </c>
      <c r="K424" t="s">
        <v>301</v>
      </c>
      <c r="L424" t="s">
        <v>303</v>
      </c>
      <c r="M424" t="s">
        <v>304</v>
      </c>
      <c r="N424" t="s">
        <v>63</v>
      </c>
      <c r="O424">
        <v>80805</v>
      </c>
      <c r="P424" t="s">
        <v>122</v>
      </c>
    </row>
    <row r="425" spans="1:16" x14ac:dyDescent="0.25">
      <c r="A425">
        <v>10671</v>
      </c>
      <c r="B425" s="5" t="str">
        <f>VLOOKUP(C425,Customers!A:C,2,FALSE)</f>
        <v>France restauration</v>
      </c>
      <c r="C425" t="s">
        <v>307</v>
      </c>
      <c r="E425">
        <v>1</v>
      </c>
      <c r="F425" s="3">
        <v>34990</v>
      </c>
      <c r="G425" s="3">
        <v>35018</v>
      </c>
      <c r="H425" s="3">
        <v>34997</v>
      </c>
      <c r="I425">
        <v>1</v>
      </c>
      <c r="J425">
        <v>30.34</v>
      </c>
      <c r="K425" t="s">
        <v>308</v>
      </c>
      <c r="L425" t="s">
        <v>310</v>
      </c>
      <c r="M425" t="s">
        <v>254</v>
      </c>
      <c r="N425" t="s">
        <v>63</v>
      </c>
      <c r="O425">
        <v>44000</v>
      </c>
      <c r="P425" t="s">
        <v>169</v>
      </c>
    </row>
    <row r="426" spans="1:16" x14ac:dyDescent="0.25">
      <c r="A426">
        <v>10672</v>
      </c>
      <c r="B426" s="5" t="str">
        <f>VLOOKUP(C426,Customers!A:C,2,FALSE)</f>
        <v>Berglunds snabbkop</v>
      </c>
      <c r="C426" t="s">
        <v>146</v>
      </c>
      <c r="E426">
        <v>9</v>
      </c>
      <c r="F426" s="3">
        <v>34990</v>
      </c>
      <c r="G426" s="3">
        <v>35004</v>
      </c>
      <c r="H426" s="3">
        <v>34999</v>
      </c>
      <c r="I426">
        <v>2</v>
      </c>
      <c r="J426">
        <v>95.75</v>
      </c>
      <c r="K426" t="s">
        <v>147</v>
      </c>
      <c r="L426" t="s">
        <v>150</v>
      </c>
      <c r="M426" t="s">
        <v>151</v>
      </c>
      <c r="N426" t="s">
        <v>63</v>
      </c>
      <c r="O426" t="s">
        <v>152</v>
      </c>
      <c r="P426" t="s">
        <v>153</v>
      </c>
    </row>
    <row r="427" spans="1:16" x14ac:dyDescent="0.25">
      <c r="A427">
        <v>10673</v>
      </c>
      <c r="B427" s="5" t="str">
        <f>VLOOKUP(C427,Customers!A:C,2,FALSE)</f>
        <v>Wilman Kala</v>
      </c>
      <c r="C427" t="s">
        <v>759</v>
      </c>
      <c r="E427">
        <v>2</v>
      </c>
      <c r="F427" s="3">
        <v>34991</v>
      </c>
      <c r="G427" s="3">
        <v>35019</v>
      </c>
      <c r="H427" s="3">
        <v>34992</v>
      </c>
      <c r="I427">
        <v>1</v>
      </c>
      <c r="J427">
        <v>22.76</v>
      </c>
      <c r="K427" t="s">
        <v>760</v>
      </c>
      <c r="L427" t="s">
        <v>763</v>
      </c>
      <c r="M427" t="s">
        <v>764</v>
      </c>
      <c r="N427" t="s">
        <v>63</v>
      </c>
      <c r="O427">
        <v>21240</v>
      </c>
      <c r="P427" t="s">
        <v>744</v>
      </c>
    </row>
    <row r="428" spans="1:16" ht="30" x14ac:dyDescent="0.25">
      <c r="A428">
        <v>10674</v>
      </c>
      <c r="B428" s="5" t="str">
        <f>VLOOKUP(C428,Customers!A:C,2,FALSE)</f>
        <v>Island Trading</v>
      </c>
      <c r="C428" t="s">
        <v>398</v>
      </c>
      <c r="E428">
        <v>4</v>
      </c>
      <c r="F428" s="3">
        <v>34991</v>
      </c>
      <c r="G428" s="3">
        <v>35019</v>
      </c>
      <c r="H428" s="3">
        <v>35003</v>
      </c>
      <c r="I428">
        <v>2</v>
      </c>
      <c r="J428">
        <v>0.9</v>
      </c>
      <c r="K428" t="s">
        <v>399</v>
      </c>
      <c r="L428" s="1" t="s">
        <v>401</v>
      </c>
      <c r="M428" t="s">
        <v>402</v>
      </c>
      <c r="N428" t="s">
        <v>403</v>
      </c>
      <c r="O428" t="s">
        <v>404</v>
      </c>
      <c r="P428" t="s">
        <v>84</v>
      </c>
    </row>
    <row r="429" spans="1:16" x14ac:dyDescent="0.25">
      <c r="A429">
        <v>10675</v>
      </c>
      <c r="B429" s="5" t="str">
        <f>VLOOKUP(C429,Customers!A:C,2,FALSE)</f>
        <v>Frankenversand</v>
      </c>
      <c r="C429" t="s">
        <v>300</v>
      </c>
      <c r="E429">
        <v>5</v>
      </c>
      <c r="F429" s="3">
        <v>34992</v>
      </c>
      <c r="G429" s="3">
        <v>35020</v>
      </c>
      <c r="H429" s="3">
        <v>34996</v>
      </c>
      <c r="I429">
        <v>2</v>
      </c>
      <c r="J429">
        <v>31.85</v>
      </c>
      <c r="K429" t="s">
        <v>301</v>
      </c>
      <c r="L429" t="s">
        <v>303</v>
      </c>
      <c r="M429" t="s">
        <v>304</v>
      </c>
      <c r="N429" t="s">
        <v>63</v>
      </c>
      <c r="O429">
        <v>80805</v>
      </c>
      <c r="P429" t="s">
        <v>122</v>
      </c>
    </row>
    <row r="430" spans="1:16" x14ac:dyDescent="0.25">
      <c r="A430">
        <v>10676</v>
      </c>
      <c r="B430" s="5" t="str">
        <f>VLOOKUP(C430,Customers!A:C,2,FALSE)</f>
        <v>Tortuga Restaurante</v>
      </c>
      <c r="C430" t="s">
        <v>693</v>
      </c>
      <c r="E430">
        <v>2</v>
      </c>
      <c r="F430" s="3">
        <v>34995</v>
      </c>
      <c r="G430" s="3">
        <v>35023</v>
      </c>
      <c r="H430" s="3">
        <v>35002</v>
      </c>
      <c r="I430">
        <v>2</v>
      </c>
      <c r="J430">
        <v>2.0099999999999998</v>
      </c>
      <c r="K430" t="s">
        <v>694</v>
      </c>
      <c r="L430" t="s">
        <v>696</v>
      </c>
      <c r="M430" t="s">
        <v>130</v>
      </c>
      <c r="N430" t="s">
        <v>63</v>
      </c>
      <c r="O430">
        <v>5033</v>
      </c>
      <c r="P430" t="s">
        <v>131</v>
      </c>
    </row>
    <row r="431" spans="1:16" x14ac:dyDescent="0.25">
      <c r="A431">
        <v>10677</v>
      </c>
      <c r="B431" s="5" t="str">
        <f>VLOOKUP(C431,Customers!A:C,2,FALSE)</f>
        <v>Antonio Moreno Taqueria</v>
      </c>
      <c r="C431" t="s">
        <v>134</v>
      </c>
      <c r="E431">
        <v>1</v>
      </c>
      <c r="F431" s="3">
        <v>34995</v>
      </c>
      <c r="G431" s="3">
        <v>35023</v>
      </c>
      <c r="H431" s="3">
        <v>34999</v>
      </c>
      <c r="I431">
        <v>3</v>
      </c>
      <c r="J431">
        <v>4.03</v>
      </c>
      <c r="K431" t="s">
        <v>135</v>
      </c>
      <c r="L431" t="s">
        <v>137</v>
      </c>
      <c r="M431" t="s">
        <v>130</v>
      </c>
      <c r="N431" t="s">
        <v>63</v>
      </c>
      <c r="O431">
        <v>5023</v>
      </c>
      <c r="P431" t="s">
        <v>131</v>
      </c>
    </row>
    <row r="432" spans="1:16" x14ac:dyDescent="0.25">
      <c r="A432">
        <v>10678</v>
      </c>
      <c r="B432" s="5" t="str">
        <f>VLOOKUP(C432,Customers!A:C,2,FALSE)</f>
        <v>Save-a-lot Markets</v>
      </c>
      <c r="C432" t="s">
        <v>629</v>
      </c>
      <c r="E432">
        <v>7</v>
      </c>
      <c r="F432" s="3">
        <v>34996</v>
      </c>
      <c r="G432" s="3">
        <v>35024</v>
      </c>
      <c r="H432" s="3">
        <v>35019</v>
      </c>
      <c r="I432">
        <v>3</v>
      </c>
      <c r="J432">
        <v>388.98</v>
      </c>
      <c r="K432" t="s">
        <v>630</v>
      </c>
      <c r="L432" t="s">
        <v>632</v>
      </c>
      <c r="M432" t="s">
        <v>633</v>
      </c>
      <c r="N432" t="s">
        <v>634</v>
      </c>
      <c r="O432">
        <v>83720</v>
      </c>
      <c r="P432" t="s">
        <v>52</v>
      </c>
    </row>
    <row r="433" spans="1:16" x14ac:dyDescent="0.25">
      <c r="A433">
        <v>10679</v>
      </c>
      <c r="B433" s="5" t="str">
        <f>VLOOKUP(C433,Customers!A:C,2,FALSE)</f>
        <v>Blondel pere et fils</v>
      </c>
      <c r="C433" t="s">
        <v>163</v>
      </c>
      <c r="E433">
        <v>8</v>
      </c>
      <c r="F433" s="3">
        <v>34996</v>
      </c>
      <c r="G433" s="3">
        <v>35024</v>
      </c>
      <c r="H433" s="3">
        <v>35003</v>
      </c>
      <c r="I433">
        <v>3</v>
      </c>
      <c r="J433">
        <v>27.94</v>
      </c>
      <c r="K433" t="s">
        <v>164</v>
      </c>
      <c r="L433" t="s">
        <v>167</v>
      </c>
      <c r="M433" t="s">
        <v>168</v>
      </c>
      <c r="N433" t="s">
        <v>63</v>
      </c>
      <c r="O433">
        <v>67000</v>
      </c>
      <c r="P433" t="s">
        <v>169</v>
      </c>
    </row>
    <row r="434" spans="1:16" x14ac:dyDescent="0.25">
      <c r="A434">
        <v>10680</v>
      </c>
      <c r="B434" s="5" t="str">
        <f>VLOOKUP(C434,Customers!A:C,2,FALSE)</f>
        <v>Old World Delicatessen</v>
      </c>
      <c r="C434" t="s">
        <v>522</v>
      </c>
      <c r="E434">
        <v>1</v>
      </c>
      <c r="F434" s="3">
        <v>34997</v>
      </c>
      <c r="G434" s="3">
        <v>35025</v>
      </c>
      <c r="H434" s="3">
        <v>34999</v>
      </c>
      <c r="I434">
        <v>1</v>
      </c>
      <c r="J434">
        <v>26.61</v>
      </c>
      <c r="K434" t="s">
        <v>523</v>
      </c>
      <c r="L434" t="s">
        <v>525</v>
      </c>
      <c r="M434" t="s">
        <v>526</v>
      </c>
      <c r="N434" t="s">
        <v>527</v>
      </c>
      <c r="O434">
        <v>99508</v>
      </c>
      <c r="P434" t="s">
        <v>52</v>
      </c>
    </row>
    <row r="435" spans="1:16" x14ac:dyDescent="0.25">
      <c r="A435">
        <v>10681</v>
      </c>
      <c r="B435" s="5" t="str">
        <f>VLOOKUP(C435,Customers!A:C,2,FALSE)</f>
        <v>Great Lakes Food Market</v>
      </c>
      <c r="C435" t="s">
        <v>349</v>
      </c>
      <c r="E435">
        <v>3</v>
      </c>
      <c r="F435" s="3">
        <v>34998</v>
      </c>
      <c r="G435" s="3">
        <v>35026</v>
      </c>
      <c r="H435" s="3">
        <v>35003</v>
      </c>
      <c r="I435">
        <v>3</v>
      </c>
      <c r="J435">
        <v>76.13</v>
      </c>
      <c r="K435" t="s">
        <v>350</v>
      </c>
      <c r="L435" t="s">
        <v>352</v>
      </c>
      <c r="M435" t="s">
        <v>353</v>
      </c>
      <c r="N435" t="s">
        <v>354</v>
      </c>
      <c r="O435">
        <v>97403</v>
      </c>
      <c r="P435" t="s">
        <v>52</v>
      </c>
    </row>
    <row r="436" spans="1:16" x14ac:dyDescent="0.25">
      <c r="A436">
        <v>10682</v>
      </c>
      <c r="B436" s="5" t="str">
        <f>VLOOKUP(C436,Customers!A:C,2,FALSE)</f>
        <v>Antonio Moreno Taqueria</v>
      </c>
      <c r="C436" t="s">
        <v>134</v>
      </c>
      <c r="E436">
        <v>3</v>
      </c>
      <c r="F436" s="3">
        <v>34998</v>
      </c>
      <c r="G436" s="3">
        <v>35026</v>
      </c>
      <c r="H436" s="3">
        <v>35004</v>
      </c>
      <c r="I436">
        <v>2</v>
      </c>
      <c r="J436">
        <v>36.130000000000003</v>
      </c>
      <c r="K436" t="s">
        <v>135</v>
      </c>
      <c r="L436" t="s">
        <v>137</v>
      </c>
      <c r="M436" t="s">
        <v>130</v>
      </c>
      <c r="N436" t="s">
        <v>63</v>
      </c>
      <c r="O436">
        <v>5023</v>
      </c>
      <c r="P436" t="s">
        <v>131</v>
      </c>
    </row>
    <row r="437" spans="1:16" x14ac:dyDescent="0.25">
      <c r="A437">
        <v>10683</v>
      </c>
      <c r="B437" s="5" t="str">
        <f>VLOOKUP(C437,Customers!A:C,2,FALSE)</f>
        <v>Du monde entier</v>
      </c>
      <c r="C437" t="s">
        <v>250</v>
      </c>
      <c r="E437">
        <v>2</v>
      </c>
      <c r="F437" s="3">
        <v>34999</v>
      </c>
      <c r="G437" s="3">
        <v>35027</v>
      </c>
      <c r="H437" s="3">
        <v>35004</v>
      </c>
      <c r="I437">
        <v>1</v>
      </c>
      <c r="J437">
        <v>4.4000000000000004</v>
      </c>
      <c r="K437" t="s">
        <v>251</v>
      </c>
      <c r="L437" t="s">
        <v>253</v>
      </c>
      <c r="M437" t="s">
        <v>254</v>
      </c>
      <c r="N437" t="s">
        <v>63</v>
      </c>
      <c r="O437">
        <v>44000</v>
      </c>
      <c r="P437" t="s">
        <v>169</v>
      </c>
    </row>
    <row r="438" spans="1:16" x14ac:dyDescent="0.25">
      <c r="A438">
        <v>10684</v>
      </c>
      <c r="B438" s="5" t="str">
        <f>VLOOKUP(C438,Customers!A:C,2,FALSE)</f>
        <v>Ottilies Kaseladen</v>
      </c>
      <c r="C438" t="s">
        <v>530</v>
      </c>
      <c r="E438">
        <v>3</v>
      </c>
      <c r="F438" s="3">
        <v>34999</v>
      </c>
      <c r="G438" s="3">
        <v>35027</v>
      </c>
      <c r="H438" s="3">
        <v>35003</v>
      </c>
      <c r="I438">
        <v>1</v>
      </c>
      <c r="J438">
        <v>145.63</v>
      </c>
      <c r="K438" t="s">
        <v>531</v>
      </c>
      <c r="L438" t="s">
        <v>533</v>
      </c>
      <c r="M438" t="s">
        <v>534</v>
      </c>
      <c r="N438" t="s">
        <v>63</v>
      </c>
      <c r="O438">
        <v>50739</v>
      </c>
      <c r="P438" t="s">
        <v>122</v>
      </c>
    </row>
    <row r="439" spans="1:16" x14ac:dyDescent="0.25">
      <c r="A439">
        <v>10685</v>
      </c>
      <c r="B439" s="5" t="str">
        <f>VLOOKUP(C439,Customers!A:C,2,FALSE)</f>
        <v>Gourmet Lanchonetes</v>
      </c>
      <c r="C439" t="s">
        <v>342</v>
      </c>
      <c r="E439">
        <v>4</v>
      </c>
      <c r="F439" s="3">
        <v>35002</v>
      </c>
      <c r="G439" s="3">
        <v>35016</v>
      </c>
      <c r="H439" s="3">
        <v>35006</v>
      </c>
      <c r="I439">
        <v>2</v>
      </c>
      <c r="J439">
        <v>33.75</v>
      </c>
      <c r="K439" t="s">
        <v>343</v>
      </c>
      <c r="L439" t="s">
        <v>345</v>
      </c>
      <c r="M439" t="s">
        <v>346</v>
      </c>
      <c r="N439" t="s">
        <v>232</v>
      </c>
      <c r="O439" t="s">
        <v>347</v>
      </c>
      <c r="P439" t="s">
        <v>234</v>
      </c>
    </row>
    <row r="440" spans="1:16" x14ac:dyDescent="0.25">
      <c r="A440">
        <v>10686</v>
      </c>
      <c r="B440" s="5" t="str">
        <f>VLOOKUP(C440,Customers!A:C,2,FALSE)</f>
        <v>Piccolo und mehr</v>
      </c>
      <c r="C440" t="s">
        <v>550</v>
      </c>
      <c r="E440">
        <v>2</v>
      </c>
      <c r="F440" s="3">
        <v>35003</v>
      </c>
      <c r="G440" s="3">
        <v>35031</v>
      </c>
      <c r="H440" s="3">
        <v>35011</v>
      </c>
      <c r="I440">
        <v>1</v>
      </c>
      <c r="J440">
        <v>96.5</v>
      </c>
      <c r="K440" t="s">
        <v>551</v>
      </c>
      <c r="L440" t="s">
        <v>553</v>
      </c>
      <c r="M440" t="s">
        <v>554</v>
      </c>
      <c r="N440" t="s">
        <v>63</v>
      </c>
      <c r="O440">
        <v>5020</v>
      </c>
      <c r="P440" t="s">
        <v>269</v>
      </c>
    </row>
    <row r="441" spans="1:16" x14ac:dyDescent="0.25">
      <c r="A441">
        <v>10687</v>
      </c>
      <c r="B441" s="5" t="str">
        <f>VLOOKUP(C441,Customers!A:C,2,FALSE)</f>
        <v>Hungry Owl All-Night Grocers</v>
      </c>
      <c r="C441" t="s">
        <v>389</v>
      </c>
      <c r="E441">
        <v>9</v>
      </c>
      <c r="F441" s="3">
        <v>35003</v>
      </c>
      <c r="G441" s="3">
        <v>35031</v>
      </c>
      <c r="H441" s="3">
        <v>35033</v>
      </c>
      <c r="I441">
        <v>2</v>
      </c>
      <c r="J441">
        <v>296.43</v>
      </c>
      <c r="K441" t="s">
        <v>390</v>
      </c>
      <c r="L441" t="s">
        <v>392</v>
      </c>
      <c r="M441" t="s">
        <v>393</v>
      </c>
      <c r="N441" t="s">
        <v>394</v>
      </c>
      <c r="O441" t="s">
        <v>63</v>
      </c>
      <c r="P441" t="s">
        <v>395</v>
      </c>
    </row>
    <row r="442" spans="1:16" x14ac:dyDescent="0.25">
      <c r="A442">
        <v>10688</v>
      </c>
      <c r="B442" s="5" t="str">
        <f>VLOOKUP(C442,Customers!A:C,2,FALSE)</f>
        <v>Vaffeljernet</v>
      </c>
      <c r="C442" t="s">
        <v>711</v>
      </c>
      <c r="E442">
        <v>4</v>
      </c>
      <c r="F442" s="3">
        <v>35004</v>
      </c>
      <c r="G442" s="3">
        <v>35018</v>
      </c>
      <c r="H442" s="3">
        <v>35010</v>
      </c>
      <c r="I442">
        <v>2</v>
      </c>
      <c r="J442">
        <v>299.08999999999997</v>
      </c>
      <c r="K442" t="s">
        <v>712</v>
      </c>
      <c r="L442" t="s">
        <v>714</v>
      </c>
      <c r="M442" t="s">
        <v>715</v>
      </c>
      <c r="N442" t="s">
        <v>63</v>
      </c>
      <c r="O442">
        <v>8200</v>
      </c>
      <c r="P442" t="s">
        <v>648</v>
      </c>
    </row>
    <row r="443" spans="1:16" x14ac:dyDescent="0.25">
      <c r="A443">
        <v>10689</v>
      </c>
      <c r="B443" s="5" t="str">
        <f>VLOOKUP(C443,Customers!A:C,2,FALSE)</f>
        <v>Berglunds snabbkop</v>
      </c>
      <c r="C443" t="s">
        <v>146</v>
      </c>
      <c r="E443">
        <v>1</v>
      </c>
      <c r="F443" s="3">
        <v>35004</v>
      </c>
      <c r="G443" s="3">
        <v>35032</v>
      </c>
      <c r="H443" s="3">
        <v>35010</v>
      </c>
      <c r="I443">
        <v>2</v>
      </c>
      <c r="J443">
        <v>13.42</v>
      </c>
      <c r="K443" t="s">
        <v>147</v>
      </c>
      <c r="L443" t="s">
        <v>150</v>
      </c>
      <c r="M443" t="s">
        <v>151</v>
      </c>
      <c r="N443" t="s">
        <v>63</v>
      </c>
      <c r="O443" t="s">
        <v>152</v>
      </c>
      <c r="P443" t="s">
        <v>153</v>
      </c>
    </row>
    <row r="444" spans="1:16" x14ac:dyDescent="0.25">
      <c r="A444">
        <v>10690</v>
      </c>
      <c r="B444" s="5" t="str">
        <f>VLOOKUP(C444,Customers!A:C,2,FALSE)</f>
        <v>Hanari Carnes</v>
      </c>
      <c r="C444" t="s">
        <v>365</v>
      </c>
      <c r="E444">
        <v>1</v>
      </c>
      <c r="F444" s="3">
        <v>35005</v>
      </c>
      <c r="G444" s="3">
        <v>35033</v>
      </c>
      <c r="H444" s="3">
        <v>35006</v>
      </c>
      <c r="I444">
        <v>1</v>
      </c>
      <c r="J444">
        <v>15.8</v>
      </c>
      <c r="K444" t="s">
        <v>366</v>
      </c>
      <c r="L444" t="s">
        <v>368</v>
      </c>
      <c r="M444" t="s">
        <v>369</v>
      </c>
      <c r="N444" t="s">
        <v>370</v>
      </c>
      <c r="O444" t="s">
        <v>371</v>
      </c>
      <c r="P444" t="s">
        <v>234</v>
      </c>
    </row>
    <row r="445" spans="1:16" x14ac:dyDescent="0.25">
      <c r="A445">
        <v>10691</v>
      </c>
      <c r="B445" s="5" t="str">
        <f>VLOOKUP(C445,Customers!A:C,2,FALSE)</f>
        <v>QUICK-Stop</v>
      </c>
      <c r="C445" t="s">
        <v>575</v>
      </c>
      <c r="E445">
        <v>2</v>
      </c>
      <c r="F445" s="3">
        <v>35006</v>
      </c>
      <c r="G445" s="3">
        <v>35048</v>
      </c>
      <c r="H445" s="3">
        <v>35025</v>
      </c>
      <c r="I445">
        <v>2</v>
      </c>
      <c r="J445">
        <v>810.05</v>
      </c>
      <c r="K445" t="s">
        <v>576</v>
      </c>
      <c r="L445" t="s">
        <v>578</v>
      </c>
      <c r="M445" t="s">
        <v>579</v>
      </c>
      <c r="N445" t="s">
        <v>63</v>
      </c>
      <c r="O445">
        <v>1307</v>
      </c>
      <c r="P445" t="s">
        <v>122</v>
      </c>
    </row>
    <row r="446" spans="1:16" x14ac:dyDescent="0.25">
      <c r="A446">
        <v>10692</v>
      </c>
      <c r="B446" s="5" t="str">
        <f>VLOOKUP(C446,Customers!A:C,2,FALSE)</f>
        <v>Alfreds Futterkiste</v>
      </c>
      <c r="C446" t="s">
        <v>117</v>
      </c>
      <c r="E446">
        <v>4</v>
      </c>
      <c r="F446" s="3">
        <v>35006</v>
      </c>
      <c r="G446" s="3">
        <v>35034</v>
      </c>
      <c r="H446" s="3">
        <v>35016</v>
      </c>
      <c r="I446">
        <v>2</v>
      </c>
      <c r="J446">
        <v>61.02</v>
      </c>
      <c r="K446" t="s">
        <v>800</v>
      </c>
      <c r="L446" t="s">
        <v>120</v>
      </c>
      <c r="M446" t="s">
        <v>121</v>
      </c>
      <c r="N446" t="s">
        <v>63</v>
      </c>
      <c r="O446">
        <v>12209</v>
      </c>
      <c r="P446" t="s">
        <v>122</v>
      </c>
    </row>
    <row r="447" spans="1:16" x14ac:dyDescent="0.25">
      <c r="A447">
        <v>10693</v>
      </c>
      <c r="B447" s="5" t="str">
        <f>VLOOKUP(C447,Customers!A:C,2,FALSE)</f>
        <v>White Clover Markets</v>
      </c>
      <c r="C447" t="s">
        <v>753</v>
      </c>
      <c r="E447">
        <v>3</v>
      </c>
      <c r="F447" s="3">
        <v>35009</v>
      </c>
      <c r="G447" s="3">
        <v>35023</v>
      </c>
      <c r="H447" s="3">
        <v>35013</v>
      </c>
      <c r="I447">
        <v>3</v>
      </c>
      <c r="J447">
        <v>139.34</v>
      </c>
      <c r="K447" t="s">
        <v>754</v>
      </c>
      <c r="L447" t="s">
        <v>793</v>
      </c>
      <c r="M447" t="s">
        <v>50</v>
      </c>
      <c r="N447" t="s">
        <v>51</v>
      </c>
      <c r="O447">
        <v>98124</v>
      </c>
      <c r="P447" t="s">
        <v>52</v>
      </c>
    </row>
    <row r="448" spans="1:16" x14ac:dyDescent="0.25">
      <c r="A448">
        <v>10694</v>
      </c>
      <c r="B448" s="5" t="str">
        <f>VLOOKUP(C448,Customers!A:C,2,FALSE)</f>
        <v>QUICK-Stop</v>
      </c>
      <c r="C448" t="s">
        <v>575</v>
      </c>
      <c r="E448">
        <v>8</v>
      </c>
      <c r="F448" s="3">
        <v>35009</v>
      </c>
      <c r="G448" s="3">
        <v>35037</v>
      </c>
      <c r="H448" s="3">
        <v>35012</v>
      </c>
      <c r="I448">
        <v>3</v>
      </c>
      <c r="J448">
        <v>398.36</v>
      </c>
      <c r="K448" t="s">
        <v>576</v>
      </c>
      <c r="L448" t="s">
        <v>578</v>
      </c>
      <c r="M448" t="s">
        <v>579</v>
      </c>
      <c r="N448" t="s">
        <v>63</v>
      </c>
      <c r="O448">
        <v>1307</v>
      </c>
      <c r="P448" t="s">
        <v>122</v>
      </c>
    </row>
    <row r="449" spans="1:16" x14ac:dyDescent="0.25">
      <c r="A449">
        <v>10695</v>
      </c>
      <c r="B449" s="5" t="str">
        <f>VLOOKUP(C449,Customers!A:C,2,FALSE)</f>
        <v>Wilman Kala</v>
      </c>
      <c r="C449" t="s">
        <v>759</v>
      </c>
      <c r="E449">
        <v>7</v>
      </c>
      <c r="F449" s="3">
        <v>35010</v>
      </c>
      <c r="G449" s="3">
        <v>35052</v>
      </c>
      <c r="H449" s="3">
        <v>35017</v>
      </c>
      <c r="I449">
        <v>1</v>
      </c>
      <c r="J449">
        <v>16.72</v>
      </c>
      <c r="K449" t="s">
        <v>760</v>
      </c>
      <c r="L449" t="s">
        <v>763</v>
      </c>
      <c r="M449" t="s">
        <v>764</v>
      </c>
      <c r="N449" t="s">
        <v>63</v>
      </c>
      <c r="O449">
        <v>21240</v>
      </c>
      <c r="P449" t="s">
        <v>744</v>
      </c>
    </row>
    <row r="450" spans="1:16" x14ac:dyDescent="0.25">
      <c r="A450">
        <v>10696</v>
      </c>
      <c r="B450" s="5" t="str">
        <f>VLOOKUP(C450,Customers!A:C,2,FALSE)</f>
        <v>White Clover Markets</v>
      </c>
      <c r="C450" t="s">
        <v>753</v>
      </c>
      <c r="E450">
        <v>8</v>
      </c>
      <c r="F450" s="3">
        <v>35011</v>
      </c>
      <c r="G450" s="3">
        <v>35053</v>
      </c>
      <c r="H450" s="3">
        <v>35017</v>
      </c>
      <c r="I450">
        <v>3</v>
      </c>
      <c r="J450">
        <v>102.55</v>
      </c>
      <c r="K450" t="s">
        <v>754</v>
      </c>
      <c r="L450" t="s">
        <v>793</v>
      </c>
      <c r="M450" t="s">
        <v>50</v>
      </c>
      <c r="N450" t="s">
        <v>51</v>
      </c>
      <c r="O450">
        <v>98124</v>
      </c>
      <c r="P450" t="s">
        <v>52</v>
      </c>
    </row>
    <row r="451" spans="1:16" x14ac:dyDescent="0.25">
      <c r="A451">
        <v>10697</v>
      </c>
      <c r="B451" s="5" t="str">
        <f>VLOOKUP(C451,Customers!A:C,2,FALSE)</f>
        <v>LINO-Delicateses</v>
      </c>
      <c r="C451" t="s">
        <v>463</v>
      </c>
      <c r="E451">
        <v>3</v>
      </c>
      <c r="F451" s="3">
        <v>35011</v>
      </c>
      <c r="G451" s="3">
        <v>35039</v>
      </c>
      <c r="H451" s="3">
        <v>35017</v>
      </c>
      <c r="I451">
        <v>1</v>
      </c>
      <c r="J451">
        <v>45.52</v>
      </c>
      <c r="K451" t="s">
        <v>464</v>
      </c>
      <c r="L451" t="s">
        <v>466</v>
      </c>
      <c r="M451" t="s">
        <v>467</v>
      </c>
      <c r="N451" t="s">
        <v>468</v>
      </c>
      <c r="O451">
        <v>4980</v>
      </c>
      <c r="P451" t="s">
        <v>362</v>
      </c>
    </row>
    <row r="452" spans="1:16" x14ac:dyDescent="0.25">
      <c r="A452">
        <v>10698</v>
      </c>
      <c r="B452" s="5" t="str">
        <f>VLOOKUP(C452,Customers!A:C,2,FALSE)</f>
        <v>Ernst Handel</v>
      </c>
      <c r="C452" t="s">
        <v>264</v>
      </c>
      <c r="E452">
        <v>4</v>
      </c>
      <c r="F452" s="3">
        <v>35012</v>
      </c>
      <c r="G452" s="3">
        <v>35040</v>
      </c>
      <c r="H452" s="3">
        <v>35020</v>
      </c>
      <c r="I452">
        <v>1</v>
      </c>
      <c r="J452">
        <v>272.47000000000003</v>
      </c>
      <c r="K452" t="s">
        <v>265</v>
      </c>
      <c r="L452" t="s">
        <v>267</v>
      </c>
      <c r="M452" t="s">
        <v>268</v>
      </c>
      <c r="N452" t="s">
        <v>63</v>
      </c>
      <c r="O452">
        <v>8010</v>
      </c>
      <c r="P452" t="s">
        <v>269</v>
      </c>
    </row>
    <row r="453" spans="1:16" x14ac:dyDescent="0.25">
      <c r="A453">
        <v>10699</v>
      </c>
      <c r="B453" s="5" t="str">
        <f>VLOOKUP(C453,Customers!A:C,2,FALSE)</f>
        <v>Morgenstern Gesundkost</v>
      </c>
      <c r="C453" t="s">
        <v>503</v>
      </c>
      <c r="E453">
        <v>3</v>
      </c>
      <c r="F453" s="3">
        <v>35012</v>
      </c>
      <c r="G453" s="3">
        <v>35040</v>
      </c>
      <c r="H453" s="3">
        <v>35016</v>
      </c>
      <c r="I453">
        <v>3</v>
      </c>
      <c r="J453">
        <v>0.57999999999999996</v>
      </c>
      <c r="K453" t="s">
        <v>504</v>
      </c>
      <c r="L453" t="s">
        <v>506</v>
      </c>
      <c r="M453" t="s">
        <v>507</v>
      </c>
      <c r="N453" t="s">
        <v>63</v>
      </c>
      <c r="O453">
        <v>4179</v>
      </c>
      <c r="P453" t="s">
        <v>122</v>
      </c>
    </row>
    <row r="454" spans="1:16" x14ac:dyDescent="0.25">
      <c r="A454">
        <v>10700</v>
      </c>
      <c r="B454" s="5" t="str">
        <f>VLOOKUP(C454,Customers!A:C,2,FALSE)</f>
        <v>Save-a-lot Markets</v>
      </c>
      <c r="C454" t="s">
        <v>629</v>
      </c>
      <c r="E454">
        <v>3</v>
      </c>
      <c r="F454" s="3">
        <v>35013</v>
      </c>
      <c r="G454" s="3">
        <v>35041</v>
      </c>
      <c r="H454" s="3">
        <v>35019</v>
      </c>
      <c r="I454">
        <v>1</v>
      </c>
      <c r="J454">
        <v>65.099999999999994</v>
      </c>
      <c r="K454" t="s">
        <v>630</v>
      </c>
      <c r="L454" t="s">
        <v>632</v>
      </c>
      <c r="M454" t="s">
        <v>633</v>
      </c>
      <c r="N454" t="s">
        <v>634</v>
      </c>
      <c r="O454">
        <v>83720</v>
      </c>
      <c r="P454" t="s">
        <v>52</v>
      </c>
    </row>
    <row r="455" spans="1:16" x14ac:dyDescent="0.25">
      <c r="A455">
        <v>10701</v>
      </c>
      <c r="B455" s="5" t="str">
        <f>VLOOKUP(C455,Customers!A:C,2,FALSE)</f>
        <v>Hungry Owl All-Night Grocers</v>
      </c>
      <c r="C455" t="s">
        <v>389</v>
      </c>
      <c r="E455">
        <v>6</v>
      </c>
      <c r="F455" s="3">
        <v>35016</v>
      </c>
      <c r="G455" s="3">
        <v>35030</v>
      </c>
      <c r="H455" s="3">
        <v>35018</v>
      </c>
      <c r="I455">
        <v>3</v>
      </c>
      <c r="J455">
        <v>220.31</v>
      </c>
      <c r="K455" t="s">
        <v>390</v>
      </c>
      <c r="L455" t="s">
        <v>392</v>
      </c>
      <c r="M455" t="s">
        <v>393</v>
      </c>
      <c r="N455" t="s">
        <v>394</v>
      </c>
      <c r="O455" t="s">
        <v>63</v>
      </c>
      <c r="P455" t="s">
        <v>395</v>
      </c>
    </row>
    <row r="456" spans="1:16" x14ac:dyDescent="0.25">
      <c r="A456">
        <v>10702</v>
      </c>
      <c r="B456" s="5" t="str">
        <f>VLOOKUP(C456,Customers!A:C,2,FALSE)</f>
        <v>Alfreds Futterkiste</v>
      </c>
      <c r="C456" t="s">
        <v>117</v>
      </c>
      <c r="E456">
        <v>4</v>
      </c>
      <c r="F456" s="3">
        <v>35016</v>
      </c>
      <c r="G456" s="3">
        <v>35058</v>
      </c>
      <c r="H456" s="3">
        <v>35024</v>
      </c>
      <c r="I456">
        <v>1</v>
      </c>
      <c r="J456">
        <v>23.94</v>
      </c>
      <c r="K456" t="s">
        <v>800</v>
      </c>
      <c r="L456" t="s">
        <v>120</v>
      </c>
      <c r="M456" t="s">
        <v>121</v>
      </c>
      <c r="N456" t="s">
        <v>63</v>
      </c>
      <c r="O456">
        <v>12209</v>
      </c>
      <c r="P456" t="s">
        <v>122</v>
      </c>
    </row>
    <row r="457" spans="1:16" x14ac:dyDescent="0.25">
      <c r="A457">
        <v>10703</v>
      </c>
      <c r="B457" s="5" t="str">
        <f>VLOOKUP(C457,Customers!A:C,2,FALSE)</f>
        <v>Folk och fa HB</v>
      </c>
      <c r="C457" t="s">
        <v>293</v>
      </c>
      <c r="E457">
        <v>6</v>
      </c>
      <c r="F457" s="3">
        <v>35017</v>
      </c>
      <c r="G457" s="3">
        <v>35045</v>
      </c>
      <c r="H457" s="3">
        <v>35023</v>
      </c>
      <c r="I457">
        <v>2</v>
      </c>
      <c r="J457">
        <v>152.30000000000001</v>
      </c>
      <c r="K457" t="s">
        <v>294</v>
      </c>
      <c r="L457" t="s">
        <v>296</v>
      </c>
      <c r="M457" t="s">
        <v>297</v>
      </c>
      <c r="N457" t="s">
        <v>63</v>
      </c>
      <c r="O457" t="s">
        <v>298</v>
      </c>
      <c r="P457" t="s">
        <v>153</v>
      </c>
    </row>
    <row r="458" spans="1:16" x14ac:dyDescent="0.25">
      <c r="A458">
        <v>10704</v>
      </c>
      <c r="B458" s="5" t="str">
        <f>VLOOKUP(C458,Customers!A:C,2,FALSE)</f>
        <v>Queen Cozinha</v>
      </c>
      <c r="C458" t="s">
        <v>569</v>
      </c>
      <c r="E458">
        <v>6</v>
      </c>
      <c r="F458" s="3">
        <v>35017</v>
      </c>
      <c r="G458" s="3">
        <v>35045</v>
      </c>
      <c r="H458" s="3">
        <v>35041</v>
      </c>
      <c r="I458">
        <v>1</v>
      </c>
      <c r="J458">
        <v>4.78</v>
      </c>
      <c r="K458" t="s">
        <v>570</v>
      </c>
      <c r="L458" t="s">
        <v>572</v>
      </c>
      <c r="M458" t="s">
        <v>231</v>
      </c>
      <c r="N458" t="s">
        <v>232</v>
      </c>
      <c r="O458" t="s">
        <v>573</v>
      </c>
      <c r="P458" t="s">
        <v>234</v>
      </c>
    </row>
    <row r="459" spans="1:16" x14ac:dyDescent="0.25">
      <c r="A459">
        <v>10705</v>
      </c>
      <c r="B459" s="5" t="str">
        <f>VLOOKUP(C459,Customers!A:C,2,FALSE)</f>
        <v>HILARION-Abastos</v>
      </c>
      <c r="C459" t="s">
        <v>374</v>
      </c>
      <c r="E459">
        <v>9</v>
      </c>
      <c r="F459" s="3">
        <v>35018</v>
      </c>
      <c r="G459" s="3">
        <v>35046</v>
      </c>
      <c r="H459" s="3">
        <v>35052</v>
      </c>
      <c r="I459">
        <v>2</v>
      </c>
      <c r="J459">
        <v>3.52</v>
      </c>
      <c r="K459" t="s">
        <v>375</v>
      </c>
      <c r="L459" t="s">
        <v>377</v>
      </c>
      <c r="M459" t="s">
        <v>378</v>
      </c>
      <c r="N459" t="s">
        <v>379</v>
      </c>
      <c r="O459">
        <v>5022</v>
      </c>
      <c r="P459" t="s">
        <v>362</v>
      </c>
    </row>
    <row r="460" spans="1:16" x14ac:dyDescent="0.25">
      <c r="A460">
        <v>10706</v>
      </c>
      <c r="B460" s="5" t="str">
        <f>VLOOKUP(C460,Customers!A:C,2,FALSE)</f>
        <v>Old World Delicatessen</v>
      </c>
      <c r="C460" t="s">
        <v>522</v>
      </c>
      <c r="E460">
        <v>8</v>
      </c>
      <c r="F460" s="3">
        <v>35019</v>
      </c>
      <c r="G460" s="3">
        <v>35047</v>
      </c>
      <c r="H460" s="3">
        <v>35024</v>
      </c>
      <c r="I460">
        <v>3</v>
      </c>
      <c r="J460">
        <v>135.63</v>
      </c>
      <c r="K460" t="s">
        <v>523</v>
      </c>
      <c r="L460" t="s">
        <v>525</v>
      </c>
      <c r="M460" t="s">
        <v>526</v>
      </c>
      <c r="N460" t="s">
        <v>527</v>
      </c>
      <c r="O460">
        <v>99508</v>
      </c>
      <c r="P460" t="s">
        <v>52</v>
      </c>
    </row>
    <row r="461" spans="1:16" ht="30" x14ac:dyDescent="0.25">
      <c r="A461">
        <v>10707</v>
      </c>
      <c r="B461" s="5" t="str">
        <f>VLOOKUP(C461,Customers!A:C,2,FALSE)</f>
        <v>Around the Horn</v>
      </c>
      <c r="C461" t="s">
        <v>139</v>
      </c>
      <c r="E461">
        <v>4</v>
      </c>
      <c r="F461" s="3">
        <v>35019</v>
      </c>
      <c r="G461" s="3">
        <v>35033</v>
      </c>
      <c r="H461" s="3">
        <v>35026</v>
      </c>
      <c r="I461">
        <v>3</v>
      </c>
      <c r="J461">
        <v>21.74</v>
      </c>
      <c r="K461" t="s">
        <v>140</v>
      </c>
      <c r="L461" s="1" t="s">
        <v>794</v>
      </c>
      <c r="M461" t="s">
        <v>795</v>
      </c>
      <c r="N461" t="s">
        <v>796</v>
      </c>
      <c r="O461" t="s">
        <v>797</v>
      </c>
      <c r="P461" t="s">
        <v>84</v>
      </c>
    </row>
    <row r="462" spans="1:16" ht="30" x14ac:dyDescent="0.25">
      <c r="A462">
        <v>10708</v>
      </c>
      <c r="B462" s="5" t="str">
        <f>VLOOKUP(C462,Customers!A:C,2,FALSE)</f>
        <v>The Big Cheese</v>
      </c>
      <c r="C462" t="s">
        <v>673</v>
      </c>
      <c r="E462">
        <v>6</v>
      </c>
      <c r="F462" s="3">
        <v>35020</v>
      </c>
      <c r="G462" s="3">
        <v>35062</v>
      </c>
      <c r="H462" s="3">
        <v>35039</v>
      </c>
      <c r="I462">
        <v>2</v>
      </c>
      <c r="J462">
        <v>2.96</v>
      </c>
      <c r="K462" t="s">
        <v>674</v>
      </c>
      <c r="L462" s="1" t="s">
        <v>676</v>
      </c>
      <c r="M462" t="s">
        <v>475</v>
      </c>
      <c r="N462" t="s">
        <v>354</v>
      </c>
      <c r="O462">
        <v>97201</v>
      </c>
      <c r="P462" t="s">
        <v>52</v>
      </c>
    </row>
    <row r="463" spans="1:16" x14ac:dyDescent="0.25">
      <c r="A463">
        <v>10709</v>
      </c>
      <c r="B463" s="5" t="str">
        <f>VLOOKUP(C463,Customers!A:C,2,FALSE)</f>
        <v>Gourmet Lanchonetes</v>
      </c>
      <c r="C463" t="s">
        <v>342</v>
      </c>
      <c r="E463">
        <v>1</v>
      </c>
      <c r="F463" s="3">
        <v>35020</v>
      </c>
      <c r="G463" s="3">
        <v>35048</v>
      </c>
      <c r="H463" s="3">
        <v>35054</v>
      </c>
      <c r="I463">
        <v>3</v>
      </c>
      <c r="J463">
        <v>210.8</v>
      </c>
      <c r="K463" t="s">
        <v>343</v>
      </c>
      <c r="L463" t="s">
        <v>345</v>
      </c>
      <c r="M463" t="s">
        <v>346</v>
      </c>
      <c r="N463" t="s">
        <v>232</v>
      </c>
      <c r="O463" t="s">
        <v>347</v>
      </c>
      <c r="P463" t="s">
        <v>234</v>
      </c>
    </row>
    <row r="464" spans="1:16" x14ac:dyDescent="0.25">
      <c r="A464">
        <v>10710</v>
      </c>
      <c r="B464" s="5" t="str">
        <f>VLOOKUP(C464,Customers!A:C,2,FALSE)</f>
        <v>Franchi S.p.A.</v>
      </c>
      <c r="C464" t="s">
        <v>313</v>
      </c>
      <c r="E464">
        <v>1</v>
      </c>
      <c r="F464" s="3">
        <v>35023</v>
      </c>
      <c r="G464" s="3">
        <v>35051</v>
      </c>
      <c r="H464" s="3">
        <v>35026</v>
      </c>
      <c r="I464">
        <v>1</v>
      </c>
      <c r="J464">
        <v>4.9800000000000004</v>
      </c>
      <c r="K464" t="s">
        <v>314</v>
      </c>
      <c r="L464" t="s">
        <v>316</v>
      </c>
      <c r="M464" t="s">
        <v>317</v>
      </c>
      <c r="N464" t="s">
        <v>63</v>
      </c>
      <c r="O464">
        <v>10100</v>
      </c>
      <c r="P464" t="s">
        <v>318</v>
      </c>
    </row>
    <row r="465" spans="1:16" x14ac:dyDescent="0.25">
      <c r="A465">
        <v>10711</v>
      </c>
      <c r="B465" s="5" t="str">
        <f>VLOOKUP(C465,Customers!A:C,2,FALSE)</f>
        <v>Save-a-lot Markets</v>
      </c>
      <c r="C465" t="s">
        <v>629</v>
      </c>
      <c r="E465">
        <v>5</v>
      </c>
      <c r="F465" s="3">
        <v>35024</v>
      </c>
      <c r="G465" s="3">
        <v>35066</v>
      </c>
      <c r="H465" s="3">
        <v>35032</v>
      </c>
      <c r="I465">
        <v>2</v>
      </c>
      <c r="J465">
        <v>52.41</v>
      </c>
      <c r="K465" t="s">
        <v>630</v>
      </c>
      <c r="L465" t="s">
        <v>632</v>
      </c>
      <c r="M465" t="s">
        <v>633</v>
      </c>
      <c r="N465" t="s">
        <v>634</v>
      </c>
      <c r="O465">
        <v>83720</v>
      </c>
      <c r="P465" t="s">
        <v>52</v>
      </c>
    </row>
    <row r="466" spans="1:16" x14ac:dyDescent="0.25">
      <c r="A466">
        <v>10712</v>
      </c>
      <c r="B466" s="5" t="str">
        <f>VLOOKUP(C466,Customers!A:C,2,FALSE)</f>
        <v>Hungry Owl All-Night Grocers</v>
      </c>
      <c r="C466" t="s">
        <v>389</v>
      </c>
      <c r="E466">
        <v>3</v>
      </c>
      <c r="F466" s="3">
        <v>35024</v>
      </c>
      <c r="G466" s="3">
        <v>35052</v>
      </c>
      <c r="H466" s="3">
        <v>35034</v>
      </c>
      <c r="I466">
        <v>1</v>
      </c>
      <c r="J466">
        <v>89.93</v>
      </c>
      <c r="K466" t="s">
        <v>390</v>
      </c>
      <c r="L466" t="s">
        <v>392</v>
      </c>
      <c r="M466" t="s">
        <v>393</v>
      </c>
      <c r="N466" t="s">
        <v>394</v>
      </c>
      <c r="O466" t="s">
        <v>63</v>
      </c>
      <c r="P466" t="s">
        <v>395</v>
      </c>
    </row>
    <row r="467" spans="1:16" x14ac:dyDescent="0.25">
      <c r="A467">
        <v>10713</v>
      </c>
      <c r="B467" s="5" t="str">
        <f>VLOOKUP(C467,Customers!A:C,2,FALSE)</f>
        <v>Save-a-lot Markets</v>
      </c>
      <c r="C467" t="s">
        <v>629</v>
      </c>
      <c r="E467">
        <v>1</v>
      </c>
      <c r="F467" s="3">
        <v>35025</v>
      </c>
      <c r="G467" s="3">
        <v>35053</v>
      </c>
      <c r="H467" s="3">
        <v>35027</v>
      </c>
      <c r="I467">
        <v>1</v>
      </c>
      <c r="J467">
        <v>167.05</v>
      </c>
      <c r="K467" t="s">
        <v>630</v>
      </c>
      <c r="L467" t="s">
        <v>632</v>
      </c>
      <c r="M467" t="s">
        <v>633</v>
      </c>
      <c r="N467" t="s">
        <v>634</v>
      </c>
      <c r="O467">
        <v>83720</v>
      </c>
      <c r="P467" t="s">
        <v>52</v>
      </c>
    </row>
    <row r="468" spans="1:16" x14ac:dyDescent="0.25">
      <c r="A468">
        <v>10714</v>
      </c>
      <c r="B468" s="5" t="str">
        <f>VLOOKUP(C468,Customers!A:C,2,FALSE)</f>
        <v>Save-a-lot Markets</v>
      </c>
      <c r="C468" t="s">
        <v>629</v>
      </c>
      <c r="E468">
        <v>5</v>
      </c>
      <c r="F468" s="3">
        <v>35025</v>
      </c>
      <c r="G468" s="3">
        <v>35053</v>
      </c>
      <c r="H468" s="3">
        <v>35030</v>
      </c>
      <c r="I468">
        <v>3</v>
      </c>
      <c r="J468">
        <v>24.49</v>
      </c>
      <c r="K468" t="s">
        <v>630</v>
      </c>
      <c r="L468" t="s">
        <v>632</v>
      </c>
      <c r="M468" t="s">
        <v>633</v>
      </c>
      <c r="N468" t="s">
        <v>634</v>
      </c>
      <c r="O468">
        <v>83720</v>
      </c>
      <c r="P468" t="s">
        <v>52</v>
      </c>
    </row>
    <row r="469" spans="1:16" x14ac:dyDescent="0.25">
      <c r="A469">
        <v>10715</v>
      </c>
      <c r="B469" s="5" t="str">
        <f>VLOOKUP(C469,Customers!A:C,2,FALSE)</f>
        <v>Bon app'</v>
      </c>
      <c r="C469" t="s">
        <v>180</v>
      </c>
      <c r="E469">
        <v>3</v>
      </c>
      <c r="F469" s="3">
        <v>35026</v>
      </c>
      <c r="G469" s="3">
        <v>35040</v>
      </c>
      <c r="H469" s="3">
        <v>35032</v>
      </c>
      <c r="I469">
        <v>1</v>
      </c>
      <c r="J469">
        <v>63.2</v>
      </c>
      <c r="K469" t="s">
        <v>181</v>
      </c>
      <c r="L469" t="s">
        <v>183</v>
      </c>
      <c r="M469" t="s">
        <v>184</v>
      </c>
      <c r="N469" t="s">
        <v>63</v>
      </c>
      <c r="O469">
        <v>13008</v>
      </c>
      <c r="P469" t="s">
        <v>169</v>
      </c>
    </row>
    <row r="470" spans="1:16" x14ac:dyDescent="0.25">
      <c r="A470">
        <v>10716</v>
      </c>
      <c r="B470" s="5" t="str">
        <f>VLOOKUP(C470,Customers!A:C,2,FALSE)</f>
        <v>Rancho grande</v>
      </c>
      <c r="C470" t="s">
        <v>581</v>
      </c>
      <c r="E470">
        <v>4</v>
      </c>
      <c r="F470" s="3">
        <v>35027</v>
      </c>
      <c r="G470" s="3">
        <v>35055</v>
      </c>
      <c r="H470" s="3">
        <v>35030</v>
      </c>
      <c r="I470">
        <v>2</v>
      </c>
      <c r="J470">
        <v>22.57</v>
      </c>
      <c r="K470" t="s">
        <v>582</v>
      </c>
      <c r="L470" t="s">
        <v>584</v>
      </c>
      <c r="M470" t="s">
        <v>209</v>
      </c>
      <c r="N470" t="s">
        <v>63</v>
      </c>
      <c r="O470">
        <v>1010</v>
      </c>
      <c r="P470" t="s">
        <v>210</v>
      </c>
    </row>
    <row r="471" spans="1:16" x14ac:dyDescent="0.25">
      <c r="A471">
        <v>10717</v>
      </c>
      <c r="B471" s="5" t="str">
        <f>VLOOKUP(C471,Customers!A:C,2,FALSE)</f>
        <v>Frankenversand</v>
      </c>
      <c r="C471" t="s">
        <v>300</v>
      </c>
      <c r="E471">
        <v>1</v>
      </c>
      <c r="F471" s="3">
        <v>35027</v>
      </c>
      <c r="G471" s="3">
        <v>35055</v>
      </c>
      <c r="H471" s="3">
        <v>35032</v>
      </c>
      <c r="I471">
        <v>2</v>
      </c>
      <c r="J471">
        <v>59.25</v>
      </c>
      <c r="K471" t="s">
        <v>301</v>
      </c>
      <c r="L471" t="s">
        <v>303</v>
      </c>
      <c r="M471" t="s">
        <v>304</v>
      </c>
      <c r="N471" t="s">
        <v>63</v>
      </c>
      <c r="O471">
        <v>80805</v>
      </c>
      <c r="P471" t="s">
        <v>122</v>
      </c>
    </row>
    <row r="472" spans="1:16" x14ac:dyDescent="0.25">
      <c r="A472">
        <v>10718</v>
      </c>
      <c r="B472" s="5" t="str">
        <f>VLOOKUP(C472,Customers!A:C,2,FALSE)</f>
        <v>Koniglich Essen</v>
      </c>
      <c r="C472" t="s">
        <v>406</v>
      </c>
      <c r="E472">
        <v>1</v>
      </c>
      <c r="F472" s="3">
        <v>35030</v>
      </c>
      <c r="G472" s="3">
        <v>35058</v>
      </c>
      <c r="H472" s="3">
        <v>35032</v>
      </c>
      <c r="I472">
        <v>3</v>
      </c>
      <c r="J472">
        <v>170.88</v>
      </c>
      <c r="K472" t="s">
        <v>407</v>
      </c>
      <c r="L472" t="s">
        <v>409</v>
      </c>
      <c r="M472" t="s">
        <v>410</v>
      </c>
      <c r="N472" t="s">
        <v>63</v>
      </c>
      <c r="O472">
        <v>14776</v>
      </c>
      <c r="P472" t="s">
        <v>122</v>
      </c>
    </row>
    <row r="473" spans="1:16" ht="30" x14ac:dyDescent="0.25">
      <c r="A473">
        <v>10719</v>
      </c>
      <c r="B473" s="5" t="str">
        <f>VLOOKUP(C473,Customers!A:C,2,FALSE)</f>
        <v>Let's Stop N Shop</v>
      </c>
      <c r="C473" t="s">
        <v>448</v>
      </c>
      <c r="E473">
        <v>8</v>
      </c>
      <c r="F473" s="3">
        <v>35030</v>
      </c>
      <c r="G473" s="3">
        <v>35058</v>
      </c>
      <c r="H473" s="3">
        <v>35039</v>
      </c>
      <c r="I473">
        <v>2</v>
      </c>
      <c r="J473">
        <v>51.44</v>
      </c>
      <c r="K473" t="s">
        <v>449</v>
      </c>
      <c r="L473" s="1" t="s">
        <v>451</v>
      </c>
      <c r="M473" t="s">
        <v>452</v>
      </c>
      <c r="N473" t="s">
        <v>453</v>
      </c>
      <c r="O473">
        <v>94117</v>
      </c>
      <c r="P473" t="s">
        <v>52</v>
      </c>
    </row>
    <row r="474" spans="1:16" x14ac:dyDescent="0.25">
      <c r="A474">
        <v>10720</v>
      </c>
      <c r="B474" s="5" t="str">
        <f>VLOOKUP(C474,Customers!A:C,2,FALSE)</f>
        <v>Que Delicia</v>
      </c>
      <c r="C474" t="s">
        <v>562</v>
      </c>
      <c r="E474">
        <v>8</v>
      </c>
      <c r="F474" s="3">
        <v>35031</v>
      </c>
      <c r="G474" s="3">
        <v>35045</v>
      </c>
      <c r="H474" s="3">
        <v>35039</v>
      </c>
      <c r="I474">
        <v>2</v>
      </c>
      <c r="J474">
        <v>9.5299999999999994</v>
      </c>
      <c r="K474" t="s">
        <v>563</v>
      </c>
      <c r="L474" t="s">
        <v>565</v>
      </c>
      <c r="M474" t="s">
        <v>369</v>
      </c>
      <c r="N474" t="s">
        <v>370</v>
      </c>
      <c r="O474" t="s">
        <v>566</v>
      </c>
      <c r="P474" t="s">
        <v>234</v>
      </c>
    </row>
    <row r="475" spans="1:16" x14ac:dyDescent="0.25">
      <c r="A475">
        <v>10721</v>
      </c>
      <c r="B475" s="5" t="str">
        <f>VLOOKUP(C475,Customers!A:C,2,FALSE)</f>
        <v>QUICK-Stop</v>
      </c>
      <c r="C475" t="s">
        <v>575</v>
      </c>
      <c r="E475">
        <v>5</v>
      </c>
      <c r="F475" s="3">
        <v>35032</v>
      </c>
      <c r="G475" s="3">
        <v>35060</v>
      </c>
      <c r="H475" s="3">
        <v>35034</v>
      </c>
      <c r="I475">
        <v>3</v>
      </c>
      <c r="J475">
        <v>48.92</v>
      </c>
      <c r="K475" t="s">
        <v>576</v>
      </c>
      <c r="L475" t="s">
        <v>578</v>
      </c>
      <c r="M475" t="s">
        <v>579</v>
      </c>
      <c r="N475" t="s">
        <v>63</v>
      </c>
      <c r="O475">
        <v>1307</v>
      </c>
      <c r="P475" t="s">
        <v>122</v>
      </c>
    </row>
    <row r="476" spans="1:16" x14ac:dyDescent="0.25">
      <c r="A476">
        <v>10722</v>
      </c>
      <c r="B476" s="5" t="str">
        <f>VLOOKUP(C476,Customers!A:C,2,FALSE)</f>
        <v>Save-a-lot Markets</v>
      </c>
      <c r="C476" t="s">
        <v>629</v>
      </c>
      <c r="E476">
        <v>8</v>
      </c>
      <c r="F476" s="3">
        <v>35032</v>
      </c>
      <c r="G476" s="3">
        <v>35074</v>
      </c>
      <c r="H476" s="3">
        <v>35038</v>
      </c>
      <c r="I476">
        <v>1</v>
      </c>
      <c r="J476">
        <v>74.58</v>
      </c>
      <c r="K476" t="s">
        <v>630</v>
      </c>
      <c r="L476" t="s">
        <v>632</v>
      </c>
      <c r="M476" t="s">
        <v>633</v>
      </c>
      <c r="N476" t="s">
        <v>634</v>
      </c>
      <c r="O476">
        <v>83720</v>
      </c>
      <c r="P476" t="s">
        <v>52</v>
      </c>
    </row>
    <row r="477" spans="1:16" x14ac:dyDescent="0.25">
      <c r="A477">
        <v>10723</v>
      </c>
      <c r="B477" s="5" t="str">
        <f>VLOOKUP(C477,Customers!A:C,2,FALSE)</f>
        <v>White Clover Markets</v>
      </c>
      <c r="C477" t="s">
        <v>753</v>
      </c>
      <c r="E477">
        <v>3</v>
      </c>
      <c r="F477" s="3">
        <v>35033</v>
      </c>
      <c r="G477" s="3">
        <v>35061</v>
      </c>
      <c r="H477" s="3">
        <v>35059</v>
      </c>
      <c r="I477">
        <v>1</v>
      </c>
      <c r="J477">
        <v>21.72</v>
      </c>
      <c r="K477" t="s">
        <v>754</v>
      </c>
      <c r="L477" t="s">
        <v>793</v>
      </c>
      <c r="M477" t="s">
        <v>50</v>
      </c>
      <c r="N477" t="s">
        <v>51</v>
      </c>
      <c r="O477">
        <v>98124</v>
      </c>
      <c r="P477" t="s">
        <v>52</v>
      </c>
    </row>
    <row r="478" spans="1:16" x14ac:dyDescent="0.25">
      <c r="A478">
        <v>10724</v>
      </c>
      <c r="B478" s="5" t="str">
        <f>VLOOKUP(C478,Customers!A:C,2,FALSE)</f>
        <v>Mere Paillarde</v>
      </c>
      <c r="C478" t="s">
        <v>494</v>
      </c>
      <c r="E478">
        <v>8</v>
      </c>
      <c r="F478" s="3">
        <v>35033</v>
      </c>
      <c r="G478" s="3">
        <v>35075</v>
      </c>
      <c r="H478" s="3">
        <v>35039</v>
      </c>
      <c r="I478">
        <v>2</v>
      </c>
      <c r="J478">
        <v>57.75</v>
      </c>
      <c r="K478" t="s">
        <v>495</v>
      </c>
      <c r="L478" t="s">
        <v>497</v>
      </c>
      <c r="M478" t="s">
        <v>498</v>
      </c>
      <c r="N478" t="s">
        <v>499</v>
      </c>
      <c r="O478" t="s">
        <v>500</v>
      </c>
      <c r="P478" t="s">
        <v>195</v>
      </c>
    </row>
    <row r="479" spans="1:16" x14ac:dyDescent="0.25">
      <c r="A479">
        <v>10725</v>
      </c>
      <c r="B479" s="5" t="str">
        <f>VLOOKUP(C479,Customers!A:C,2,FALSE)</f>
        <v>Familia Arquibaldo</v>
      </c>
      <c r="C479" t="s">
        <v>272</v>
      </c>
      <c r="E479">
        <v>4</v>
      </c>
      <c r="F479" s="3">
        <v>35034</v>
      </c>
      <c r="G479" s="3">
        <v>35062</v>
      </c>
      <c r="H479" s="3">
        <v>35039</v>
      </c>
      <c r="I479">
        <v>3</v>
      </c>
      <c r="J479">
        <v>10.83</v>
      </c>
      <c r="K479" t="s">
        <v>273</v>
      </c>
      <c r="L479" t="s">
        <v>276</v>
      </c>
      <c r="M479" t="s">
        <v>231</v>
      </c>
      <c r="N479" t="s">
        <v>232</v>
      </c>
      <c r="O479" t="s">
        <v>277</v>
      </c>
      <c r="P479" t="s">
        <v>234</v>
      </c>
    </row>
    <row r="480" spans="1:16" x14ac:dyDescent="0.25">
      <c r="A480">
        <v>10726</v>
      </c>
      <c r="B480" s="5" t="str">
        <f>VLOOKUP(C480,Customers!A:C,2,FALSE)</f>
        <v>Eastern Connection</v>
      </c>
      <c r="C480" t="s">
        <v>257</v>
      </c>
      <c r="E480">
        <v>4</v>
      </c>
      <c r="F480" s="3">
        <v>35037</v>
      </c>
      <c r="G480" s="3">
        <v>35051</v>
      </c>
      <c r="H480" s="3">
        <v>35069</v>
      </c>
      <c r="I480">
        <v>1</v>
      </c>
      <c r="J480">
        <v>16.559999999999999</v>
      </c>
      <c r="K480" t="s">
        <v>258</v>
      </c>
      <c r="L480" t="s">
        <v>260</v>
      </c>
      <c r="M480" t="s">
        <v>82</v>
      </c>
      <c r="N480" t="s">
        <v>63</v>
      </c>
      <c r="O480" t="s">
        <v>261</v>
      </c>
      <c r="P480" t="s">
        <v>84</v>
      </c>
    </row>
    <row r="481" spans="1:16" x14ac:dyDescent="0.25">
      <c r="A481">
        <v>10727</v>
      </c>
      <c r="B481" s="5" t="str">
        <f>VLOOKUP(C481,Customers!A:C,2,FALSE)</f>
        <v>Reggiani Caseifici</v>
      </c>
      <c r="C481" t="s">
        <v>596</v>
      </c>
      <c r="E481">
        <v>2</v>
      </c>
      <c r="F481" s="3">
        <v>35037</v>
      </c>
      <c r="G481" s="3">
        <v>35065</v>
      </c>
      <c r="H481" s="3">
        <v>35069</v>
      </c>
      <c r="I481">
        <v>1</v>
      </c>
      <c r="J481">
        <v>89.9</v>
      </c>
      <c r="K481" t="s">
        <v>597</v>
      </c>
      <c r="L481" t="s">
        <v>599</v>
      </c>
      <c r="M481" t="s">
        <v>600</v>
      </c>
      <c r="N481" t="s">
        <v>63</v>
      </c>
      <c r="O481">
        <v>42100</v>
      </c>
      <c r="P481" t="s">
        <v>318</v>
      </c>
    </row>
    <row r="482" spans="1:16" x14ac:dyDescent="0.25">
      <c r="A482">
        <v>10728</v>
      </c>
      <c r="B482" s="5" t="str">
        <f>VLOOKUP(C482,Customers!A:C,2,FALSE)</f>
        <v>Queen Cozinha</v>
      </c>
      <c r="C482" t="s">
        <v>569</v>
      </c>
      <c r="E482">
        <v>4</v>
      </c>
      <c r="F482" s="3">
        <v>35038</v>
      </c>
      <c r="G482" s="3">
        <v>35066</v>
      </c>
      <c r="H482" s="3">
        <v>35045</v>
      </c>
      <c r="I482">
        <v>2</v>
      </c>
      <c r="J482">
        <v>58.33</v>
      </c>
      <c r="K482" t="s">
        <v>570</v>
      </c>
      <c r="L482" t="s">
        <v>572</v>
      </c>
      <c r="M482" t="s">
        <v>231</v>
      </c>
      <c r="N482" t="s">
        <v>232</v>
      </c>
      <c r="O482" t="s">
        <v>573</v>
      </c>
      <c r="P482" t="s">
        <v>234</v>
      </c>
    </row>
    <row r="483" spans="1:16" x14ac:dyDescent="0.25">
      <c r="A483">
        <v>10729</v>
      </c>
      <c r="B483" s="5" t="str">
        <f>VLOOKUP(C483,Customers!A:C,2,FALSE)</f>
        <v>LINO-Delicateses</v>
      </c>
      <c r="C483" t="s">
        <v>463</v>
      </c>
      <c r="E483">
        <v>8</v>
      </c>
      <c r="F483" s="3">
        <v>35038</v>
      </c>
      <c r="G483" s="3">
        <v>35080</v>
      </c>
      <c r="H483" s="3">
        <v>35048</v>
      </c>
      <c r="I483">
        <v>3</v>
      </c>
      <c r="J483">
        <v>141.06</v>
      </c>
      <c r="K483" t="s">
        <v>464</v>
      </c>
      <c r="L483" t="s">
        <v>466</v>
      </c>
      <c r="M483" t="s">
        <v>467</v>
      </c>
      <c r="N483" t="s">
        <v>468</v>
      </c>
      <c r="O483">
        <v>4980</v>
      </c>
      <c r="P483" t="s">
        <v>362</v>
      </c>
    </row>
    <row r="484" spans="1:16" x14ac:dyDescent="0.25">
      <c r="A484">
        <v>10730</v>
      </c>
      <c r="B484" s="5" t="str">
        <f>VLOOKUP(C484,Customers!A:C,2,FALSE)</f>
        <v>Bon app'</v>
      </c>
      <c r="C484" t="s">
        <v>180</v>
      </c>
      <c r="E484">
        <v>5</v>
      </c>
      <c r="F484" s="3">
        <v>35039</v>
      </c>
      <c r="G484" s="3">
        <v>35067</v>
      </c>
      <c r="H484" s="3">
        <v>35048</v>
      </c>
      <c r="I484">
        <v>1</v>
      </c>
      <c r="J484">
        <v>20.12</v>
      </c>
      <c r="K484" t="s">
        <v>181</v>
      </c>
      <c r="L484" t="s">
        <v>183</v>
      </c>
      <c r="M484" t="s">
        <v>184</v>
      </c>
      <c r="N484" t="s">
        <v>63</v>
      </c>
      <c r="O484">
        <v>13008</v>
      </c>
      <c r="P484" t="s">
        <v>169</v>
      </c>
    </row>
    <row r="485" spans="1:16" x14ac:dyDescent="0.25">
      <c r="A485">
        <v>10731</v>
      </c>
      <c r="B485" s="5" t="str">
        <f>VLOOKUP(C485,Customers!A:C,2,FALSE)</f>
        <v>Chop-suey Chinese</v>
      </c>
      <c r="C485" t="s">
        <v>219</v>
      </c>
      <c r="E485">
        <v>7</v>
      </c>
      <c r="F485" s="3">
        <v>35040</v>
      </c>
      <c r="G485" s="3">
        <v>35068</v>
      </c>
      <c r="H485" s="3">
        <v>35048</v>
      </c>
      <c r="I485">
        <v>1</v>
      </c>
      <c r="J485">
        <v>96.65</v>
      </c>
      <c r="K485" t="s">
        <v>220</v>
      </c>
      <c r="L485" t="s">
        <v>791</v>
      </c>
      <c r="M485" t="s">
        <v>223</v>
      </c>
      <c r="N485" t="s">
        <v>63</v>
      </c>
      <c r="O485">
        <v>3012</v>
      </c>
      <c r="P485" t="s">
        <v>224</v>
      </c>
    </row>
    <row r="486" spans="1:16" x14ac:dyDescent="0.25">
      <c r="A486">
        <v>10732</v>
      </c>
      <c r="B486" s="5" t="str">
        <f>VLOOKUP(C486,Customers!A:C,2,FALSE)</f>
        <v>Bon app'</v>
      </c>
      <c r="C486" t="s">
        <v>180</v>
      </c>
      <c r="E486">
        <v>3</v>
      </c>
      <c r="F486" s="3">
        <v>35040</v>
      </c>
      <c r="G486" s="3">
        <v>35068</v>
      </c>
      <c r="H486" s="3">
        <v>35041</v>
      </c>
      <c r="I486">
        <v>1</v>
      </c>
      <c r="J486">
        <v>16.97</v>
      </c>
      <c r="K486" t="s">
        <v>181</v>
      </c>
      <c r="L486" t="s">
        <v>183</v>
      </c>
      <c r="M486" t="s">
        <v>184</v>
      </c>
      <c r="N486" t="s">
        <v>63</v>
      </c>
      <c r="O486">
        <v>13008</v>
      </c>
      <c r="P486" t="s">
        <v>169</v>
      </c>
    </row>
    <row r="487" spans="1:16" x14ac:dyDescent="0.25">
      <c r="A487">
        <v>10733</v>
      </c>
      <c r="B487" s="5" t="str">
        <f>VLOOKUP(C487,Customers!A:C,2,FALSE)</f>
        <v>Berglunds snabbkop</v>
      </c>
      <c r="C487" t="s">
        <v>146</v>
      </c>
      <c r="E487">
        <v>1</v>
      </c>
      <c r="F487" s="3">
        <v>35041</v>
      </c>
      <c r="G487" s="3">
        <v>35069</v>
      </c>
      <c r="H487" s="3">
        <v>35044</v>
      </c>
      <c r="I487">
        <v>3</v>
      </c>
      <c r="J487">
        <v>110.11</v>
      </c>
      <c r="K487" t="s">
        <v>147</v>
      </c>
      <c r="L487" t="s">
        <v>150</v>
      </c>
      <c r="M487" t="s">
        <v>151</v>
      </c>
      <c r="N487" t="s">
        <v>63</v>
      </c>
      <c r="O487" t="s">
        <v>152</v>
      </c>
      <c r="P487" t="s">
        <v>153</v>
      </c>
    </row>
    <row r="488" spans="1:16" x14ac:dyDescent="0.25">
      <c r="A488">
        <v>10734</v>
      </c>
      <c r="B488" s="5" t="str">
        <f>VLOOKUP(C488,Customers!A:C,2,FALSE)</f>
        <v>Gourmet Lanchonetes</v>
      </c>
      <c r="C488" t="s">
        <v>342</v>
      </c>
      <c r="E488">
        <v>2</v>
      </c>
      <c r="F488" s="3">
        <v>35041</v>
      </c>
      <c r="G488" s="3">
        <v>35069</v>
      </c>
      <c r="H488" s="3">
        <v>35046</v>
      </c>
      <c r="I488">
        <v>3</v>
      </c>
      <c r="J488">
        <v>1.63</v>
      </c>
      <c r="K488" t="s">
        <v>343</v>
      </c>
      <c r="L488" t="s">
        <v>345</v>
      </c>
      <c r="M488" t="s">
        <v>346</v>
      </c>
      <c r="N488" t="s">
        <v>232</v>
      </c>
      <c r="O488" t="s">
        <v>347</v>
      </c>
      <c r="P488" t="s">
        <v>234</v>
      </c>
    </row>
    <row r="489" spans="1:16" ht="30" x14ac:dyDescent="0.25">
      <c r="A489">
        <v>10735</v>
      </c>
      <c r="B489" s="5" t="str">
        <f>VLOOKUP(C489,Customers!A:C,2,FALSE)</f>
        <v>Let's Stop N Shop</v>
      </c>
      <c r="C489" t="s">
        <v>448</v>
      </c>
      <c r="E489">
        <v>6</v>
      </c>
      <c r="F489" s="3">
        <v>35044</v>
      </c>
      <c r="G489" s="3">
        <v>35072</v>
      </c>
      <c r="H489" s="3">
        <v>35055</v>
      </c>
      <c r="I489">
        <v>2</v>
      </c>
      <c r="J489">
        <v>45.97</v>
      </c>
      <c r="K489" t="s">
        <v>449</v>
      </c>
      <c r="L489" s="1" t="s">
        <v>451</v>
      </c>
      <c r="M489" t="s">
        <v>452</v>
      </c>
      <c r="N489" t="s">
        <v>453</v>
      </c>
      <c r="O489">
        <v>94117</v>
      </c>
      <c r="P489" t="s">
        <v>52</v>
      </c>
    </row>
    <row r="490" spans="1:16" x14ac:dyDescent="0.25">
      <c r="A490">
        <v>10736</v>
      </c>
      <c r="B490" s="5" t="str">
        <f>VLOOKUP(C490,Customers!A:C,2,FALSE)</f>
        <v>Hungry Owl All-Night Grocers</v>
      </c>
      <c r="C490" t="s">
        <v>389</v>
      </c>
      <c r="E490">
        <v>9</v>
      </c>
      <c r="F490" s="3">
        <v>35045</v>
      </c>
      <c r="G490" s="3">
        <v>35073</v>
      </c>
      <c r="H490" s="3">
        <v>35055</v>
      </c>
      <c r="I490">
        <v>2</v>
      </c>
      <c r="J490">
        <v>44.1</v>
      </c>
      <c r="K490" t="s">
        <v>390</v>
      </c>
      <c r="L490" t="s">
        <v>392</v>
      </c>
      <c r="M490" t="s">
        <v>393</v>
      </c>
      <c r="N490" t="s">
        <v>394</v>
      </c>
      <c r="O490" t="s">
        <v>63</v>
      </c>
      <c r="P490" t="s">
        <v>395</v>
      </c>
    </row>
    <row r="491" spans="1:16" x14ac:dyDescent="0.25">
      <c r="A491">
        <v>10737</v>
      </c>
      <c r="B491" s="5" t="e">
        <f>VLOOKUP(C491,Customers!A:C,2,FALSE)</f>
        <v>#N/A</v>
      </c>
      <c r="E491">
        <v>2</v>
      </c>
      <c r="F491" s="3">
        <v>35045</v>
      </c>
      <c r="G491" s="3">
        <v>35073</v>
      </c>
      <c r="H491" s="3">
        <v>35052</v>
      </c>
      <c r="I491">
        <v>2</v>
      </c>
      <c r="J491">
        <v>7.79</v>
      </c>
      <c r="K491" t="s">
        <v>726</v>
      </c>
      <c r="L491" t="s">
        <v>728</v>
      </c>
      <c r="M491" t="s">
        <v>729</v>
      </c>
      <c r="N491" t="s">
        <v>63</v>
      </c>
      <c r="O491">
        <v>51100</v>
      </c>
      <c r="P491" t="s">
        <v>169</v>
      </c>
    </row>
    <row r="492" spans="1:16" x14ac:dyDescent="0.25">
      <c r="A492">
        <v>10738</v>
      </c>
      <c r="B492" s="5" t="str">
        <f>VLOOKUP(C492,Customers!A:C,2,FALSE)</f>
        <v>Specialites du monde</v>
      </c>
      <c r="C492" t="s">
        <v>651</v>
      </c>
      <c r="E492">
        <v>2</v>
      </c>
      <c r="F492" s="3">
        <v>35046</v>
      </c>
      <c r="G492" s="3">
        <v>35074</v>
      </c>
      <c r="H492" s="3">
        <v>35052</v>
      </c>
      <c r="I492">
        <v>1</v>
      </c>
      <c r="J492">
        <v>2.91</v>
      </c>
      <c r="K492" t="s">
        <v>652</v>
      </c>
      <c r="L492" t="s">
        <v>654</v>
      </c>
      <c r="M492" t="s">
        <v>541</v>
      </c>
      <c r="N492" t="s">
        <v>63</v>
      </c>
      <c r="O492">
        <v>75016</v>
      </c>
      <c r="P492" t="s">
        <v>169</v>
      </c>
    </row>
    <row r="493" spans="1:16" x14ac:dyDescent="0.25">
      <c r="A493">
        <v>10739</v>
      </c>
      <c r="B493" s="5" t="e">
        <f>VLOOKUP(C493,Customers!A:C,2,FALSE)</f>
        <v>#N/A</v>
      </c>
      <c r="E493">
        <v>3</v>
      </c>
      <c r="F493" s="3">
        <v>35046</v>
      </c>
      <c r="G493" s="3">
        <v>35074</v>
      </c>
      <c r="H493" s="3">
        <v>35051</v>
      </c>
      <c r="I493">
        <v>3</v>
      </c>
      <c r="J493">
        <v>11.08</v>
      </c>
      <c r="K493" t="s">
        <v>726</v>
      </c>
      <c r="L493" t="s">
        <v>728</v>
      </c>
      <c r="M493" t="s">
        <v>729</v>
      </c>
      <c r="N493" t="s">
        <v>63</v>
      </c>
      <c r="O493">
        <v>51100</v>
      </c>
      <c r="P493" t="s">
        <v>169</v>
      </c>
    </row>
    <row r="494" spans="1:16" x14ac:dyDescent="0.25">
      <c r="A494">
        <v>10740</v>
      </c>
      <c r="B494" s="5" t="str">
        <f>VLOOKUP(C494,Customers!A:C,2,FALSE)</f>
        <v>White Clover Markets</v>
      </c>
      <c r="C494" t="s">
        <v>753</v>
      </c>
      <c r="E494">
        <v>4</v>
      </c>
      <c r="F494" s="3">
        <v>35047</v>
      </c>
      <c r="G494" s="3">
        <v>35075</v>
      </c>
      <c r="H494" s="3">
        <v>35059</v>
      </c>
      <c r="I494">
        <v>2</v>
      </c>
      <c r="J494">
        <v>81.88</v>
      </c>
      <c r="K494" t="s">
        <v>754</v>
      </c>
      <c r="L494" t="s">
        <v>793</v>
      </c>
      <c r="M494" t="s">
        <v>50</v>
      </c>
      <c r="N494" t="s">
        <v>51</v>
      </c>
      <c r="O494">
        <v>98124</v>
      </c>
      <c r="P494" t="s">
        <v>52</v>
      </c>
    </row>
    <row r="495" spans="1:16" ht="30" x14ac:dyDescent="0.25">
      <c r="A495">
        <v>10741</v>
      </c>
      <c r="B495" s="5" t="str">
        <f>VLOOKUP(C495,Customers!A:C,2,FALSE)</f>
        <v>Around the Horn</v>
      </c>
      <c r="C495" t="s">
        <v>139</v>
      </c>
      <c r="E495">
        <v>4</v>
      </c>
      <c r="F495" s="3">
        <v>35048</v>
      </c>
      <c r="G495" s="3">
        <v>35062</v>
      </c>
      <c r="H495" s="3">
        <v>35052</v>
      </c>
      <c r="I495">
        <v>3</v>
      </c>
      <c r="J495">
        <v>10.96</v>
      </c>
      <c r="K495" t="s">
        <v>140</v>
      </c>
      <c r="L495" s="1" t="s">
        <v>794</v>
      </c>
      <c r="M495" t="s">
        <v>795</v>
      </c>
      <c r="N495" t="s">
        <v>796</v>
      </c>
      <c r="O495" t="s">
        <v>797</v>
      </c>
      <c r="P495" t="s">
        <v>84</v>
      </c>
    </row>
    <row r="496" spans="1:16" x14ac:dyDescent="0.25">
      <c r="A496">
        <v>10742</v>
      </c>
      <c r="B496" s="5" t="str">
        <f>VLOOKUP(C496,Customers!A:C,2,FALSE)</f>
        <v>Bottom-Dollar Markets</v>
      </c>
      <c r="C496" t="s">
        <v>187</v>
      </c>
      <c r="E496">
        <v>3</v>
      </c>
      <c r="F496" s="3">
        <v>35048</v>
      </c>
      <c r="G496" s="3">
        <v>35076</v>
      </c>
      <c r="H496" s="3">
        <v>35052</v>
      </c>
      <c r="I496">
        <v>3</v>
      </c>
      <c r="J496">
        <v>243.73</v>
      </c>
      <c r="K496" t="s">
        <v>188</v>
      </c>
      <c r="L496" t="s">
        <v>191</v>
      </c>
      <c r="M496" t="s">
        <v>192</v>
      </c>
      <c r="N496" t="s">
        <v>193</v>
      </c>
      <c r="O496" t="s">
        <v>194</v>
      </c>
      <c r="P496" t="s">
        <v>195</v>
      </c>
    </row>
    <row r="497" spans="1:16" ht="30" x14ac:dyDescent="0.25">
      <c r="A497">
        <v>10743</v>
      </c>
      <c r="B497" s="5" t="str">
        <f>VLOOKUP(C497,Customers!A:C,2,FALSE)</f>
        <v>Around the Horn</v>
      </c>
      <c r="C497" t="s">
        <v>139</v>
      </c>
      <c r="E497">
        <v>1</v>
      </c>
      <c r="F497" s="3">
        <v>35051</v>
      </c>
      <c r="G497" s="3">
        <v>35079</v>
      </c>
      <c r="H497" s="3">
        <v>35055</v>
      </c>
      <c r="I497">
        <v>2</v>
      </c>
      <c r="J497">
        <v>23.72</v>
      </c>
      <c r="K497" t="s">
        <v>140</v>
      </c>
      <c r="L497" s="1" t="s">
        <v>794</v>
      </c>
      <c r="M497" t="s">
        <v>795</v>
      </c>
      <c r="N497" t="s">
        <v>796</v>
      </c>
      <c r="O497" t="s">
        <v>797</v>
      </c>
      <c r="P497" t="s">
        <v>84</v>
      </c>
    </row>
    <row r="498" spans="1:16" x14ac:dyDescent="0.25">
      <c r="A498">
        <v>10744</v>
      </c>
      <c r="B498" s="5" t="str">
        <f>VLOOKUP(C498,Customers!A:C,2,FALSE)</f>
        <v>Vaffeljernet</v>
      </c>
      <c r="C498" t="s">
        <v>711</v>
      </c>
      <c r="E498">
        <v>6</v>
      </c>
      <c r="F498" s="3">
        <v>35051</v>
      </c>
      <c r="G498" s="3">
        <v>35079</v>
      </c>
      <c r="H498" s="3">
        <v>35058</v>
      </c>
      <c r="I498">
        <v>1</v>
      </c>
      <c r="J498">
        <v>69.19</v>
      </c>
      <c r="K498" t="s">
        <v>712</v>
      </c>
      <c r="L498" t="s">
        <v>714</v>
      </c>
      <c r="M498" t="s">
        <v>715</v>
      </c>
      <c r="N498" t="s">
        <v>63</v>
      </c>
      <c r="O498">
        <v>8200</v>
      </c>
      <c r="P498" t="s">
        <v>648</v>
      </c>
    </row>
    <row r="499" spans="1:16" x14ac:dyDescent="0.25">
      <c r="A499">
        <v>10745</v>
      </c>
      <c r="B499" s="5" t="str">
        <f>VLOOKUP(C499,Customers!A:C,2,FALSE)</f>
        <v>QUICK-Stop</v>
      </c>
      <c r="C499" t="s">
        <v>575</v>
      </c>
      <c r="E499">
        <v>9</v>
      </c>
      <c r="F499" s="3">
        <v>35052</v>
      </c>
      <c r="G499" s="3">
        <v>35080</v>
      </c>
      <c r="H499" s="3">
        <v>35061</v>
      </c>
      <c r="I499">
        <v>1</v>
      </c>
      <c r="J499">
        <v>3.52</v>
      </c>
      <c r="K499" t="s">
        <v>576</v>
      </c>
      <c r="L499" t="s">
        <v>578</v>
      </c>
      <c r="M499" t="s">
        <v>579</v>
      </c>
      <c r="N499" t="s">
        <v>63</v>
      </c>
      <c r="O499">
        <v>1307</v>
      </c>
      <c r="P499" t="s">
        <v>122</v>
      </c>
    </row>
    <row r="500" spans="1:16" x14ac:dyDescent="0.25">
      <c r="A500">
        <v>10746</v>
      </c>
      <c r="B500" s="5" t="str">
        <f>VLOOKUP(C500,Customers!A:C,2,FALSE)</f>
        <v>Chop-suey Chinese</v>
      </c>
      <c r="C500" t="s">
        <v>219</v>
      </c>
      <c r="E500">
        <v>1</v>
      </c>
      <c r="F500" s="3">
        <v>35053</v>
      </c>
      <c r="G500" s="3">
        <v>35081</v>
      </c>
      <c r="H500" s="3">
        <v>35055</v>
      </c>
      <c r="I500">
        <v>3</v>
      </c>
      <c r="J500">
        <v>31.43</v>
      </c>
      <c r="K500" t="s">
        <v>220</v>
      </c>
      <c r="L500" t="s">
        <v>791</v>
      </c>
      <c r="M500" t="s">
        <v>223</v>
      </c>
      <c r="N500" t="s">
        <v>63</v>
      </c>
      <c r="O500">
        <v>3012</v>
      </c>
      <c r="P500" t="s">
        <v>224</v>
      </c>
    </row>
    <row r="501" spans="1:16" x14ac:dyDescent="0.25">
      <c r="A501">
        <v>10747</v>
      </c>
      <c r="B501" s="5" t="str">
        <f>VLOOKUP(C501,Customers!A:C,2,FALSE)</f>
        <v>Piccolo und mehr</v>
      </c>
      <c r="C501" t="s">
        <v>550</v>
      </c>
      <c r="E501">
        <v>6</v>
      </c>
      <c r="F501" s="3">
        <v>35053</v>
      </c>
      <c r="G501" s="3">
        <v>35081</v>
      </c>
      <c r="H501" s="3">
        <v>35060</v>
      </c>
      <c r="I501">
        <v>1</v>
      </c>
      <c r="J501">
        <v>117.33</v>
      </c>
      <c r="K501" t="s">
        <v>551</v>
      </c>
      <c r="L501" t="s">
        <v>553</v>
      </c>
      <c r="M501" t="s">
        <v>554</v>
      </c>
      <c r="N501" t="s">
        <v>63</v>
      </c>
      <c r="O501">
        <v>5020</v>
      </c>
      <c r="P501" t="s">
        <v>269</v>
      </c>
    </row>
    <row r="502" spans="1:16" x14ac:dyDescent="0.25">
      <c r="A502">
        <v>10748</v>
      </c>
      <c r="B502" s="5" t="str">
        <f>VLOOKUP(C502,Customers!A:C,2,FALSE)</f>
        <v>Save-a-lot Markets</v>
      </c>
      <c r="C502" t="s">
        <v>629</v>
      </c>
      <c r="E502">
        <v>3</v>
      </c>
      <c r="F502" s="3">
        <v>35054</v>
      </c>
      <c r="G502" s="3">
        <v>35082</v>
      </c>
      <c r="H502" s="3">
        <v>35062</v>
      </c>
      <c r="I502">
        <v>1</v>
      </c>
      <c r="J502">
        <v>232.55</v>
      </c>
      <c r="K502" t="s">
        <v>630</v>
      </c>
      <c r="L502" t="s">
        <v>632</v>
      </c>
      <c r="M502" t="s">
        <v>633</v>
      </c>
      <c r="N502" t="s">
        <v>634</v>
      </c>
      <c r="O502">
        <v>83720</v>
      </c>
      <c r="P502" t="s">
        <v>52</v>
      </c>
    </row>
    <row r="503" spans="1:16" ht="30" x14ac:dyDescent="0.25">
      <c r="A503">
        <v>10749</v>
      </c>
      <c r="B503" s="5" t="str">
        <f>VLOOKUP(C503,Customers!A:C,2,FALSE)</f>
        <v>Island Trading</v>
      </c>
      <c r="C503" t="s">
        <v>398</v>
      </c>
      <c r="E503">
        <v>4</v>
      </c>
      <c r="F503" s="3">
        <v>35054</v>
      </c>
      <c r="G503" s="3">
        <v>35082</v>
      </c>
      <c r="H503" s="3">
        <v>35083</v>
      </c>
      <c r="I503">
        <v>2</v>
      </c>
      <c r="J503">
        <v>61.53</v>
      </c>
      <c r="K503" t="s">
        <v>399</v>
      </c>
      <c r="L503" s="1" t="s">
        <v>401</v>
      </c>
      <c r="M503" t="s">
        <v>402</v>
      </c>
      <c r="N503" t="s">
        <v>403</v>
      </c>
      <c r="O503" t="s">
        <v>404</v>
      </c>
      <c r="P503" t="s">
        <v>84</v>
      </c>
    </row>
    <row r="504" spans="1:16" x14ac:dyDescent="0.25">
      <c r="A504">
        <v>10750</v>
      </c>
      <c r="B504" s="5" t="str">
        <f>VLOOKUP(C504,Customers!A:C,2,FALSE)</f>
        <v>Wartian Herkku</v>
      </c>
      <c r="C504" t="s">
        <v>739</v>
      </c>
      <c r="E504">
        <v>9</v>
      </c>
      <c r="F504" s="3">
        <v>35055</v>
      </c>
      <c r="G504" s="3">
        <v>35083</v>
      </c>
      <c r="H504" s="3">
        <v>35058</v>
      </c>
      <c r="I504">
        <v>1</v>
      </c>
      <c r="J504">
        <v>79.3</v>
      </c>
      <c r="K504" t="s">
        <v>740</v>
      </c>
      <c r="L504" t="s">
        <v>742</v>
      </c>
      <c r="M504" t="s">
        <v>743</v>
      </c>
      <c r="N504" t="s">
        <v>63</v>
      </c>
      <c r="O504">
        <v>90110</v>
      </c>
      <c r="P504" t="s">
        <v>744</v>
      </c>
    </row>
    <row r="505" spans="1:16" x14ac:dyDescent="0.25">
      <c r="A505">
        <v>10751</v>
      </c>
      <c r="B505" s="5" t="str">
        <f>VLOOKUP(C505,Customers!A:C,2,FALSE)</f>
        <v>Richter Supermarkt</v>
      </c>
      <c r="C505" t="s">
        <v>609</v>
      </c>
      <c r="E505">
        <v>3</v>
      </c>
      <c r="F505" s="3">
        <v>35058</v>
      </c>
      <c r="G505" s="3">
        <v>35086</v>
      </c>
      <c r="H505" s="3">
        <v>35067</v>
      </c>
      <c r="I505">
        <v>3</v>
      </c>
      <c r="J505">
        <v>130.79</v>
      </c>
      <c r="K505" t="s">
        <v>610</v>
      </c>
      <c r="L505" t="s">
        <v>792</v>
      </c>
      <c r="M505" t="s">
        <v>613</v>
      </c>
      <c r="N505" t="s">
        <v>63</v>
      </c>
      <c r="O505">
        <v>1204</v>
      </c>
      <c r="P505" t="s">
        <v>224</v>
      </c>
    </row>
    <row r="506" spans="1:16" ht="45" x14ac:dyDescent="0.25">
      <c r="A506">
        <v>10752</v>
      </c>
      <c r="B506" s="5" t="str">
        <f>VLOOKUP(C506,Customers!A:C,2,FALSE)</f>
        <v>North/South</v>
      </c>
      <c r="C506" t="s">
        <v>509</v>
      </c>
      <c r="E506">
        <v>2</v>
      </c>
      <c r="F506" s="3">
        <v>35058</v>
      </c>
      <c r="G506" s="3">
        <v>35086</v>
      </c>
      <c r="H506" s="3">
        <v>35062</v>
      </c>
      <c r="I506">
        <v>3</v>
      </c>
      <c r="J506">
        <v>1.39</v>
      </c>
      <c r="K506" t="s">
        <v>510</v>
      </c>
      <c r="L506" s="1" t="s">
        <v>512</v>
      </c>
      <c r="M506" t="s">
        <v>82</v>
      </c>
      <c r="N506" t="s">
        <v>63</v>
      </c>
      <c r="O506" t="s">
        <v>513</v>
      </c>
      <c r="P506" t="s">
        <v>84</v>
      </c>
    </row>
    <row r="507" spans="1:16" x14ac:dyDescent="0.25">
      <c r="A507">
        <v>10753</v>
      </c>
      <c r="B507" s="5" t="str">
        <f>VLOOKUP(C507,Customers!A:C,2,FALSE)</f>
        <v>Franchi S.p.A.</v>
      </c>
      <c r="C507" t="s">
        <v>313</v>
      </c>
      <c r="E507">
        <v>3</v>
      </c>
      <c r="F507" s="3">
        <v>35059</v>
      </c>
      <c r="G507" s="3">
        <v>35087</v>
      </c>
      <c r="H507" s="3">
        <v>35061</v>
      </c>
      <c r="I507">
        <v>1</v>
      </c>
      <c r="J507">
        <v>7.7</v>
      </c>
      <c r="K507" t="s">
        <v>314</v>
      </c>
      <c r="L507" t="s">
        <v>316</v>
      </c>
      <c r="M507" t="s">
        <v>317</v>
      </c>
      <c r="N507" t="s">
        <v>63</v>
      </c>
      <c r="O507">
        <v>10100</v>
      </c>
      <c r="P507" t="s">
        <v>318</v>
      </c>
    </row>
    <row r="508" spans="1:16" x14ac:dyDescent="0.25">
      <c r="A508">
        <v>10754</v>
      </c>
      <c r="B508" s="5" t="str">
        <f>VLOOKUP(C508,Customers!A:C,2,FALSE)</f>
        <v>Magazzini Alimentari Riuniti</v>
      </c>
      <c r="C508" t="s">
        <v>478</v>
      </c>
      <c r="E508">
        <v>6</v>
      </c>
      <c r="F508" s="3">
        <v>35059</v>
      </c>
      <c r="G508" s="3">
        <v>35087</v>
      </c>
      <c r="H508" s="3">
        <v>35061</v>
      </c>
      <c r="I508">
        <v>3</v>
      </c>
      <c r="J508">
        <v>2.38</v>
      </c>
      <c r="K508" t="s">
        <v>479</v>
      </c>
      <c r="L508" t="s">
        <v>481</v>
      </c>
      <c r="M508" t="s">
        <v>482</v>
      </c>
      <c r="N508" t="s">
        <v>63</v>
      </c>
      <c r="O508">
        <v>24100</v>
      </c>
      <c r="P508" t="s">
        <v>318</v>
      </c>
    </row>
    <row r="509" spans="1:16" x14ac:dyDescent="0.25">
      <c r="A509">
        <v>10755</v>
      </c>
      <c r="B509" s="5" t="str">
        <f>VLOOKUP(C509,Customers!A:C,2,FALSE)</f>
        <v>Bon app'</v>
      </c>
      <c r="C509" t="s">
        <v>180</v>
      </c>
      <c r="E509">
        <v>4</v>
      </c>
      <c r="F509" s="3">
        <v>35060</v>
      </c>
      <c r="G509" s="3">
        <v>35088</v>
      </c>
      <c r="H509" s="3">
        <v>35062</v>
      </c>
      <c r="I509">
        <v>2</v>
      </c>
      <c r="J509">
        <v>16.71</v>
      </c>
      <c r="K509" t="s">
        <v>181</v>
      </c>
      <c r="L509" t="s">
        <v>183</v>
      </c>
      <c r="M509" t="s">
        <v>184</v>
      </c>
      <c r="N509" t="s">
        <v>63</v>
      </c>
      <c r="O509">
        <v>13008</v>
      </c>
      <c r="P509" t="s">
        <v>169</v>
      </c>
    </row>
    <row r="510" spans="1:16" x14ac:dyDescent="0.25">
      <c r="A510">
        <v>10756</v>
      </c>
      <c r="B510" s="5" t="str">
        <f>VLOOKUP(C510,Customers!A:C,2,FALSE)</f>
        <v>Split Rail Beer &amp; Ale</v>
      </c>
      <c r="C510" t="s">
        <v>657</v>
      </c>
      <c r="E510">
        <v>8</v>
      </c>
      <c r="F510" s="3">
        <v>35061</v>
      </c>
      <c r="G510" s="3">
        <v>35089</v>
      </c>
      <c r="H510" s="3">
        <v>35066</v>
      </c>
      <c r="I510">
        <v>2</v>
      </c>
      <c r="J510">
        <v>73.209999999999994</v>
      </c>
      <c r="K510" t="s">
        <v>658</v>
      </c>
      <c r="L510" t="s">
        <v>660</v>
      </c>
      <c r="M510" t="s">
        <v>661</v>
      </c>
      <c r="N510" t="s">
        <v>662</v>
      </c>
      <c r="O510">
        <v>82520</v>
      </c>
      <c r="P510" t="s">
        <v>52</v>
      </c>
    </row>
    <row r="511" spans="1:16" x14ac:dyDescent="0.25">
      <c r="A511">
        <v>10757</v>
      </c>
      <c r="B511" s="5" t="str">
        <f>VLOOKUP(C511,Customers!A:C,2,FALSE)</f>
        <v>Save-a-lot Markets</v>
      </c>
      <c r="C511" t="s">
        <v>629</v>
      </c>
      <c r="E511">
        <v>6</v>
      </c>
      <c r="F511" s="3">
        <v>35061</v>
      </c>
      <c r="G511" s="3">
        <v>35089</v>
      </c>
      <c r="H511" s="3">
        <v>35079</v>
      </c>
      <c r="I511">
        <v>1</v>
      </c>
      <c r="J511">
        <v>8.19</v>
      </c>
      <c r="K511" t="s">
        <v>630</v>
      </c>
      <c r="L511" t="s">
        <v>632</v>
      </c>
      <c r="M511" t="s">
        <v>633</v>
      </c>
      <c r="N511" t="s">
        <v>634</v>
      </c>
      <c r="O511">
        <v>83720</v>
      </c>
      <c r="P511" t="s">
        <v>52</v>
      </c>
    </row>
    <row r="512" spans="1:16" x14ac:dyDescent="0.25">
      <c r="A512">
        <v>10758</v>
      </c>
      <c r="B512" s="5" t="str">
        <f>VLOOKUP(C512,Customers!A:C,2,FALSE)</f>
        <v>Richter Supermarkt</v>
      </c>
      <c r="C512" t="s">
        <v>609</v>
      </c>
      <c r="E512">
        <v>3</v>
      </c>
      <c r="F512" s="3">
        <v>35062</v>
      </c>
      <c r="G512" s="3">
        <v>35090</v>
      </c>
      <c r="H512" s="3">
        <v>35068</v>
      </c>
      <c r="I512">
        <v>3</v>
      </c>
      <c r="J512">
        <v>138.16999999999999</v>
      </c>
      <c r="K512" t="s">
        <v>610</v>
      </c>
      <c r="L512" t="s">
        <v>792</v>
      </c>
      <c r="M512" t="s">
        <v>613</v>
      </c>
      <c r="N512" t="s">
        <v>63</v>
      </c>
      <c r="O512">
        <v>1204</v>
      </c>
      <c r="P512" t="s">
        <v>224</v>
      </c>
    </row>
    <row r="513" spans="1:16" x14ac:dyDescent="0.25">
      <c r="A513">
        <v>10759</v>
      </c>
      <c r="B513" s="5" t="str">
        <f>VLOOKUP(C513,Customers!A:C,2,FALSE)</f>
        <v>Ana Trujillo Emparedados y helados</v>
      </c>
      <c r="C513" t="s">
        <v>125</v>
      </c>
      <c r="E513">
        <v>3</v>
      </c>
      <c r="F513" s="3">
        <v>35062</v>
      </c>
      <c r="G513" s="3">
        <v>35090</v>
      </c>
      <c r="H513" s="3">
        <v>35076</v>
      </c>
      <c r="I513">
        <v>3</v>
      </c>
      <c r="J513">
        <v>11.99</v>
      </c>
      <c r="K513" t="s">
        <v>126</v>
      </c>
      <c r="L513" t="s">
        <v>129</v>
      </c>
      <c r="M513" t="s">
        <v>130</v>
      </c>
      <c r="N513" t="s">
        <v>63</v>
      </c>
      <c r="O513">
        <v>5021</v>
      </c>
      <c r="P513" t="s">
        <v>131</v>
      </c>
    </row>
    <row r="514" spans="1:16" x14ac:dyDescent="0.25">
      <c r="A514">
        <v>10760</v>
      </c>
      <c r="B514" s="5" t="str">
        <f>VLOOKUP(C514,Customers!A:C,2,FALSE)</f>
        <v>Maison Dewey</v>
      </c>
      <c r="C514" t="s">
        <v>485</v>
      </c>
      <c r="E514">
        <v>4</v>
      </c>
      <c r="F514" s="3">
        <v>35065</v>
      </c>
      <c r="G514" s="3">
        <v>35093</v>
      </c>
      <c r="H514" s="3">
        <v>35074</v>
      </c>
      <c r="I514">
        <v>1</v>
      </c>
      <c r="J514">
        <v>155.63999999999999</v>
      </c>
      <c r="K514" t="s">
        <v>486</v>
      </c>
      <c r="L514" t="s">
        <v>488</v>
      </c>
      <c r="M514" t="s">
        <v>489</v>
      </c>
      <c r="N514" t="s">
        <v>63</v>
      </c>
      <c r="O514" t="s">
        <v>490</v>
      </c>
      <c r="P514" t="s">
        <v>491</v>
      </c>
    </row>
    <row r="515" spans="1:16" x14ac:dyDescent="0.25">
      <c r="A515">
        <v>10761</v>
      </c>
      <c r="B515" s="5" t="str">
        <f>VLOOKUP(C515,Customers!A:C,2,FALSE)</f>
        <v>Rattlesnake Canyon Grocery</v>
      </c>
      <c r="C515" t="s">
        <v>587</v>
      </c>
      <c r="E515">
        <v>5</v>
      </c>
      <c r="F515" s="3">
        <v>35066</v>
      </c>
      <c r="G515" s="3">
        <v>35094</v>
      </c>
      <c r="H515" s="3">
        <v>35072</v>
      </c>
      <c r="I515">
        <v>2</v>
      </c>
      <c r="J515">
        <v>18.66</v>
      </c>
      <c r="K515" t="s">
        <v>588</v>
      </c>
      <c r="L515" t="s">
        <v>591</v>
      </c>
      <c r="M515" t="s">
        <v>592</v>
      </c>
      <c r="N515" t="s">
        <v>593</v>
      </c>
      <c r="O515">
        <v>87110</v>
      </c>
      <c r="P515" t="s">
        <v>52</v>
      </c>
    </row>
    <row r="516" spans="1:16" x14ac:dyDescent="0.25">
      <c r="A516">
        <v>10762</v>
      </c>
      <c r="B516" s="5" t="str">
        <f>VLOOKUP(C516,Customers!A:C,2,FALSE)</f>
        <v>Folk och fa HB</v>
      </c>
      <c r="C516" t="s">
        <v>293</v>
      </c>
      <c r="E516">
        <v>3</v>
      </c>
      <c r="F516" s="3">
        <v>35066</v>
      </c>
      <c r="G516" s="3">
        <v>35094</v>
      </c>
      <c r="H516" s="3">
        <v>35073</v>
      </c>
      <c r="I516">
        <v>1</v>
      </c>
      <c r="J516">
        <v>328.74</v>
      </c>
      <c r="K516" t="s">
        <v>294</v>
      </c>
      <c r="L516" t="s">
        <v>296</v>
      </c>
      <c r="M516" t="s">
        <v>297</v>
      </c>
      <c r="N516" t="s">
        <v>63</v>
      </c>
      <c r="O516" t="s">
        <v>298</v>
      </c>
      <c r="P516" t="s">
        <v>153</v>
      </c>
    </row>
    <row r="517" spans="1:16" x14ac:dyDescent="0.25">
      <c r="A517">
        <v>10763</v>
      </c>
      <c r="B517" s="5" t="str">
        <f>VLOOKUP(C517,Customers!A:C,2,FALSE)</f>
        <v>Folies gourmandes</v>
      </c>
      <c r="C517" t="s">
        <v>285</v>
      </c>
      <c r="E517">
        <v>3</v>
      </c>
      <c r="F517" s="3">
        <v>35067</v>
      </c>
      <c r="G517" s="3">
        <v>35095</v>
      </c>
      <c r="H517" s="3">
        <v>35072</v>
      </c>
      <c r="I517">
        <v>3</v>
      </c>
      <c r="J517">
        <v>37.35</v>
      </c>
      <c r="K517" t="s">
        <v>286</v>
      </c>
      <c r="L517" t="s">
        <v>289</v>
      </c>
      <c r="M517" t="s">
        <v>290</v>
      </c>
      <c r="N517" t="s">
        <v>63</v>
      </c>
      <c r="O517">
        <v>59000</v>
      </c>
      <c r="P517" t="s">
        <v>169</v>
      </c>
    </row>
    <row r="518" spans="1:16" x14ac:dyDescent="0.25">
      <c r="A518">
        <v>10764</v>
      </c>
      <c r="B518" s="5" t="str">
        <f>VLOOKUP(C518,Customers!A:C,2,FALSE)</f>
        <v>Ernst Handel</v>
      </c>
      <c r="C518" t="s">
        <v>264</v>
      </c>
      <c r="E518">
        <v>6</v>
      </c>
      <c r="F518" s="3">
        <v>35067</v>
      </c>
      <c r="G518" s="3">
        <v>35095</v>
      </c>
      <c r="H518" s="3">
        <v>35072</v>
      </c>
      <c r="I518">
        <v>3</v>
      </c>
      <c r="J518">
        <v>145.44999999999999</v>
      </c>
      <c r="K518" t="s">
        <v>265</v>
      </c>
      <c r="L518" t="s">
        <v>267</v>
      </c>
      <c r="M518" t="s">
        <v>268</v>
      </c>
      <c r="N518" t="s">
        <v>63</v>
      </c>
      <c r="O518">
        <v>8010</v>
      </c>
      <c r="P518" t="s">
        <v>269</v>
      </c>
    </row>
    <row r="519" spans="1:16" x14ac:dyDescent="0.25">
      <c r="A519">
        <v>10765</v>
      </c>
      <c r="B519" s="5" t="str">
        <f>VLOOKUP(C519,Customers!A:C,2,FALSE)</f>
        <v>QUICK-Stop</v>
      </c>
      <c r="C519" t="s">
        <v>575</v>
      </c>
      <c r="E519">
        <v>3</v>
      </c>
      <c r="F519" s="3">
        <v>35068</v>
      </c>
      <c r="G519" s="3">
        <v>35096</v>
      </c>
      <c r="H519" s="3">
        <v>35073</v>
      </c>
      <c r="I519">
        <v>3</v>
      </c>
      <c r="J519">
        <v>42.74</v>
      </c>
      <c r="K519" t="s">
        <v>576</v>
      </c>
      <c r="L519" t="s">
        <v>578</v>
      </c>
      <c r="M519" t="s">
        <v>579</v>
      </c>
      <c r="N519" t="s">
        <v>63</v>
      </c>
      <c r="O519">
        <v>1307</v>
      </c>
      <c r="P519" t="s">
        <v>122</v>
      </c>
    </row>
    <row r="520" spans="1:16" x14ac:dyDescent="0.25">
      <c r="A520">
        <v>10766</v>
      </c>
      <c r="B520" s="5" t="str">
        <f>VLOOKUP(C520,Customers!A:C,2,FALSE)</f>
        <v>Ottilies Kaseladen</v>
      </c>
      <c r="C520" t="s">
        <v>530</v>
      </c>
      <c r="E520">
        <v>4</v>
      </c>
      <c r="F520" s="3">
        <v>35069</v>
      </c>
      <c r="G520" s="3">
        <v>35097</v>
      </c>
      <c r="H520" s="3">
        <v>35073</v>
      </c>
      <c r="I520">
        <v>1</v>
      </c>
      <c r="J520">
        <v>157.55000000000001</v>
      </c>
      <c r="K520" t="s">
        <v>531</v>
      </c>
      <c r="L520" t="s">
        <v>533</v>
      </c>
      <c r="M520" t="s">
        <v>534</v>
      </c>
      <c r="N520" t="s">
        <v>63</v>
      </c>
      <c r="O520">
        <v>50739</v>
      </c>
      <c r="P520" t="s">
        <v>122</v>
      </c>
    </row>
    <row r="521" spans="1:16" x14ac:dyDescent="0.25">
      <c r="A521">
        <v>10767</v>
      </c>
      <c r="B521" s="5" t="str">
        <f>VLOOKUP(C521,Customers!A:C,2,FALSE)</f>
        <v>Supremes delices</v>
      </c>
      <c r="C521" t="s">
        <v>665</v>
      </c>
      <c r="E521">
        <v>4</v>
      </c>
      <c r="F521" s="3">
        <v>35069</v>
      </c>
      <c r="G521" s="3">
        <v>35097</v>
      </c>
      <c r="H521" s="3">
        <v>35079</v>
      </c>
      <c r="I521">
        <v>3</v>
      </c>
      <c r="J521">
        <v>1.59</v>
      </c>
      <c r="K521" t="s">
        <v>666</v>
      </c>
      <c r="L521" t="s">
        <v>668</v>
      </c>
      <c r="M521" t="s">
        <v>669</v>
      </c>
      <c r="N521" t="s">
        <v>63</v>
      </c>
      <c r="O521" t="s">
        <v>670</v>
      </c>
      <c r="P521" t="s">
        <v>491</v>
      </c>
    </row>
    <row r="522" spans="1:16" ht="30" x14ac:dyDescent="0.25">
      <c r="A522">
        <v>10768</v>
      </c>
      <c r="B522" s="5" t="str">
        <f>VLOOKUP(C522,Customers!A:C,2,FALSE)</f>
        <v>Around the Horn</v>
      </c>
      <c r="C522" t="s">
        <v>139</v>
      </c>
      <c r="E522">
        <v>3</v>
      </c>
      <c r="F522" s="3">
        <v>35072</v>
      </c>
      <c r="G522" s="3">
        <v>35100</v>
      </c>
      <c r="H522" s="3">
        <v>35079</v>
      </c>
      <c r="I522">
        <v>2</v>
      </c>
      <c r="J522">
        <v>146.32</v>
      </c>
      <c r="K522" t="s">
        <v>140</v>
      </c>
      <c r="L522" s="1" t="s">
        <v>794</v>
      </c>
      <c r="M522" t="s">
        <v>795</v>
      </c>
      <c r="N522" t="s">
        <v>796</v>
      </c>
      <c r="O522" t="s">
        <v>797</v>
      </c>
      <c r="P522" t="s">
        <v>84</v>
      </c>
    </row>
    <row r="523" spans="1:16" x14ac:dyDescent="0.25">
      <c r="A523">
        <v>10769</v>
      </c>
      <c r="B523" s="5" t="str">
        <f>VLOOKUP(C523,Customers!A:C,2,FALSE)</f>
        <v>Vaffeljernet</v>
      </c>
      <c r="C523" t="s">
        <v>711</v>
      </c>
      <c r="E523">
        <v>3</v>
      </c>
      <c r="F523" s="3">
        <v>35072</v>
      </c>
      <c r="G523" s="3">
        <v>35100</v>
      </c>
      <c r="H523" s="3">
        <v>35076</v>
      </c>
      <c r="I523">
        <v>1</v>
      </c>
      <c r="J523">
        <v>65.06</v>
      </c>
      <c r="K523" t="s">
        <v>712</v>
      </c>
      <c r="L523" t="s">
        <v>714</v>
      </c>
      <c r="M523" t="s">
        <v>715</v>
      </c>
      <c r="N523" t="s">
        <v>63</v>
      </c>
      <c r="O523">
        <v>8200</v>
      </c>
      <c r="P523" t="s">
        <v>648</v>
      </c>
    </row>
    <row r="524" spans="1:16" x14ac:dyDescent="0.25">
      <c r="A524">
        <v>10770</v>
      </c>
      <c r="B524" s="5" t="str">
        <f>VLOOKUP(C524,Customers!A:C,2,FALSE)</f>
        <v>Hanari Carnes</v>
      </c>
      <c r="C524" t="s">
        <v>365</v>
      </c>
      <c r="E524">
        <v>8</v>
      </c>
      <c r="F524" s="3">
        <v>35073</v>
      </c>
      <c r="G524" s="3">
        <v>35101</v>
      </c>
      <c r="H524" s="3">
        <v>35081</v>
      </c>
      <c r="I524">
        <v>3</v>
      </c>
      <c r="J524">
        <v>5.32</v>
      </c>
      <c r="K524" t="s">
        <v>366</v>
      </c>
      <c r="L524" t="s">
        <v>368</v>
      </c>
      <c r="M524" t="s">
        <v>369</v>
      </c>
      <c r="N524" t="s">
        <v>370</v>
      </c>
      <c r="O524" t="s">
        <v>371</v>
      </c>
      <c r="P524" t="s">
        <v>234</v>
      </c>
    </row>
    <row r="525" spans="1:16" x14ac:dyDescent="0.25">
      <c r="A525">
        <v>10771</v>
      </c>
      <c r="B525" s="5" t="str">
        <f>VLOOKUP(C525,Customers!A:C,2,FALSE)</f>
        <v>Ernst Handel</v>
      </c>
      <c r="C525" t="s">
        <v>264</v>
      </c>
      <c r="E525">
        <v>9</v>
      </c>
      <c r="F525" s="3">
        <v>35074</v>
      </c>
      <c r="G525" s="3">
        <v>35102</v>
      </c>
      <c r="H525" s="3">
        <v>35097</v>
      </c>
      <c r="I525">
        <v>2</v>
      </c>
      <c r="J525">
        <v>11.19</v>
      </c>
      <c r="K525" t="s">
        <v>265</v>
      </c>
      <c r="L525" t="s">
        <v>267</v>
      </c>
      <c r="M525" t="s">
        <v>268</v>
      </c>
      <c r="N525" t="s">
        <v>63</v>
      </c>
      <c r="O525">
        <v>8010</v>
      </c>
      <c r="P525" t="s">
        <v>269</v>
      </c>
    </row>
    <row r="526" spans="1:16" x14ac:dyDescent="0.25">
      <c r="A526">
        <v>10772</v>
      </c>
      <c r="B526" s="5" t="str">
        <f>VLOOKUP(C526,Customers!A:C,2,FALSE)</f>
        <v>Lehmanns Marktstand</v>
      </c>
      <c r="C526" t="s">
        <v>441</v>
      </c>
      <c r="E526">
        <v>3</v>
      </c>
      <c r="F526" s="3">
        <v>35074</v>
      </c>
      <c r="G526" s="3">
        <v>35102</v>
      </c>
      <c r="H526" s="3">
        <v>35083</v>
      </c>
      <c r="I526">
        <v>2</v>
      </c>
      <c r="J526">
        <v>91.28</v>
      </c>
      <c r="K526" t="s">
        <v>442</v>
      </c>
      <c r="L526" t="s">
        <v>444</v>
      </c>
      <c r="M526" t="s">
        <v>445</v>
      </c>
      <c r="N526" t="s">
        <v>63</v>
      </c>
      <c r="O526">
        <v>60528</v>
      </c>
      <c r="P526" t="s">
        <v>122</v>
      </c>
    </row>
    <row r="527" spans="1:16" x14ac:dyDescent="0.25">
      <c r="A527">
        <v>10773</v>
      </c>
      <c r="B527" s="5" t="str">
        <f>VLOOKUP(C527,Customers!A:C,2,FALSE)</f>
        <v>Ernst Handel</v>
      </c>
      <c r="C527" t="s">
        <v>264</v>
      </c>
      <c r="E527">
        <v>1</v>
      </c>
      <c r="F527" s="3">
        <v>35075</v>
      </c>
      <c r="G527" s="3">
        <v>35103</v>
      </c>
      <c r="H527" s="3">
        <v>35080</v>
      </c>
      <c r="I527">
        <v>3</v>
      </c>
      <c r="J527">
        <v>96.43</v>
      </c>
      <c r="K527" t="s">
        <v>265</v>
      </c>
      <c r="L527" t="s">
        <v>267</v>
      </c>
      <c r="M527" t="s">
        <v>268</v>
      </c>
      <c r="N527" t="s">
        <v>63</v>
      </c>
      <c r="O527">
        <v>8010</v>
      </c>
      <c r="P527" t="s">
        <v>269</v>
      </c>
    </row>
    <row r="528" spans="1:16" x14ac:dyDescent="0.25">
      <c r="A528">
        <v>10774</v>
      </c>
      <c r="B528" s="5" t="str">
        <f>VLOOKUP(C528,Customers!A:C,2,FALSE)</f>
        <v>Folk och fa HB</v>
      </c>
      <c r="C528" t="s">
        <v>293</v>
      </c>
      <c r="E528">
        <v>4</v>
      </c>
      <c r="F528" s="3">
        <v>35075</v>
      </c>
      <c r="G528" s="3">
        <v>35089</v>
      </c>
      <c r="H528" s="3">
        <v>35076</v>
      </c>
      <c r="I528">
        <v>1</v>
      </c>
      <c r="J528">
        <v>48.2</v>
      </c>
      <c r="K528" t="s">
        <v>294</v>
      </c>
      <c r="L528" t="s">
        <v>296</v>
      </c>
      <c r="M528" t="s">
        <v>297</v>
      </c>
      <c r="N528" t="s">
        <v>63</v>
      </c>
      <c r="O528" t="s">
        <v>298</v>
      </c>
      <c r="P528" t="s">
        <v>153</v>
      </c>
    </row>
    <row r="529" spans="1:16" x14ac:dyDescent="0.25">
      <c r="A529">
        <v>10775</v>
      </c>
      <c r="B529" s="5" t="str">
        <f>VLOOKUP(C529,Customers!A:C,2,FALSE)</f>
        <v>The Cracker Box</v>
      </c>
      <c r="C529" t="s">
        <v>678</v>
      </c>
      <c r="E529">
        <v>7</v>
      </c>
      <c r="F529" s="3">
        <v>35076</v>
      </c>
      <c r="G529" s="3">
        <v>35104</v>
      </c>
      <c r="H529" s="3">
        <v>35090</v>
      </c>
      <c r="I529">
        <v>1</v>
      </c>
      <c r="J529">
        <v>20.25</v>
      </c>
      <c r="K529" t="s">
        <v>679</v>
      </c>
      <c r="L529" t="s">
        <v>681</v>
      </c>
      <c r="M529" t="s">
        <v>682</v>
      </c>
      <c r="N529" t="s">
        <v>683</v>
      </c>
      <c r="O529">
        <v>59801</v>
      </c>
      <c r="P529" t="s">
        <v>52</v>
      </c>
    </row>
    <row r="530" spans="1:16" x14ac:dyDescent="0.25">
      <c r="A530">
        <v>10776</v>
      </c>
      <c r="B530" s="5" t="str">
        <f>VLOOKUP(C530,Customers!A:C,2,FALSE)</f>
        <v>Ernst Handel</v>
      </c>
      <c r="C530" t="s">
        <v>264</v>
      </c>
      <c r="E530">
        <v>1</v>
      </c>
      <c r="F530" s="3">
        <v>35079</v>
      </c>
      <c r="G530" s="3">
        <v>35107</v>
      </c>
      <c r="H530" s="3">
        <v>35082</v>
      </c>
      <c r="I530">
        <v>3</v>
      </c>
      <c r="J530">
        <v>351.53</v>
      </c>
      <c r="K530" t="s">
        <v>265</v>
      </c>
      <c r="L530" t="s">
        <v>267</v>
      </c>
      <c r="M530" t="s">
        <v>268</v>
      </c>
      <c r="N530" t="s">
        <v>63</v>
      </c>
      <c r="O530">
        <v>8010</v>
      </c>
      <c r="P530" t="s">
        <v>269</v>
      </c>
    </row>
    <row r="531" spans="1:16" x14ac:dyDescent="0.25">
      <c r="A531">
        <v>10777</v>
      </c>
      <c r="B531" s="5" t="str">
        <f>VLOOKUP(C531,Customers!A:C,2,FALSE)</f>
        <v>Gourmet Lanchonetes</v>
      </c>
      <c r="C531" t="s">
        <v>342</v>
      </c>
      <c r="E531">
        <v>7</v>
      </c>
      <c r="F531" s="3">
        <v>35079</v>
      </c>
      <c r="G531" s="3">
        <v>35093</v>
      </c>
      <c r="H531" s="3">
        <v>35116</v>
      </c>
      <c r="I531">
        <v>2</v>
      </c>
      <c r="J531">
        <v>3.01</v>
      </c>
      <c r="K531" t="s">
        <v>343</v>
      </c>
      <c r="L531" t="s">
        <v>345</v>
      </c>
      <c r="M531" t="s">
        <v>346</v>
      </c>
      <c r="N531" t="s">
        <v>232</v>
      </c>
      <c r="O531" t="s">
        <v>347</v>
      </c>
      <c r="P531" t="s">
        <v>234</v>
      </c>
    </row>
    <row r="532" spans="1:16" x14ac:dyDescent="0.25">
      <c r="A532">
        <v>10778</v>
      </c>
      <c r="B532" s="5" t="str">
        <f>VLOOKUP(C532,Customers!A:C,2,FALSE)</f>
        <v>Berglunds snabbkop</v>
      </c>
      <c r="C532" t="s">
        <v>146</v>
      </c>
      <c r="E532">
        <v>3</v>
      </c>
      <c r="F532" s="3">
        <v>35080</v>
      </c>
      <c r="G532" s="3">
        <v>35108</v>
      </c>
      <c r="H532" s="3">
        <v>35088</v>
      </c>
      <c r="I532">
        <v>1</v>
      </c>
      <c r="J532">
        <v>6.79</v>
      </c>
      <c r="K532" t="s">
        <v>147</v>
      </c>
      <c r="L532" t="s">
        <v>150</v>
      </c>
      <c r="M532" t="s">
        <v>151</v>
      </c>
      <c r="N532" t="s">
        <v>63</v>
      </c>
      <c r="O532" t="s">
        <v>152</v>
      </c>
      <c r="P532" t="s">
        <v>153</v>
      </c>
    </row>
    <row r="533" spans="1:16" x14ac:dyDescent="0.25">
      <c r="A533">
        <v>10779</v>
      </c>
      <c r="B533" s="5" t="str">
        <f>VLOOKUP(C533,Customers!A:C,2,FALSE)</f>
        <v>Morgenstern Gesundkost</v>
      </c>
      <c r="C533" t="s">
        <v>503</v>
      </c>
      <c r="E533">
        <v>3</v>
      </c>
      <c r="F533" s="3">
        <v>35080</v>
      </c>
      <c r="G533" s="3">
        <v>35108</v>
      </c>
      <c r="H533" s="3">
        <v>35109</v>
      </c>
      <c r="I533">
        <v>2</v>
      </c>
      <c r="J533">
        <v>58.13</v>
      </c>
      <c r="K533" t="s">
        <v>504</v>
      </c>
      <c r="L533" t="s">
        <v>506</v>
      </c>
      <c r="M533" t="s">
        <v>507</v>
      </c>
      <c r="N533" t="s">
        <v>63</v>
      </c>
      <c r="O533">
        <v>4179</v>
      </c>
      <c r="P533" t="s">
        <v>122</v>
      </c>
    </row>
    <row r="534" spans="1:16" x14ac:dyDescent="0.25">
      <c r="A534">
        <v>10780</v>
      </c>
      <c r="B534" s="5" t="str">
        <f>VLOOKUP(C534,Customers!A:C,2,FALSE)</f>
        <v>LILA-Supermercado</v>
      </c>
      <c r="C534" t="s">
        <v>455</v>
      </c>
      <c r="E534">
        <v>2</v>
      </c>
      <c r="F534" s="3">
        <v>35080</v>
      </c>
      <c r="G534" s="3">
        <v>35094</v>
      </c>
      <c r="H534" s="3">
        <v>35089</v>
      </c>
      <c r="I534">
        <v>1</v>
      </c>
      <c r="J534">
        <v>42.13</v>
      </c>
      <c r="K534" t="s">
        <v>456</v>
      </c>
      <c r="L534" t="s">
        <v>458</v>
      </c>
      <c r="M534" t="s">
        <v>459</v>
      </c>
      <c r="N534" t="s">
        <v>460</v>
      </c>
      <c r="O534">
        <v>3508</v>
      </c>
      <c r="P534" t="s">
        <v>362</v>
      </c>
    </row>
    <row r="535" spans="1:16" x14ac:dyDescent="0.25">
      <c r="A535">
        <v>10781</v>
      </c>
      <c r="B535" s="5" t="str">
        <f>VLOOKUP(C535,Customers!A:C,2,FALSE)</f>
        <v>Wartian Herkku</v>
      </c>
      <c r="C535" t="s">
        <v>739</v>
      </c>
      <c r="E535">
        <v>2</v>
      </c>
      <c r="F535" s="3">
        <v>35081</v>
      </c>
      <c r="G535" s="3">
        <v>35109</v>
      </c>
      <c r="H535" s="3">
        <v>35083</v>
      </c>
      <c r="I535">
        <v>3</v>
      </c>
      <c r="J535">
        <v>73.16</v>
      </c>
      <c r="K535" t="s">
        <v>740</v>
      </c>
      <c r="L535" t="s">
        <v>742</v>
      </c>
      <c r="M535" t="s">
        <v>743</v>
      </c>
      <c r="N535" t="s">
        <v>63</v>
      </c>
      <c r="O535">
        <v>90110</v>
      </c>
      <c r="P535" t="s">
        <v>744</v>
      </c>
    </row>
    <row r="536" spans="1:16" x14ac:dyDescent="0.25">
      <c r="A536">
        <v>10782</v>
      </c>
      <c r="B536" s="5" t="str">
        <f>VLOOKUP(C536,Customers!A:C,2,FALSE)</f>
        <v>Cactus Comidas para llevar</v>
      </c>
      <c r="C536" t="s">
        <v>204</v>
      </c>
      <c r="E536">
        <v>9</v>
      </c>
      <c r="F536" s="3">
        <v>35081</v>
      </c>
      <c r="G536" s="3">
        <v>35109</v>
      </c>
      <c r="H536" s="3">
        <v>35086</v>
      </c>
      <c r="I536">
        <v>3</v>
      </c>
      <c r="J536">
        <v>1.1000000000000001</v>
      </c>
      <c r="K536" t="s">
        <v>205</v>
      </c>
      <c r="L536" t="s">
        <v>208</v>
      </c>
      <c r="M536" t="s">
        <v>209</v>
      </c>
      <c r="N536" t="s">
        <v>63</v>
      </c>
      <c r="O536">
        <v>1010</v>
      </c>
      <c r="P536" t="s">
        <v>210</v>
      </c>
    </row>
    <row r="537" spans="1:16" x14ac:dyDescent="0.25">
      <c r="A537">
        <v>10783</v>
      </c>
      <c r="B537" s="5" t="str">
        <f>VLOOKUP(C537,Customers!A:C,2,FALSE)</f>
        <v>Hanari Carnes</v>
      </c>
      <c r="C537" t="s">
        <v>365</v>
      </c>
      <c r="E537">
        <v>4</v>
      </c>
      <c r="F537" s="3">
        <v>35082</v>
      </c>
      <c r="G537" s="3">
        <v>35110</v>
      </c>
      <c r="H537" s="3">
        <v>35083</v>
      </c>
      <c r="I537">
        <v>2</v>
      </c>
      <c r="J537">
        <v>124.98</v>
      </c>
      <c r="K537" t="s">
        <v>366</v>
      </c>
      <c r="L537" t="s">
        <v>368</v>
      </c>
      <c r="M537" t="s">
        <v>369</v>
      </c>
      <c r="N537" t="s">
        <v>370</v>
      </c>
      <c r="O537" t="s">
        <v>371</v>
      </c>
      <c r="P537" t="s">
        <v>234</v>
      </c>
    </row>
    <row r="538" spans="1:16" x14ac:dyDescent="0.25">
      <c r="A538">
        <v>10784</v>
      </c>
      <c r="B538" s="5" t="str">
        <f>VLOOKUP(C538,Customers!A:C,2,FALSE)</f>
        <v>Magazzini Alimentari Riuniti</v>
      </c>
      <c r="C538" t="s">
        <v>478</v>
      </c>
      <c r="E538">
        <v>4</v>
      </c>
      <c r="F538" s="3">
        <v>35082</v>
      </c>
      <c r="G538" s="3">
        <v>35110</v>
      </c>
      <c r="H538" s="3">
        <v>35086</v>
      </c>
      <c r="I538">
        <v>3</v>
      </c>
      <c r="J538">
        <v>70.09</v>
      </c>
      <c r="K538" t="s">
        <v>479</v>
      </c>
      <c r="L538" t="s">
        <v>481</v>
      </c>
      <c r="M538" t="s">
        <v>482</v>
      </c>
      <c r="N538" t="s">
        <v>63</v>
      </c>
      <c r="O538">
        <v>24100</v>
      </c>
      <c r="P538" t="s">
        <v>318</v>
      </c>
    </row>
    <row r="539" spans="1:16" x14ac:dyDescent="0.25">
      <c r="A539">
        <v>10785</v>
      </c>
      <c r="B539" s="5" t="str">
        <f>VLOOKUP(C539,Customers!A:C,2,FALSE)</f>
        <v>GROSELLA-Restaurante</v>
      </c>
      <c r="C539" t="s">
        <v>356</v>
      </c>
      <c r="E539">
        <v>1</v>
      </c>
      <c r="F539" s="3">
        <v>35082</v>
      </c>
      <c r="G539" s="3">
        <v>35110</v>
      </c>
      <c r="H539" s="3">
        <v>35088</v>
      </c>
      <c r="I539">
        <v>3</v>
      </c>
      <c r="J539">
        <v>1.51</v>
      </c>
      <c r="K539" t="s">
        <v>357</v>
      </c>
      <c r="L539" t="s">
        <v>359</v>
      </c>
      <c r="M539" t="s">
        <v>360</v>
      </c>
      <c r="N539" t="s">
        <v>361</v>
      </c>
      <c r="O539">
        <v>1081</v>
      </c>
      <c r="P539" t="s">
        <v>362</v>
      </c>
    </row>
    <row r="540" spans="1:16" x14ac:dyDescent="0.25">
      <c r="A540">
        <v>10786</v>
      </c>
      <c r="B540" s="5" t="str">
        <f>VLOOKUP(C540,Customers!A:C,2,FALSE)</f>
        <v>Queen Cozinha</v>
      </c>
      <c r="C540" t="s">
        <v>569</v>
      </c>
      <c r="E540">
        <v>8</v>
      </c>
      <c r="F540" s="3">
        <v>35083</v>
      </c>
      <c r="G540" s="3">
        <v>35111</v>
      </c>
      <c r="H540" s="3">
        <v>35087</v>
      </c>
      <c r="I540">
        <v>1</v>
      </c>
      <c r="J540">
        <v>110.87</v>
      </c>
      <c r="K540" t="s">
        <v>570</v>
      </c>
      <c r="L540" t="s">
        <v>572</v>
      </c>
      <c r="M540" t="s">
        <v>231</v>
      </c>
      <c r="N540" t="s">
        <v>232</v>
      </c>
      <c r="O540" t="s">
        <v>573</v>
      </c>
      <c r="P540" t="s">
        <v>234</v>
      </c>
    </row>
    <row r="541" spans="1:16" x14ac:dyDescent="0.25">
      <c r="A541">
        <v>10787</v>
      </c>
      <c r="B541" s="5" t="str">
        <f>VLOOKUP(C541,Customers!A:C,2,FALSE)</f>
        <v>La maison d'Asie</v>
      </c>
      <c r="C541" t="s">
        <v>419</v>
      </c>
      <c r="E541">
        <v>2</v>
      </c>
      <c r="F541" s="3">
        <v>35083</v>
      </c>
      <c r="G541" s="3">
        <v>35097</v>
      </c>
      <c r="H541" s="3">
        <v>35090</v>
      </c>
      <c r="I541">
        <v>1</v>
      </c>
      <c r="J541">
        <v>249.93</v>
      </c>
      <c r="K541" t="s">
        <v>420</v>
      </c>
      <c r="L541" t="s">
        <v>422</v>
      </c>
      <c r="M541" t="s">
        <v>423</v>
      </c>
      <c r="N541" t="s">
        <v>63</v>
      </c>
      <c r="O541">
        <v>31000</v>
      </c>
      <c r="P541" t="s">
        <v>169</v>
      </c>
    </row>
    <row r="542" spans="1:16" x14ac:dyDescent="0.25">
      <c r="A542">
        <v>10788</v>
      </c>
      <c r="B542" s="5" t="str">
        <f>VLOOKUP(C542,Customers!A:C,2,FALSE)</f>
        <v>QUICK-Stop</v>
      </c>
      <c r="C542" t="s">
        <v>575</v>
      </c>
      <c r="E542">
        <v>1</v>
      </c>
      <c r="F542" s="3">
        <v>35086</v>
      </c>
      <c r="G542" s="3">
        <v>35114</v>
      </c>
      <c r="H542" s="3">
        <v>35114</v>
      </c>
      <c r="I542">
        <v>2</v>
      </c>
      <c r="J542">
        <v>42.7</v>
      </c>
      <c r="K542" t="s">
        <v>576</v>
      </c>
      <c r="L542" t="s">
        <v>578</v>
      </c>
      <c r="M542" t="s">
        <v>579</v>
      </c>
      <c r="N542" t="s">
        <v>63</v>
      </c>
      <c r="O542">
        <v>1307</v>
      </c>
      <c r="P542" t="s">
        <v>122</v>
      </c>
    </row>
    <row r="543" spans="1:16" x14ac:dyDescent="0.25">
      <c r="A543">
        <v>10789</v>
      </c>
      <c r="B543" s="5" t="str">
        <f>VLOOKUP(C543,Customers!A:C,2,FALSE)</f>
        <v>Folies gourmandes</v>
      </c>
      <c r="C543" t="s">
        <v>285</v>
      </c>
      <c r="E543">
        <v>1</v>
      </c>
      <c r="F543" s="3">
        <v>35086</v>
      </c>
      <c r="G543" s="3">
        <v>35114</v>
      </c>
      <c r="H543" s="3">
        <v>35095</v>
      </c>
      <c r="I543">
        <v>2</v>
      </c>
      <c r="J543">
        <v>100.6</v>
      </c>
      <c r="K543" t="s">
        <v>286</v>
      </c>
      <c r="L543" t="s">
        <v>289</v>
      </c>
      <c r="M543" t="s">
        <v>290</v>
      </c>
      <c r="N543" t="s">
        <v>63</v>
      </c>
      <c r="O543">
        <v>59000</v>
      </c>
      <c r="P543" t="s">
        <v>169</v>
      </c>
    </row>
    <row r="544" spans="1:16" x14ac:dyDescent="0.25">
      <c r="A544">
        <v>10790</v>
      </c>
      <c r="B544" s="5" t="str">
        <f>VLOOKUP(C544,Customers!A:C,2,FALSE)</f>
        <v>Gourmet Lanchonetes</v>
      </c>
      <c r="C544" t="s">
        <v>342</v>
      </c>
      <c r="E544">
        <v>6</v>
      </c>
      <c r="F544" s="3">
        <v>35086</v>
      </c>
      <c r="G544" s="3">
        <v>35114</v>
      </c>
      <c r="H544" s="3">
        <v>35090</v>
      </c>
      <c r="I544">
        <v>1</v>
      </c>
      <c r="J544">
        <v>28.23</v>
      </c>
      <c r="K544" t="s">
        <v>343</v>
      </c>
      <c r="L544" t="s">
        <v>345</v>
      </c>
      <c r="M544" t="s">
        <v>346</v>
      </c>
      <c r="N544" t="s">
        <v>232</v>
      </c>
      <c r="O544" t="s">
        <v>347</v>
      </c>
      <c r="P544" t="s">
        <v>234</v>
      </c>
    </row>
    <row r="545" spans="1:16" x14ac:dyDescent="0.25">
      <c r="A545">
        <v>10791</v>
      </c>
      <c r="B545" s="5" t="str">
        <f>VLOOKUP(C545,Customers!A:C,2,FALSE)</f>
        <v>Frankenversand</v>
      </c>
      <c r="C545" t="s">
        <v>300</v>
      </c>
      <c r="E545">
        <v>6</v>
      </c>
      <c r="F545" s="3">
        <v>35087</v>
      </c>
      <c r="G545" s="3">
        <v>35115</v>
      </c>
      <c r="H545" s="3">
        <v>35096</v>
      </c>
      <c r="I545">
        <v>2</v>
      </c>
      <c r="J545">
        <v>16.850000000000001</v>
      </c>
      <c r="K545" t="s">
        <v>301</v>
      </c>
      <c r="L545" t="s">
        <v>303</v>
      </c>
      <c r="M545" t="s">
        <v>304</v>
      </c>
      <c r="N545" t="s">
        <v>63</v>
      </c>
      <c r="O545">
        <v>80805</v>
      </c>
      <c r="P545" t="s">
        <v>122</v>
      </c>
    </row>
    <row r="546" spans="1:16" x14ac:dyDescent="0.25">
      <c r="A546">
        <v>10792</v>
      </c>
      <c r="B546" s="5" t="str">
        <f>VLOOKUP(C546,Customers!A:C,2,FALSE)</f>
        <v>Wolski  Zajazd</v>
      </c>
      <c r="C546" t="s">
        <v>766</v>
      </c>
      <c r="E546">
        <v>1</v>
      </c>
      <c r="F546" s="3">
        <v>35087</v>
      </c>
      <c r="G546" s="3">
        <v>35115</v>
      </c>
      <c r="H546" s="3">
        <v>35095</v>
      </c>
      <c r="I546">
        <v>3</v>
      </c>
      <c r="J546">
        <v>23.79</v>
      </c>
      <c r="K546" t="s">
        <v>798</v>
      </c>
      <c r="L546" t="s">
        <v>769</v>
      </c>
      <c r="M546" t="s">
        <v>770</v>
      </c>
      <c r="N546" t="s">
        <v>63</v>
      </c>
      <c r="O546" t="s">
        <v>771</v>
      </c>
      <c r="P546" t="s">
        <v>772</v>
      </c>
    </row>
    <row r="547" spans="1:16" ht="30" x14ac:dyDescent="0.25">
      <c r="A547">
        <v>10793</v>
      </c>
      <c r="B547" s="5" t="str">
        <f>VLOOKUP(C547,Customers!A:C,2,FALSE)</f>
        <v>Around the Horn</v>
      </c>
      <c r="C547" t="s">
        <v>139</v>
      </c>
      <c r="E547">
        <v>3</v>
      </c>
      <c r="F547" s="3">
        <v>35088</v>
      </c>
      <c r="G547" s="3">
        <v>35116</v>
      </c>
      <c r="H547" s="3">
        <v>35103</v>
      </c>
      <c r="I547">
        <v>3</v>
      </c>
      <c r="J547">
        <v>4.5199999999999996</v>
      </c>
      <c r="K547" t="s">
        <v>140</v>
      </c>
      <c r="L547" s="1" t="s">
        <v>794</v>
      </c>
      <c r="M547" t="s">
        <v>795</v>
      </c>
      <c r="N547" t="s">
        <v>796</v>
      </c>
      <c r="O547" t="s">
        <v>797</v>
      </c>
      <c r="P547" t="s">
        <v>84</v>
      </c>
    </row>
    <row r="548" spans="1:16" x14ac:dyDescent="0.25">
      <c r="A548">
        <v>10794</v>
      </c>
      <c r="B548" s="5" t="str">
        <f>VLOOKUP(C548,Customers!A:C,2,FALSE)</f>
        <v>Que Delicia</v>
      </c>
      <c r="C548" t="s">
        <v>562</v>
      </c>
      <c r="E548">
        <v>6</v>
      </c>
      <c r="F548" s="3">
        <v>35088</v>
      </c>
      <c r="G548" s="3">
        <v>35116</v>
      </c>
      <c r="H548" s="3">
        <v>35097</v>
      </c>
      <c r="I548">
        <v>1</v>
      </c>
      <c r="J548">
        <v>21.49</v>
      </c>
      <c r="K548" t="s">
        <v>563</v>
      </c>
      <c r="L548" t="s">
        <v>565</v>
      </c>
      <c r="M548" t="s">
        <v>369</v>
      </c>
      <c r="N548" t="s">
        <v>370</v>
      </c>
      <c r="O548" t="s">
        <v>566</v>
      </c>
      <c r="P548" t="s">
        <v>234</v>
      </c>
    </row>
    <row r="549" spans="1:16" x14ac:dyDescent="0.25">
      <c r="A549">
        <v>10795</v>
      </c>
      <c r="B549" s="5" t="str">
        <f>VLOOKUP(C549,Customers!A:C,2,FALSE)</f>
        <v>Ernst Handel</v>
      </c>
      <c r="C549" t="s">
        <v>264</v>
      </c>
      <c r="E549">
        <v>8</v>
      </c>
      <c r="F549" s="3">
        <v>35088</v>
      </c>
      <c r="G549" s="3">
        <v>35116</v>
      </c>
      <c r="H549" s="3">
        <v>35115</v>
      </c>
      <c r="I549">
        <v>2</v>
      </c>
      <c r="J549">
        <v>126.66</v>
      </c>
      <c r="K549" t="s">
        <v>265</v>
      </c>
      <c r="L549" t="s">
        <v>267</v>
      </c>
      <c r="M549" t="s">
        <v>268</v>
      </c>
      <c r="N549" t="s">
        <v>63</v>
      </c>
      <c r="O549">
        <v>8010</v>
      </c>
      <c r="P549" t="s">
        <v>269</v>
      </c>
    </row>
    <row r="550" spans="1:16" x14ac:dyDescent="0.25">
      <c r="A550">
        <v>10796</v>
      </c>
      <c r="B550" s="5" t="str">
        <f>VLOOKUP(C550,Customers!A:C,2,FALSE)</f>
        <v>HILARION-Abastos</v>
      </c>
      <c r="C550" t="s">
        <v>374</v>
      </c>
      <c r="E550">
        <v>3</v>
      </c>
      <c r="F550" s="3">
        <v>35089</v>
      </c>
      <c r="G550" s="3">
        <v>35117</v>
      </c>
      <c r="H550" s="3">
        <v>35109</v>
      </c>
      <c r="I550">
        <v>1</v>
      </c>
      <c r="J550">
        <v>26.52</v>
      </c>
      <c r="K550" t="s">
        <v>375</v>
      </c>
      <c r="L550" t="s">
        <v>377</v>
      </c>
      <c r="M550" t="s">
        <v>378</v>
      </c>
      <c r="N550" t="s">
        <v>379</v>
      </c>
      <c r="O550">
        <v>5022</v>
      </c>
      <c r="P550" t="s">
        <v>362</v>
      </c>
    </row>
    <row r="551" spans="1:16" x14ac:dyDescent="0.25">
      <c r="A551">
        <v>10797</v>
      </c>
      <c r="B551" s="5" t="str">
        <f>VLOOKUP(C551,Customers!A:C,2,FALSE)</f>
        <v>Drachenblut Delikatessen</v>
      </c>
      <c r="C551" t="s">
        <v>243</v>
      </c>
      <c r="E551">
        <v>7</v>
      </c>
      <c r="F551" s="3">
        <v>35089</v>
      </c>
      <c r="G551" s="3">
        <v>35117</v>
      </c>
      <c r="H551" s="3">
        <v>35100</v>
      </c>
      <c r="I551">
        <v>2</v>
      </c>
      <c r="J551">
        <v>33.35</v>
      </c>
      <c r="K551" t="s">
        <v>244</v>
      </c>
      <c r="L551" t="s">
        <v>246</v>
      </c>
      <c r="M551" t="s">
        <v>247</v>
      </c>
      <c r="N551" t="s">
        <v>63</v>
      </c>
      <c r="O551">
        <v>52066</v>
      </c>
      <c r="P551" t="s">
        <v>122</v>
      </c>
    </row>
    <row r="552" spans="1:16" ht="30" x14ac:dyDescent="0.25">
      <c r="A552">
        <v>10798</v>
      </c>
      <c r="B552" s="5" t="str">
        <f>VLOOKUP(C552,Customers!A:C,2,FALSE)</f>
        <v>Island Trading</v>
      </c>
      <c r="C552" t="s">
        <v>398</v>
      </c>
      <c r="E552">
        <v>2</v>
      </c>
      <c r="F552" s="3">
        <v>35090</v>
      </c>
      <c r="G552" s="3">
        <v>35118</v>
      </c>
      <c r="H552" s="3">
        <v>35100</v>
      </c>
      <c r="I552">
        <v>1</v>
      </c>
      <c r="J552">
        <v>2.33</v>
      </c>
      <c r="K552" t="s">
        <v>399</v>
      </c>
      <c r="L552" s="1" t="s">
        <v>401</v>
      </c>
      <c r="M552" t="s">
        <v>402</v>
      </c>
      <c r="N552" t="s">
        <v>403</v>
      </c>
      <c r="O552" t="s">
        <v>404</v>
      </c>
      <c r="P552" t="s">
        <v>84</v>
      </c>
    </row>
    <row r="553" spans="1:16" x14ac:dyDescent="0.25">
      <c r="A553">
        <v>10799</v>
      </c>
      <c r="B553" s="5" t="str">
        <f>VLOOKUP(C553,Customers!A:C,2,FALSE)</f>
        <v>Koniglich Essen</v>
      </c>
      <c r="C553" t="s">
        <v>406</v>
      </c>
      <c r="E553">
        <v>9</v>
      </c>
      <c r="F553" s="3">
        <v>35090</v>
      </c>
      <c r="G553" s="3">
        <v>35132</v>
      </c>
      <c r="H553" s="3">
        <v>35100</v>
      </c>
      <c r="I553">
        <v>3</v>
      </c>
      <c r="J553">
        <v>30.76</v>
      </c>
      <c r="K553" t="s">
        <v>407</v>
      </c>
      <c r="L553" t="s">
        <v>409</v>
      </c>
      <c r="M553" t="s">
        <v>410</v>
      </c>
      <c r="N553" t="s">
        <v>63</v>
      </c>
      <c r="O553">
        <v>14776</v>
      </c>
      <c r="P553" t="s">
        <v>122</v>
      </c>
    </row>
    <row r="554" spans="1:16" x14ac:dyDescent="0.25">
      <c r="A554">
        <v>10800</v>
      </c>
      <c r="B554" s="5" t="str">
        <f>VLOOKUP(C554,Customers!A:C,2,FALSE)</f>
        <v>Seven Seas Imports</v>
      </c>
      <c r="C554" t="s">
        <v>636</v>
      </c>
      <c r="E554">
        <v>1</v>
      </c>
      <c r="F554" s="3">
        <v>35090</v>
      </c>
      <c r="G554" s="3">
        <v>35118</v>
      </c>
      <c r="H554" s="3">
        <v>35100</v>
      </c>
      <c r="I554">
        <v>3</v>
      </c>
      <c r="J554">
        <v>137.44</v>
      </c>
      <c r="K554" t="s">
        <v>637</v>
      </c>
      <c r="L554" t="s">
        <v>639</v>
      </c>
      <c r="M554" t="s">
        <v>82</v>
      </c>
      <c r="N554" t="s">
        <v>63</v>
      </c>
      <c r="O554" t="s">
        <v>640</v>
      </c>
      <c r="P554" t="s">
        <v>84</v>
      </c>
    </row>
    <row r="555" spans="1:16" x14ac:dyDescent="0.25">
      <c r="A555">
        <v>10801</v>
      </c>
      <c r="B555" s="5" t="str">
        <f>VLOOKUP(C555,Customers!A:C,2,FALSE)</f>
        <v>Bolido Comidas preparadas</v>
      </c>
      <c r="C555" t="s">
        <v>172</v>
      </c>
      <c r="E555">
        <v>4</v>
      </c>
      <c r="F555" s="3">
        <v>35093</v>
      </c>
      <c r="G555" s="3">
        <v>35121</v>
      </c>
      <c r="H555" s="3">
        <v>35095</v>
      </c>
      <c r="I555">
        <v>2</v>
      </c>
      <c r="J555">
        <v>97.09</v>
      </c>
      <c r="K555" t="s">
        <v>173</v>
      </c>
      <c r="L555" t="s">
        <v>175</v>
      </c>
      <c r="M555" t="s">
        <v>176</v>
      </c>
      <c r="N555" t="s">
        <v>63</v>
      </c>
      <c r="O555">
        <v>28023</v>
      </c>
      <c r="P555" t="s">
        <v>177</v>
      </c>
    </row>
    <row r="556" spans="1:16" x14ac:dyDescent="0.25">
      <c r="A556">
        <v>10802</v>
      </c>
      <c r="B556" s="5" t="str">
        <f>VLOOKUP(C556,Customers!A:C,2,FALSE)</f>
        <v>Simons bistro</v>
      </c>
      <c r="C556" t="s">
        <v>643</v>
      </c>
      <c r="E556">
        <v>4</v>
      </c>
      <c r="F556" s="3">
        <v>35093</v>
      </c>
      <c r="G556" s="3">
        <v>35121</v>
      </c>
      <c r="H556" s="3">
        <v>35097</v>
      </c>
      <c r="I556">
        <v>2</v>
      </c>
      <c r="J556">
        <v>257.26</v>
      </c>
      <c r="K556" t="s">
        <v>644</v>
      </c>
      <c r="L556" t="s">
        <v>646</v>
      </c>
      <c r="M556" t="s">
        <v>647</v>
      </c>
      <c r="N556" t="s">
        <v>63</v>
      </c>
      <c r="O556">
        <v>1734</v>
      </c>
      <c r="P556" t="s">
        <v>648</v>
      </c>
    </row>
    <row r="557" spans="1:16" x14ac:dyDescent="0.25">
      <c r="A557">
        <v>10803</v>
      </c>
      <c r="B557" s="5" t="str">
        <f>VLOOKUP(C557,Customers!A:C,2,FALSE)</f>
        <v>Wellington Importadora</v>
      </c>
      <c r="C557" t="s">
        <v>746</v>
      </c>
      <c r="E557">
        <v>4</v>
      </c>
      <c r="F557" s="3">
        <v>35094</v>
      </c>
      <c r="G557" s="3">
        <v>35122</v>
      </c>
      <c r="H557" s="3">
        <v>35101</v>
      </c>
      <c r="I557">
        <v>1</v>
      </c>
      <c r="J557">
        <v>55.23</v>
      </c>
      <c r="K557" t="s">
        <v>747</v>
      </c>
      <c r="L557" t="s">
        <v>749</v>
      </c>
      <c r="M557" t="s">
        <v>750</v>
      </c>
      <c r="N557" t="s">
        <v>232</v>
      </c>
      <c r="O557" t="s">
        <v>751</v>
      </c>
      <c r="P557" t="s">
        <v>234</v>
      </c>
    </row>
    <row r="558" spans="1:16" x14ac:dyDescent="0.25">
      <c r="A558">
        <v>10804</v>
      </c>
      <c r="B558" s="5" t="str">
        <f>VLOOKUP(C558,Customers!A:C,2,FALSE)</f>
        <v>Seven Seas Imports</v>
      </c>
      <c r="C558" t="s">
        <v>636</v>
      </c>
      <c r="E558">
        <v>6</v>
      </c>
      <c r="F558" s="3">
        <v>35094</v>
      </c>
      <c r="G558" s="3">
        <v>35122</v>
      </c>
      <c r="H558" s="3">
        <v>35102</v>
      </c>
      <c r="I558">
        <v>2</v>
      </c>
      <c r="J558">
        <v>27.33</v>
      </c>
      <c r="K558" t="s">
        <v>637</v>
      </c>
      <c r="L558" t="s">
        <v>639</v>
      </c>
      <c r="M558" t="s">
        <v>82</v>
      </c>
      <c r="N558" t="s">
        <v>63</v>
      </c>
      <c r="O558" t="s">
        <v>640</v>
      </c>
      <c r="P558" t="s">
        <v>84</v>
      </c>
    </row>
    <row r="559" spans="1:16" ht="30" x14ac:dyDescent="0.25">
      <c r="A559">
        <v>10805</v>
      </c>
      <c r="B559" s="5" t="str">
        <f>VLOOKUP(C559,Customers!A:C,2,FALSE)</f>
        <v>The Big Cheese</v>
      </c>
      <c r="C559" t="s">
        <v>673</v>
      </c>
      <c r="E559">
        <v>2</v>
      </c>
      <c r="F559" s="3">
        <v>35094</v>
      </c>
      <c r="G559" s="3">
        <v>35122</v>
      </c>
      <c r="H559" s="3">
        <v>35104</v>
      </c>
      <c r="I559">
        <v>3</v>
      </c>
      <c r="J559">
        <v>237.34</v>
      </c>
      <c r="K559" t="s">
        <v>674</v>
      </c>
      <c r="L559" s="1" t="s">
        <v>676</v>
      </c>
      <c r="M559" t="s">
        <v>475</v>
      </c>
      <c r="N559" t="s">
        <v>354</v>
      </c>
      <c r="O559">
        <v>97201</v>
      </c>
      <c r="P559" t="s">
        <v>52</v>
      </c>
    </row>
    <row r="560" spans="1:16" x14ac:dyDescent="0.25">
      <c r="A560">
        <v>10806</v>
      </c>
      <c r="B560" s="5" t="str">
        <f>VLOOKUP(C560,Customers!A:C,2,FALSE)</f>
        <v>Victuailles en stock</v>
      </c>
      <c r="C560" t="s">
        <v>718</v>
      </c>
      <c r="E560">
        <v>3</v>
      </c>
      <c r="F560" s="3">
        <v>35095</v>
      </c>
      <c r="G560" s="3">
        <v>35123</v>
      </c>
      <c r="H560" s="3">
        <v>35100</v>
      </c>
      <c r="I560">
        <v>2</v>
      </c>
      <c r="J560">
        <v>22.11</v>
      </c>
      <c r="K560" t="s">
        <v>719</v>
      </c>
      <c r="L560" t="s">
        <v>721</v>
      </c>
      <c r="M560" t="s">
        <v>722</v>
      </c>
      <c r="N560" t="s">
        <v>63</v>
      </c>
      <c r="O560">
        <v>69004</v>
      </c>
      <c r="P560" t="s">
        <v>169</v>
      </c>
    </row>
    <row r="561" spans="1:16" x14ac:dyDescent="0.25">
      <c r="A561">
        <v>10807</v>
      </c>
      <c r="B561" s="5" t="str">
        <f>VLOOKUP(C561,Customers!A:C,2,FALSE)</f>
        <v>Franchi S.p.A.</v>
      </c>
      <c r="C561" t="s">
        <v>313</v>
      </c>
      <c r="E561">
        <v>4</v>
      </c>
      <c r="F561" s="3">
        <v>35095</v>
      </c>
      <c r="G561" s="3">
        <v>35123</v>
      </c>
      <c r="H561" s="3">
        <v>35125</v>
      </c>
      <c r="I561">
        <v>1</v>
      </c>
      <c r="J561">
        <v>1.36</v>
      </c>
      <c r="K561" t="s">
        <v>314</v>
      </c>
      <c r="L561" t="s">
        <v>316</v>
      </c>
      <c r="M561" t="s">
        <v>317</v>
      </c>
      <c r="N561" t="s">
        <v>63</v>
      </c>
      <c r="O561">
        <v>10100</v>
      </c>
      <c r="P561" t="s">
        <v>318</v>
      </c>
    </row>
    <row r="562" spans="1:16" x14ac:dyDescent="0.25">
      <c r="A562">
        <v>10808</v>
      </c>
      <c r="B562" s="5" t="str">
        <f>VLOOKUP(C562,Customers!A:C,2,FALSE)</f>
        <v>Old World Delicatessen</v>
      </c>
      <c r="C562" t="s">
        <v>522</v>
      </c>
      <c r="E562">
        <v>2</v>
      </c>
      <c r="F562" s="3">
        <v>35096</v>
      </c>
      <c r="G562" s="3">
        <v>35124</v>
      </c>
      <c r="H562" s="3">
        <v>35104</v>
      </c>
      <c r="I562">
        <v>3</v>
      </c>
      <c r="J562">
        <v>45.53</v>
      </c>
      <c r="K562" t="s">
        <v>523</v>
      </c>
      <c r="L562" t="s">
        <v>525</v>
      </c>
      <c r="M562" t="s">
        <v>526</v>
      </c>
      <c r="N562" t="s">
        <v>527</v>
      </c>
      <c r="O562">
        <v>99508</v>
      </c>
      <c r="P562" t="s">
        <v>52</v>
      </c>
    </row>
    <row r="563" spans="1:16" x14ac:dyDescent="0.25">
      <c r="A563">
        <v>10809</v>
      </c>
      <c r="B563" s="5" t="str">
        <f>VLOOKUP(C563,Customers!A:C,2,FALSE)</f>
        <v>Wellington Importadora</v>
      </c>
      <c r="C563" t="s">
        <v>746</v>
      </c>
      <c r="E563">
        <v>7</v>
      </c>
      <c r="F563" s="3">
        <v>35096</v>
      </c>
      <c r="G563" s="3">
        <v>35124</v>
      </c>
      <c r="H563" s="3">
        <v>35102</v>
      </c>
      <c r="I563">
        <v>1</v>
      </c>
      <c r="J563">
        <v>4.87</v>
      </c>
      <c r="K563" t="s">
        <v>747</v>
      </c>
      <c r="L563" t="s">
        <v>749</v>
      </c>
      <c r="M563" t="s">
        <v>750</v>
      </c>
      <c r="N563" t="s">
        <v>232</v>
      </c>
      <c r="O563" t="s">
        <v>751</v>
      </c>
      <c r="P563" t="s">
        <v>234</v>
      </c>
    </row>
    <row r="564" spans="1:16" x14ac:dyDescent="0.25">
      <c r="A564">
        <v>10810</v>
      </c>
      <c r="B564" s="5" t="str">
        <f>VLOOKUP(C564,Customers!A:C,2,FALSE)</f>
        <v>Laughing Bacchus Wine Cellars</v>
      </c>
      <c r="C564" t="s">
        <v>426</v>
      </c>
      <c r="E564">
        <v>2</v>
      </c>
      <c r="F564" s="3">
        <v>35096</v>
      </c>
      <c r="G564" s="3">
        <v>35124</v>
      </c>
      <c r="H564" s="3">
        <v>35102</v>
      </c>
      <c r="I564">
        <v>3</v>
      </c>
      <c r="J564">
        <v>4.33</v>
      </c>
      <c r="K564" t="s">
        <v>427</v>
      </c>
      <c r="L564" t="s">
        <v>799</v>
      </c>
      <c r="M564" t="s">
        <v>430</v>
      </c>
      <c r="N564" t="s">
        <v>193</v>
      </c>
      <c r="O564" t="s">
        <v>431</v>
      </c>
      <c r="P564" t="s">
        <v>195</v>
      </c>
    </row>
    <row r="565" spans="1:16" x14ac:dyDescent="0.25">
      <c r="A565">
        <v>10811</v>
      </c>
      <c r="B565" s="5" t="str">
        <f>VLOOKUP(C565,Customers!A:C,2,FALSE)</f>
        <v>LINO-Delicateses</v>
      </c>
      <c r="C565" t="s">
        <v>463</v>
      </c>
      <c r="E565">
        <v>8</v>
      </c>
      <c r="F565" s="3">
        <v>35097</v>
      </c>
      <c r="G565" s="3">
        <v>35125</v>
      </c>
      <c r="H565" s="3">
        <v>35103</v>
      </c>
      <c r="I565">
        <v>1</v>
      </c>
      <c r="J565">
        <v>31.22</v>
      </c>
      <c r="K565" t="s">
        <v>464</v>
      </c>
      <c r="L565" t="s">
        <v>466</v>
      </c>
      <c r="M565" t="s">
        <v>467</v>
      </c>
      <c r="N565" t="s">
        <v>468</v>
      </c>
      <c r="O565">
        <v>4980</v>
      </c>
      <c r="P565" t="s">
        <v>362</v>
      </c>
    </row>
    <row r="566" spans="1:16" x14ac:dyDescent="0.25">
      <c r="A566">
        <v>10812</v>
      </c>
      <c r="B566" s="5" t="str">
        <f>VLOOKUP(C566,Customers!A:C,2,FALSE)</f>
        <v>Reggiani Caseifici</v>
      </c>
      <c r="C566" t="s">
        <v>596</v>
      </c>
      <c r="E566">
        <v>5</v>
      </c>
      <c r="F566" s="3">
        <v>35097</v>
      </c>
      <c r="G566" s="3">
        <v>35125</v>
      </c>
      <c r="H566" s="3">
        <v>35107</v>
      </c>
      <c r="I566">
        <v>1</v>
      </c>
      <c r="J566">
        <v>59.78</v>
      </c>
      <c r="K566" t="s">
        <v>597</v>
      </c>
      <c r="L566" t="s">
        <v>599</v>
      </c>
      <c r="M566" t="s">
        <v>600</v>
      </c>
      <c r="N566" t="s">
        <v>63</v>
      </c>
      <c r="O566">
        <v>42100</v>
      </c>
      <c r="P566" t="s">
        <v>318</v>
      </c>
    </row>
    <row r="567" spans="1:16" x14ac:dyDescent="0.25">
      <c r="A567">
        <v>10813</v>
      </c>
      <c r="B567" s="5" t="str">
        <f>VLOOKUP(C567,Customers!A:C,2,FALSE)</f>
        <v>Ricardo Adocicados</v>
      </c>
      <c r="C567" t="s">
        <v>603</v>
      </c>
      <c r="E567">
        <v>1</v>
      </c>
      <c r="F567" s="3">
        <v>35100</v>
      </c>
      <c r="G567" s="3">
        <v>35128</v>
      </c>
      <c r="H567" s="3">
        <v>35104</v>
      </c>
      <c r="I567">
        <v>1</v>
      </c>
      <c r="J567">
        <v>47.38</v>
      </c>
      <c r="K567" t="s">
        <v>604</v>
      </c>
      <c r="L567" t="s">
        <v>606</v>
      </c>
      <c r="M567" t="s">
        <v>369</v>
      </c>
      <c r="N567" t="s">
        <v>370</v>
      </c>
      <c r="O567" t="s">
        <v>607</v>
      </c>
      <c r="P567" t="s">
        <v>234</v>
      </c>
    </row>
    <row r="568" spans="1:16" x14ac:dyDescent="0.25">
      <c r="A568">
        <v>10814</v>
      </c>
      <c r="B568" s="5" t="str">
        <f>VLOOKUP(C568,Customers!A:C,2,FALSE)</f>
        <v>Victuailles en stock</v>
      </c>
      <c r="C568" t="s">
        <v>718</v>
      </c>
      <c r="E568">
        <v>3</v>
      </c>
      <c r="F568" s="3">
        <v>35100</v>
      </c>
      <c r="G568" s="3">
        <v>35128</v>
      </c>
      <c r="H568" s="3">
        <v>35109</v>
      </c>
      <c r="I568">
        <v>3</v>
      </c>
      <c r="J568">
        <v>130.94</v>
      </c>
      <c r="K568" t="s">
        <v>719</v>
      </c>
      <c r="L568" t="s">
        <v>721</v>
      </c>
      <c r="M568" t="s">
        <v>722</v>
      </c>
      <c r="N568" t="s">
        <v>63</v>
      </c>
      <c r="O568">
        <v>69004</v>
      </c>
      <c r="P568" t="s">
        <v>169</v>
      </c>
    </row>
    <row r="569" spans="1:16" x14ac:dyDescent="0.25">
      <c r="A569">
        <v>10815</v>
      </c>
      <c r="B569" s="5" t="str">
        <f>VLOOKUP(C569,Customers!A:C,2,FALSE)</f>
        <v>Save-a-lot Markets</v>
      </c>
      <c r="C569" t="s">
        <v>629</v>
      </c>
      <c r="E569">
        <v>2</v>
      </c>
      <c r="F569" s="3">
        <v>35100</v>
      </c>
      <c r="G569" s="3">
        <v>35128</v>
      </c>
      <c r="H569" s="3">
        <v>35109</v>
      </c>
      <c r="I569">
        <v>3</v>
      </c>
      <c r="J569">
        <v>14.62</v>
      </c>
      <c r="K569" t="s">
        <v>630</v>
      </c>
      <c r="L569" t="s">
        <v>632</v>
      </c>
      <c r="M569" t="s">
        <v>633</v>
      </c>
      <c r="N569" t="s">
        <v>634</v>
      </c>
      <c r="O569">
        <v>83720</v>
      </c>
      <c r="P569" t="s">
        <v>52</v>
      </c>
    </row>
    <row r="570" spans="1:16" x14ac:dyDescent="0.25">
      <c r="A570">
        <v>10816</v>
      </c>
      <c r="B570" s="5" t="str">
        <f>VLOOKUP(C570,Customers!A:C,2,FALSE)</f>
        <v>Great Lakes Food Market</v>
      </c>
      <c r="C570" t="s">
        <v>349</v>
      </c>
      <c r="E570">
        <v>4</v>
      </c>
      <c r="F570" s="3">
        <v>35101</v>
      </c>
      <c r="G570" s="3">
        <v>35129</v>
      </c>
      <c r="H570" s="3">
        <v>35130</v>
      </c>
      <c r="I570">
        <v>2</v>
      </c>
      <c r="J570">
        <v>719.78</v>
      </c>
      <c r="K570" t="s">
        <v>350</v>
      </c>
      <c r="L570" t="s">
        <v>352</v>
      </c>
      <c r="M570" t="s">
        <v>353</v>
      </c>
      <c r="N570" t="s">
        <v>354</v>
      </c>
      <c r="O570">
        <v>97403</v>
      </c>
      <c r="P570" t="s">
        <v>52</v>
      </c>
    </row>
    <row r="571" spans="1:16" x14ac:dyDescent="0.25">
      <c r="A571">
        <v>10817</v>
      </c>
      <c r="B571" s="5" t="str">
        <f>VLOOKUP(C571,Customers!A:C,2,FALSE)</f>
        <v>Koniglich Essen</v>
      </c>
      <c r="C571" t="s">
        <v>406</v>
      </c>
      <c r="E571">
        <v>3</v>
      </c>
      <c r="F571" s="3">
        <v>35101</v>
      </c>
      <c r="G571" s="3">
        <v>35115</v>
      </c>
      <c r="H571" s="3">
        <v>35108</v>
      </c>
      <c r="I571">
        <v>2</v>
      </c>
      <c r="J571">
        <v>306.07</v>
      </c>
      <c r="K571" t="s">
        <v>407</v>
      </c>
      <c r="L571" t="s">
        <v>409</v>
      </c>
      <c r="M571" t="s">
        <v>410</v>
      </c>
      <c r="N571" t="s">
        <v>63</v>
      </c>
      <c r="O571">
        <v>14776</v>
      </c>
      <c r="P571" t="s">
        <v>122</v>
      </c>
    </row>
    <row r="572" spans="1:16" x14ac:dyDescent="0.25">
      <c r="A572">
        <v>10818</v>
      </c>
      <c r="B572" s="5" t="str">
        <f>VLOOKUP(C572,Customers!A:C,2,FALSE)</f>
        <v>Magazzini Alimentari Riuniti</v>
      </c>
      <c r="C572" t="s">
        <v>478</v>
      </c>
      <c r="E572">
        <v>7</v>
      </c>
      <c r="F572" s="3">
        <v>35102</v>
      </c>
      <c r="G572" s="3">
        <v>35130</v>
      </c>
      <c r="H572" s="3">
        <v>35107</v>
      </c>
      <c r="I572">
        <v>3</v>
      </c>
      <c r="J572">
        <v>65.48</v>
      </c>
      <c r="K572" t="s">
        <v>479</v>
      </c>
      <c r="L572" t="s">
        <v>481</v>
      </c>
      <c r="M572" t="s">
        <v>482</v>
      </c>
      <c r="N572" t="s">
        <v>63</v>
      </c>
      <c r="O572">
        <v>24100</v>
      </c>
      <c r="P572" t="s">
        <v>318</v>
      </c>
    </row>
    <row r="573" spans="1:16" x14ac:dyDescent="0.25">
      <c r="A573">
        <v>10819</v>
      </c>
      <c r="B573" s="5" t="str">
        <f>VLOOKUP(C573,Customers!A:C,2,FALSE)</f>
        <v>Cactus Comidas para llevar</v>
      </c>
      <c r="C573" t="s">
        <v>204</v>
      </c>
      <c r="E573">
        <v>2</v>
      </c>
      <c r="F573" s="3">
        <v>35102</v>
      </c>
      <c r="G573" s="3">
        <v>35130</v>
      </c>
      <c r="H573" s="3">
        <v>35111</v>
      </c>
      <c r="I573">
        <v>3</v>
      </c>
      <c r="J573">
        <v>19.760000000000002</v>
      </c>
      <c r="K573" t="s">
        <v>205</v>
      </c>
      <c r="L573" t="s">
        <v>208</v>
      </c>
      <c r="M573" t="s">
        <v>209</v>
      </c>
      <c r="N573" t="s">
        <v>63</v>
      </c>
      <c r="O573">
        <v>1010</v>
      </c>
      <c r="P573" t="s">
        <v>210</v>
      </c>
    </row>
    <row r="574" spans="1:16" x14ac:dyDescent="0.25">
      <c r="A574">
        <v>10820</v>
      </c>
      <c r="B574" s="5" t="str">
        <f>VLOOKUP(C574,Customers!A:C,2,FALSE)</f>
        <v>Rattlesnake Canyon Grocery</v>
      </c>
      <c r="C574" t="s">
        <v>587</v>
      </c>
      <c r="E574">
        <v>3</v>
      </c>
      <c r="F574" s="3">
        <v>35102</v>
      </c>
      <c r="G574" s="3">
        <v>35130</v>
      </c>
      <c r="H574" s="3">
        <v>35108</v>
      </c>
      <c r="I574">
        <v>2</v>
      </c>
      <c r="J574">
        <v>37.520000000000003</v>
      </c>
      <c r="K574" t="s">
        <v>588</v>
      </c>
      <c r="L574" t="s">
        <v>591</v>
      </c>
      <c r="M574" t="s">
        <v>592</v>
      </c>
      <c r="N574" t="s">
        <v>593</v>
      </c>
      <c r="O574">
        <v>87110</v>
      </c>
      <c r="P574" t="s">
        <v>52</v>
      </c>
    </row>
    <row r="575" spans="1:16" x14ac:dyDescent="0.25">
      <c r="A575">
        <v>10821</v>
      </c>
      <c r="B575" s="5" t="str">
        <f>VLOOKUP(C575,Customers!A:C,2,FALSE)</f>
        <v>Split Rail Beer &amp; Ale</v>
      </c>
      <c r="C575" t="s">
        <v>657</v>
      </c>
      <c r="E575">
        <v>1</v>
      </c>
      <c r="F575" s="3">
        <v>35103</v>
      </c>
      <c r="G575" s="3">
        <v>35131</v>
      </c>
      <c r="H575" s="3">
        <v>35110</v>
      </c>
      <c r="I575">
        <v>1</v>
      </c>
      <c r="J575">
        <v>36.68</v>
      </c>
      <c r="K575" t="s">
        <v>658</v>
      </c>
      <c r="L575" t="s">
        <v>660</v>
      </c>
      <c r="M575" t="s">
        <v>661</v>
      </c>
      <c r="N575" t="s">
        <v>662</v>
      </c>
      <c r="O575">
        <v>82520</v>
      </c>
      <c r="P575" t="s">
        <v>52</v>
      </c>
    </row>
    <row r="576" spans="1:16" x14ac:dyDescent="0.25">
      <c r="A576">
        <v>10822</v>
      </c>
      <c r="B576" s="5" t="str">
        <f>VLOOKUP(C576,Customers!A:C,2,FALSE)</f>
        <v>Trail's Head Gourmet Provisioners</v>
      </c>
      <c r="C576" t="s">
        <v>705</v>
      </c>
      <c r="E576">
        <v>6</v>
      </c>
      <c r="F576" s="3">
        <v>35103</v>
      </c>
      <c r="G576" s="3">
        <v>35131</v>
      </c>
      <c r="H576" s="3">
        <v>35111</v>
      </c>
      <c r="I576">
        <v>3</v>
      </c>
      <c r="J576">
        <v>7</v>
      </c>
      <c r="K576" t="s">
        <v>706</v>
      </c>
      <c r="L576" t="s">
        <v>708</v>
      </c>
      <c r="M576" t="s">
        <v>67</v>
      </c>
      <c r="N576" t="s">
        <v>51</v>
      </c>
      <c r="O576">
        <v>98034</v>
      </c>
      <c r="P576" t="s">
        <v>52</v>
      </c>
    </row>
    <row r="577" spans="1:16" x14ac:dyDescent="0.25">
      <c r="A577">
        <v>10823</v>
      </c>
      <c r="B577" s="5" t="str">
        <f>VLOOKUP(C577,Customers!A:C,2,FALSE)</f>
        <v>LILA-Supermercado</v>
      </c>
      <c r="C577" t="s">
        <v>455</v>
      </c>
      <c r="E577">
        <v>5</v>
      </c>
      <c r="F577" s="3">
        <v>35104</v>
      </c>
      <c r="G577" s="3">
        <v>35132</v>
      </c>
      <c r="H577" s="3">
        <v>35108</v>
      </c>
      <c r="I577">
        <v>2</v>
      </c>
      <c r="J577">
        <v>163.97</v>
      </c>
      <c r="K577" t="s">
        <v>456</v>
      </c>
      <c r="L577" t="s">
        <v>458</v>
      </c>
      <c r="M577" t="s">
        <v>459</v>
      </c>
      <c r="N577" t="s">
        <v>460</v>
      </c>
      <c r="O577">
        <v>3508</v>
      </c>
      <c r="P577" t="s">
        <v>362</v>
      </c>
    </row>
    <row r="578" spans="1:16" x14ac:dyDescent="0.25">
      <c r="A578">
        <v>10824</v>
      </c>
      <c r="B578" s="5" t="str">
        <f>VLOOKUP(C578,Customers!A:C,2,FALSE)</f>
        <v>Folk och fa HB</v>
      </c>
      <c r="C578" t="s">
        <v>293</v>
      </c>
      <c r="E578">
        <v>8</v>
      </c>
      <c r="F578" s="3">
        <v>35104</v>
      </c>
      <c r="G578" s="3">
        <v>35132</v>
      </c>
      <c r="H578" s="3">
        <v>35125</v>
      </c>
      <c r="I578">
        <v>1</v>
      </c>
      <c r="J578">
        <v>1.23</v>
      </c>
      <c r="K578" t="s">
        <v>294</v>
      </c>
      <c r="L578" t="s">
        <v>296</v>
      </c>
      <c r="M578" t="s">
        <v>297</v>
      </c>
      <c r="N578" t="s">
        <v>63</v>
      </c>
      <c r="O578" t="s">
        <v>298</v>
      </c>
      <c r="P578" t="s">
        <v>153</v>
      </c>
    </row>
    <row r="579" spans="1:16" x14ac:dyDescent="0.25">
      <c r="A579">
        <v>10825</v>
      </c>
      <c r="B579" s="5" t="str">
        <f>VLOOKUP(C579,Customers!A:C,2,FALSE)</f>
        <v>Drachenblut Delikatessen</v>
      </c>
      <c r="C579" t="s">
        <v>243</v>
      </c>
      <c r="E579">
        <v>1</v>
      </c>
      <c r="F579" s="3">
        <v>35104</v>
      </c>
      <c r="G579" s="3">
        <v>35132</v>
      </c>
      <c r="H579" s="3">
        <v>35109</v>
      </c>
      <c r="I579">
        <v>1</v>
      </c>
      <c r="J579">
        <v>79.25</v>
      </c>
      <c r="K579" t="s">
        <v>244</v>
      </c>
      <c r="L579" t="s">
        <v>246</v>
      </c>
      <c r="M579" t="s">
        <v>247</v>
      </c>
      <c r="N579" t="s">
        <v>63</v>
      </c>
      <c r="O579">
        <v>52066</v>
      </c>
      <c r="P579" t="s">
        <v>122</v>
      </c>
    </row>
    <row r="580" spans="1:16" x14ac:dyDescent="0.25">
      <c r="A580">
        <v>10826</v>
      </c>
      <c r="B580" s="5" t="str">
        <f>VLOOKUP(C580,Customers!A:C,2,FALSE)</f>
        <v>Blondel pere et fils</v>
      </c>
      <c r="C580" t="s">
        <v>163</v>
      </c>
      <c r="E580">
        <v>6</v>
      </c>
      <c r="F580" s="3">
        <v>35107</v>
      </c>
      <c r="G580" s="3">
        <v>35135</v>
      </c>
      <c r="H580" s="3">
        <v>35132</v>
      </c>
      <c r="I580">
        <v>1</v>
      </c>
      <c r="J580">
        <v>7.09</v>
      </c>
      <c r="K580" t="s">
        <v>164</v>
      </c>
      <c r="L580" t="s">
        <v>167</v>
      </c>
      <c r="M580" t="s">
        <v>168</v>
      </c>
      <c r="N580" t="s">
        <v>63</v>
      </c>
      <c r="O580">
        <v>67000</v>
      </c>
      <c r="P580" t="s">
        <v>169</v>
      </c>
    </row>
    <row r="581" spans="1:16" x14ac:dyDescent="0.25">
      <c r="A581">
        <v>10827</v>
      </c>
      <c r="B581" s="5" t="str">
        <f>VLOOKUP(C581,Customers!A:C,2,FALSE)</f>
        <v>Bon app'</v>
      </c>
      <c r="C581" t="s">
        <v>180</v>
      </c>
      <c r="E581">
        <v>1</v>
      </c>
      <c r="F581" s="3">
        <v>35107</v>
      </c>
      <c r="G581" s="3">
        <v>35121</v>
      </c>
      <c r="H581" s="3">
        <v>35132</v>
      </c>
      <c r="I581">
        <v>2</v>
      </c>
      <c r="J581">
        <v>63.54</v>
      </c>
      <c r="K581" t="s">
        <v>181</v>
      </c>
      <c r="L581" t="s">
        <v>183</v>
      </c>
      <c r="M581" t="s">
        <v>184</v>
      </c>
      <c r="N581" t="s">
        <v>63</v>
      </c>
      <c r="O581">
        <v>13008</v>
      </c>
      <c r="P581" t="s">
        <v>169</v>
      </c>
    </row>
    <row r="582" spans="1:16" x14ac:dyDescent="0.25">
      <c r="A582">
        <v>10828</v>
      </c>
      <c r="B582" s="5" t="str">
        <f>VLOOKUP(C582,Customers!A:C,2,FALSE)</f>
        <v>Rancho grande</v>
      </c>
      <c r="C582" t="s">
        <v>581</v>
      </c>
      <c r="E582">
        <v>9</v>
      </c>
      <c r="F582" s="3">
        <v>35108</v>
      </c>
      <c r="G582" s="3">
        <v>35122</v>
      </c>
      <c r="H582" s="3">
        <v>35130</v>
      </c>
      <c r="I582">
        <v>1</v>
      </c>
      <c r="J582">
        <v>90.85</v>
      </c>
      <c r="K582" t="s">
        <v>582</v>
      </c>
      <c r="L582" t="s">
        <v>584</v>
      </c>
      <c r="M582" t="s">
        <v>209</v>
      </c>
      <c r="N582" t="s">
        <v>63</v>
      </c>
      <c r="O582">
        <v>1010</v>
      </c>
      <c r="P582" t="s">
        <v>210</v>
      </c>
    </row>
    <row r="583" spans="1:16" ht="30" x14ac:dyDescent="0.25">
      <c r="A583">
        <v>10829</v>
      </c>
      <c r="B583" s="5" t="str">
        <f>VLOOKUP(C583,Customers!A:C,2,FALSE)</f>
        <v>Island Trading</v>
      </c>
      <c r="C583" t="s">
        <v>398</v>
      </c>
      <c r="E583">
        <v>9</v>
      </c>
      <c r="F583" s="3">
        <v>35108</v>
      </c>
      <c r="G583" s="3">
        <v>35136</v>
      </c>
      <c r="H583" s="3">
        <v>35118</v>
      </c>
      <c r="I583">
        <v>1</v>
      </c>
      <c r="J583">
        <v>154.72</v>
      </c>
      <c r="K583" t="s">
        <v>399</v>
      </c>
      <c r="L583" s="1" t="s">
        <v>401</v>
      </c>
      <c r="M583" t="s">
        <v>402</v>
      </c>
      <c r="N583" t="s">
        <v>403</v>
      </c>
      <c r="O583" t="s">
        <v>404</v>
      </c>
      <c r="P583" t="s">
        <v>84</v>
      </c>
    </row>
    <row r="584" spans="1:16" x14ac:dyDescent="0.25">
      <c r="A584">
        <v>10830</v>
      </c>
      <c r="B584" s="5" t="str">
        <f>VLOOKUP(C584,Customers!A:C,2,FALSE)</f>
        <v>Tradicao Hipermercados</v>
      </c>
      <c r="C584" t="s">
        <v>698</v>
      </c>
      <c r="E584">
        <v>4</v>
      </c>
      <c r="F584" s="3">
        <v>35108</v>
      </c>
      <c r="G584" s="3">
        <v>35150</v>
      </c>
      <c r="H584" s="3">
        <v>35116</v>
      </c>
      <c r="I584">
        <v>2</v>
      </c>
      <c r="J584">
        <v>81.83</v>
      </c>
      <c r="K584" t="s">
        <v>699</v>
      </c>
      <c r="L584" t="s">
        <v>701</v>
      </c>
      <c r="M584" t="s">
        <v>231</v>
      </c>
      <c r="N584" t="s">
        <v>232</v>
      </c>
      <c r="O584" t="s">
        <v>702</v>
      </c>
      <c r="P584" t="s">
        <v>234</v>
      </c>
    </row>
    <row r="585" spans="1:16" x14ac:dyDescent="0.25">
      <c r="A585">
        <v>10831</v>
      </c>
      <c r="B585" s="5" t="str">
        <f>VLOOKUP(C585,Customers!A:C,2,FALSE)</f>
        <v>Sante Gourmet</v>
      </c>
      <c r="C585" t="s">
        <v>621</v>
      </c>
      <c r="E585">
        <v>3</v>
      </c>
      <c r="F585" s="3">
        <v>35109</v>
      </c>
      <c r="G585" s="3">
        <v>35137</v>
      </c>
      <c r="H585" s="3">
        <v>35118</v>
      </c>
      <c r="I585">
        <v>2</v>
      </c>
      <c r="J585">
        <v>72.19</v>
      </c>
      <c r="K585" t="s">
        <v>622</v>
      </c>
      <c r="L585" t="s">
        <v>624</v>
      </c>
      <c r="M585" t="s">
        <v>625</v>
      </c>
      <c r="N585" t="s">
        <v>63</v>
      </c>
      <c r="O585">
        <v>4110</v>
      </c>
      <c r="P585" t="s">
        <v>626</v>
      </c>
    </row>
    <row r="586" spans="1:16" x14ac:dyDescent="0.25">
      <c r="A586">
        <v>10832</v>
      </c>
      <c r="B586" s="5" t="str">
        <f>VLOOKUP(C586,Customers!A:C,2,FALSE)</f>
        <v>La maison d'Asie</v>
      </c>
      <c r="C586" t="s">
        <v>419</v>
      </c>
      <c r="E586">
        <v>2</v>
      </c>
      <c r="F586" s="3">
        <v>35109</v>
      </c>
      <c r="G586" s="3">
        <v>35137</v>
      </c>
      <c r="H586" s="3">
        <v>35114</v>
      </c>
      <c r="I586">
        <v>2</v>
      </c>
      <c r="J586">
        <v>43.26</v>
      </c>
      <c r="K586" t="s">
        <v>420</v>
      </c>
      <c r="L586" t="s">
        <v>422</v>
      </c>
      <c r="M586" t="s">
        <v>423</v>
      </c>
      <c r="N586" t="s">
        <v>63</v>
      </c>
      <c r="O586">
        <v>31000</v>
      </c>
      <c r="P586" t="s">
        <v>169</v>
      </c>
    </row>
    <row r="587" spans="1:16" x14ac:dyDescent="0.25">
      <c r="A587">
        <v>10833</v>
      </c>
      <c r="B587" s="5" t="str">
        <f>VLOOKUP(C587,Customers!A:C,2,FALSE)</f>
        <v>Ottilies Kaseladen</v>
      </c>
      <c r="C587" t="s">
        <v>530</v>
      </c>
      <c r="E587">
        <v>6</v>
      </c>
      <c r="F587" s="3">
        <v>35110</v>
      </c>
      <c r="G587" s="3">
        <v>35138</v>
      </c>
      <c r="H587" s="3">
        <v>35118</v>
      </c>
      <c r="I587">
        <v>2</v>
      </c>
      <c r="J587">
        <v>71.489999999999995</v>
      </c>
      <c r="K587" t="s">
        <v>531</v>
      </c>
      <c r="L587" t="s">
        <v>533</v>
      </c>
      <c r="M587" t="s">
        <v>534</v>
      </c>
      <c r="N587" t="s">
        <v>63</v>
      </c>
      <c r="O587">
        <v>50739</v>
      </c>
      <c r="P587" t="s">
        <v>122</v>
      </c>
    </row>
    <row r="588" spans="1:16" x14ac:dyDescent="0.25">
      <c r="A588">
        <v>10834</v>
      </c>
      <c r="B588" s="5" t="str">
        <f>VLOOKUP(C588,Customers!A:C,2,FALSE)</f>
        <v>Tradicao Hipermercados</v>
      </c>
      <c r="C588" t="s">
        <v>698</v>
      </c>
      <c r="E588">
        <v>1</v>
      </c>
      <c r="F588" s="3">
        <v>35110</v>
      </c>
      <c r="G588" s="3">
        <v>35138</v>
      </c>
      <c r="H588" s="3">
        <v>35114</v>
      </c>
      <c r="I588">
        <v>3</v>
      </c>
      <c r="J588">
        <v>29.78</v>
      </c>
      <c r="K588" t="s">
        <v>699</v>
      </c>
      <c r="L588" t="s">
        <v>701</v>
      </c>
      <c r="M588" t="s">
        <v>231</v>
      </c>
      <c r="N588" t="s">
        <v>232</v>
      </c>
      <c r="O588" t="s">
        <v>702</v>
      </c>
      <c r="P588" t="s">
        <v>234</v>
      </c>
    </row>
    <row r="589" spans="1:16" x14ac:dyDescent="0.25">
      <c r="A589">
        <v>10835</v>
      </c>
      <c r="B589" s="5" t="str">
        <f>VLOOKUP(C589,Customers!A:C,2,FALSE)</f>
        <v>Alfreds Futterkiste</v>
      </c>
      <c r="C589" t="s">
        <v>117</v>
      </c>
      <c r="E589">
        <v>1</v>
      </c>
      <c r="F589" s="3">
        <v>35110</v>
      </c>
      <c r="G589" s="3">
        <v>35138</v>
      </c>
      <c r="H589" s="3">
        <v>35116</v>
      </c>
      <c r="I589">
        <v>3</v>
      </c>
      <c r="J589">
        <v>69.53</v>
      </c>
      <c r="K589" t="s">
        <v>800</v>
      </c>
      <c r="L589" t="s">
        <v>120</v>
      </c>
      <c r="M589" t="s">
        <v>121</v>
      </c>
      <c r="N589" t="s">
        <v>63</v>
      </c>
      <c r="O589">
        <v>12209</v>
      </c>
      <c r="P589" t="s">
        <v>122</v>
      </c>
    </row>
    <row r="590" spans="1:16" x14ac:dyDescent="0.25">
      <c r="A590">
        <v>10836</v>
      </c>
      <c r="B590" s="5" t="str">
        <f>VLOOKUP(C590,Customers!A:C,2,FALSE)</f>
        <v>Ernst Handel</v>
      </c>
      <c r="C590" t="s">
        <v>264</v>
      </c>
      <c r="E590">
        <v>7</v>
      </c>
      <c r="F590" s="3">
        <v>35111</v>
      </c>
      <c r="G590" s="3">
        <v>35139</v>
      </c>
      <c r="H590" s="3">
        <v>35116</v>
      </c>
      <c r="I590">
        <v>1</v>
      </c>
      <c r="J590">
        <v>411.88</v>
      </c>
      <c r="K590" t="s">
        <v>265</v>
      </c>
      <c r="L590" t="s">
        <v>267</v>
      </c>
      <c r="M590" t="s">
        <v>268</v>
      </c>
      <c r="N590" t="s">
        <v>63</v>
      </c>
      <c r="O590">
        <v>8010</v>
      </c>
      <c r="P590" t="s">
        <v>269</v>
      </c>
    </row>
    <row r="591" spans="1:16" x14ac:dyDescent="0.25">
      <c r="A591">
        <v>10837</v>
      </c>
      <c r="B591" s="5" t="str">
        <f>VLOOKUP(C591,Customers!A:C,2,FALSE)</f>
        <v>Berglunds snabbkop</v>
      </c>
      <c r="C591" t="s">
        <v>146</v>
      </c>
      <c r="E591">
        <v>9</v>
      </c>
      <c r="F591" s="3">
        <v>35111</v>
      </c>
      <c r="G591" s="3">
        <v>35139</v>
      </c>
      <c r="H591" s="3">
        <v>35118</v>
      </c>
      <c r="I591">
        <v>3</v>
      </c>
      <c r="J591">
        <v>13.32</v>
      </c>
      <c r="K591" t="s">
        <v>147</v>
      </c>
      <c r="L591" t="s">
        <v>150</v>
      </c>
      <c r="M591" t="s">
        <v>151</v>
      </c>
      <c r="N591" t="s">
        <v>63</v>
      </c>
      <c r="O591" t="s">
        <v>152</v>
      </c>
      <c r="P591" t="s">
        <v>153</v>
      </c>
    </row>
    <row r="592" spans="1:16" x14ac:dyDescent="0.25">
      <c r="A592">
        <v>10838</v>
      </c>
      <c r="B592" s="5" t="str">
        <f>VLOOKUP(C592,Customers!A:C,2,FALSE)</f>
        <v>LINO-Delicateses</v>
      </c>
      <c r="C592" t="s">
        <v>463</v>
      </c>
      <c r="E592">
        <v>3</v>
      </c>
      <c r="F592" s="3">
        <v>35114</v>
      </c>
      <c r="G592" s="3">
        <v>35142</v>
      </c>
      <c r="H592" s="3">
        <v>35118</v>
      </c>
      <c r="I592">
        <v>3</v>
      </c>
      <c r="J592">
        <v>59.28</v>
      </c>
      <c r="K592" t="s">
        <v>464</v>
      </c>
      <c r="L592" t="s">
        <v>466</v>
      </c>
      <c r="M592" t="s">
        <v>467</v>
      </c>
      <c r="N592" t="s">
        <v>468</v>
      </c>
      <c r="O592">
        <v>4980</v>
      </c>
      <c r="P592" t="s">
        <v>362</v>
      </c>
    </row>
    <row r="593" spans="1:16" x14ac:dyDescent="0.25">
      <c r="A593">
        <v>10839</v>
      </c>
      <c r="B593" s="5" t="str">
        <f>VLOOKUP(C593,Customers!A:C,2,FALSE)</f>
        <v>Tradicao Hipermercados</v>
      </c>
      <c r="C593" t="s">
        <v>698</v>
      </c>
      <c r="E593">
        <v>3</v>
      </c>
      <c r="F593" s="3">
        <v>35114</v>
      </c>
      <c r="G593" s="3">
        <v>35142</v>
      </c>
      <c r="H593" s="3">
        <v>35117</v>
      </c>
      <c r="I593">
        <v>3</v>
      </c>
      <c r="J593">
        <v>35.43</v>
      </c>
      <c r="K593" t="s">
        <v>699</v>
      </c>
      <c r="L593" t="s">
        <v>701</v>
      </c>
      <c r="M593" t="s">
        <v>231</v>
      </c>
      <c r="N593" t="s">
        <v>232</v>
      </c>
      <c r="O593" t="s">
        <v>702</v>
      </c>
      <c r="P593" t="s">
        <v>234</v>
      </c>
    </row>
    <row r="594" spans="1:16" x14ac:dyDescent="0.25">
      <c r="A594">
        <v>10840</v>
      </c>
      <c r="B594" s="5" t="str">
        <f>VLOOKUP(C594,Customers!A:C,2,FALSE)</f>
        <v>LINO-Delicateses</v>
      </c>
      <c r="C594" t="s">
        <v>463</v>
      </c>
      <c r="E594">
        <v>4</v>
      </c>
      <c r="F594" s="3">
        <v>35114</v>
      </c>
      <c r="G594" s="3">
        <v>35156</v>
      </c>
      <c r="H594" s="3">
        <v>35142</v>
      </c>
      <c r="I594">
        <v>2</v>
      </c>
      <c r="J594">
        <v>2.71</v>
      </c>
      <c r="K594" t="s">
        <v>464</v>
      </c>
      <c r="L594" t="s">
        <v>466</v>
      </c>
      <c r="M594" t="s">
        <v>467</v>
      </c>
      <c r="N594" t="s">
        <v>468</v>
      </c>
      <c r="O594">
        <v>4980</v>
      </c>
      <c r="P594" t="s">
        <v>362</v>
      </c>
    </row>
    <row r="595" spans="1:16" x14ac:dyDescent="0.25">
      <c r="A595">
        <v>10841</v>
      </c>
      <c r="B595" s="5" t="str">
        <f>VLOOKUP(C595,Customers!A:C,2,FALSE)</f>
        <v>Supremes delices</v>
      </c>
      <c r="C595" t="s">
        <v>665</v>
      </c>
      <c r="E595">
        <v>5</v>
      </c>
      <c r="F595" s="3">
        <v>35115</v>
      </c>
      <c r="G595" s="3">
        <v>35143</v>
      </c>
      <c r="H595" s="3">
        <v>35124</v>
      </c>
      <c r="I595">
        <v>2</v>
      </c>
      <c r="J595">
        <v>424.3</v>
      </c>
      <c r="K595" t="s">
        <v>666</v>
      </c>
      <c r="L595" t="s">
        <v>668</v>
      </c>
      <c r="M595" t="s">
        <v>669</v>
      </c>
      <c r="N595" t="s">
        <v>63</v>
      </c>
      <c r="O595" t="s">
        <v>670</v>
      </c>
      <c r="P595" t="s">
        <v>491</v>
      </c>
    </row>
    <row r="596" spans="1:16" x14ac:dyDescent="0.25">
      <c r="A596">
        <v>10842</v>
      </c>
      <c r="B596" s="5" t="str">
        <f>VLOOKUP(C596,Customers!A:C,2,FALSE)</f>
        <v>Tortuga Restaurante</v>
      </c>
      <c r="C596" t="s">
        <v>693</v>
      </c>
      <c r="E596">
        <v>1</v>
      </c>
      <c r="F596" s="3">
        <v>35115</v>
      </c>
      <c r="G596" s="3">
        <v>35143</v>
      </c>
      <c r="H596" s="3">
        <v>35124</v>
      </c>
      <c r="I596">
        <v>3</v>
      </c>
      <c r="J596">
        <v>54.42</v>
      </c>
      <c r="K596" t="s">
        <v>694</v>
      </c>
      <c r="L596" t="s">
        <v>696</v>
      </c>
      <c r="M596" t="s">
        <v>130</v>
      </c>
      <c r="N596" t="s">
        <v>63</v>
      </c>
      <c r="O596">
        <v>5033</v>
      </c>
      <c r="P596" t="s">
        <v>131</v>
      </c>
    </row>
    <row r="597" spans="1:16" x14ac:dyDescent="0.25">
      <c r="A597">
        <v>10843</v>
      </c>
      <c r="B597" s="5" t="str">
        <f>VLOOKUP(C597,Customers!A:C,2,FALSE)</f>
        <v>Victuailles en stock</v>
      </c>
      <c r="C597" t="s">
        <v>718</v>
      </c>
      <c r="E597">
        <v>4</v>
      </c>
      <c r="F597" s="3">
        <v>35116</v>
      </c>
      <c r="G597" s="3">
        <v>35144</v>
      </c>
      <c r="H597" s="3">
        <v>35121</v>
      </c>
      <c r="I597">
        <v>2</v>
      </c>
      <c r="J597">
        <v>9.26</v>
      </c>
      <c r="K597" t="s">
        <v>719</v>
      </c>
      <c r="L597" t="s">
        <v>721</v>
      </c>
      <c r="M597" t="s">
        <v>722</v>
      </c>
      <c r="N597" t="s">
        <v>63</v>
      </c>
      <c r="O597">
        <v>69004</v>
      </c>
      <c r="P597" t="s">
        <v>169</v>
      </c>
    </row>
    <row r="598" spans="1:16" x14ac:dyDescent="0.25">
      <c r="A598">
        <v>10844</v>
      </c>
      <c r="B598" s="5" t="str">
        <f>VLOOKUP(C598,Customers!A:C,2,FALSE)</f>
        <v>Piccolo und mehr</v>
      </c>
      <c r="C598" t="s">
        <v>550</v>
      </c>
      <c r="E598">
        <v>8</v>
      </c>
      <c r="F598" s="3">
        <v>35116</v>
      </c>
      <c r="G598" s="3">
        <v>35144</v>
      </c>
      <c r="H598" s="3">
        <v>35121</v>
      </c>
      <c r="I598">
        <v>2</v>
      </c>
      <c r="J598">
        <v>25.22</v>
      </c>
      <c r="K598" t="s">
        <v>551</v>
      </c>
      <c r="L598" t="s">
        <v>553</v>
      </c>
      <c r="M598" t="s">
        <v>554</v>
      </c>
      <c r="N598" t="s">
        <v>63</v>
      </c>
      <c r="O598">
        <v>5020</v>
      </c>
      <c r="P598" t="s">
        <v>269</v>
      </c>
    </row>
    <row r="599" spans="1:16" x14ac:dyDescent="0.25">
      <c r="A599">
        <v>10845</v>
      </c>
      <c r="B599" s="5" t="str">
        <f>VLOOKUP(C599,Customers!A:C,2,FALSE)</f>
        <v>QUICK-Stop</v>
      </c>
      <c r="C599" t="s">
        <v>575</v>
      </c>
      <c r="E599">
        <v>8</v>
      </c>
      <c r="F599" s="3">
        <v>35116</v>
      </c>
      <c r="G599" s="3">
        <v>35130</v>
      </c>
      <c r="H599" s="3">
        <v>35125</v>
      </c>
      <c r="I599">
        <v>1</v>
      </c>
      <c r="J599">
        <v>212.98</v>
      </c>
      <c r="K599" t="s">
        <v>576</v>
      </c>
      <c r="L599" t="s">
        <v>578</v>
      </c>
      <c r="M599" t="s">
        <v>579</v>
      </c>
      <c r="N599" t="s">
        <v>63</v>
      </c>
      <c r="O599">
        <v>1307</v>
      </c>
      <c r="P599" t="s">
        <v>122</v>
      </c>
    </row>
    <row r="600" spans="1:16" x14ac:dyDescent="0.25">
      <c r="A600">
        <v>10846</v>
      </c>
      <c r="B600" s="5" t="str">
        <f>VLOOKUP(C600,Customers!A:C,2,FALSE)</f>
        <v>Supremes delices</v>
      </c>
      <c r="C600" t="s">
        <v>665</v>
      </c>
      <c r="E600">
        <v>2</v>
      </c>
      <c r="F600" s="3">
        <v>35117</v>
      </c>
      <c r="G600" s="3">
        <v>35159</v>
      </c>
      <c r="H600" s="3">
        <v>35118</v>
      </c>
      <c r="I600">
        <v>3</v>
      </c>
      <c r="J600">
        <v>56.46</v>
      </c>
      <c r="K600" t="s">
        <v>666</v>
      </c>
      <c r="L600" t="s">
        <v>668</v>
      </c>
      <c r="M600" t="s">
        <v>669</v>
      </c>
      <c r="N600" t="s">
        <v>63</v>
      </c>
      <c r="O600" t="s">
        <v>670</v>
      </c>
      <c r="P600" t="s">
        <v>491</v>
      </c>
    </row>
    <row r="601" spans="1:16" x14ac:dyDescent="0.25">
      <c r="A601">
        <v>10847</v>
      </c>
      <c r="B601" s="5" t="str">
        <f>VLOOKUP(C601,Customers!A:C,2,FALSE)</f>
        <v>Save-a-lot Markets</v>
      </c>
      <c r="C601" t="s">
        <v>629</v>
      </c>
      <c r="E601">
        <v>4</v>
      </c>
      <c r="F601" s="3">
        <v>35117</v>
      </c>
      <c r="G601" s="3">
        <v>35131</v>
      </c>
      <c r="H601" s="3">
        <v>35136</v>
      </c>
      <c r="I601">
        <v>3</v>
      </c>
      <c r="J601">
        <v>487.57</v>
      </c>
      <c r="K601" t="s">
        <v>630</v>
      </c>
      <c r="L601" t="s">
        <v>632</v>
      </c>
      <c r="M601" t="s">
        <v>633</v>
      </c>
      <c r="N601" t="s">
        <v>634</v>
      </c>
      <c r="O601">
        <v>83720</v>
      </c>
      <c r="P601" t="s">
        <v>52</v>
      </c>
    </row>
    <row r="602" spans="1:16" ht="45" x14ac:dyDescent="0.25">
      <c r="A602">
        <v>10848</v>
      </c>
      <c r="B602" s="5" t="str">
        <f>VLOOKUP(C602,Customers!A:C,2,FALSE)</f>
        <v>Consolidated Holdings</v>
      </c>
      <c r="C602" t="s">
        <v>236</v>
      </c>
      <c r="E602">
        <v>7</v>
      </c>
      <c r="F602" s="3">
        <v>35118</v>
      </c>
      <c r="G602" s="3">
        <v>35146</v>
      </c>
      <c r="H602" s="3">
        <v>35124</v>
      </c>
      <c r="I602">
        <v>2</v>
      </c>
      <c r="J602">
        <v>38.24</v>
      </c>
      <c r="K602" t="s">
        <v>237</v>
      </c>
      <c r="L602" s="1" t="s">
        <v>239</v>
      </c>
      <c r="M602" t="s">
        <v>82</v>
      </c>
      <c r="N602" t="s">
        <v>63</v>
      </c>
      <c r="O602" t="s">
        <v>240</v>
      </c>
      <c r="P602" t="s">
        <v>84</v>
      </c>
    </row>
    <row r="603" spans="1:16" x14ac:dyDescent="0.25">
      <c r="A603">
        <v>10849</v>
      </c>
      <c r="B603" s="5" t="str">
        <f>VLOOKUP(C603,Customers!A:C,2,FALSE)</f>
        <v>Koniglich Essen</v>
      </c>
      <c r="C603" t="s">
        <v>406</v>
      </c>
      <c r="E603">
        <v>9</v>
      </c>
      <c r="F603" s="3">
        <v>35118</v>
      </c>
      <c r="G603" s="3">
        <v>35146</v>
      </c>
      <c r="H603" s="3">
        <v>35125</v>
      </c>
      <c r="I603">
        <v>2</v>
      </c>
      <c r="J603">
        <v>0.56000000000000005</v>
      </c>
      <c r="K603" t="s">
        <v>407</v>
      </c>
      <c r="L603" t="s">
        <v>409</v>
      </c>
      <c r="M603" t="s">
        <v>410</v>
      </c>
      <c r="N603" t="s">
        <v>63</v>
      </c>
      <c r="O603">
        <v>14776</v>
      </c>
      <c r="P603" t="s">
        <v>122</v>
      </c>
    </row>
    <row r="604" spans="1:16" x14ac:dyDescent="0.25">
      <c r="A604">
        <v>10850</v>
      </c>
      <c r="B604" s="5" t="str">
        <f>VLOOKUP(C604,Customers!A:C,2,FALSE)</f>
        <v>Victuailles en stock</v>
      </c>
      <c r="C604" t="s">
        <v>718</v>
      </c>
      <c r="E604">
        <v>1</v>
      </c>
      <c r="F604" s="3">
        <v>35118</v>
      </c>
      <c r="G604" s="3">
        <v>35160</v>
      </c>
      <c r="H604" s="3">
        <v>35125</v>
      </c>
      <c r="I604">
        <v>1</v>
      </c>
      <c r="J604">
        <v>49.19</v>
      </c>
      <c r="K604" t="s">
        <v>719</v>
      </c>
      <c r="L604" t="s">
        <v>721</v>
      </c>
      <c r="M604" t="s">
        <v>722</v>
      </c>
      <c r="N604" t="s">
        <v>63</v>
      </c>
      <c r="O604">
        <v>69004</v>
      </c>
      <c r="P604" t="s">
        <v>169</v>
      </c>
    </row>
    <row r="605" spans="1:16" x14ac:dyDescent="0.25">
      <c r="A605">
        <v>10851</v>
      </c>
      <c r="B605" s="5" t="str">
        <f>VLOOKUP(C605,Customers!A:C,2,FALSE)</f>
        <v>Ricardo Adocicados</v>
      </c>
      <c r="C605" t="s">
        <v>603</v>
      </c>
      <c r="E605">
        <v>5</v>
      </c>
      <c r="F605" s="3">
        <v>35121</v>
      </c>
      <c r="G605" s="3">
        <v>35149</v>
      </c>
      <c r="H605" s="3">
        <v>35128</v>
      </c>
      <c r="I605">
        <v>1</v>
      </c>
      <c r="J605">
        <v>160.55000000000001</v>
      </c>
      <c r="K605" t="s">
        <v>604</v>
      </c>
      <c r="L605" t="s">
        <v>606</v>
      </c>
      <c r="M605" t="s">
        <v>369</v>
      </c>
      <c r="N605" t="s">
        <v>370</v>
      </c>
      <c r="O605" t="s">
        <v>607</v>
      </c>
      <c r="P605" t="s">
        <v>234</v>
      </c>
    </row>
    <row r="606" spans="1:16" x14ac:dyDescent="0.25">
      <c r="A606">
        <v>10852</v>
      </c>
      <c r="B606" s="5" t="str">
        <f>VLOOKUP(C606,Customers!A:C,2,FALSE)</f>
        <v>Rattlesnake Canyon Grocery</v>
      </c>
      <c r="C606" t="s">
        <v>587</v>
      </c>
      <c r="E606">
        <v>8</v>
      </c>
      <c r="F606" s="3">
        <v>35121</v>
      </c>
      <c r="G606" s="3">
        <v>35135</v>
      </c>
      <c r="H606" s="3">
        <v>35125</v>
      </c>
      <c r="I606">
        <v>1</v>
      </c>
      <c r="J606">
        <v>174.05</v>
      </c>
      <c r="K606" t="s">
        <v>588</v>
      </c>
      <c r="L606" t="s">
        <v>591</v>
      </c>
      <c r="M606" t="s">
        <v>592</v>
      </c>
      <c r="N606" t="s">
        <v>593</v>
      </c>
      <c r="O606">
        <v>87110</v>
      </c>
      <c r="P606" t="s">
        <v>52</v>
      </c>
    </row>
    <row r="607" spans="1:16" x14ac:dyDescent="0.25">
      <c r="A607">
        <v>10853</v>
      </c>
      <c r="B607" s="5" t="str">
        <f>VLOOKUP(C607,Customers!A:C,2,FALSE)</f>
        <v>Blauer See Delikatessen</v>
      </c>
      <c r="C607" t="s">
        <v>156</v>
      </c>
      <c r="E607">
        <v>9</v>
      </c>
      <c r="F607" s="3">
        <v>35122</v>
      </c>
      <c r="G607" s="3">
        <v>35150</v>
      </c>
      <c r="H607" s="3">
        <v>35129</v>
      </c>
      <c r="I607">
        <v>2</v>
      </c>
      <c r="J607">
        <v>53.83</v>
      </c>
      <c r="K607" t="s">
        <v>157</v>
      </c>
      <c r="L607" t="s">
        <v>159</v>
      </c>
      <c r="M607" t="s">
        <v>160</v>
      </c>
      <c r="N607" t="s">
        <v>63</v>
      </c>
      <c r="O607">
        <v>68306</v>
      </c>
      <c r="P607" t="s">
        <v>122</v>
      </c>
    </row>
    <row r="608" spans="1:16" x14ac:dyDescent="0.25">
      <c r="A608">
        <v>10854</v>
      </c>
      <c r="B608" s="5" t="str">
        <f>VLOOKUP(C608,Customers!A:C,2,FALSE)</f>
        <v>Ernst Handel</v>
      </c>
      <c r="C608" t="s">
        <v>264</v>
      </c>
      <c r="E608">
        <v>3</v>
      </c>
      <c r="F608" s="3">
        <v>35122</v>
      </c>
      <c r="G608" s="3">
        <v>35150</v>
      </c>
      <c r="H608" s="3">
        <v>35131</v>
      </c>
      <c r="I608">
        <v>2</v>
      </c>
      <c r="J608">
        <v>100.22</v>
      </c>
      <c r="K608" t="s">
        <v>265</v>
      </c>
      <c r="L608" t="s">
        <v>267</v>
      </c>
      <c r="M608" t="s">
        <v>268</v>
      </c>
      <c r="N608" t="s">
        <v>63</v>
      </c>
      <c r="O608">
        <v>8010</v>
      </c>
      <c r="P608" t="s">
        <v>269</v>
      </c>
    </row>
    <row r="609" spans="1:16" x14ac:dyDescent="0.25">
      <c r="A609">
        <v>10855</v>
      </c>
      <c r="B609" s="5" t="str">
        <f>VLOOKUP(C609,Customers!A:C,2,FALSE)</f>
        <v>Old World Delicatessen</v>
      </c>
      <c r="C609" t="s">
        <v>522</v>
      </c>
      <c r="E609">
        <v>3</v>
      </c>
      <c r="F609" s="3">
        <v>35122</v>
      </c>
      <c r="G609" s="3">
        <v>35150</v>
      </c>
      <c r="H609" s="3">
        <v>35130</v>
      </c>
      <c r="I609">
        <v>1</v>
      </c>
      <c r="J609">
        <v>170.97</v>
      </c>
      <c r="K609" t="s">
        <v>523</v>
      </c>
      <c r="L609" t="s">
        <v>525</v>
      </c>
      <c r="M609" t="s">
        <v>526</v>
      </c>
      <c r="N609" t="s">
        <v>527</v>
      </c>
      <c r="O609">
        <v>99508</v>
      </c>
      <c r="P609" t="s">
        <v>52</v>
      </c>
    </row>
    <row r="610" spans="1:16" x14ac:dyDescent="0.25">
      <c r="A610">
        <v>10856</v>
      </c>
      <c r="B610" s="5" t="str">
        <f>VLOOKUP(C610,Customers!A:C,2,FALSE)</f>
        <v>Antonio Moreno Taqueria</v>
      </c>
      <c r="C610" t="s">
        <v>134</v>
      </c>
      <c r="E610">
        <v>3</v>
      </c>
      <c r="F610" s="3">
        <v>35123</v>
      </c>
      <c r="G610" s="3">
        <v>35151</v>
      </c>
      <c r="H610" s="3">
        <v>35136</v>
      </c>
      <c r="I610">
        <v>2</v>
      </c>
      <c r="J610">
        <v>58.43</v>
      </c>
      <c r="K610" t="s">
        <v>135</v>
      </c>
      <c r="L610" t="s">
        <v>137</v>
      </c>
      <c r="M610" t="s">
        <v>130</v>
      </c>
      <c r="N610" t="s">
        <v>63</v>
      </c>
      <c r="O610">
        <v>5023</v>
      </c>
      <c r="P610" t="s">
        <v>131</v>
      </c>
    </row>
    <row r="611" spans="1:16" x14ac:dyDescent="0.25">
      <c r="A611">
        <v>10857</v>
      </c>
      <c r="B611" s="5" t="str">
        <f>VLOOKUP(C611,Customers!A:C,2,FALSE)</f>
        <v>Berglunds snabbkop</v>
      </c>
      <c r="C611" t="s">
        <v>146</v>
      </c>
      <c r="E611">
        <v>8</v>
      </c>
      <c r="F611" s="3">
        <v>35123</v>
      </c>
      <c r="G611" s="3">
        <v>35151</v>
      </c>
      <c r="H611" s="3">
        <v>35132</v>
      </c>
      <c r="I611">
        <v>2</v>
      </c>
      <c r="J611">
        <v>188.85</v>
      </c>
      <c r="K611" t="s">
        <v>147</v>
      </c>
      <c r="L611" t="s">
        <v>150</v>
      </c>
      <c r="M611" t="s">
        <v>151</v>
      </c>
      <c r="N611" t="s">
        <v>63</v>
      </c>
      <c r="O611" t="s">
        <v>152</v>
      </c>
      <c r="P611" t="s">
        <v>153</v>
      </c>
    </row>
    <row r="612" spans="1:16" x14ac:dyDescent="0.25">
      <c r="A612">
        <v>10858</v>
      </c>
      <c r="B612" s="5" t="str">
        <f>VLOOKUP(C612,Customers!A:C,2,FALSE)</f>
        <v>La corne d'abondance</v>
      </c>
      <c r="C612" t="s">
        <v>412</v>
      </c>
      <c r="E612">
        <v>2</v>
      </c>
      <c r="F612" s="3">
        <v>35124</v>
      </c>
      <c r="G612" s="3">
        <v>35152</v>
      </c>
      <c r="H612" s="3">
        <v>35129</v>
      </c>
      <c r="I612">
        <v>1</v>
      </c>
      <c r="J612">
        <v>52.51</v>
      </c>
      <c r="K612" t="s">
        <v>413</v>
      </c>
      <c r="L612" t="s">
        <v>415</v>
      </c>
      <c r="M612" t="s">
        <v>416</v>
      </c>
      <c r="N612" t="s">
        <v>63</v>
      </c>
      <c r="O612">
        <v>78000</v>
      </c>
      <c r="P612" t="s">
        <v>169</v>
      </c>
    </row>
    <row r="613" spans="1:16" x14ac:dyDescent="0.25">
      <c r="A613">
        <v>10859</v>
      </c>
      <c r="B613" s="5" t="str">
        <f>VLOOKUP(C613,Customers!A:C,2,FALSE)</f>
        <v>Frankenversand</v>
      </c>
      <c r="C613" t="s">
        <v>300</v>
      </c>
      <c r="E613">
        <v>1</v>
      </c>
      <c r="F613" s="3">
        <v>35124</v>
      </c>
      <c r="G613" s="3">
        <v>35152</v>
      </c>
      <c r="H613" s="3">
        <v>35128</v>
      </c>
      <c r="I613">
        <v>2</v>
      </c>
      <c r="J613">
        <v>76.099999999999994</v>
      </c>
      <c r="K613" t="s">
        <v>301</v>
      </c>
      <c r="L613" t="s">
        <v>303</v>
      </c>
      <c r="M613" t="s">
        <v>304</v>
      </c>
      <c r="N613" t="s">
        <v>63</v>
      </c>
      <c r="O613">
        <v>80805</v>
      </c>
      <c r="P613" t="s">
        <v>122</v>
      </c>
    </row>
    <row r="614" spans="1:16" x14ac:dyDescent="0.25">
      <c r="A614">
        <v>10860</v>
      </c>
      <c r="B614" s="5" t="str">
        <f>VLOOKUP(C614,Customers!A:C,2,FALSE)</f>
        <v>France restauration</v>
      </c>
      <c r="C614" t="s">
        <v>307</v>
      </c>
      <c r="E614">
        <v>3</v>
      </c>
      <c r="F614" s="3">
        <v>35124</v>
      </c>
      <c r="G614" s="3">
        <v>35152</v>
      </c>
      <c r="H614" s="3">
        <v>35130</v>
      </c>
      <c r="I614">
        <v>3</v>
      </c>
      <c r="J614">
        <v>19.260000000000002</v>
      </c>
      <c r="K614" t="s">
        <v>308</v>
      </c>
      <c r="L614" t="s">
        <v>310</v>
      </c>
      <c r="M614" t="s">
        <v>254</v>
      </c>
      <c r="N614" t="s">
        <v>63</v>
      </c>
      <c r="O614">
        <v>44000</v>
      </c>
      <c r="P614" t="s">
        <v>169</v>
      </c>
    </row>
    <row r="615" spans="1:16" x14ac:dyDescent="0.25">
      <c r="A615">
        <v>10861</v>
      </c>
      <c r="B615" s="5" t="str">
        <f>VLOOKUP(C615,Customers!A:C,2,FALSE)</f>
        <v>White Clover Markets</v>
      </c>
      <c r="C615" t="s">
        <v>753</v>
      </c>
      <c r="E615">
        <v>4</v>
      </c>
      <c r="F615" s="3">
        <v>35125</v>
      </c>
      <c r="G615" s="3">
        <v>35153</v>
      </c>
      <c r="H615" s="3">
        <v>35143</v>
      </c>
      <c r="I615">
        <v>2</v>
      </c>
      <c r="J615">
        <v>14.93</v>
      </c>
      <c r="K615" t="s">
        <v>754</v>
      </c>
      <c r="L615" t="s">
        <v>793</v>
      </c>
      <c r="M615" t="s">
        <v>50</v>
      </c>
      <c r="N615" t="s">
        <v>51</v>
      </c>
      <c r="O615">
        <v>98124</v>
      </c>
      <c r="P615" t="s">
        <v>52</v>
      </c>
    </row>
    <row r="616" spans="1:16" x14ac:dyDescent="0.25">
      <c r="A616">
        <v>10862</v>
      </c>
      <c r="B616" s="5" t="str">
        <f>VLOOKUP(C616,Customers!A:C,2,FALSE)</f>
        <v>Lehmanns Marktstand</v>
      </c>
      <c r="C616" t="s">
        <v>441</v>
      </c>
      <c r="E616">
        <v>8</v>
      </c>
      <c r="F616" s="3">
        <v>35125</v>
      </c>
      <c r="G616" s="3">
        <v>35167</v>
      </c>
      <c r="H616" s="3">
        <v>35128</v>
      </c>
      <c r="I616">
        <v>2</v>
      </c>
      <c r="J616">
        <v>53.23</v>
      </c>
      <c r="K616" t="s">
        <v>442</v>
      </c>
      <c r="L616" t="s">
        <v>444</v>
      </c>
      <c r="M616" t="s">
        <v>445</v>
      </c>
      <c r="N616" t="s">
        <v>63</v>
      </c>
      <c r="O616">
        <v>60528</v>
      </c>
      <c r="P616" t="s">
        <v>122</v>
      </c>
    </row>
    <row r="617" spans="1:16" x14ac:dyDescent="0.25">
      <c r="A617">
        <v>10863</v>
      </c>
      <c r="B617" s="5" t="str">
        <f>VLOOKUP(C617,Customers!A:C,2,FALSE)</f>
        <v>HILARION-Abastos</v>
      </c>
      <c r="C617" t="s">
        <v>374</v>
      </c>
      <c r="E617">
        <v>4</v>
      </c>
      <c r="F617" s="3">
        <v>35128</v>
      </c>
      <c r="G617" s="3">
        <v>35156</v>
      </c>
      <c r="H617" s="3">
        <v>35143</v>
      </c>
      <c r="I617">
        <v>2</v>
      </c>
      <c r="J617">
        <v>30.26</v>
      </c>
      <c r="K617" t="s">
        <v>375</v>
      </c>
      <c r="L617" t="s">
        <v>377</v>
      </c>
      <c r="M617" t="s">
        <v>378</v>
      </c>
      <c r="N617" t="s">
        <v>379</v>
      </c>
      <c r="O617">
        <v>5022</v>
      </c>
      <c r="P617" t="s">
        <v>362</v>
      </c>
    </row>
    <row r="618" spans="1:16" ht="30" x14ac:dyDescent="0.25">
      <c r="A618">
        <v>10864</v>
      </c>
      <c r="B618" s="5" t="str">
        <f>VLOOKUP(C618,Customers!A:C,2,FALSE)</f>
        <v>Around the Horn</v>
      </c>
      <c r="C618" t="s">
        <v>139</v>
      </c>
      <c r="E618">
        <v>4</v>
      </c>
      <c r="F618" s="3">
        <v>35128</v>
      </c>
      <c r="G618" s="3">
        <v>35156</v>
      </c>
      <c r="H618" s="3">
        <v>35135</v>
      </c>
      <c r="I618">
        <v>2</v>
      </c>
      <c r="J618">
        <v>3.04</v>
      </c>
      <c r="K618" t="s">
        <v>140</v>
      </c>
      <c r="L618" s="1" t="s">
        <v>794</v>
      </c>
      <c r="M618" t="s">
        <v>795</v>
      </c>
      <c r="N618" t="s">
        <v>796</v>
      </c>
      <c r="O618" t="s">
        <v>797</v>
      </c>
      <c r="P618" t="s">
        <v>84</v>
      </c>
    </row>
    <row r="619" spans="1:16" x14ac:dyDescent="0.25">
      <c r="A619">
        <v>10865</v>
      </c>
      <c r="B619" s="5" t="str">
        <f>VLOOKUP(C619,Customers!A:C,2,FALSE)</f>
        <v>QUICK-Stop</v>
      </c>
      <c r="C619" t="s">
        <v>575</v>
      </c>
      <c r="E619">
        <v>2</v>
      </c>
      <c r="F619" s="3">
        <v>35128</v>
      </c>
      <c r="G619" s="3">
        <v>35142</v>
      </c>
      <c r="H619" s="3">
        <v>35138</v>
      </c>
      <c r="I619">
        <v>1</v>
      </c>
      <c r="J619">
        <v>348.14</v>
      </c>
      <c r="K619" t="s">
        <v>576</v>
      </c>
      <c r="L619" t="s">
        <v>578</v>
      </c>
      <c r="M619" t="s">
        <v>579</v>
      </c>
      <c r="N619" t="s">
        <v>63</v>
      </c>
      <c r="O619">
        <v>1307</v>
      </c>
      <c r="P619" t="s">
        <v>122</v>
      </c>
    </row>
    <row r="620" spans="1:16" x14ac:dyDescent="0.25">
      <c r="A620">
        <v>10866</v>
      </c>
      <c r="B620" s="5" t="str">
        <f>VLOOKUP(C620,Customers!A:C,2,FALSE)</f>
        <v>Berglunds snabbkop</v>
      </c>
      <c r="C620" t="s">
        <v>146</v>
      </c>
      <c r="E620">
        <v>5</v>
      </c>
      <c r="F620" s="3">
        <v>35129</v>
      </c>
      <c r="G620" s="3">
        <v>35157</v>
      </c>
      <c r="H620" s="3">
        <v>35138</v>
      </c>
      <c r="I620">
        <v>1</v>
      </c>
      <c r="J620">
        <v>109.11</v>
      </c>
      <c r="K620" t="s">
        <v>147</v>
      </c>
      <c r="L620" t="s">
        <v>150</v>
      </c>
      <c r="M620" t="s">
        <v>151</v>
      </c>
      <c r="N620" t="s">
        <v>63</v>
      </c>
      <c r="O620" t="s">
        <v>152</v>
      </c>
      <c r="P620" t="s">
        <v>153</v>
      </c>
    </row>
    <row r="621" spans="1:16" x14ac:dyDescent="0.25">
      <c r="A621">
        <v>10867</v>
      </c>
      <c r="B621" s="5" t="str">
        <f>VLOOKUP(C621,Customers!A:C,2,FALSE)</f>
        <v>Lonesome Pine Restaurant</v>
      </c>
      <c r="C621" t="s">
        <v>471</v>
      </c>
      <c r="E621">
        <v>6</v>
      </c>
      <c r="F621" s="3">
        <v>35129</v>
      </c>
      <c r="G621" s="3">
        <v>35171</v>
      </c>
      <c r="H621" s="3">
        <v>35137</v>
      </c>
      <c r="I621">
        <v>1</v>
      </c>
      <c r="J621">
        <v>1.93</v>
      </c>
      <c r="K621" t="s">
        <v>472</v>
      </c>
      <c r="L621" t="s">
        <v>474</v>
      </c>
      <c r="M621" t="s">
        <v>475</v>
      </c>
      <c r="N621" t="s">
        <v>354</v>
      </c>
      <c r="O621">
        <v>97219</v>
      </c>
      <c r="P621" t="s">
        <v>52</v>
      </c>
    </row>
    <row r="622" spans="1:16" x14ac:dyDescent="0.25">
      <c r="A622">
        <v>10868</v>
      </c>
      <c r="B622" s="5" t="str">
        <f>VLOOKUP(C622,Customers!A:C,2,FALSE)</f>
        <v>Queen Cozinha</v>
      </c>
      <c r="C622" t="s">
        <v>569</v>
      </c>
      <c r="E622">
        <v>7</v>
      </c>
      <c r="F622" s="3">
        <v>35130</v>
      </c>
      <c r="G622" s="3">
        <v>35158</v>
      </c>
      <c r="H622" s="3">
        <v>35149</v>
      </c>
      <c r="I622">
        <v>2</v>
      </c>
      <c r="J622">
        <v>191.27</v>
      </c>
      <c r="K622" t="s">
        <v>570</v>
      </c>
      <c r="L622" t="s">
        <v>572</v>
      </c>
      <c r="M622" t="s">
        <v>231</v>
      </c>
      <c r="N622" t="s">
        <v>232</v>
      </c>
      <c r="O622" t="s">
        <v>573</v>
      </c>
      <c r="P622" t="s">
        <v>234</v>
      </c>
    </row>
    <row r="623" spans="1:16" x14ac:dyDescent="0.25">
      <c r="A623">
        <v>10869</v>
      </c>
      <c r="B623" s="5" t="str">
        <f>VLOOKUP(C623,Customers!A:C,2,FALSE)</f>
        <v>Seven Seas Imports</v>
      </c>
      <c r="C623" t="s">
        <v>636</v>
      </c>
      <c r="E623">
        <v>5</v>
      </c>
      <c r="F623" s="3">
        <v>35130</v>
      </c>
      <c r="G623" s="3">
        <v>35158</v>
      </c>
      <c r="H623" s="3">
        <v>35135</v>
      </c>
      <c r="I623">
        <v>1</v>
      </c>
      <c r="J623">
        <v>143.28</v>
      </c>
      <c r="K623" t="s">
        <v>637</v>
      </c>
      <c r="L623" t="s">
        <v>639</v>
      </c>
      <c r="M623" t="s">
        <v>82</v>
      </c>
      <c r="N623" t="s">
        <v>63</v>
      </c>
      <c r="O623" t="s">
        <v>640</v>
      </c>
      <c r="P623" t="s">
        <v>84</v>
      </c>
    </row>
    <row r="624" spans="1:16" x14ac:dyDescent="0.25">
      <c r="A624">
        <v>10870</v>
      </c>
      <c r="B624" s="5" t="str">
        <f>VLOOKUP(C624,Customers!A:C,2,FALSE)</f>
        <v>Wolski  Zajazd</v>
      </c>
      <c r="C624" t="s">
        <v>766</v>
      </c>
      <c r="E624">
        <v>5</v>
      </c>
      <c r="F624" s="3">
        <v>35130</v>
      </c>
      <c r="G624" s="3">
        <v>35158</v>
      </c>
      <c r="H624" s="3">
        <v>35139</v>
      </c>
      <c r="I624">
        <v>3</v>
      </c>
      <c r="J624">
        <v>12.04</v>
      </c>
      <c r="K624" t="s">
        <v>798</v>
      </c>
      <c r="L624" t="s">
        <v>769</v>
      </c>
      <c r="M624" t="s">
        <v>770</v>
      </c>
      <c r="N624" t="s">
        <v>63</v>
      </c>
      <c r="O624" t="s">
        <v>771</v>
      </c>
      <c r="P624" t="s">
        <v>772</v>
      </c>
    </row>
    <row r="625" spans="1:16" x14ac:dyDescent="0.25">
      <c r="A625">
        <v>10871</v>
      </c>
      <c r="B625" s="5" t="str">
        <f>VLOOKUP(C625,Customers!A:C,2,FALSE)</f>
        <v>Bon app'</v>
      </c>
      <c r="C625" t="s">
        <v>180</v>
      </c>
      <c r="E625">
        <v>9</v>
      </c>
      <c r="F625" s="3">
        <v>35131</v>
      </c>
      <c r="G625" s="3">
        <v>35159</v>
      </c>
      <c r="H625" s="3">
        <v>35136</v>
      </c>
      <c r="I625">
        <v>2</v>
      </c>
      <c r="J625">
        <v>112.27</v>
      </c>
      <c r="K625" t="s">
        <v>181</v>
      </c>
      <c r="L625" t="s">
        <v>183</v>
      </c>
      <c r="M625" t="s">
        <v>184</v>
      </c>
      <c r="N625" t="s">
        <v>63</v>
      </c>
      <c r="O625">
        <v>13008</v>
      </c>
      <c r="P625" t="s">
        <v>169</v>
      </c>
    </row>
    <row r="626" spans="1:16" x14ac:dyDescent="0.25">
      <c r="A626">
        <v>10872</v>
      </c>
      <c r="B626" s="5" t="str">
        <f>VLOOKUP(C626,Customers!A:C,2,FALSE)</f>
        <v>Godos Cocina Tipica</v>
      </c>
      <c r="C626" t="s">
        <v>336</v>
      </c>
      <c r="E626">
        <v>5</v>
      </c>
      <c r="F626" s="3">
        <v>35131</v>
      </c>
      <c r="G626" s="3">
        <v>35159</v>
      </c>
      <c r="H626" s="3">
        <v>35135</v>
      </c>
      <c r="I626">
        <v>2</v>
      </c>
      <c r="J626">
        <v>175.32</v>
      </c>
      <c r="K626" t="s">
        <v>337</v>
      </c>
      <c r="L626" t="s">
        <v>339</v>
      </c>
      <c r="M626" t="s">
        <v>340</v>
      </c>
      <c r="N626" t="s">
        <v>63</v>
      </c>
      <c r="O626">
        <v>41101</v>
      </c>
      <c r="P626" t="s">
        <v>177</v>
      </c>
    </row>
    <row r="627" spans="1:16" x14ac:dyDescent="0.25">
      <c r="A627">
        <v>10873</v>
      </c>
      <c r="B627" s="5" t="str">
        <f>VLOOKUP(C627,Customers!A:C,2,FALSE)</f>
        <v>Wilman Kala</v>
      </c>
      <c r="C627" t="s">
        <v>759</v>
      </c>
      <c r="E627">
        <v>4</v>
      </c>
      <c r="F627" s="3">
        <v>35132</v>
      </c>
      <c r="G627" s="3">
        <v>35160</v>
      </c>
      <c r="H627" s="3">
        <v>35135</v>
      </c>
      <c r="I627">
        <v>1</v>
      </c>
      <c r="J627">
        <v>0.82</v>
      </c>
      <c r="K627" t="s">
        <v>760</v>
      </c>
      <c r="L627" t="s">
        <v>763</v>
      </c>
      <c r="M627" t="s">
        <v>764</v>
      </c>
      <c r="N627" t="s">
        <v>63</v>
      </c>
      <c r="O627">
        <v>21240</v>
      </c>
      <c r="P627" t="s">
        <v>744</v>
      </c>
    </row>
    <row r="628" spans="1:16" x14ac:dyDescent="0.25">
      <c r="A628">
        <v>10874</v>
      </c>
      <c r="B628" s="5" t="str">
        <f>VLOOKUP(C628,Customers!A:C,2,FALSE)</f>
        <v>Godos Cocina Tipica</v>
      </c>
      <c r="C628" t="s">
        <v>336</v>
      </c>
      <c r="E628">
        <v>5</v>
      </c>
      <c r="F628" s="3">
        <v>35132</v>
      </c>
      <c r="G628" s="3">
        <v>35160</v>
      </c>
      <c r="H628" s="3">
        <v>35137</v>
      </c>
      <c r="I628">
        <v>2</v>
      </c>
      <c r="J628">
        <v>19.579999999999998</v>
      </c>
      <c r="K628" t="s">
        <v>337</v>
      </c>
      <c r="L628" t="s">
        <v>339</v>
      </c>
      <c r="M628" t="s">
        <v>340</v>
      </c>
      <c r="N628" t="s">
        <v>63</v>
      </c>
      <c r="O628">
        <v>41101</v>
      </c>
      <c r="P628" t="s">
        <v>177</v>
      </c>
    </row>
    <row r="629" spans="1:16" x14ac:dyDescent="0.25">
      <c r="A629">
        <v>10875</v>
      </c>
      <c r="B629" s="5" t="str">
        <f>VLOOKUP(C629,Customers!A:C,2,FALSE)</f>
        <v>Berglunds snabbkop</v>
      </c>
      <c r="C629" t="s">
        <v>146</v>
      </c>
      <c r="E629">
        <v>4</v>
      </c>
      <c r="F629" s="3">
        <v>35132</v>
      </c>
      <c r="G629" s="3">
        <v>35160</v>
      </c>
      <c r="H629" s="3">
        <v>35157</v>
      </c>
      <c r="I629">
        <v>2</v>
      </c>
      <c r="J629">
        <v>32.369999999999997</v>
      </c>
      <c r="K629" t="s">
        <v>147</v>
      </c>
      <c r="L629" t="s">
        <v>150</v>
      </c>
      <c r="M629" t="s">
        <v>151</v>
      </c>
      <c r="N629" t="s">
        <v>63</v>
      </c>
      <c r="O629" t="s">
        <v>152</v>
      </c>
      <c r="P629" t="s">
        <v>153</v>
      </c>
    </row>
    <row r="630" spans="1:16" x14ac:dyDescent="0.25">
      <c r="A630">
        <v>10876</v>
      </c>
      <c r="B630" s="5" t="str">
        <f>VLOOKUP(C630,Customers!A:C,2,FALSE)</f>
        <v>Bon app'</v>
      </c>
      <c r="C630" t="s">
        <v>180</v>
      </c>
      <c r="E630">
        <v>7</v>
      </c>
      <c r="F630" s="3">
        <v>35135</v>
      </c>
      <c r="G630" s="3">
        <v>35163</v>
      </c>
      <c r="H630" s="3">
        <v>35138</v>
      </c>
      <c r="I630">
        <v>3</v>
      </c>
      <c r="J630">
        <v>60.42</v>
      </c>
      <c r="K630" t="s">
        <v>181</v>
      </c>
      <c r="L630" t="s">
        <v>183</v>
      </c>
      <c r="M630" t="s">
        <v>184</v>
      </c>
      <c r="N630" t="s">
        <v>63</v>
      </c>
      <c r="O630">
        <v>13008</v>
      </c>
      <c r="P630" t="s">
        <v>169</v>
      </c>
    </row>
    <row r="631" spans="1:16" x14ac:dyDescent="0.25">
      <c r="A631">
        <v>10877</v>
      </c>
      <c r="B631" s="5" t="str">
        <f>VLOOKUP(C631,Customers!A:C,2,FALSE)</f>
        <v>Ricardo Adocicados</v>
      </c>
      <c r="C631" t="s">
        <v>603</v>
      </c>
      <c r="E631">
        <v>1</v>
      </c>
      <c r="F631" s="3">
        <v>35135</v>
      </c>
      <c r="G631" s="3">
        <v>35163</v>
      </c>
      <c r="H631" s="3">
        <v>35145</v>
      </c>
      <c r="I631">
        <v>1</v>
      </c>
      <c r="J631">
        <v>38.06</v>
      </c>
      <c r="K631" t="s">
        <v>604</v>
      </c>
      <c r="L631" t="s">
        <v>606</v>
      </c>
      <c r="M631" t="s">
        <v>369</v>
      </c>
      <c r="N631" t="s">
        <v>370</v>
      </c>
      <c r="O631" t="s">
        <v>607</v>
      </c>
      <c r="P631" t="s">
        <v>234</v>
      </c>
    </row>
    <row r="632" spans="1:16" x14ac:dyDescent="0.25">
      <c r="A632">
        <v>10878</v>
      </c>
      <c r="B632" s="5" t="str">
        <f>VLOOKUP(C632,Customers!A:C,2,FALSE)</f>
        <v>QUICK-Stop</v>
      </c>
      <c r="C632" t="s">
        <v>575</v>
      </c>
      <c r="E632">
        <v>4</v>
      </c>
      <c r="F632" s="3">
        <v>35136</v>
      </c>
      <c r="G632" s="3">
        <v>35164</v>
      </c>
      <c r="H632" s="3">
        <v>35138</v>
      </c>
      <c r="I632">
        <v>1</v>
      </c>
      <c r="J632">
        <v>46.69</v>
      </c>
      <c r="K632" t="s">
        <v>576</v>
      </c>
      <c r="L632" t="s">
        <v>578</v>
      </c>
      <c r="M632" t="s">
        <v>579</v>
      </c>
      <c r="N632" t="s">
        <v>63</v>
      </c>
      <c r="O632">
        <v>1307</v>
      </c>
      <c r="P632" t="s">
        <v>122</v>
      </c>
    </row>
    <row r="633" spans="1:16" x14ac:dyDescent="0.25">
      <c r="A633">
        <v>10879</v>
      </c>
      <c r="B633" s="5" t="str">
        <f>VLOOKUP(C633,Customers!A:C,2,FALSE)</f>
        <v>Wilman Kala</v>
      </c>
      <c r="C633" t="s">
        <v>759</v>
      </c>
      <c r="E633">
        <v>3</v>
      </c>
      <c r="F633" s="3">
        <v>35136</v>
      </c>
      <c r="G633" s="3">
        <v>35164</v>
      </c>
      <c r="H633" s="3">
        <v>35138</v>
      </c>
      <c r="I633">
        <v>3</v>
      </c>
      <c r="J633">
        <v>8.5</v>
      </c>
      <c r="K633" t="s">
        <v>760</v>
      </c>
      <c r="L633" t="s">
        <v>763</v>
      </c>
      <c r="M633" t="s">
        <v>764</v>
      </c>
      <c r="N633" t="s">
        <v>63</v>
      </c>
      <c r="O633">
        <v>21240</v>
      </c>
      <c r="P633" t="s">
        <v>744</v>
      </c>
    </row>
    <row r="634" spans="1:16" x14ac:dyDescent="0.25">
      <c r="A634">
        <v>10880</v>
      </c>
      <c r="B634" s="5" t="str">
        <f>VLOOKUP(C634,Customers!A:C,2,FALSE)</f>
        <v>Folk och fa HB</v>
      </c>
      <c r="C634" t="s">
        <v>293</v>
      </c>
      <c r="E634">
        <v>7</v>
      </c>
      <c r="F634" s="3">
        <v>35136</v>
      </c>
      <c r="G634" s="3">
        <v>35178</v>
      </c>
      <c r="H634" s="3">
        <v>35144</v>
      </c>
      <c r="I634">
        <v>1</v>
      </c>
      <c r="J634">
        <v>88.01</v>
      </c>
      <c r="K634" t="s">
        <v>294</v>
      </c>
      <c r="L634" t="s">
        <v>296</v>
      </c>
      <c r="M634" t="s">
        <v>297</v>
      </c>
      <c r="N634" t="s">
        <v>63</v>
      </c>
      <c r="O634" t="s">
        <v>298</v>
      </c>
      <c r="P634" t="s">
        <v>153</v>
      </c>
    </row>
    <row r="635" spans="1:16" x14ac:dyDescent="0.25">
      <c r="A635">
        <v>10881</v>
      </c>
      <c r="B635" s="5" t="str">
        <f>VLOOKUP(C635,Customers!A:C,2,FALSE)</f>
        <v>Cactus Comidas para llevar</v>
      </c>
      <c r="C635" t="s">
        <v>204</v>
      </c>
      <c r="E635">
        <v>4</v>
      </c>
      <c r="F635" s="3">
        <v>35137</v>
      </c>
      <c r="G635" s="3">
        <v>35165</v>
      </c>
      <c r="H635" s="3">
        <v>35144</v>
      </c>
      <c r="I635">
        <v>1</v>
      </c>
      <c r="J635">
        <v>2.84</v>
      </c>
      <c r="K635" t="s">
        <v>205</v>
      </c>
      <c r="L635" t="s">
        <v>208</v>
      </c>
      <c r="M635" t="s">
        <v>209</v>
      </c>
      <c r="N635" t="s">
        <v>63</v>
      </c>
      <c r="O635">
        <v>1010</v>
      </c>
      <c r="P635" t="s">
        <v>210</v>
      </c>
    </row>
    <row r="636" spans="1:16" x14ac:dyDescent="0.25">
      <c r="A636">
        <v>10882</v>
      </c>
      <c r="B636" s="5" t="str">
        <f>VLOOKUP(C636,Customers!A:C,2,FALSE)</f>
        <v>Save-a-lot Markets</v>
      </c>
      <c r="C636" t="s">
        <v>629</v>
      </c>
      <c r="E636">
        <v>4</v>
      </c>
      <c r="F636" s="3">
        <v>35137</v>
      </c>
      <c r="G636" s="3">
        <v>35165</v>
      </c>
      <c r="H636" s="3">
        <v>35146</v>
      </c>
      <c r="I636">
        <v>3</v>
      </c>
      <c r="J636">
        <v>23.1</v>
      </c>
      <c r="K636" t="s">
        <v>630</v>
      </c>
      <c r="L636" t="s">
        <v>632</v>
      </c>
      <c r="M636" t="s">
        <v>633</v>
      </c>
      <c r="N636" t="s">
        <v>634</v>
      </c>
      <c r="O636">
        <v>83720</v>
      </c>
      <c r="P636" t="s">
        <v>52</v>
      </c>
    </row>
    <row r="637" spans="1:16" x14ac:dyDescent="0.25">
      <c r="A637">
        <v>10883</v>
      </c>
      <c r="B637" s="5" t="str">
        <f>VLOOKUP(C637,Customers!A:C,2,FALSE)</f>
        <v>Lonesome Pine Restaurant</v>
      </c>
      <c r="C637" t="s">
        <v>471</v>
      </c>
      <c r="E637">
        <v>8</v>
      </c>
      <c r="F637" s="3">
        <v>35138</v>
      </c>
      <c r="G637" s="3">
        <v>35166</v>
      </c>
      <c r="H637" s="3">
        <v>35146</v>
      </c>
      <c r="I637">
        <v>3</v>
      </c>
      <c r="J637">
        <v>0.53</v>
      </c>
      <c r="K637" t="s">
        <v>472</v>
      </c>
      <c r="L637" t="s">
        <v>474</v>
      </c>
      <c r="M637" t="s">
        <v>475</v>
      </c>
      <c r="N637" t="s">
        <v>354</v>
      </c>
      <c r="O637">
        <v>97219</v>
      </c>
      <c r="P637" t="s">
        <v>52</v>
      </c>
    </row>
    <row r="638" spans="1:16" ht="30" x14ac:dyDescent="0.25">
      <c r="A638">
        <v>10884</v>
      </c>
      <c r="B638" s="5" t="str">
        <f>VLOOKUP(C638,Customers!A:C,2,FALSE)</f>
        <v>Let's Stop N Shop</v>
      </c>
      <c r="C638" t="s">
        <v>448</v>
      </c>
      <c r="E638">
        <v>4</v>
      </c>
      <c r="F638" s="3">
        <v>35138</v>
      </c>
      <c r="G638" s="3">
        <v>35166</v>
      </c>
      <c r="H638" s="3">
        <v>35139</v>
      </c>
      <c r="I638">
        <v>2</v>
      </c>
      <c r="J638">
        <v>90.97</v>
      </c>
      <c r="K638" t="s">
        <v>449</v>
      </c>
      <c r="L638" s="1" t="s">
        <v>451</v>
      </c>
      <c r="M638" t="s">
        <v>452</v>
      </c>
      <c r="N638" t="s">
        <v>453</v>
      </c>
      <c r="O638">
        <v>94117</v>
      </c>
      <c r="P638" t="s">
        <v>52</v>
      </c>
    </row>
    <row r="639" spans="1:16" x14ac:dyDescent="0.25">
      <c r="A639">
        <v>10885</v>
      </c>
      <c r="B639" s="5" t="str">
        <f>VLOOKUP(C639,Customers!A:C,2,FALSE)</f>
        <v>Supremes delices</v>
      </c>
      <c r="C639" t="s">
        <v>665</v>
      </c>
      <c r="E639">
        <v>6</v>
      </c>
      <c r="F639" s="3">
        <v>35138</v>
      </c>
      <c r="G639" s="3">
        <v>35166</v>
      </c>
      <c r="H639" s="3">
        <v>35144</v>
      </c>
      <c r="I639">
        <v>3</v>
      </c>
      <c r="J639">
        <v>5.64</v>
      </c>
      <c r="K639" t="s">
        <v>666</v>
      </c>
      <c r="L639" t="s">
        <v>668</v>
      </c>
      <c r="M639" t="s">
        <v>669</v>
      </c>
      <c r="N639" t="s">
        <v>63</v>
      </c>
      <c r="O639" t="s">
        <v>670</v>
      </c>
      <c r="P639" t="s">
        <v>491</v>
      </c>
    </row>
    <row r="640" spans="1:16" x14ac:dyDescent="0.25">
      <c r="A640">
        <v>10886</v>
      </c>
      <c r="B640" s="5" t="str">
        <f>VLOOKUP(C640,Customers!A:C,2,FALSE)</f>
        <v>Hanari Carnes</v>
      </c>
      <c r="C640" t="s">
        <v>365</v>
      </c>
      <c r="E640">
        <v>1</v>
      </c>
      <c r="F640" s="3">
        <v>35139</v>
      </c>
      <c r="G640" s="3">
        <v>35167</v>
      </c>
      <c r="H640" s="3">
        <v>35156</v>
      </c>
      <c r="I640">
        <v>1</v>
      </c>
      <c r="J640">
        <v>4.99</v>
      </c>
      <c r="K640" t="s">
        <v>366</v>
      </c>
      <c r="L640" t="s">
        <v>368</v>
      </c>
      <c r="M640" t="s">
        <v>369</v>
      </c>
      <c r="N640" t="s">
        <v>370</v>
      </c>
      <c r="O640" t="s">
        <v>371</v>
      </c>
      <c r="P640" t="s">
        <v>234</v>
      </c>
    </row>
    <row r="641" spans="1:16" x14ac:dyDescent="0.25">
      <c r="A641">
        <v>10887</v>
      </c>
      <c r="B641" s="5" t="str">
        <f>VLOOKUP(C641,Customers!A:C,2,FALSE)</f>
        <v>Galeria del gastronomo</v>
      </c>
      <c r="C641" t="s">
        <v>329</v>
      </c>
      <c r="E641">
        <v>8</v>
      </c>
      <c r="F641" s="3">
        <v>35139</v>
      </c>
      <c r="G641" s="3">
        <v>35167</v>
      </c>
      <c r="H641" s="3">
        <v>35142</v>
      </c>
      <c r="I641">
        <v>3</v>
      </c>
      <c r="J641">
        <v>1.25</v>
      </c>
      <c r="K641" t="s">
        <v>330</v>
      </c>
      <c r="L641" t="s">
        <v>332</v>
      </c>
      <c r="M641" t="s">
        <v>333</v>
      </c>
      <c r="N641" t="s">
        <v>63</v>
      </c>
      <c r="O641">
        <v>8022</v>
      </c>
      <c r="P641" t="s">
        <v>177</v>
      </c>
    </row>
    <row r="642" spans="1:16" x14ac:dyDescent="0.25">
      <c r="A642">
        <v>10888</v>
      </c>
      <c r="B642" s="5" t="str">
        <f>VLOOKUP(C642,Customers!A:C,2,FALSE)</f>
        <v>Godos Cocina Tipica</v>
      </c>
      <c r="C642" t="s">
        <v>336</v>
      </c>
      <c r="E642">
        <v>1</v>
      </c>
      <c r="F642" s="3">
        <v>35142</v>
      </c>
      <c r="G642" s="3">
        <v>35170</v>
      </c>
      <c r="H642" s="3">
        <v>35149</v>
      </c>
      <c r="I642">
        <v>2</v>
      </c>
      <c r="J642">
        <v>51.87</v>
      </c>
      <c r="K642" t="s">
        <v>337</v>
      </c>
      <c r="L642" t="s">
        <v>339</v>
      </c>
      <c r="M642" t="s">
        <v>340</v>
      </c>
      <c r="N642" t="s">
        <v>63</v>
      </c>
      <c r="O642">
        <v>41101</v>
      </c>
      <c r="P642" t="s">
        <v>177</v>
      </c>
    </row>
    <row r="643" spans="1:16" x14ac:dyDescent="0.25">
      <c r="A643">
        <v>10889</v>
      </c>
      <c r="B643" s="5" t="str">
        <f>VLOOKUP(C643,Customers!A:C,2,FALSE)</f>
        <v>Rattlesnake Canyon Grocery</v>
      </c>
      <c r="C643" t="s">
        <v>587</v>
      </c>
      <c r="E643">
        <v>9</v>
      </c>
      <c r="F643" s="3">
        <v>35142</v>
      </c>
      <c r="G643" s="3">
        <v>35170</v>
      </c>
      <c r="H643" s="3">
        <v>35149</v>
      </c>
      <c r="I643">
        <v>3</v>
      </c>
      <c r="J643">
        <v>280.61</v>
      </c>
      <c r="K643" t="s">
        <v>588</v>
      </c>
      <c r="L643" t="s">
        <v>591</v>
      </c>
      <c r="M643" t="s">
        <v>592</v>
      </c>
      <c r="N643" t="s">
        <v>593</v>
      </c>
      <c r="O643">
        <v>87110</v>
      </c>
      <c r="P643" t="s">
        <v>52</v>
      </c>
    </row>
    <row r="644" spans="1:16" x14ac:dyDescent="0.25">
      <c r="A644">
        <v>10890</v>
      </c>
      <c r="B644" s="5" t="str">
        <f>VLOOKUP(C644,Customers!A:C,2,FALSE)</f>
        <v>Du monde entier</v>
      </c>
      <c r="C644" t="s">
        <v>250</v>
      </c>
      <c r="E644">
        <v>7</v>
      </c>
      <c r="F644" s="3">
        <v>35142</v>
      </c>
      <c r="G644" s="3">
        <v>35170</v>
      </c>
      <c r="H644" s="3">
        <v>35144</v>
      </c>
      <c r="I644">
        <v>1</v>
      </c>
      <c r="J644">
        <v>32.76</v>
      </c>
      <c r="K644" t="s">
        <v>251</v>
      </c>
      <c r="L644" t="s">
        <v>253</v>
      </c>
      <c r="M644" t="s">
        <v>254</v>
      </c>
      <c r="N644" t="s">
        <v>63</v>
      </c>
      <c r="O644">
        <v>44000</v>
      </c>
      <c r="P644" t="s">
        <v>169</v>
      </c>
    </row>
    <row r="645" spans="1:16" x14ac:dyDescent="0.25">
      <c r="A645">
        <v>10891</v>
      </c>
      <c r="B645" s="5" t="str">
        <f>VLOOKUP(C645,Customers!A:C,2,FALSE)</f>
        <v>Lehmanns Marktstand</v>
      </c>
      <c r="C645" t="s">
        <v>441</v>
      </c>
      <c r="E645">
        <v>7</v>
      </c>
      <c r="F645" s="3">
        <v>35143</v>
      </c>
      <c r="G645" s="3">
        <v>35171</v>
      </c>
      <c r="H645" s="3">
        <v>35145</v>
      </c>
      <c r="I645">
        <v>2</v>
      </c>
      <c r="J645">
        <v>20.37</v>
      </c>
      <c r="K645" t="s">
        <v>442</v>
      </c>
      <c r="L645" t="s">
        <v>444</v>
      </c>
      <c r="M645" t="s">
        <v>445</v>
      </c>
      <c r="N645" t="s">
        <v>63</v>
      </c>
      <c r="O645">
        <v>60528</v>
      </c>
      <c r="P645" t="s">
        <v>122</v>
      </c>
    </row>
    <row r="646" spans="1:16" x14ac:dyDescent="0.25">
      <c r="A646">
        <v>10892</v>
      </c>
      <c r="B646" s="5" t="str">
        <f>VLOOKUP(C646,Customers!A:C,2,FALSE)</f>
        <v>Maison Dewey</v>
      </c>
      <c r="C646" t="s">
        <v>485</v>
      </c>
      <c r="E646">
        <v>4</v>
      </c>
      <c r="F646" s="3">
        <v>35143</v>
      </c>
      <c r="G646" s="3">
        <v>35171</v>
      </c>
      <c r="H646" s="3">
        <v>35145</v>
      </c>
      <c r="I646">
        <v>2</v>
      </c>
      <c r="J646">
        <v>120.27</v>
      </c>
      <c r="K646" t="s">
        <v>486</v>
      </c>
      <c r="L646" t="s">
        <v>488</v>
      </c>
      <c r="M646" t="s">
        <v>489</v>
      </c>
      <c r="N646" t="s">
        <v>63</v>
      </c>
      <c r="O646" t="s">
        <v>490</v>
      </c>
      <c r="P646" t="s">
        <v>491</v>
      </c>
    </row>
    <row r="647" spans="1:16" x14ac:dyDescent="0.25">
      <c r="A647">
        <v>10893</v>
      </c>
      <c r="B647" s="5" t="str">
        <f>VLOOKUP(C647,Customers!A:C,2,FALSE)</f>
        <v>Koniglich Essen</v>
      </c>
      <c r="C647" t="s">
        <v>406</v>
      </c>
      <c r="E647">
        <v>9</v>
      </c>
      <c r="F647" s="3">
        <v>35144</v>
      </c>
      <c r="G647" s="3">
        <v>35172</v>
      </c>
      <c r="H647" s="3">
        <v>35146</v>
      </c>
      <c r="I647">
        <v>2</v>
      </c>
      <c r="J647">
        <v>77.78</v>
      </c>
      <c r="K647" t="s">
        <v>407</v>
      </c>
      <c r="L647" t="s">
        <v>409</v>
      </c>
      <c r="M647" t="s">
        <v>410</v>
      </c>
      <c r="N647" t="s">
        <v>63</v>
      </c>
      <c r="O647">
        <v>14776</v>
      </c>
      <c r="P647" t="s">
        <v>122</v>
      </c>
    </row>
    <row r="648" spans="1:16" x14ac:dyDescent="0.25">
      <c r="A648">
        <v>10894</v>
      </c>
      <c r="B648" s="5" t="str">
        <f>VLOOKUP(C648,Customers!A:C,2,FALSE)</f>
        <v>Save-a-lot Markets</v>
      </c>
      <c r="C648" t="s">
        <v>629</v>
      </c>
      <c r="E648">
        <v>1</v>
      </c>
      <c r="F648" s="3">
        <v>35144</v>
      </c>
      <c r="G648" s="3">
        <v>35172</v>
      </c>
      <c r="H648" s="3">
        <v>35146</v>
      </c>
      <c r="I648">
        <v>1</v>
      </c>
      <c r="J648">
        <v>116.13</v>
      </c>
      <c r="K648" t="s">
        <v>630</v>
      </c>
      <c r="L648" t="s">
        <v>632</v>
      </c>
      <c r="M648" t="s">
        <v>633</v>
      </c>
      <c r="N648" t="s">
        <v>634</v>
      </c>
      <c r="O648">
        <v>83720</v>
      </c>
      <c r="P648" t="s">
        <v>52</v>
      </c>
    </row>
    <row r="649" spans="1:16" x14ac:dyDescent="0.25">
      <c r="A649">
        <v>10895</v>
      </c>
      <c r="B649" s="5" t="str">
        <f>VLOOKUP(C649,Customers!A:C,2,FALSE)</f>
        <v>Ernst Handel</v>
      </c>
      <c r="C649" t="s">
        <v>264</v>
      </c>
      <c r="E649">
        <v>3</v>
      </c>
      <c r="F649" s="3">
        <v>35144</v>
      </c>
      <c r="G649" s="3">
        <v>35172</v>
      </c>
      <c r="H649" s="3">
        <v>35149</v>
      </c>
      <c r="I649">
        <v>1</v>
      </c>
      <c r="J649">
        <v>162.75</v>
      </c>
      <c r="K649" t="s">
        <v>265</v>
      </c>
      <c r="L649" t="s">
        <v>267</v>
      </c>
      <c r="M649" t="s">
        <v>268</v>
      </c>
      <c r="N649" t="s">
        <v>63</v>
      </c>
      <c r="O649">
        <v>8010</v>
      </c>
      <c r="P649" t="s">
        <v>269</v>
      </c>
    </row>
    <row r="650" spans="1:16" x14ac:dyDescent="0.25">
      <c r="A650">
        <v>10896</v>
      </c>
      <c r="B650" s="5" t="str">
        <f>VLOOKUP(C650,Customers!A:C,2,FALSE)</f>
        <v>Maison Dewey</v>
      </c>
      <c r="C650" t="s">
        <v>485</v>
      </c>
      <c r="E650">
        <v>7</v>
      </c>
      <c r="F650" s="3">
        <v>35145</v>
      </c>
      <c r="G650" s="3">
        <v>35173</v>
      </c>
      <c r="H650" s="3">
        <v>35153</v>
      </c>
      <c r="I650">
        <v>3</v>
      </c>
      <c r="J650">
        <v>32.450000000000003</v>
      </c>
      <c r="K650" t="s">
        <v>486</v>
      </c>
      <c r="L650" t="s">
        <v>488</v>
      </c>
      <c r="M650" t="s">
        <v>489</v>
      </c>
      <c r="N650" t="s">
        <v>63</v>
      </c>
      <c r="O650" t="s">
        <v>490</v>
      </c>
      <c r="P650" t="s">
        <v>491</v>
      </c>
    </row>
    <row r="651" spans="1:16" x14ac:dyDescent="0.25">
      <c r="A651">
        <v>10897</v>
      </c>
      <c r="B651" s="5" t="str">
        <f>VLOOKUP(C651,Customers!A:C,2,FALSE)</f>
        <v>Hungry Owl All-Night Grocers</v>
      </c>
      <c r="C651" t="s">
        <v>389</v>
      </c>
      <c r="E651">
        <v>3</v>
      </c>
      <c r="F651" s="3">
        <v>35145</v>
      </c>
      <c r="G651" s="3">
        <v>35173</v>
      </c>
      <c r="H651" s="3">
        <v>35151</v>
      </c>
      <c r="I651">
        <v>2</v>
      </c>
      <c r="J651">
        <v>603.54</v>
      </c>
      <c r="K651" t="s">
        <v>390</v>
      </c>
      <c r="L651" t="s">
        <v>392</v>
      </c>
      <c r="M651" t="s">
        <v>393</v>
      </c>
      <c r="N651" t="s">
        <v>394</v>
      </c>
      <c r="O651" t="s">
        <v>63</v>
      </c>
      <c r="P651" t="s">
        <v>395</v>
      </c>
    </row>
    <row r="652" spans="1:16" ht="45" x14ac:dyDescent="0.25">
      <c r="A652">
        <v>10898</v>
      </c>
      <c r="B652" s="5" t="str">
        <f>VLOOKUP(C652,Customers!A:C,2,FALSE)</f>
        <v>Oceano Atlantico Ltda.</v>
      </c>
      <c r="C652" t="s">
        <v>516</v>
      </c>
      <c r="E652">
        <v>4</v>
      </c>
      <c r="F652" s="3">
        <v>35146</v>
      </c>
      <c r="G652" s="3">
        <v>35174</v>
      </c>
      <c r="H652" s="3">
        <v>35160</v>
      </c>
      <c r="I652">
        <v>2</v>
      </c>
      <c r="J652">
        <v>1.27</v>
      </c>
      <c r="K652" t="s">
        <v>517</v>
      </c>
      <c r="L652" s="1" t="s">
        <v>519</v>
      </c>
      <c r="M652" t="s">
        <v>209</v>
      </c>
      <c r="N652" t="s">
        <v>63</v>
      </c>
      <c r="O652">
        <v>1010</v>
      </c>
      <c r="P652" t="s">
        <v>210</v>
      </c>
    </row>
    <row r="653" spans="1:16" x14ac:dyDescent="0.25">
      <c r="A653">
        <v>10899</v>
      </c>
      <c r="B653" s="5" t="str">
        <f>VLOOKUP(C653,Customers!A:C,2,FALSE)</f>
        <v>LILA-Supermercado</v>
      </c>
      <c r="C653" t="s">
        <v>455</v>
      </c>
      <c r="E653">
        <v>5</v>
      </c>
      <c r="F653" s="3">
        <v>35146</v>
      </c>
      <c r="G653" s="3">
        <v>35174</v>
      </c>
      <c r="H653" s="3">
        <v>35152</v>
      </c>
      <c r="I653">
        <v>3</v>
      </c>
      <c r="J653">
        <v>1.21</v>
      </c>
      <c r="K653" t="s">
        <v>456</v>
      </c>
      <c r="L653" t="s">
        <v>458</v>
      </c>
      <c r="M653" t="s">
        <v>459</v>
      </c>
      <c r="N653" t="s">
        <v>460</v>
      </c>
      <c r="O653">
        <v>3508</v>
      </c>
      <c r="P653" t="s">
        <v>362</v>
      </c>
    </row>
    <row r="654" spans="1:16" x14ac:dyDescent="0.25">
      <c r="A654">
        <v>10900</v>
      </c>
      <c r="B654" s="5" t="str">
        <f>VLOOKUP(C654,Customers!A:C,2,FALSE)</f>
        <v>Wellington Importadora</v>
      </c>
      <c r="C654" t="s">
        <v>746</v>
      </c>
      <c r="E654">
        <v>1</v>
      </c>
      <c r="F654" s="3">
        <v>35146</v>
      </c>
      <c r="G654" s="3">
        <v>35174</v>
      </c>
      <c r="H654" s="3">
        <v>35158</v>
      </c>
      <c r="I654">
        <v>2</v>
      </c>
      <c r="J654">
        <v>1.66</v>
      </c>
      <c r="K654" t="s">
        <v>747</v>
      </c>
      <c r="L654" t="s">
        <v>749</v>
      </c>
      <c r="M654" t="s">
        <v>750</v>
      </c>
      <c r="N654" t="s">
        <v>232</v>
      </c>
      <c r="O654" t="s">
        <v>751</v>
      </c>
      <c r="P654" t="s">
        <v>234</v>
      </c>
    </row>
    <row r="655" spans="1:16" x14ac:dyDescent="0.25">
      <c r="A655">
        <v>10901</v>
      </c>
      <c r="B655" s="5" t="str">
        <f>VLOOKUP(C655,Customers!A:C,2,FALSE)</f>
        <v>HILARION-Abastos</v>
      </c>
      <c r="C655" t="s">
        <v>374</v>
      </c>
      <c r="E655">
        <v>4</v>
      </c>
      <c r="F655" s="3">
        <v>35149</v>
      </c>
      <c r="G655" s="3">
        <v>35177</v>
      </c>
      <c r="H655" s="3">
        <v>35152</v>
      </c>
      <c r="I655">
        <v>1</v>
      </c>
      <c r="J655">
        <v>62.09</v>
      </c>
      <c r="K655" t="s">
        <v>375</v>
      </c>
      <c r="L655" t="s">
        <v>377</v>
      </c>
      <c r="M655" t="s">
        <v>378</v>
      </c>
      <c r="N655" t="s">
        <v>379</v>
      </c>
      <c r="O655">
        <v>5022</v>
      </c>
      <c r="P655" t="s">
        <v>362</v>
      </c>
    </row>
    <row r="656" spans="1:16" x14ac:dyDescent="0.25">
      <c r="A656">
        <v>10902</v>
      </c>
      <c r="B656" s="5" t="str">
        <f>VLOOKUP(C656,Customers!A:C,2,FALSE)</f>
        <v>Folk och fa HB</v>
      </c>
      <c r="C656" t="s">
        <v>293</v>
      </c>
      <c r="E656">
        <v>1</v>
      </c>
      <c r="F656" s="3">
        <v>35149</v>
      </c>
      <c r="G656" s="3">
        <v>35177</v>
      </c>
      <c r="H656" s="3">
        <v>35157</v>
      </c>
      <c r="I656">
        <v>1</v>
      </c>
      <c r="J656">
        <v>44.15</v>
      </c>
      <c r="K656" t="s">
        <v>294</v>
      </c>
      <c r="L656" t="s">
        <v>296</v>
      </c>
      <c r="M656" t="s">
        <v>297</v>
      </c>
      <c r="N656" t="s">
        <v>63</v>
      </c>
      <c r="O656" t="s">
        <v>298</v>
      </c>
      <c r="P656" t="s">
        <v>153</v>
      </c>
    </row>
    <row r="657" spans="1:16" x14ac:dyDescent="0.25">
      <c r="A657">
        <v>10903</v>
      </c>
      <c r="B657" s="5" t="str">
        <f>VLOOKUP(C657,Customers!A:C,2,FALSE)</f>
        <v>Hanari Carnes</v>
      </c>
      <c r="C657" t="s">
        <v>365</v>
      </c>
      <c r="E657">
        <v>3</v>
      </c>
      <c r="F657" s="3">
        <v>35150</v>
      </c>
      <c r="G657" s="3">
        <v>35178</v>
      </c>
      <c r="H657" s="3">
        <v>35158</v>
      </c>
      <c r="I657">
        <v>3</v>
      </c>
      <c r="J657">
        <v>36.71</v>
      </c>
      <c r="K657" t="s">
        <v>366</v>
      </c>
      <c r="L657" t="s">
        <v>368</v>
      </c>
      <c r="M657" t="s">
        <v>369</v>
      </c>
      <c r="N657" t="s">
        <v>370</v>
      </c>
      <c r="O657" t="s">
        <v>371</v>
      </c>
      <c r="P657" t="s">
        <v>234</v>
      </c>
    </row>
    <row r="658" spans="1:16" x14ac:dyDescent="0.25">
      <c r="A658">
        <v>10904</v>
      </c>
      <c r="B658" s="5" t="str">
        <f>VLOOKUP(C658,Customers!A:C,2,FALSE)</f>
        <v>White Clover Markets</v>
      </c>
      <c r="C658" t="s">
        <v>753</v>
      </c>
      <c r="E658">
        <v>3</v>
      </c>
      <c r="F658" s="3">
        <v>35150</v>
      </c>
      <c r="G658" s="3">
        <v>35178</v>
      </c>
      <c r="H658" s="3">
        <v>35153</v>
      </c>
      <c r="I658">
        <v>3</v>
      </c>
      <c r="J658">
        <v>162.94999999999999</v>
      </c>
      <c r="K658" t="s">
        <v>754</v>
      </c>
      <c r="L658" t="s">
        <v>793</v>
      </c>
      <c r="M658" t="s">
        <v>50</v>
      </c>
      <c r="N658" t="s">
        <v>51</v>
      </c>
      <c r="O658">
        <v>98124</v>
      </c>
      <c r="P658" t="s">
        <v>52</v>
      </c>
    </row>
    <row r="659" spans="1:16" x14ac:dyDescent="0.25">
      <c r="A659">
        <v>10905</v>
      </c>
      <c r="B659" s="5" t="str">
        <f>VLOOKUP(C659,Customers!A:C,2,FALSE)</f>
        <v>Wellington Importadora</v>
      </c>
      <c r="C659" t="s">
        <v>746</v>
      </c>
      <c r="E659">
        <v>9</v>
      </c>
      <c r="F659" s="3">
        <v>35150</v>
      </c>
      <c r="G659" s="3">
        <v>35178</v>
      </c>
      <c r="H659" s="3">
        <v>35160</v>
      </c>
      <c r="I659">
        <v>2</v>
      </c>
      <c r="J659">
        <v>13.72</v>
      </c>
      <c r="K659" t="s">
        <v>747</v>
      </c>
      <c r="L659" t="s">
        <v>749</v>
      </c>
      <c r="M659" t="s">
        <v>750</v>
      </c>
      <c r="N659" t="s">
        <v>232</v>
      </c>
      <c r="O659" t="s">
        <v>751</v>
      </c>
      <c r="P659" t="s">
        <v>234</v>
      </c>
    </row>
    <row r="660" spans="1:16" x14ac:dyDescent="0.25">
      <c r="A660">
        <v>10906</v>
      </c>
      <c r="B660" s="5" t="str">
        <f>VLOOKUP(C660,Customers!A:C,2,FALSE)</f>
        <v>Wolski  Zajazd</v>
      </c>
      <c r="C660" t="s">
        <v>766</v>
      </c>
      <c r="E660">
        <v>4</v>
      </c>
      <c r="F660" s="3">
        <v>35151</v>
      </c>
      <c r="G660" s="3">
        <v>35165</v>
      </c>
      <c r="H660" s="3">
        <v>35157</v>
      </c>
      <c r="I660">
        <v>3</v>
      </c>
      <c r="J660">
        <v>26.29</v>
      </c>
      <c r="K660" t="s">
        <v>798</v>
      </c>
      <c r="L660" t="s">
        <v>769</v>
      </c>
      <c r="M660" t="s">
        <v>770</v>
      </c>
      <c r="N660" t="s">
        <v>63</v>
      </c>
      <c r="O660" t="s">
        <v>771</v>
      </c>
      <c r="P660" t="s">
        <v>772</v>
      </c>
    </row>
    <row r="661" spans="1:16" x14ac:dyDescent="0.25">
      <c r="A661">
        <v>10907</v>
      </c>
      <c r="B661" s="5" t="str">
        <f>VLOOKUP(C661,Customers!A:C,2,FALSE)</f>
        <v>Specialites du monde</v>
      </c>
      <c r="C661" t="s">
        <v>651</v>
      </c>
      <c r="E661">
        <v>6</v>
      </c>
      <c r="F661" s="3">
        <v>35151</v>
      </c>
      <c r="G661" s="3">
        <v>35179</v>
      </c>
      <c r="H661" s="3">
        <v>35153</v>
      </c>
      <c r="I661">
        <v>3</v>
      </c>
      <c r="J661">
        <v>9.19</v>
      </c>
      <c r="K661" t="s">
        <v>652</v>
      </c>
      <c r="L661" t="s">
        <v>654</v>
      </c>
      <c r="M661" t="s">
        <v>541</v>
      </c>
      <c r="N661" t="s">
        <v>63</v>
      </c>
      <c r="O661">
        <v>75016</v>
      </c>
      <c r="P661" t="s">
        <v>169</v>
      </c>
    </row>
    <row r="662" spans="1:16" x14ac:dyDescent="0.25">
      <c r="A662">
        <v>10908</v>
      </c>
      <c r="B662" s="5" t="str">
        <f>VLOOKUP(C662,Customers!A:C,2,FALSE)</f>
        <v>Reggiani Caseifici</v>
      </c>
      <c r="C662" t="s">
        <v>596</v>
      </c>
      <c r="E662">
        <v>4</v>
      </c>
      <c r="F662" s="3">
        <v>35152</v>
      </c>
      <c r="G662" s="3">
        <v>35180</v>
      </c>
      <c r="H662" s="3">
        <v>35160</v>
      </c>
      <c r="I662">
        <v>2</v>
      </c>
      <c r="J662">
        <v>32.96</v>
      </c>
      <c r="K662" t="s">
        <v>597</v>
      </c>
      <c r="L662" t="s">
        <v>599</v>
      </c>
      <c r="M662" t="s">
        <v>600</v>
      </c>
      <c r="N662" t="s">
        <v>63</v>
      </c>
      <c r="O662">
        <v>42100</v>
      </c>
      <c r="P662" t="s">
        <v>318</v>
      </c>
    </row>
    <row r="663" spans="1:16" x14ac:dyDescent="0.25">
      <c r="A663">
        <v>10909</v>
      </c>
      <c r="B663" s="5" t="str">
        <f>VLOOKUP(C663,Customers!A:C,2,FALSE)</f>
        <v>Sante Gourmet</v>
      </c>
      <c r="C663" t="s">
        <v>621</v>
      </c>
      <c r="E663">
        <v>1</v>
      </c>
      <c r="F663" s="3">
        <v>35152</v>
      </c>
      <c r="G663" s="3">
        <v>35180</v>
      </c>
      <c r="H663" s="3">
        <v>35164</v>
      </c>
      <c r="I663">
        <v>2</v>
      </c>
      <c r="J663">
        <v>53.05</v>
      </c>
      <c r="K663" t="s">
        <v>622</v>
      </c>
      <c r="L663" t="s">
        <v>624</v>
      </c>
      <c r="M663" t="s">
        <v>625</v>
      </c>
      <c r="N663" t="s">
        <v>63</v>
      </c>
      <c r="O663">
        <v>4110</v>
      </c>
      <c r="P663" t="s">
        <v>626</v>
      </c>
    </row>
    <row r="664" spans="1:16" x14ac:dyDescent="0.25">
      <c r="A664">
        <v>10910</v>
      </c>
      <c r="B664" s="5" t="str">
        <f>VLOOKUP(C664,Customers!A:C,2,FALSE)</f>
        <v>Wilman Kala</v>
      </c>
      <c r="C664" t="s">
        <v>759</v>
      </c>
      <c r="E664">
        <v>1</v>
      </c>
      <c r="F664" s="3">
        <v>35152</v>
      </c>
      <c r="G664" s="3">
        <v>35180</v>
      </c>
      <c r="H664" s="3">
        <v>35158</v>
      </c>
      <c r="I664">
        <v>3</v>
      </c>
      <c r="J664">
        <v>38.11</v>
      </c>
      <c r="K664" t="s">
        <v>760</v>
      </c>
      <c r="L664" t="s">
        <v>763</v>
      </c>
      <c r="M664" t="s">
        <v>764</v>
      </c>
      <c r="N664" t="s">
        <v>63</v>
      </c>
      <c r="O664">
        <v>21240</v>
      </c>
      <c r="P664" t="s">
        <v>744</v>
      </c>
    </row>
    <row r="665" spans="1:16" x14ac:dyDescent="0.25">
      <c r="A665">
        <v>10911</v>
      </c>
      <c r="B665" s="5" t="str">
        <f>VLOOKUP(C665,Customers!A:C,2,FALSE)</f>
        <v>Godos Cocina Tipica</v>
      </c>
      <c r="C665" t="s">
        <v>336</v>
      </c>
      <c r="E665">
        <v>3</v>
      </c>
      <c r="F665" s="3">
        <v>35152</v>
      </c>
      <c r="G665" s="3">
        <v>35180</v>
      </c>
      <c r="H665" s="3">
        <v>35159</v>
      </c>
      <c r="I665">
        <v>1</v>
      </c>
      <c r="J665">
        <v>38.19</v>
      </c>
      <c r="K665" t="s">
        <v>337</v>
      </c>
      <c r="L665" t="s">
        <v>339</v>
      </c>
      <c r="M665" t="s">
        <v>340</v>
      </c>
      <c r="N665" t="s">
        <v>63</v>
      </c>
      <c r="O665">
        <v>41101</v>
      </c>
      <c r="P665" t="s">
        <v>177</v>
      </c>
    </row>
    <row r="666" spans="1:16" x14ac:dyDescent="0.25">
      <c r="A666">
        <v>10912</v>
      </c>
      <c r="B666" s="5" t="str">
        <f>VLOOKUP(C666,Customers!A:C,2,FALSE)</f>
        <v>Hungry Owl All-Night Grocers</v>
      </c>
      <c r="C666" t="s">
        <v>389</v>
      </c>
      <c r="E666">
        <v>2</v>
      </c>
      <c r="F666" s="3">
        <v>35152</v>
      </c>
      <c r="G666" s="3">
        <v>35180</v>
      </c>
      <c r="H666" s="3">
        <v>35172</v>
      </c>
      <c r="I666">
        <v>2</v>
      </c>
      <c r="J666">
        <v>580.91</v>
      </c>
      <c r="K666" t="s">
        <v>390</v>
      </c>
      <c r="L666" t="s">
        <v>392</v>
      </c>
      <c r="M666" t="s">
        <v>393</v>
      </c>
      <c r="N666" t="s">
        <v>394</v>
      </c>
      <c r="O666" t="s">
        <v>63</v>
      </c>
      <c r="P666" t="s">
        <v>395</v>
      </c>
    </row>
    <row r="667" spans="1:16" x14ac:dyDescent="0.25">
      <c r="A667">
        <v>10913</v>
      </c>
      <c r="B667" s="5" t="str">
        <f>VLOOKUP(C667,Customers!A:C,2,FALSE)</f>
        <v>Queen Cozinha</v>
      </c>
      <c r="C667" t="s">
        <v>569</v>
      </c>
      <c r="E667">
        <v>4</v>
      </c>
      <c r="F667" s="3">
        <v>35152</v>
      </c>
      <c r="G667" s="3">
        <v>35180</v>
      </c>
      <c r="H667" s="3">
        <v>35158</v>
      </c>
      <c r="I667">
        <v>1</v>
      </c>
      <c r="J667">
        <v>33.049999999999997</v>
      </c>
      <c r="K667" t="s">
        <v>570</v>
      </c>
      <c r="L667" t="s">
        <v>572</v>
      </c>
      <c r="M667" t="s">
        <v>231</v>
      </c>
      <c r="N667" t="s">
        <v>232</v>
      </c>
      <c r="O667" t="s">
        <v>573</v>
      </c>
      <c r="P667" t="s">
        <v>234</v>
      </c>
    </row>
    <row r="668" spans="1:16" x14ac:dyDescent="0.25">
      <c r="A668">
        <v>10914</v>
      </c>
      <c r="B668" s="5" t="str">
        <f>VLOOKUP(C668,Customers!A:C,2,FALSE)</f>
        <v>Queen Cozinha</v>
      </c>
      <c r="C668" t="s">
        <v>569</v>
      </c>
      <c r="E668">
        <v>6</v>
      </c>
      <c r="F668" s="3">
        <v>35153</v>
      </c>
      <c r="G668" s="3">
        <v>35181</v>
      </c>
      <c r="H668" s="3">
        <v>35156</v>
      </c>
      <c r="I668">
        <v>1</v>
      </c>
      <c r="J668">
        <v>21.19</v>
      </c>
      <c r="K668" t="s">
        <v>570</v>
      </c>
      <c r="L668" t="s">
        <v>572</v>
      </c>
      <c r="M668" t="s">
        <v>231</v>
      </c>
      <c r="N668" t="s">
        <v>232</v>
      </c>
      <c r="O668" t="s">
        <v>573</v>
      </c>
      <c r="P668" t="s">
        <v>234</v>
      </c>
    </row>
    <row r="669" spans="1:16" x14ac:dyDescent="0.25">
      <c r="A669">
        <v>10915</v>
      </c>
      <c r="B669" s="5" t="str">
        <f>VLOOKUP(C669,Customers!A:C,2,FALSE)</f>
        <v>Tortuga Restaurante</v>
      </c>
      <c r="C669" t="s">
        <v>693</v>
      </c>
      <c r="E669">
        <v>2</v>
      </c>
      <c r="F669" s="3">
        <v>35153</v>
      </c>
      <c r="G669" s="3">
        <v>35181</v>
      </c>
      <c r="H669" s="3">
        <v>35156</v>
      </c>
      <c r="I669">
        <v>2</v>
      </c>
      <c r="J669">
        <v>3.51</v>
      </c>
      <c r="K669" t="s">
        <v>694</v>
      </c>
      <c r="L669" t="s">
        <v>696</v>
      </c>
      <c r="M669" t="s">
        <v>130</v>
      </c>
      <c r="N669" t="s">
        <v>63</v>
      </c>
      <c r="O669">
        <v>5033</v>
      </c>
      <c r="P669" t="s">
        <v>131</v>
      </c>
    </row>
    <row r="670" spans="1:16" x14ac:dyDescent="0.25">
      <c r="A670">
        <v>10916</v>
      </c>
      <c r="B670" s="5" t="str">
        <f>VLOOKUP(C670,Customers!A:C,2,FALSE)</f>
        <v>Rancho grande</v>
      </c>
      <c r="C670" t="s">
        <v>581</v>
      </c>
      <c r="E670">
        <v>1</v>
      </c>
      <c r="F670" s="3">
        <v>35153</v>
      </c>
      <c r="G670" s="3">
        <v>35181</v>
      </c>
      <c r="H670" s="3">
        <v>35163</v>
      </c>
      <c r="I670">
        <v>2</v>
      </c>
      <c r="J670">
        <v>63.77</v>
      </c>
      <c r="K670" t="s">
        <v>582</v>
      </c>
      <c r="L670" t="s">
        <v>584</v>
      </c>
      <c r="M670" t="s">
        <v>209</v>
      </c>
      <c r="N670" t="s">
        <v>63</v>
      </c>
      <c r="O670">
        <v>1010</v>
      </c>
      <c r="P670" t="s">
        <v>210</v>
      </c>
    </row>
    <row r="671" spans="1:16" x14ac:dyDescent="0.25">
      <c r="A671">
        <v>10917</v>
      </c>
      <c r="B671" s="5" t="str">
        <f>VLOOKUP(C671,Customers!A:C,2,FALSE)</f>
        <v>Romero y tomillo</v>
      </c>
      <c r="C671" t="s">
        <v>615</v>
      </c>
      <c r="E671">
        <v>4</v>
      </c>
      <c r="F671" s="3">
        <v>35156</v>
      </c>
      <c r="G671" s="3">
        <v>35184</v>
      </c>
      <c r="H671" s="3">
        <v>35165</v>
      </c>
      <c r="I671">
        <v>2</v>
      </c>
      <c r="J671">
        <v>8.2899999999999991</v>
      </c>
      <c r="K671" t="s">
        <v>616</v>
      </c>
      <c r="L671" t="s">
        <v>618</v>
      </c>
      <c r="M671" t="s">
        <v>176</v>
      </c>
      <c r="N671" t="s">
        <v>63</v>
      </c>
      <c r="O671">
        <v>28001</v>
      </c>
      <c r="P671" t="s">
        <v>177</v>
      </c>
    </row>
    <row r="672" spans="1:16" x14ac:dyDescent="0.25">
      <c r="A672">
        <v>10918</v>
      </c>
      <c r="B672" s="5" t="str">
        <f>VLOOKUP(C672,Customers!A:C,2,FALSE)</f>
        <v>Bottom-Dollar Markets</v>
      </c>
      <c r="C672" t="s">
        <v>187</v>
      </c>
      <c r="E672">
        <v>3</v>
      </c>
      <c r="F672" s="3">
        <v>35156</v>
      </c>
      <c r="G672" s="3">
        <v>35184</v>
      </c>
      <c r="H672" s="3">
        <v>35165</v>
      </c>
      <c r="I672">
        <v>3</v>
      </c>
      <c r="J672">
        <v>48.83</v>
      </c>
      <c r="K672" t="s">
        <v>188</v>
      </c>
      <c r="L672" t="s">
        <v>191</v>
      </c>
      <c r="M672" t="s">
        <v>192</v>
      </c>
      <c r="N672" t="s">
        <v>193</v>
      </c>
      <c r="O672" t="s">
        <v>194</v>
      </c>
      <c r="P672" t="s">
        <v>195</v>
      </c>
    </row>
    <row r="673" spans="1:16" x14ac:dyDescent="0.25">
      <c r="A673">
        <v>10919</v>
      </c>
      <c r="B673" s="5" t="str">
        <f>VLOOKUP(C673,Customers!A:C,2,FALSE)</f>
        <v>LINO-Delicateses</v>
      </c>
      <c r="C673" t="s">
        <v>463</v>
      </c>
      <c r="E673">
        <v>2</v>
      </c>
      <c r="F673" s="3">
        <v>35156</v>
      </c>
      <c r="G673" s="3">
        <v>35184</v>
      </c>
      <c r="H673" s="3">
        <v>35158</v>
      </c>
      <c r="I673">
        <v>2</v>
      </c>
      <c r="J673">
        <v>19.8</v>
      </c>
      <c r="K673" t="s">
        <v>464</v>
      </c>
      <c r="L673" t="s">
        <v>466</v>
      </c>
      <c r="M673" t="s">
        <v>467</v>
      </c>
      <c r="N673" t="s">
        <v>468</v>
      </c>
      <c r="O673">
        <v>4980</v>
      </c>
      <c r="P673" t="s">
        <v>362</v>
      </c>
    </row>
    <row r="674" spans="1:16" ht="30" x14ac:dyDescent="0.25">
      <c r="A674">
        <v>10920</v>
      </c>
      <c r="B674" s="5" t="str">
        <f>VLOOKUP(C674,Customers!A:C,2,FALSE)</f>
        <v>Around the Horn</v>
      </c>
      <c r="C674" t="s">
        <v>139</v>
      </c>
      <c r="E674">
        <v>4</v>
      </c>
      <c r="F674" s="3">
        <v>35157</v>
      </c>
      <c r="G674" s="3">
        <v>35185</v>
      </c>
      <c r="H674" s="3">
        <v>35163</v>
      </c>
      <c r="I674">
        <v>2</v>
      </c>
      <c r="J674">
        <v>29.61</v>
      </c>
      <c r="K674" t="s">
        <v>140</v>
      </c>
      <c r="L674" s="1" t="s">
        <v>794</v>
      </c>
      <c r="M674" t="s">
        <v>795</v>
      </c>
      <c r="N674" t="s">
        <v>796</v>
      </c>
      <c r="O674" t="s">
        <v>797</v>
      </c>
      <c r="P674" t="s">
        <v>84</v>
      </c>
    </row>
    <row r="675" spans="1:16" x14ac:dyDescent="0.25">
      <c r="A675">
        <v>10921</v>
      </c>
      <c r="B675" s="5" t="str">
        <f>VLOOKUP(C675,Customers!A:C,2,FALSE)</f>
        <v>Vaffeljernet</v>
      </c>
      <c r="C675" t="s">
        <v>711</v>
      </c>
      <c r="E675">
        <v>1</v>
      </c>
      <c r="F675" s="3">
        <v>35157</v>
      </c>
      <c r="G675" s="3">
        <v>35199</v>
      </c>
      <c r="H675" s="3">
        <v>35163</v>
      </c>
      <c r="I675">
        <v>1</v>
      </c>
      <c r="J675">
        <v>176.48</v>
      </c>
      <c r="K675" t="s">
        <v>712</v>
      </c>
      <c r="L675" t="s">
        <v>714</v>
      </c>
      <c r="M675" t="s">
        <v>715</v>
      </c>
      <c r="N675" t="s">
        <v>63</v>
      </c>
      <c r="O675">
        <v>8200</v>
      </c>
      <c r="P675" t="s">
        <v>648</v>
      </c>
    </row>
    <row r="676" spans="1:16" x14ac:dyDescent="0.25">
      <c r="A676">
        <v>10922</v>
      </c>
      <c r="B676" s="5" t="str">
        <f>VLOOKUP(C676,Customers!A:C,2,FALSE)</f>
        <v>Hanari Carnes</v>
      </c>
      <c r="C676" t="s">
        <v>365</v>
      </c>
      <c r="E676">
        <v>5</v>
      </c>
      <c r="F676" s="3">
        <v>35157</v>
      </c>
      <c r="G676" s="3">
        <v>35185</v>
      </c>
      <c r="H676" s="3">
        <v>35159</v>
      </c>
      <c r="I676">
        <v>3</v>
      </c>
      <c r="J676">
        <v>62.74</v>
      </c>
      <c r="K676" t="s">
        <v>366</v>
      </c>
      <c r="L676" t="s">
        <v>368</v>
      </c>
      <c r="M676" t="s">
        <v>369</v>
      </c>
      <c r="N676" t="s">
        <v>370</v>
      </c>
      <c r="O676" t="s">
        <v>371</v>
      </c>
      <c r="P676" t="s">
        <v>234</v>
      </c>
    </row>
    <row r="677" spans="1:16" x14ac:dyDescent="0.25">
      <c r="A677">
        <v>10923</v>
      </c>
      <c r="B677" s="5" t="str">
        <f>VLOOKUP(C677,Customers!A:C,2,FALSE)</f>
        <v>La maison d'Asie</v>
      </c>
      <c r="C677" t="s">
        <v>419</v>
      </c>
      <c r="E677">
        <v>7</v>
      </c>
      <c r="F677" s="3">
        <v>35157</v>
      </c>
      <c r="G677" s="3">
        <v>35199</v>
      </c>
      <c r="H677" s="3">
        <v>35167</v>
      </c>
      <c r="I677">
        <v>3</v>
      </c>
      <c r="J677">
        <v>68.260000000000005</v>
      </c>
      <c r="K677" t="s">
        <v>420</v>
      </c>
      <c r="L677" t="s">
        <v>422</v>
      </c>
      <c r="M677" t="s">
        <v>423</v>
      </c>
      <c r="N677" t="s">
        <v>63</v>
      </c>
      <c r="O677">
        <v>31000</v>
      </c>
      <c r="P677" t="s">
        <v>169</v>
      </c>
    </row>
    <row r="678" spans="1:16" x14ac:dyDescent="0.25">
      <c r="A678">
        <v>10924</v>
      </c>
      <c r="B678" s="5" t="str">
        <f>VLOOKUP(C678,Customers!A:C,2,FALSE)</f>
        <v>Berglunds snabbkop</v>
      </c>
      <c r="C678" t="s">
        <v>146</v>
      </c>
      <c r="E678">
        <v>3</v>
      </c>
      <c r="F678" s="3">
        <v>35158</v>
      </c>
      <c r="G678" s="3">
        <v>35186</v>
      </c>
      <c r="H678" s="3">
        <v>35193</v>
      </c>
      <c r="I678">
        <v>2</v>
      </c>
      <c r="J678">
        <v>151.52000000000001</v>
      </c>
      <c r="K678" t="s">
        <v>147</v>
      </c>
      <c r="L678" t="s">
        <v>150</v>
      </c>
      <c r="M678" t="s">
        <v>151</v>
      </c>
      <c r="N678" t="s">
        <v>63</v>
      </c>
      <c r="O678" t="s">
        <v>152</v>
      </c>
      <c r="P678" t="s">
        <v>153</v>
      </c>
    </row>
    <row r="679" spans="1:16" x14ac:dyDescent="0.25">
      <c r="A679">
        <v>10925</v>
      </c>
      <c r="B679" s="5" t="str">
        <f>VLOOKUP(C679,Customers!A:C,2,FALSE)</f>
        <v>Hanari Carnes</v>
      </c>
      <c r="C679" t="s">
        <v>365</v>
      </c>
      <c r="E679">
        <v>3</v>
      </c>
      <c r="F679" s="3">
        <v>35158</v>
      </c>
      <c r="G679" s="3">
        <v>35186</v>
      </c>
      <c r="H679" s="3">
        <v>35167</v>
      </c>
      <c r="I679">
        <v>1</v>
      </c>
      <c r="J679">
        <v>2.27</v>
      </c>
      <c r="K679" t="s">
        <v>366</v>
      </c>
      <c r="L679" t="s">
        <v>368</v>
      </c>
      <c r="M679" t="s">
        <v>369</v>
      </c>
      <c r="N679" t="s">
        <v>370</v>
      </c>
      <c r="O679" t="s">
        <v>371</v>
      </c>
      <c r="P679" t="s">
        <v>234</v>
      </c>
    </row>
    <row r="680" spans="1:16" x14ac:dyDescent="0.25">
      <c r="A680">
        <v>10926</v>
      </c>
      <c r="B680" s="5" t="str">
        <f>VLOOKUP(C680,Customers!A:C,2,FALSE)</f>
        <v>Ana Trujillo Emparedados y helados</v>
      </c>
      <c r="C680" t="s">
        <v>125</v>
      </c>
      <c r="E680">
        <v>4</v>
      </c>
      <c r="F680" s="3">
        <v>35158</v>
      </c>
      <c r="G680" s="3">
        <v>35186</v>
      </c>
      <c r="H680" s="3">
        <v>35165</v>
      </c>
      <c r="I680">
        <v>3</v>
      </c>
      <c r="J680">
        <v>39.92</v>
      </c>
      <c r="K680" t="s">
        <v>126</v>
      </c>
      <c r="L680" t="s">
        <v>129</v>
      </c>
      <c r="M680" t="s">
        <v>130</v>
      </c>
      <c r="N680" t="s">
        <v>63</v>
      </c>
      <c r="O680">
        <v>5021</v>
      </c>
      <c r="P680" t="s">
        <v>131</v>
      </c>
    </row>
    <row r="681" spans="1:16" x14ac:dyDescent="0.25">
      <c r="A681">
        <v>10927</v>
      </c>
      <c r="B681" s="5" t="str">
        <f>VLOOKUP(C681,Customers!A:C,2,FALSE)</f>
        <v>La corne d'abondance</v>
      </c>
      <c r="C681" t="s">
        <v>412</v>
      </c>
      <c r="E681">
        <v>4</v>
      </c>
      <c r="F681" s="3">
        <v>35159</v>
      </c>
      <c r="G681" s="3">
        <v>35187</v>
      </c>
      <c r="H681" s="3">
        <v>35193</v>
      </c>
      <c r="I681">
        <v>1</v>
      </c>
      <c r="J681">
        <v>19.79</v>
      </c>
      <c r="K681" t="s">
        <v>413</v>
      </c>
      <c r="L681" t="s">
        <v>415</v>
      </c>
      <c r="M681" t="s">
        <v>416</v>
      </c>
      <c r="N681" t="s">
        <v>63</v>
      </c>
      <c r="O681">
        <v>78000</v>
      </c>
      <c r="P681" t="s">
        <v>169</v>
      </c>
    </row>
    <row r="682" spans="1:16" x14ac:dyDescent="0.25">
      <c r="A682">
        <v>10928</v>
      </c>
      <c r="B682" s="5" t="str">
        <f>VLOOKUP(C682,Customers!A:C,2,FALSE)</f>
        <v>Galeria del gastronomo</v>
      </c>
      <c r="C682" t="s">
        <v>329</v>
      </c>
      <c r="E682">
        <v>1</v>
      </c>
      <c r="F682" s="3">
        <v>35159</v>
      </c>
      <c r="G682" s="3">
        <v>35187</v>
      </c>
      <c r="H682" s="3">
        <v>35172</v>
      </c>
      <c r="I682">
        <v>1</v>
      </c>
      <c r="J682">
        <v>1.36</v>
      </c>
      <c r="K682" t="s">
        <v>330</v>
      </c>
      <c r="L682" t="s">
        <v>332</v>
      </c>
      <c r="M682" t="s">
        <v>333</v>
      </c>
      <c r="N682" t="s">
        <v>63</v>
      </c>
      <c r="O682">
        <v>8022</v>
      </c>
      <c r="P682" t="s">
        <v>177</v>
      </c>
    </row>
    <row r="683" spans="1:16" x14ac:dyDescent="0.25">
      <c r="A683">
        <v>10929</v>
      </c>
      <c r="B683" s="5" t="str">
        <f>VLOOKUP(C683,Customers!A:C,2,FALSE)</f>
        <v>Frankenversand</v>
      </c>
      <c r="C683" t="s">
        <v>300</v>
      </c>
      <c r="E683">
        <v>6</v>
      </c>
      <c r="F683" s="3">
        <v>35159</v>
      </c>
      <c r="G683" s="3">
        <v>35187</v>
      </c>
      <c r="H683" s="3">
        <v>35166</v>
      </c>
      <c r="I683">
        <v>1</v>
      </c>
      <c r="J683">
        <v>33.93</v>
      </c>
      <c r="K683" t="s">
        <v>301</v>
      </c>
      <c r="L683" t="s">
        <v>303</v>
      </c>
      <c r="M683" t="s">
        <v>304</v>
      </c>
      <c r="N683" t="s">
        <v>63</v>
      </c>
      <c r="O683">
        <v>80805</v>
      </c>
      <c r="P683" t="s">
        <v>122</v>
      </c>
    </row>
    <row r="684" spans="1:16" x14ac:dyDescent="0.25">
      <c r="A684">
        <v>10930</v>
      </c>
      <c r="B684" s="5" t="str">
        <f>VLOOKUP(C684,Customers!A:C,2,FALSE)</f>
        <v>Supremes delices</v>
      </c>
      <c r="C684" t="s">
        <v>665</v>
      </c>
      <c r="E684">
        <v>4</v>
      </c>
      <c r="F684" s="3">
        <v>35160</v>
      </c>
      <c r="G684" s="3">
        <v>35202</v>
      </c>
      <c r="H684" s="3">
        <v>35172</v>
      </c>
      <c r="I684">
        <v>3</v>
      </c>
      <c r="J684">
        <v>15.55</v>
      </c>
      <c r="K684" t="s">
        <v>666</v>
      </c>
      <c r="L684" t="s">
        <v>668</v>
      </c>
      <c r="M684" t="s">
        <v>669</v>
      </c>
      <c r="N684" t="s">
        <v>63</v>
      </c>
      <c r="O684" t="s">
        <v>670</v>
      </c>
      <c r="P684" t="s">
        <v>491</v>
      </c>
    </row>
    <row r="685" spans="1:16" x14ac:dyDescent="0.25">
      <c r="A685">
        <v>10931</v>
      </c>
      <c r="B685" s="5" t="str">
        <f>VLOOKUP(C685,Customers!A:C,2,FALSE)</f>
        <v>Richter Supermarkt</v>
      </c>
      <c r="C685" t="s">
        <v>609</v>
      </c>
      <c r="E685">
        <v>4</v>
      </c>
      <c r="F685" s="3">
        <v>35160</v>
      </c>
      <c r="G685" s="3">
        <v>35174</v>
      </c>
      <c r="H685" s="3">
        <v>35173</v>
      </c>
      <c r="I685">
        <v>2</v>
      </c>
      <c r="J685">
        <v>13.6</v>
      </c>
      <c r="K685" t="s">
        <v>610</v>
      </c>
      <c r="L685" t="s">
        <v>792</v>
      </c>
      <c r="M685" t="s">
        <v>613</v>
      </c>
      <c r="N685" t="s">
        <v>63</v>
      </c>
      <c r="O685">
        <v>1204</v>
      </c>
      <c r="P685" t="s">
        <v>224</v>
      </c>
    </row>
    <row r="686" spans="1:16" x14ac:dyDescent="0.25">
      <c r="A686">
        <v>10932</v>
      </c>
      <c r="B686" s="5" t="str">
        <f>VLOOKUP(C686,Customers!A:C,2,FALSE)</f>
        <v>Bon app'</v>
      </c>
      <c r="C686" t="s">
        <v>180</v>
      </c>
      <c r="E686">
        <v>8</v>
      </c>
      <c r="F686" s="3">
        <v>35160</v>
      </c>
      <c r="G686" s="3">
        <v>35188</v>
      </c>
      <c r="H686" s="3">
        <v>35178</v>
      </c>
      <c r="I686">
        <v>1</v>
      </c>
      <c r="J686">
        <v>134.63999999999999</v>
      </c>
      <c r="K686" t="s">
        <v>181</v>
      </c>
      <c r="L686" t="s">
        <v>183</v>
      </c>
      <c r="M686" t="s">
        <v>184</v>
      </c>
      <c r="N686" t="s">
        <v>63</v>
      </c>
      <c r="O686">
        <v>13008</v>
      </c>
      <c r="P686" t="s">
        <v>169</v>
      </c>
    </row>
    <row r="687" spans="1:16" ht="30" x14ac:dyDescent="0.25">
      <c r="A687">
        <v>10933</v>
      </c>
      <c r="B687" s="5" t="str">
        <f>VLOOKUP(C687,Customers!A:C,2,FALSE)</f>
        <v>Island Trading</v>
      </c>
      <c r="C687" t="s">
        <v>398</v>
      </c>
      <c r="E687">
        <v>6</v>
      </c>
      <c r="F687" s="3">
        <v>35160</v>
      </c>
      <c r="G687" s="3">
        <v>35188</v>
      </c>
      <c r="H687" s="3">
        <v>35170</v>
      </c>
      <c r="I687">
        <v>3</v>
      </c>
      <c r="J687">
        <v>54.15</v>
      </c>
      <c r="K687" t="s">
        <v>399</v>
      </c>
      <c r="L687" s="1" t="s">
        <v>401</v>
      </c>
      <c r="M687" t="s">
        <v>402</v>
      </c>
      <c r="N687" t="s">
        <v>403</v>
      </c>
      <c r="O687" t="s">
        <v>404</v>
      </c>
      <c r="P687" t="s">
        <v>84</v>
      </c>
    </row>
    <row r="688" spans="1:16" x14ac:dyDescent="0.25">
      <c r="A688">
        <v>10934</v>
      </c>
      <c r="B688" s="5" t="str">
        <f>VLOOKUP(C688,Customers!A:C,2,FALSE)</f>
        <v>Lehmanns Marktstand</v>
      </c>
      <c r="C688" t="s">
        <v>441</v>
      </c>
      <c r="E688">
        <v>3</v>
      </c>
      <c r="F688" s="3">
        <v>35163</v>
      </c>
      <c r="G688" s="3">
        <v>35191</v>
      </c>
      <c r="H688" s="3">
        <v>35166</v>
      </c>
      <c r="I688">
        <v>3</v>
      </c>
      <c r="J688">
        <v>32.01</v>
      </c>
      <c r="K688" t="s">
        <v>442</v>
      </c>
      <c r="L688" t="s">
        <v>444</v>
      </c>
      <c r="M688" t="s">
        <v>445</v>
      </c>
      <c r="N688" t="s">
        <v>63</v>
      </c>
      <c r="O688">
        <v>60528</v>
      </c>
      <c r="P688" t="s">
        <v>122</v>
      </c>
    </row>
    <row r="689" spans="1:16" x14ac:dyDescent="0.25">
      <c r="A689">
        <v>10935</v>
      </c>
      <c r="B689" s="5" t="str">
        <f>VLOOKUP(C689,Customers!A:C,2,FALSE)</f>
        <v>Wellington Importadora</v>
      </c>
      <c r="C689" t="s">
        <v>746</v>
      </c>
      <c r="E689">
        <v>4</v>
      </c>
      <c r="F689" s="3">
        <v>35163</v>
      </c>
      <c r="G689" s="3">
        <v>35191</v>
      </c>
      <c r="H689" s="3">
        <v>35172</v>
      </c>
      <c r="I689">
        <v>3</v>
      </c>
      <c r="J689">
        <v>47.59</v>
      </c>
      <c r="K689" t="s">
        <v>747</v>
      </c>
      <c r="L689" t="s">
        <v>749</v>
      </c>
      <c r="M689" t="s">
        <v>750</v>
      </c>
      <c r="N689" t="s">
        <v>232</v>
      </c>
      <c r="O689" t="s">
        <v>751</v>
      </c>
      <c r="P689" t="s">
        <v>234</v>
      </c>
    </row>
    <row r="690" spans="1:16" x14ac:dyDescent="0.25">
      <c r="A690">
        <v>10936</v>
      </c>
      <c r="B690" s="5" t="str">
        <f>VLOOKUP(C690,Customers!A:C,2,FALSE)</f>
        <v>Great Lakes Food Market</v>
      </c>
      <c r="C690" t="s">
        <v>349</v>
      </c>
      <c r="E690">
        <v>3</v>
      </c>
      <c r="F690" s="3">
        <v>35163</v>
      </c>
      <c r="G690" s="3">
        <v>35191</v>
      </c>
      <c r="H690" s="3">
        <v>35172</v>
      </c>
      <c r="I690">
        <v>2</v>
      </c>
      <c r="J690">
        <v>33.68</v>
      </c>
      <c r="K690" t="s">
        <v>350</v>
      </c>
      <c r="L690" t="s">
        <v>352</v>
      </c>
      <c r="M690" t="s">
        <v>353</v>
      </c>
      <c r="N690" t="s">
        <v>354</v>
      </c>
      <c r="O690">
        <v>97403</v>
      </c>
      <c r="P690" t="s">
        <v>52</v>
      </c>
    </row>
    <row r="691" spans="1:16" x14ac:dyDescent="0.25">
      <c r="A691">
        <v>10937</v>
      </c>
      <c r="B691" s="5" t="str">
        <f>VLOOKUP(C691,Customers!A:C,2,FALSE)</f>
        <v>Cactus Comidas para llevar</v>
      </c>
      <c r="C691" t="s">
        <v>204</v>
      </c>
      <c r="E691">
        <v>7</v>
      </c>
      <c r="F691" s="3">
        <v>35164</v>
      </c>
      <c r="G691" s="3">
        <v>35178</v>
      </c>
      <c r="H691" s="3">
        <v>35167</v>
      </c>
      <c r="I691">
        <v>3</v>
      </c>
      <c r="J691">
        <v>31.51</v>
      </c>
      <c r="K691" t="s">
        <v>205</v>
      </c>
      <c r="L691" t="s">
        <v>208</v>
      </c>
      <c r="M691" t="s">
        <v>209</v>
      </c>
      <c r="N691" t="s">
        <v>63</v>
      </c>
      <c r="O691">
        <v>1010</v>
      </c>
      <c r="P691" t="s">
        <v>210</v>
      </c>
    </row>
    <row r="692" spans="1:16" x14ac:dyDescent="0.25">
      <c r="A692">
        <v>10938</v>
      </c>
      <c r="B692" s="5" t="str">
        <f>VLOOKUP(C692,Customers!A:C,2,FALSE)</f>
        <v>QUICK-Stop</v>
      </c>
      <c r="C692" t="s">
        <v>575</v>
      </c>
      <c r="E692">
        <v>3</v>
      </c>
      <c r="F692" s="3">
        <v>35164</v>
      </c>
      <c r="G692" s="3">
        <v>35192</v>
      </c>
      <c r="H692" s="3">
        <v>35170</v>
      </c>
      <c r="I692">
        <v>2</v>
      </c>
      <c r="J692">
        <v>31.89</v>
      </c>
      <c r="K692" t="s">
        <v>576</v>
      </c>
      <c r="L692" t="s">
        <v>578</v>
      </c>
      <c r="M692" t="s">
        <v>579</v>
      </c>
      <c r="N692" t="s">
        <v>63</v>
      </c>
      <c r="O692">
        <v>1307</v>
      </c>
      <c r="P692" t="s">
        <v>122</v>
      </c>
    </row>
    <row r="693" spans="1:16" x14ac:dyDescent="0.25">
      <c r="A693">
        <v>10939</v>
      </c>
      <c r="B693" s="5" t="str">
        <f>VLOOKUP(C693,Customers!A:C,2,FALSE)</f>
        <v>Magazzini Alimentari Riuniti</v>
      </c>
      <c r="C693" t="s">
        <v>478</v>
      </c>
      <c r="E693">
        <v>2</v>
      </c>
      <c r="F693" s="3">
        <v>35164</v>
      </c>
      <c r="G693" s="3">
        <v>35192</v>
      </c>
      <c r="H693" s="3">
        <v>35167</v>
      </c>
      <c r="I693">
        <v>2</v>
      </c>
      <c r="J693">
        <v>76.33</v>
      </c>
      <c r="K693" t="s">
        <v>479</v>
      </c>
      <c r="L693" t="s">
        <v>481</v>
      </c>
      <c r="M693" t="s">
        <v>482</v>
      </c>
      <c r="N693" t="s">
        <v>63</v>
      </c>
      <c r="O693">
        <v>24100</v>
      </c>
      <c r="P693" t="s">
        <v>318</v>
      </c>
    </row>
    <row r="694" spans="1:16" x14ac:dyDescent="0.25">
      <c r="A694">
        <v>10940</v>
      </c>
      <c r="B694" s="5" t="str">
        <f>VLOOKUP(C694,Customers!A:C,2,FALSE)</f>
        <v>Bon app'</v>
      </c>
      <c r="C694" t="s">
        <v>180</v>
      </c>
      <c r="E694">
        <v>8</v>
      </c>
      <c r="F694" s="3">
        <v>35165</v>
      </c>
      <c r="G694" s="3">
        <v>35193</v>
      </c>
      <c r="H694" s="3">
        <v>35177</v>
      </c>
      <c r="I694">
        <v>3</v>
      </c>
      <c r="J694">
        <v>19.77</v>
      </c>
      <c r="K694" t="s">
        <v>181</v>
      </c>
      <c r="L694" t="s">
        <v>183</v>
      </c>
      <c r="M694" t="s">
        <v>184</v>
      </c>
      <c r="N694" t="s">
        <v>63</v>
      </c>
      <c r="O694">
        <v>13008</v>
      </c>
      <c r="P694" t="s">
        <v>169</v>
      </c>
    </row>
    <row r="695" spans="1:16" x14ac:dyDescent="0.25">
      <c r="A695">
        <v>10941</v>
      </c>
      <c r="B695" s="5" t="str">
        <f>VLOOKUP(C695,Customers!A:C,2,FALSE)</f>
        <v>Save-a-lot Markets</v>
      </c>
      <c r="C695" t="s">
        <v>629</v>
      </c>
      <c r="E695">
        <v>7</v>
      </c>
      <c r="F695" s="3">
        <v>35165</v>
      </c>
      <c r="G695" s="3">
        <v>35193</v>
      </c>
      <c r="H695" s="3">
        <v>35174</v>
      </c>
      <c r="I695">
        <v>2</v>
      </c>
      <c r="J695">
        <v>400.81</v>
      </c>
      <c r="K695" t="s">
        <v>630</v>
      </c>
      <c r="L695" t="s">
        <v>632</v>
      </c>
      <c r="M695" t="s">
        <v>633</v>
      </c>
      <c r="N695" t="s">
        <v>634</v>
      </c>
      <c r="O695">
        <v>83720</v>
      </c>
      <c r="P695" t="s">
        <v>52</v>
      </c>
    </row>
    <row r="696" spans="1:16" x14ac:dyDescent="0.25">
      <c r="A696">
        <v>10942</v>
      </c>
      <c r="B696" s="5" t="str">
        <f>VLOOKUP(C696,Customers!A:C,2,FALSE)</f>
        <v>Reggiani Caseifici</v>
      </c>
      <c r="C696" t="s">
        <v>596</v>
      </c>
      <c r="E696">
        <v>9</v>
      </c>
      <c r="F696" s="3">
        <v>35165</v>
      </c>
      <c r="G696" s="3">
        <v>35193</v>
      </c>
      <c r="H696" s="3">
        <v>35172</v>
      </c>
      <c r="I696">
        <v>3</v>
      </c>
      <c r="J696">
        <v>17.95</v>
      </c>
      <c r="K696" t="s">
        <v>597</v>
      </c>
      <c r="L696" t="s">
        <v>599</v>
      </c>
      <c r="M696" t="s">
        <v>600</v>
      </c>
      <c r="N696" t="s">
        <v>63</v>
      </c>
      <c r="O696">
        <v>42100</v>
      </c>
      <c r="P696" t="s">
        <v>318</v>
      </c>
    </row>
    <row r="697" spans="1:16" x14ac:dyDescent="0.25">
      <c r="A697">
        <v>10943</v>
      </c>
      <c r="B697" s="5" t="str">
        <f>VLOOKUP(C697,Customers!A:C,2,FALSE)</f>
        <v>B's Beverages</v>
      </c>
      <c r="C697" t="s">
        <v>198</v>
      </c>
      <c r="E697">
        <v>4</v>
      </c>
      <c r="F697" s="3">
        <v>35165</v>
      </c>
      <c r="G697" s="3">
        <v>35193</v>
      </c>
      <c r="H697" s="3">
        <v>35173</v>
      </c>
      <c r="I697">
        <v>2</v>
      </c>
      <c r="J697">
        <v>2.17</v>
      </c>
      <c r="K697" t="s">
        <v>199</v>
      </c>
      <c r="L697" t="s">
        <v>201</v>
      </c>
      <c r="M697" t="s">
        <v>82</v>
      </c>
      <c r="N697" t="s">
        <v>63</v>
      </c>
      <c r="O697" t="s">
        <v>202</v>
      </c>
      <c r="P697" t="s">
        <v>84</v>
      </c>
    </row>
    <row r="698" spans="1:16" x14ac:dyDescent="0.25">
      <c r="A698">
        <v>10944</v>
      </c>
      <c r="B698" s="5" t="str">
        <f>VLOOKUP(C698,Customers!A:C,2,FALSE)</f>
        <v>Bottom-Dollar Markets</v>
      </c>
      <c r="C698" t="s">
        <v>187</v>
      </c>
      <c r="E698">
        <v>6</v>
      </c>
      <c r="F698" s="3">
        <v>35166</v>
      </c>
      <c r="G698" s="3">
        <v>35180</v>
      </c>
      <c r="H698" s="3">
        <v>35167</v>
      </c>
      <c r="I698">
        <v>3</v>
      </c>
      <c r="J698">
        <v>52.92</v>
      </c>
      <c r="K698" t="s">
        <v>188</v>
      </c>
      <c r="L698" t="s">
        <v>191</v>
      </c>
      <c r="M698" t="s">
        <v>192</v>
      </c>
      <c r="N698" t="s">
        <v>193</v>
      </c>
      <c r="O698" t="s">
        <v>194</v>
      </c>
      <c r="P698" t="s">
        <v>195</v>
      </c>
    </row>
    <row r="699" spans="1:16" x14ac:dyDescent="0.25">
      <c r="A699">
        <v>10945</v>
      </c>
      <c r="B699" s="5" t="str">
        <f>VLOOKUP(C699,Customers!A:C,2,FALSE)</f>
        <v>Morgenstern Gesundkost</v>
      </c>
      <c r="C699" t="s">
        <v>503</v>
      </c>
      <c r="E699">
        <v>4</v>
      </c>
      <c r="F699" s="3">
        <v>35166</v>
      </c>
      <c r="G699" s="3">
        <v>35194</v>
      </c>
      <c r="H699" s="3">
        <v>35172</v>
      </c>
      <c r="I699">
        <v>1</v>
      </c>
      <c r="J699">
        <v>10.220000000000001</v>
      </c>
      <c r="K699" t="s">
        <v>504</v>
      </c>
      <c r="L699" t="s">
        <v>506</v>
      </c>
      <c r="M699" t="s">
        <v>507</v>
      </c>
      <c r="N699" t="s">
        <v>63</v>
      </c>
      <c r="O699">
        <v>4179</v>
      </c>
      <c r="P699" t="s">
        <v>122</v>
      </c>
    </row>
    <row r="700" spans="1:16" x14ac:dyDescent="0.25">
      <c r="A700">
        <v>10946</v>
      </c>
      <c r="B700" s="5" t="str">
        <f>VLOOKUP(C700,Customers!A:C,2,FALSE)</f>
        <v>Vaffeljernet</v>
      </c>
      <c r="C700" t="s">
        <v>711</v>
      </c>
      <c r="E700">
        <v>1</v>
      </c>
      <c r="F700" s="3">
        <v>35166</v>
      </c>
      <c r="G700" s="3">
        <v>35194</v>
      </c>
      <c r="H700" s="3">
        <v>35173</v>
      </c>
      <c r="I700">
        <v>2</v>
      </c>
      <c r="J700">
        <v>27.2</v>
      </c>
      <c r="K700" t="s">
        <v>712</v>
      </c>
      <c r="L700" t="s">
        <v>714</v>
      </c>
      <c r="M700" t="s">
        <v>715</v>
      </c>
      <c r="N700" t="s">
        <v>63</v>
      </c>
      <c r="O700">
        <v>8200</v>
      </c>
      <c r="P700" t="s">
        <v>648</v>
      </c>
    </row>
    <row r="701" spans="1:16" x14ac:dyDescent="0.25">
      <c r="A701">
        <v>10947</v>
      </c>
      <c r="B701" s="5" t="str">
        <f>VLOOKUP(C701,Customers!A:C,2,FALSE)</f>
        <v>B's Beverages</v>
      </c>
      <c r="C701" t="s">
        <v>198</v>
      </c>
      <c r="E701">
        <v>3</v>
      </c>
      <c r="F701" s="3">
        <v>35167</v>
      </c>
      <c r="G701" s="3">
        <v>35195</v>
      </c>
      <c r="H701" s="3">
        <v>35170</v>
      </c>
      <c r="I701">
        <v>2</v>
      </c>
      <c r="J701">
        <v>3.26</v>
      </c>
      <c r="K701" t="s">
        <v>199</v>
      </c>
      <c r="L701" t="s">
        <v>201</v>
      </c>
      <c r="M701" t="s">
        <v>82</v>
      </c>
      <c r="N701" t="s">
        <v>63</v>
      </c>
      <c r="O701" t="s">
        <v>202</v>
      </c>
      <c r="P701" t="s">
        <v>84</v>
      </c>
    </row>
    <row r="702" spans="1:16" x14ac:dyDescent="0.25">
      <c r="A702">
        <v>10948</v>
      </c>
      <c r="B702" s="5" t="str">
        <f>VLOOKUP(C702,Customers!A:C,2,FALSE)</f>
        <v>Godos Cocina Tipica</v>
      </c>
      <c r="C702" t="s">
        <v>336</v>
      </c>
      <c r="E702">
        <v>3</v>
      </c>
      <c r="F702" s="3">
        <v>35167</v>
      </c>
      <c r="G702" s="3">
        <v>35195</v>
      </c>
      <c r="H702" s="3">
        <v>35173</v>
      </c>
      <c r="I702">
        <v>3</v>
      </c>
      <c r="J702">
        <v>23.39</v>
      </c>
      <c r="K702" t="s">
        <v>337</v>
      </c>
      <c r="L702" t="s">
        <v>339</v>
      </c>
      <c r="M702" t="s">
        <v>340</v>
      </c>
      <c r="N702" t="s">
        <v>63</v>
      </c>
      <c r="O702">
        <v>41101</v>
      </c>
      <c r="P702" t="s">
        <v>177</v>
      </c>
    </row>
    <row r="703" spans="1:16" x14ac:dyDescent="0.25">
      <c r="A703">
        <v>10949</v>
      </c>
      <c r="B703" s="5" t="str">
        <f>VLOOKUP(C703,Customers!A:C,2,FALSE)</f>
        <v>Bottom-Dollar Markets</v>
      </c>
      <c r="C703" t="s">
        <v>187</v>
      </c>
      <c r="E703">
        <v>2</v>
      </c>
      <c r="F703" s="3">
        <v>35167</v>
      </c>
      <c r="G703" s="3">
        <v>35195</v>
      </c>
      <c r="H703" s="3">
        <v>35171</v>
      </c>
      <c r="I703">
        <v>3</v>
      </c>
      <c r="J703">
        <v>74.44</v>
      </c>
      <c r="K703" t="s">
        <v>188</v>
      </c>
      <c r="L703" t="s">
        <v>191</v>
      </c>
      <c r="M703" t="s">
        <v>192</v>
      </c>
      <c r="N703" t="s">
        <v>193</v>
      </c>
      <c r="O703" t="s">
        <v>194</v>
      </c>
      <c r="P703" t="s">
        <v>195</v>
      </c>
    </row>
    <row r="704" spans="1:16" x14ac:dyDescent="0.25">
      <c r="A704">
        <v>10950</v>
      </c>
      <c r="B704" s="5" t="str">
        <f>VLOOKUP(C704,Customers!A:C,2,FALSE)</f>
        <v>Magazzini Alimentari Riuniti</v>
      </c>
      <c r="C704" t="s">
        <v>478</v>
      </c>
      <c r="E704">
        <v>1</v>
      </c>
      <c r="F704" s="3">
        <v>35170</v>
      </c>
      <c r="G704" s="3">
        <v>35198</v>
      </c>
      <c r="H704" s="3">
        <v>35177</v>
      </c>
      <c r="I704">
        <v>2</v>
      </c>
      <c r="J704">
        <v>2.5</v>
      </c>
      <c r="K704" t="s">
        <v>479</v>
      </c>
      <c r="L704" t="s">
        <v>481</v>
      </c>
      <c r="M704" t="s">
        <v>482</v>
      </c>
      <c r="N704" t="s">
        <v>63</v>
      </c>
      <c r="O704">
        <v>24100</v>
      </c>
      <c r="P704" t="s">
        <v>318</v>
      </c>
    </row>
    <row r="705" spans="1:16" x14ac:dyDescent="0.25">
      <c r="A705">
        <v>10951</v>
      </c>
      <c r="B705" s="5" t="str">
        <f>VLOOKUP(C705,Customers!A:C,2,FALSE)</f>
        <v>Richter Supermarkt</v>
      </c>
      <c r="C705" t="s">
        <v>609</v>
      </c>
      <c r="E705">
        <v>9</v>
      </c>
      <c r="F705" s="3">
        <v>35170</v>
      </c>
      <c r="G705" s="3">
        <v>35212</v>
      </c>
      <c r="H705" s="3">
        <v>35192</v>
      </c>
      <c r="I705">
        <v>2</v>
      </c>
      <c r="J705">
        <v>30.85</v>
      </c>
      <c r="K705" t="s">
        <v>610</v>
      </c>
      <c r="L705" t="s">
        <v>792</v>
      </c>
      <c r="M705" t="s">
        <v>613</v>
      </c>
      <c r="N705" t="s">
        <v>63</v>
      </c>
      <c r="O705">
        <v>1204</v>
      </c>
      <c r="P705" t="s">
        <v>224</v>
      </c>
    </row>
    <row r="706" spans="1:16" x14ac:dyDescent="0.25">
      <c r="A706">
        <v>10952</v>
      </c>
      <c r="B706" s="5" t="str">
        <f>VLOOKUP(C706,Customers!A:C,2,FALSE)</f>
        <v>Alfreds Futterkiste</v>
      </c>
      <c r="C706" t="s">
        <v>117</v>
      </c>
      <c r="E706">
        <v>1</v>
      </c>
      <c r="F706" s="3">
        <v>35170</v>
      </c>
      <c r="G706" s="3">
        <v>35212</v>
      </c>
      <c r="H706" s="3">
        <v>35178</v>
      </c>
      <c r="I706">
        <v>1</v>
      </c>
      <c r="J706">
        <v>40.42</v>
      </c>
      <c r="K706" t="s">
        <v>800</v>
      </c>
      <c r="L706" t="s">
        <v>120</v>
      </c>
      <c r="M706" t="s">
        <v>121</v>
      </c>
      <c r="N706" t="s">
        <v>63</v>
      </c>
      <c r="O706">
        <v>12209</v>
      </c>
      <c r="P706" t="s">
        <v>122</v>
      </c>
    </row>
    <row r="707" spans="1:16" ht="30" x14ac:dyDescent="0.25">
      <c r="A707">
        <v>10953</v>
      </c>
      <c r="B707" s="5" t="str">
        <f>VLOOKUP(C707,Customers!A:C,2,FALSE)</f>
        <v>Around the Horn</v>
      </c>
      <c r="C707" t="s">
        <v>139</v>
      </c>
      <c r="E707">
        <v>9</v>
      </c>
      <c r="F707" s="3">
        <v>35170</v>
      </c>
      <c r="G707" s="3">
        <v>35184</v>
      </c>
      <c r="H707" s="3">
        <v>35179</v>
      </c>
      <c r="I707">
        <v>2</v>
      </c>
      <c r="J707">
        <v>23.72</v>
      </c>
      <c r="K707" t="s">
        <v>140</v>
      </c>
      <c r="L707" s="1" t="s">
        <v>794</v>
      </c>
      <c r="M707" t="s">
        <v>795</v>
      </c>
      <c r="N707" t="s">
        <v>796</v>
      </c>
      <c r="O707" t="s">
        <v>797</v>
      </c>
      <c r="P707" t="s">
        <v>84</v>
      </c>
    </row>
    <row r="708" spans="1:16" x14ac:dyDescent="0.25">
      <c r="A708">
        <v>10954</v>
      </c>
      <c r="B708" s="5" t="str">
        <f>VLOOKUP(C708,Customers!A:C,2,FALSE)</f>
        <v>LINO-Delicateses</v>
      </c>
      <c r="C708" t="s">
        <v>463</v>
      </c>
      <c r="E708">
        <v>5</v>
      </c>
      <c r="F708" s="3">
        <v>35171</v>
      </c>
      <c r="G708" s="3">
        <v>35213</v>
      </c>
      <c r="H708" s="3">
        <v>35174</v>
      </c>
      <c r="I708">
        <v>1</v>
      </c>
      <c r="J708">
        <v>27.91</v>
      </c>
      <c r="K708" t="s">
        <v>464</v>
      </c>
      <c r="L708" t="s">
        <v>466</v>
      </c>
      <c r="M708" t="s">
        <v>467</v>
      </c>
      <c r="N708" t="s">
        <v>468</v>
      </c>
      <c r="O708">
        <v>4980</v>
      </c>
      <c r="P708" t="s">
        <v>362</v>
      </c>
    </row>
    <row r="709" spans="1:16" x14ac:dyDescent="0.25">
      <c r="A709">
        <v>10955</v>
      </c>
      <c r="B709" s="5" t="str">
        <f>VLOOKUP(C709,Customers!A:C,2,FALSE)</f>
        <v>Folk och fa HB</v>
      </c>
      <c r="C709" t="s">
        <v>293</v>
      </c>
      <c r="E709">
        <v>8</v>
      </c>
      <c r="F709" s="3">
        <v>35171</v>
      </c>
      <c r="G709" s="3">
        <v>35199</v>
      </c>
      <c r="H709" s="3">
        <v>35174</v>
      </c>
      <c r="I709">
        <v>2</v>
      </c>
      <c r="J709">
        <v>3.26</v>
      </c>
      <c r="K709" t="s">
        <v>294</v>
      </c>
      <c r="L709" t="s">
        <v>296</v>
      </c>
      <c r="M709" t="s">
        <v>297</v>
      </c>
      <c r="N709" t="s">
        <v>63</v>
      </c>
      <c r="O709" t="s">
        <v>298</v>
      </c>
      <c r="P709" t="s">
        <v>153</v>
      </c>
    </row>
    <row r="710" spans="1:16" x14ac:dyDescent="0.25">
      <c r="A710">
        <v>10956</v>
      </c>
      <c r="B710" s="5" t="str">
        <f>VLOOKUP(C710,Customers!A:C,2,FALSE)</f>
        <v>Blauer See Delikatessen</v>
      </c>
      <c r="C710" t="s">
        <v>156</v>
      </c>
      <c r="E710">
        <v>6</v>
      </c>
      <c r="F710" s="3">
        <v>35171</v>
      </c>
      <c r="G710" s="3">
        <v>35213</v>
      </c>
      <c r="H710" s="3">
        <v>35174</v>
      </c>
      <c r="I710">
        <v>2</v>
      </c>
      <c r="J710">
        <v>44.65</v>
      </c>
      <c r="K710" t="s">
        <v>157</v>
      </c>
      <c r="L710" t="s">
        <v>159</v>
      </c>
      <c r="M710" t="s">
        <v>160</v>
      </c>
      <c r="N710" t="s">
        <v>63</v>
      </c>
      <c r="O710">
        <v>68306</v>
      </c>
      <c r="P710" t="s">
        <v>122</v>
      </c>
    </row>
    <row r="711" spans="1:16" x14ac:dyDescent="0.25">
      <c r="A711">
        <v>10957</v>
      </c>
      <c r="B711" s="5" t="str">
        <f>VLOOKUP(C711,Customers!A:C,2,FALSE)</f>
        <v>HILARION-Abastos</v>
      </c>
      <c r="C711" t="s">
        <v>374</v>
      </c>
      <c r="E711">
        <v>8</v>
      </c>
      <c r="F711" s="3">
        <v>35172</v>
      </c>
      <c r="G711" s="3">
        <v>35200</v>
      </c>
      <c r="H711" s="3">
        <v>35181</v>
      </c>
      <c r="I711">
        <v>3</v>
      </c>
      <c r="J711">
        <v>105.36</v>
      </c>
      <c r="K711" t="s">
        <v>375</v>
      </c>
      <c r="L711" t="s">
        <v>377</v>
      </c>
      <c r="M711" t="s">
        <v>378</v>
      </c>
      <c r="N711" t="s">
        <v>379</v>
      </c>
      <c r="O711">
        <v>5022</v>
      </c>
      <c r="P711" t="s">
        <v>362</v>
      </c>
    </row>
    <row r="712" spans="1:16" ht="45" x14ac:dyDescent="0.25">
      <c r="A712">
        <v>10958</v>
      </c>
      <c r="B712" s="5" t="str">
        <f>VLOOKUP(C712,Customers!A:C,2,FALSE)</f>
        <v>Oceano Atlantico Ltda.</v>
      </c>
      <c r="C712" t="s">
        <v>516</v>
      </c>
      <c r="E712">
        <v>7</v>
      </c>
      <c r="F712" s="3">
        <v>35172</v>
      </c>
      <c r="G712" s="3">
        <v>35200</v>
      </c>
      <c r="H712" s="3">
        <v>35181</v>
      </c>
      <c r="I712">
        <v>2</v>
      </c>
      <c r="J712">
        <v>49.56</v>
      </c>
      <c r="K712" t="s">
        <v>517</v>
      </c>
      <c r="L712" s="1" t="s">
        <v>519</v>
      </c>
      <c r="M712" t="s">
        <v>209</v>
      </c>
      <c r="N712" t="s">
        <v>63</v>
      </c>
      <c r="O712">
        <v>1010</v>
      </c>
      <c r="P712" t="s">
        <v>210</v>
      </c>
    </row>
    <row r="713" spans="1:16" x14ac:dyDescent="0.25">
      <c r="A713">
        <v>10959</v>
      </c>
      <c r="B713" s="5" t="str">
        <f>VLOOKUP(C713,Customers!A:C,2,FALSE)</f>
        <v>Gourmet Lanchonetes</v>
      </c>
      <c r="C713" t="s">
        <v>342</v>
      </c>
      <c r="E713">
        <v>6</v>
      </c>
      <c r="F713" s="3">
        <v>35172</v>
      </c>
      <c r="G713" s="3">
        <v>35214</v>
      </c>
      <c r="H713" s="3">
        <v>35177</v>
      </c>
      <c r="I713">
        <v>2</v>
      </c>
      <c r="J713">
        <v>4.9800000000000004</v>
      </c>
      <c r="K713" t="s">
        <v>343</v>
      </c>
      <c r="L713" t="s">
        <v>345</v>
      </c>
      <c r="M713" t="s">
        <v>346</v>
      </c>
      <c r="N713" t="s">
        <v>232</v>
      </c>
      <c r="O713" t="s">
        <v>347</v>
      </c>
      <c r="P713" t="s">
        <v>234</v>
      </c>
    </row>
    <row r="714" spans="1:16" x14ac:dyDescent="0.25">
      <c r="A714">
        <v>10960</v>
      </c>
      <c r="B714" s="5" t="str">
        <f>VLOOKUP(C714,Customers!A:C,2,FALSE)</f>
        <v>HILARION-Abastos</v>
      </c>
      <c r="C714" t="s">
        <v>374</v>
      </c>
      <c r="E714">
        <v>3</v>
      </c>
      <c r="F714" s="3">
        <v>35173</v>
      </c>
      <c r="G714" s="3">
        <v>35187</v>
      </c>
      <c r="H714" s="3">
        <v>35193</v>
      </c>
      <c r="I714">
        <v>1</v>
      </c>
      <c r="J714">
        <v>2.08</v>
      </c>
      <c r="K714" t="s">
        <v>375</v>
      </c>
      <c r="L714" t="s">
        <v>377</v>
      </c>
      <c r="M714" t="s">
        <v>378</v>
      </c>
      <c r="N714" t="s">
        <v>379</v>
      </c>
      <c r="O714">
        <v>5022</v>
      </c>
      <c r="P714" t="s">
        <v>362</v>
      </c>
    </row>
    <row r="715" spans="1:16" x14ac:dyDescent="0.25">
      <c r="A715">
        <v>10961</v>
      </c>
      <c r="B715" s="5" t="str">
        <f>VLOOKUP(C715,Customers!A:C,2,FALSE)</f>
        <v>Queen Cozinha</v>
      </c>
      <c r="C715" t="s">
        <v>569</v>
      </c>
      <c r="E715">
        <v>8</v>
      </c>
      <c r="F715" s="3">
        <v>35173</v>
      </c>
      <c r="G715" s="3">
        <v>35201</v>
      </c>
      <c r="H715" s="3">
        <v>35184</v>
      </c>
      <c r="I715">
        <v>1</v>
      </c>
      <c r="J715">
        <v>104.47</v>
      </c>
      <c r="K715" t="s">
        <v>570</v>
      </c>
      <c r="L715" t="s">
        <v>572</v>
      </c>
      <c r="M715" t="s">
        <v>231</v>
      </c>
      <c r="N715" t="s">
        <v>232</v>
      </c>
      <c r="O715" t="s">
        <v>573</v>
      </c>
      <c r="P715" t="s">
        <v>234</v>
      </c>
    </row>
    <row r="716" spans="1:16" x14ac:dyDescent="0.25">
      <c r="A716">
        <v>10962</v>
      </c>
      <c r="B716" s="5" t="str">
        <f>VLOOKUP(C716,Customers!A:C,2,FALSE)</f>
        <v>QUICK-Stop</v>
      </c>
      <c r="C716" t="s">
        <v>575</v>
      </c>
      <c r="E716">
        <v>8</v>
      </c>
      <c r="F716" s="3">
        <v>35173</v>
      </c>
      <c r="G716" s="3">
        <v>35201</v>
      </c>
      <c r="H716" s="3">
        <v>35177</v>
      </c>
      <c r="I716">
        <v>2</v>
      </c>
      <c r="J716">
        <v>275.79000000000002</v>
      </c>
      <c r="K716" t="s">
        <v>576</v>
      </c>
      <c r="L716" t="s">
        <v>578</v>
      </c>
      <c r="M716" t="s">
        <v>579</v>
      </c>
      <c r="N716" t="s">
        <v>63</v>
      </c>
      <c r="O716">
        <v>1307</v>
      </c>
      <c r="P716" t="s">
        <v>122</v>
      </c>
    </row>
    <row r="717" spans="1:16" x14ac:dyDescent="0.25">
      <c r="A717">
        <v>10963</v>
      </c>
      <c r="B717" s="5" t="str">
        <f>VLOOKUP(C717,Customers!A:C,2,FALSE)</f>
        <v>Furia Bacalhau e Frutos do Mar</v>
      </c>
      <c r="C717" t="s">
        <v>321</v>
      </c>
      <c r="E717">
        <v>9</v>
      </c>
      <c r="F717" s="3">
        <v>35173</v>
      </c>
      <c r="G717" s="3">
        <v>35201</v>
      </c>
      <c r="H717" s="3">
        <v>35180</v>
      </c>
      <c r="I717">
        <v>3</v>
      </c>
      <c r="J717">
        <v>2.7</v>
      </c>
      <c r="K717" t="s">
        <v>322</v>
      </c>
      <c r="L717" t="s">
        <v>324</v>
      </c>
      <c r="M717" t="s">
        <v>325</v>
      </c>
      <c r="N717" t="s">
        <v>63</v>
      </c>
      <c r="O717">
        <v>1675</v>
      </c>
      <c r="P717" t="s">
        <v>326</v>
      </c>
    </row>
    <row r="718" spans="1:16" x14ac:dyDescent="0.25">
      <c r="A718">
        <v>10964</v>
      </c>
      <c r="B718" s="5" t="str">
        <f>VLOOKUP(C718,Customers!A:C,2,FALSE)</f>
        <v>Specialites du monde</v>
      </c>
      <c r="C718" t="s">
        <v>651</v>
      </c>
      <c r="E718">
        <v>3</v>
      </c>
      <c r="F718" s="3">
        <v>35174</v>
      </c>
      <c r="G718" s="3">
        <v>35202</v>
      </c>
      <c r="H718" s="3">
        <v>35178</v>
      </c>
      <c r="I718">
        <v>2</v>
      </c>
      <c r="J718">
        <v>87.38</v>
      </c>
      <c r="K718" t="s">
        <v>652</v>
      </c>
      <c r="L718" t="s">
        <v>654</v>
      </c>
      <c r="M718" t="s">
        <v>541</v>
      </c>
      <c r="N718" t="s">
        <v>63</v>
      </c>
      <c r="O718">
        <v>75016</v>
      </c>
      <c r="P718" t="s">
        <v>169</v>
      </c>
    </row>
    <row r="719" spans="1:16" x14ac:dyDescent="0.25">
      <c r="A719">
        <v>10965</v>
      </c>
      <c r="B719" s="5" t="str">
        <f>VLOOKUP(C719,Customers!A:C,2,FALSE)</f>
        <v>Old World Delicatessen</v>
      </c>
      <c r="C719" t="s">
        <v>522</v>
      </c>
      <c r="E719">
        <v>6</v>
      </c>
      <c r="F719" s="3">
        <v>35174</v>
      </c>
      <c r="G719" s="3">
        <v>35202</v>
      </c>
      <c r="H719" s="3">
        <v>35184</v>
      </c>
      <c r="I719">
        <v>3</v>
      </c>
      <c r="J719">
        <v>144.38</v>
      </c>
      <c r="K719" t="s">
        <v>523</v>
      </c>
      <c r="L719" t="s">
        <v>525</v>
      </c>
      <c r="M719" t="s">
        <v>526</v>
      </c>
      <c r="N719" t="s">
        <v>527</v>
      </c>
      <c r="O719">
        <v>99508</v>
      </c>
      <c r="P719" t="s">
        <v>52</v>
      </c>
    </row>
    <row r="720" spans="1:16" x14ac:dyDescent="0.25">
      <c r="A720">
        <v>10966</v>
      </c>
      <c r="B720" s="5" t="str">
        <f>VLOOKUP(C720,Customers!A:C,2,FALSE)</f>
        <v>Chop-suey Chinese</v>
      </c>
      <c r="C720" t="s">
        <v>219</v>
      </c>
      <c r="E720">
        <v>4</v>
      </c>
      <c r="F720" s="3">
        <v>35174</v>
      </c>
      <c r="G720" s="3">
        <v>35202</v>
      </c>
      <c r="H720" s="3">
        <v>35193</v>
      </c>
      <c r="I720">
        <v>1</v>
      </c>
      <c r="J720">
        <v>27.19</v>
      </c>
      <c r="K720" t="s">
        <v>220</v>
      </c>
      <c r="L720" t="s">
        <v>791</v>
      </c>
      <c r="M720" t="s">
        <v>223</v>
      </c>
      <c r="N720" t="s">
        <v>63</v>
      </c>
      <c r="O720">
        <v>3012</v>
      </c>
      <c r="P720" t="s">
        <v>224</v>
      </c>
    </row>
    <row r="721" spans="1:16" x14ac:dyDescent="0.25">
      <c r="A721">
        <v>10967</v>
      </c>
      <c r="B721" s="5" t="str">
        <f>VLOOKUP(C721,Customers!A:C,2,FALSE)</f>
        <v>Toms Spezialitaten</v>
      </c>
      <c r="C721" t="s">
        <v>686</v>
      </c>
      <c r="E721">
        <v>2</v>
      </c>
      <c r="F721" s="3">
        <v>35177</v>
      </c>
      <c r="G721" s="3">
        <v>35205</v>
      </c>
      <c r="H721" s="3">
        <v>35187</v>
      </c>
      <c r="I721">
        <v>2</v>
      </c>
      <c r="J721">
        <v>62.22</v>
      </c>
      <c r="K721" t="s">
        <v>687</v>
      </c>
      <c r="L721" t="s">
        <v>689</v>
      </c>
      <c r="M721" t="s">
        <v>690</v>
      </c>
      <c r="N721" t="s">
        <v>63</v>
      </c>
      <c r="O721">
        <v>44087</v>
      </c>
      <c r="P721" t="s">
        <v>122</v>
      </c>
    </row>
    <row r="722" spans="1:16" x14ac:dyDescent="0.25">
      <c r="A722">
        <v>10968</v>
      </c>
      <c r="B722" s="5" t="str">
        <f>VLOOKUP(C722,Customers!A:C,2,FALSE)</f>
        <v>Ernst Handel</v>
      </c>
      <c r="C722" t="s">
        <v>264</v>
      </c>
      <c r="E722">
        <v>1</v>
      </c>
      <c r="F722" s="3">
        <v>35177</v>
      </c>
      <c r="G722" s="3">
        <v>35205</v>
      </c>
      <c r="H722" s="3">
        <v>35186</v>
      </c>
      <c r="I722">
        <v>3</v>
      </c>
      <c r="J722">
        <v>74.599999999999994</v>
      </c>
      <c r="K722" t="s">
        <v>265</v>
      </c>
      <c r="L722" t="s">
        <v>267</v>
      </c>
      <c r="M722" t="s">
        <v>268</v>
      </c>
      <c r="N722" t="s">
        <v>63</v>
      </c>
      <c r="O722">
        <v>8010</v>
      </c>
      <c r="P722" t="s">
        <v>269</v>
      </c>
    </row>
    <row r="723" spans="1:16" x14ac:dyDescent="0.25">
      <c r="A723">
        <v>10969</v>
      </c>
      <c r="B723" s="5" t="str">
        <f>VLOOKUP(C723,Customers!A:C,2,FALSE)</f>
        <v>Comercio Mineiro</v>
      </c>
      <c r="C723" t="s">
        <v>226</v>
      </c>
      <c r="E723">
        <v>1</v>
      </c>
      <c r="F723" s="3">
        <v>35177</v>
      </c>
      <c r="G723" s="3">
        <v>35205</v>
      </c>
      <c r="H723" s="3">
        <v>35184</v>
      </c>
      <c r="I723">
        <v>2</v>
      </c>
      <c r="J723">
        <v>0.21</v>
      </c>
      <c r="K723" t="s">
        <v>227</v>
      </c>
      <c r="L723" t="s">
        <v>230</v>
      </c>
      <c r="M723" t="s">
        <v>231</v>
      </c>
      <c r="N723" t="s">
        <v>232</v>
      </c>
      <c r="O723" t="s">
        <v>233</v>
      </c>
      <c r="P723" t="s">
        <v>234</v>
      </c>
    </row>
    <row r="724" spans="1:16" x14ac:dyDescent="0.25">
      <c r="A724">
        <v>10970</v>
      </c>
      <c r="B724" s="5" t="str">
        <f>VLOOKUP(C724,Customers!A:C,2,FALSE)</f>
        <v>Bolido Comidas preparadas</v>
      </c>
      <c r="C724" t="s">
        <v>172</v>
      </c>
      <c r="E724">
        <v>9</v>
      </c>
      <c r="F724" s="3">
        <v>35178</v>
      </c>
      <c r="G724" s="3">
        <v>35192</v>
      </c>
      <c r="H724" s="3">
        <v>35209</v>
      </c>
      <c r="I724">
        <v>1</v>
      </c>
      <c r="J724">
        <v>16.16</v>
      </c>
      <c r="K724" t="s">
        <v>173</v>
      </c>
      <c r="L724" t="s">
        <v>175</v>
      </c>
      <c r="M724" t="s">
        <v>176</v>
      </c>
      <c r="N724" t="s">
        <v>63</v>
      </c>
      <c r="O724">
        <v>28023</v>
      </c>
      <c r="P724" t="s">
        <v>177</v>
      </c>
    </row>
    <row r="725" spans="1:16" x14ac:dyDescent="0.25">
      <c r="A725">
        <v>10971</v>
      </c>
      <c r="B725" s="5" t="str">
        <f>VLOOKUP(C725,Customers!A:C,2,FALSE)</f>
        <v>France restauration</v>
      </c>
      <c r="C725" t="s">
        <v>307</v>
      </c>
      <c r="E725">
        <v>2</v>
      </c>
      <c r="F725" s="3">
        <v>35178</v>
      </c>
      <c r="G725" s="3">
        <v>35206</v>
      </c>
      <c r="H725" s="3">
        <v>35187</v>
      </c>
      <c r="I725">
        <v>2</v>
      </c>
      <c r="J725">
        <v>121.82</v>
      </c>
      <c r="K725" t="s">
        <v>308</v>
      </c>
      <c r="L725" t="s">
        <v>310</v>
      </c>
      <c r="M725" t="s">
        <v>254</v>
      </c>
      <c r="N725" t="s">
        <v>63</v>
      </c>
      <c r="O725">
        <v>44000</v>
      </c>
      <c r="P725" t="s">
        <v>169</v>
      </c>
    </row>
    <row r="726" spans="1:16" x14ac:dyDescent="0.25">
      <c r="A726">
        <v>10972</v>
      </c>
      <c r="B726" s="5" t="str">
        <f>VLOOKUP(C726,Customers!A:C,2,FALSE)</f>
        <v>La corne d'abondance</v>
      </c>
      <c r="C726" t="s">
        <v>412</v>
      </c>
      <c r="E726">
        <v>4</v>
      </c>
      <c r="F726" s="3">
        <v>35178</v>
      </c>
      <c r="G726" s="3">
        <v>35206</v>
      </c>
      <c r="H726" s="3">
        <v>35180</v>
      </c>
      <c r="I726">
        <v>2</v>
      </c>
      <c r="J726">
        <v>0.02</v>
      </c>
      <c r="K726" t="s">
        <v>413</v>
      </c>
      <c r="L726" t="s">
        <v>415</v>
      </c>
      <c r="M726" t="s">
        <v>416</v>
      </c>
      <c r="N726" t="s">
        <v>63</v>
      </c>
      <c r="O726">
        <v>78000</v>
      </c>
      <c r="P726" t="s">
        <v>169</v>
      </c>
    </row>
    <row r="727" spans="1:16" x14ac:dyDescent="0.25">
      <c r="A727">
        <v>10973</v>
      </c>
      <c r="B727" s="5" t="str">
        <f>VLOOKUP(C727,Customers!A:C,2,FALSE)</f>
        <v>La corne d'abondance</v>
      </c>
      <c r="C727" t="s">
        <v>412</v>
      </c>
      <c r="E727">
        <v>6</v>
      </c>
      <c r="F727" s="3">
        <v>35178</v>
      </c>
      <c r="G727" s="3">
        <v>35206</v>
      </c>
      <c r="H727" s="3">
        <v>35181</v>
      </c>
      <c r="I727">
        <v>2</v>
      </c>
      <c r="J727">
        <v>15.17</v>
      </c>
      <c r="K727" t="s">
        <v>413</v>
      </c>
      <c r="L727" t="s">
        <v>415</v>
      </c>
      <c r="M727" t="s">
        <v>416</v>
      </c>
      <c r="N727" t="s">
        <v>63</v>
      </c>
      <c r="O727">
        <v>78000</v>
      </c>
      <c r="P727" t="s">
        <v>169</v>
      </c>
    </row>
    <row r="728" spans="1:16" x14ac:dyDescent="0.25">
      <c r="A728">
        <v>10974</v>
      </c>
      <c r="B728" s="5" t="str">
        <f>VLOOKUP(C728,Customers!A:C,2,FALSE)</f>
        <v>Split Rail Beer &amp; Ale</v>
      </c>
      <c r="C728" t="s">
        <v>657</v>
      </c>
      <c r="E728">
        <v>3</v>
      </c>
      <c r="F728" s="3">
        <v>35179</v>
      </c>
      <c r="G728" s="3">
        <v>35193</v>
      </c>
      <c r="H728" s="3">
        <v>35188</v>
      </c>
      <c r="I728">
        <v>3</v>
      </c>
      <c r="J728">
        <v>12.96</v>
      </c>
      <c r="K728" t="s">
        <v>658</v>
      </c>
      <c r="L728" t="s">
        <v>660</v>
      </c>
      <c r="M728" t="s">
        <v>661</v>
      </c>
      <c r="N728" t="s">
        <v>662</v>
      </c>
      <c r="O728">
        <v>82520</v>
      </c>
      <c r="P728" t="s">
        <v>52</v>
      </c>
    </row>
    <row r="729" spans="1:16" x14ac:dyDescent="0.25">
      <c r="A729">
        <v>10975</v>
      </c>
      <c r="B729" s="5" t="str">
        <f>VLOOKUP(C729,Customers!A:C,2,FALSE)</f>
        <v>Bottom-Dollar Markets</v>
      </c>
      <c r="C729" t="s">
        <v>187</v>
      </c>
      <c r="E729">
        <v>1</v>
      </c>
      <c r="F729" s="3">
        <v>35179</v>
      </c>
      <c r="G729" s="3">
        <v>35207</v>
      </c>
      <c r="H729" s="3">
        <v>35181</v>
      </c>
      <c r="I729">
        <v>3</v>
      </c>
      <c r="J729">
        <v>32.270000000000003</v>
      </c>
      <c r="K729" t="s">
        <v>188</v>
      </c>
      <c r="L729" t="s">
        <v>191</v>
      </c>
      <c r="M729" t="s">
        <v>192</v>
      </c>
      <c r="N729" t="s">
        <v>193</v>
      </c>
      <c r="O729" t="s">
        <v>194</v>
      </c>
      <c r="P729" t="s">
        <v>195</v>
      </c>
    </row>
    <row r="730" spans="1:16" x14ac:dyDescent="0.25">
      <c r="A730">
        <v>10976</v>
      </c>
      <c r="B730" s="5" t="str">
        <f>VLOOKUP(C730,Customers!A:C,2,FALSE)</f>
        <v>HILARION-Abastos</v>
      </c>
      <c r="C730" t="s">
        <v>374</v>
      </c>
      <c r="E730">
        <v>1</v>
      </c>
      <c r="F730" s="3">
        <v>35179</v>
      </c>
      <c r="G730" s="3">
        <v>35221</v>
      </c>
      <c r="H730" s="3">
        <v>35188</v>
      </c>
      <c r="I730">
        <v>1</v>
      </c>
      <c r="J730">
        <v>37.97</v>
      </c>
      <c r="K730" t="s">
        <v>375</v>
      </c>
      <c r="L730" t="s">
        <v>377</v>
      </c>
      <c r="M730" t="s">
        <v>378</v>
      </c>
      <c r="N730" t="s">
        <v>379</v>
      </c>
      <c r="O730">
        <v>5022</v>
      </c>
      <c r="P730" t="s">
        <v>362</v>
      </c>
    </row>
    <row r="731" spans="1:16" x14ac:dyDescent="0.25">
      <c r="A731">
        <v>10977</v>
      </c>
      <c r="B731" s="5" t="str">
        <f>VLOOKUP(C731,Customers!A:C,2,FALSE)</f>
        <v>Folk och fa HB</v>
      </c>
      <c r="C731" t="s">
        <v>293</v>
      </c>
      <c r="E731">
        <v>8</v>
      </c>
      <c r="F731" s="3">
        <v>35180</v>
      </c>
      <c r="G731" s="3">
        <v>35208</v>
      </c>
      <c r="H731" s="3">
        <v>35195</v>
      </c>
      <c r="I731">
        <v>3</v>
      </c>
      <c r="J731">
        <v>208.5</v>
      </c>
      <c r="K731" t="s">
        <v>294</v>
      </c>
      <c r="L731" t="s">
        <v>296</v>
      </c>
      <c r="M731" t="s">
        <v>297</v>
      </c>
      <c r="N731" t="s">
        <v>63</v>
      </c>
      <c r="O731" t="s">
        <v>298</v>
      </c>
      <c r="P731" t="s">
        <v>153</v>
      </c>
    </row>
    <row r="732" spans="1:16" x14ac:dyDescent="0.25">
      <c r="A732">
        <v>10978</v>
      </c>
      <c r="B732" s="5" t="str">
        <f>VLOOKUP(C732,Customers!A:C,2,FALSE)</f>
        <v>Maison Dewey</v>
      </c>
      <c r="C732" t="s">
        <v>485</v>
      </c>
      <c r="E732">
        <v>9</v>
      </c>
      <c r="F732" s="3">
        <v>35180</v>
      </c>
      <c r="G732" s="3">
        <v>35208</v>
      </c>
      <c r="H732" s="3">
        <v>35208</v>
      </c>
      <c r="I732">
        <v>2</v>
      </c>
      <c r="J732">
        <v>32.82</v>
      </c>
      <c r="K732" t="s">
        <v>486</v>
      </c>
      <c r="L732" t="s">
        <v>488</v>
      </c>
      <c r="M732" t="s">
        <v>489</v>
      </c>
      <c r="N732" t="s">
        <v>63</v>
      </c>
      <c r="O732" t="s">
        <v>490</v>
      </c>
      <c r="P732" t="s">
        <v>491</v>
      </c>
    </row>
    <row r="733" spans="1:16" x14ac:dyDescent="0.25">
      <c r="A733">
        <v>10979</v>
      </c>
      <c r="B733" s="5" t="str">
        <f>VLOOKUP(C733,Customers!A:C,2,FALSE)</f>
        <v>Ernst Handel</v>
      </c>
      <c r="C733" t="s">
        <v>264</v>
      </c>
      <c r="E733">
        <v>8</v>
      </c>
      <c r="F733" s="3">
        <v>35180</v>
      </c>
      <c r="G733" s="3">
        <v>35208</v>
      </c>
      <c r="H733" s="3">
        <v>35185</v>
      </c>
      <c r="I733">
        <v>2</v>
      </c>
      <c r="J733">
        <v>353.07</v>
      </c>
      <c r="K733" t="s">
        <v>265</v>
      </c>
      <c r="L733" t="s">
        <v>267</v>
      </c>
      <c r="M733" t="s">
        <v>268</v>
      </c>
      <c r="N733" t="s">
        <v>63</v>
      </c>
      <c r="O733">
        <v>8010</v>
      </c>
      <c r="P733" t="s">
        <v>269</v>
      </c>
    </row>
    <row r="734" spans="1:16" x14ac:dyDescent="0.25">
      <c r="A734">
        <v>10980</v>
      </c>
      <c r="B734" s="5" t="str">
        <f>VLOOKUP(C734,Customers!A:C,2,FALSE)</f>
        <v>Folk och fa HB</v>
      </c>
      <c r="C734" t="s">
        <v>293</v>
      </c>
      <c r="E734">
        <v>4</v>
      </c>
      <c r="F734" s="3">
        <v>35181</v>
      </c>
      <c r="G734" s="3">
        <v>35223</v>
      </c>
      <c r="H734" s="3">
        <v>35202</v>
      </c>
      <c r="I734">
        <v>1</v>
      </c>
      <c r="J734">
        <v>1.26</v>
      </c>
      <c r="K734" t="s">
        <v>294</v>
      </c>
      <c r="L734" t="s">
        <v>296</v>
      </c>
      <c r="M734" t="s">
        <v>297</v>
      </c>
      <c r="N734" t="s">
        <v>63</v>
      </c>
      <c r="O734" t="s">
        <v>298</v>
      </c>
      <c r="P734" t="s">
        <v>153</v>
      </c>
    </row>
    <row r="735" spans="1:16" x14ac:dyDescent="0.25">
      <c r="A735">
        <v>10981</v>
      </c>
      <c r="B735" s="5" t="str">
        <f>VLOOKUP(C735,Customers!A:C,2,FALSE)</f>
        <v>Hanari Carnes</v>
      </c>
      <c r="C735" t="s">
        <v>365</v>
      </c>
      <c r="E735">
        <v>1</v>
      </c>
      <c r="F735" s="3">
        <v>35181</v>
      </c>
      <c r="G735" s="3">
        <v>35209</v>
      </c>
      <c r="H735" s="3">
        <v>35187</v>
      </c>
      <c r="I735">
        <v>2</v>
      </c>
      <c r="J735">
        <v>193.37</v>
      </c>
      <c r="K735" t="s">
        <v>366</v>
      </c>
      <c r="L735" t="s">
        <v>368</v>
      </c>
      <c r="M735" t="s">
        <v>369</v>
      </c>
      <c r="N735" t="s">
        <v>370</v>
      </c>
      <c r="O735" t="s">
        <v>371</v>
      </c>
      <c r="P735" t="s">
        <v>234</v>
      </c>
    </row>
    <row r="736" spans="1:16" x14ac:dyDescent="0.25">
      <c r="A736">
        <v>10982</v>
      </c>
      <c r="B736" s="5" t="str">
        <f>VLOOKUP(C736,Customers!A:C,2,FALSE)</f>
        <v>Bottom-Dollar Markets</v>
      </c>
      <c r="C736" t="s">
        <v>187</v>
      </c>
      <c r="E736">
        <v>2</v>
      </c>
      <c r="F736" s="3">
        <v>35181</v>
      </c>
      <c r="G736" s="3">
        <v>35209</v>
      </c>
      <c r="H736" s="3">
        <v>35193</v>
      </c>
      <c r="I736">
        <v>1</v>
      </c>
      <c r="J736">
        <v>14.01</v>
      </c>
      <c r="K736" t="s">
        <v>188</v>
      </c>
      <c r="L736" t="s">
        <v>191</v>
      </c>
      <c r="M736" t="s">
        <v>192</v>
      </c>
      <c r="N736" t="s">
        <v>193</v>
      </c>
      <c r="O736" t="s">
        <v>194</v>
      </c>
      <c r="P736" t="s">
        <v>195</v>
      </c>
    </row>
    <row r="737" spans="1:16" x14ac:dyDescent="0.25">
      <c r="A737">
        <v>10983</v>
      </c>
      <c r="B737" s="5" t="str">
        <f>VLOOKUP(C737,Customers!A:C,2,FALSE)</f>
        <v>Save-a-lot Markets</v>
      </c>
      <c r="C737" t="s">
        <v>629</v>
      </c>
      <c r="E737">
        <v>2</v>
      </c>
      <c r="F737" s="3">
        <v>35181</v>
      </c>
      <c r="G737" s="3">
        <v>35209</v>
      </c>
      <c r="H737" s="3">
        <v>35191</v>
      </c>
      <c r="I737">
        <v>2</v>
      </c>
      <c r="J737">
        <v>657.54</v>
      </c>
      <c r="K737" t="s">
        <v>630</v>
      </c>
      <c r="L737" t="s">
        <v>632</v>
      </c>
      <c r="M737" t="s">
        <v>633</v>
      </c>
      <c r="N737" t="s">
        <v>634</v>
      </c>
      <c r="O737">
        <v>83720</v>
      </c>
      <c r="P737" t="s">
        <v>52</v>
      </c>
    </row>
    <row r="738" spans="1:16" x14ac:dyDescent="0.25">
      <c r="A738">
        <v>10984</v>
      </c>
      <c r="B738" s="5" t="str">
        <f>VLOOKUP(C738,Customers!A:C,2,FALSE)</f>
        <v>Save-a-lot Markets</v>
      </c>
      <c r="C738" t="s">
        <v>629</v>
      </c>
      <c r="E738">
        <v>1</v>
      </c>
      <c r="F738" s="3">
        <v>35184</v>
      </c>
      <c r="G738" s="3">
        <v>35212</v>
      </c>
      <c r="H738" s="3">
        <v>35188</v>
      </c>
      <c r="I738">
        <v>3</v>
      </c>
      <c r="J738">
        <v>211.22</v>
      </c>
      <c r="K738" t="s">
        <v>630</v>
      </c>
      <c r="L738" t="s">
        <v>632</v>
      </c>
      <c r="M738" t="s">
        <v>633</v>
      </c>
      <c r="N738" t="s">
        <v>634</v>
      </c>
      <c r="O738">
        <v>83720</v>
      </c>
      <c r="P738" t="s">
        <v>52</v>
      </c>
    </row>
    <row r="739" spans="1:16" x14ac:dyDescent="0.25">
      <c r="A739">
        <v>10985</v>
      </c>
      <c r="B739" s="5" t="str">
        <f>VLOOKUP(C739,Customers!A:C,2,FALSE)</f>
        <v>Hungry Owl All-Night Grocers</v>
      </c>
      <c r="C739" t="s">
        <v>389</v>
      </c>
      <c r="E739">
        <v>2</v>
      </c>
      <c r="F739" s="3">
        <v>35184</v>
      </c>
      <c r="G739" s="3">
        <v>35212</v>
      </c>
      <c r="H739" s="3">
        <v>35187</v>
      </c>
      <c r="I739">
        <v>1</v>
      </c>
      <c r="J739">
        <v>91.51</v>
      </c>
      <c r="K739" t="s">
        <v>390</v>
      </c>
      <c r="L739" t="s">
        <v>392</v>
      </c>
      <c r="M739" t="s">
        <v>393</v>
      </c>
      <c r="N739" t="s">
        <v>394</v>
      </c>
      <c r="O739" t="s">
        <v>63</v>
      </c>
      <c r="P739" t="s">
        <v>395</v>
      </c>
    </row>
    <row r="740" spans="1:16" ht="45" x14ac:dyDescent="0.25">
      <c r="A740">
        <v>10986</v>
      </c>
      <c r="B740" s="5" t="str">
        <f>VLOOKUP(C740,Customers!A:C,2,FALSE)</f>
        <v>Oceano Atlantico Ltda.</v>
      </c>
      <c r="C740" t="s">
        <v>516</v>
      </c>
      <c r="E740">
        <v>8</v>
      </c>
      <c r="F740" s="3">
        <v>35184</v>
      </c>
      <c r="G740" s="3">
        <v>35212</v>
      </c>
      <c r="H740" s="3">
        <v>35206</v>
      </c>
      <c r="I740">
        <v>2</v>
      </c>
      <c r="J740">
        <v>217.86</v>
      </c>
      <c r="K740" t="s">
        <v>517</v>
      </c>
      <c r="L740" s="1" t="s">
        <v>519</v>
      </c>
      <c r="M740" t="s">
        <v>209</v>
      </c>
      <c r="N740" t="s">
        <v>63</v>
      </c>
      <c r="O740">
        <v>1010</v>
      </c>
      <c r="P740" t="s">
        <v>210</v>
      </c>
    </row>
    <row r="741" spans="1:16" x14ac:dyDescent="0.25">
      <c r="A741">
        <v>10987</v>
      </c>
      <c r="B741" s="5" t="str">
        <f>VLOOKUP(C741,Customers!A:C,2,FALSE)</f>
        <v>Eastern Connection</v>
      </c>
      <c r="C741" t="s">
        <v>257</v>
      </c>
      <c r="E741">
        <v>8</v>
      </c>
      <c r="F741" s="3">
        <v>35185</v>
      </c>
      <c r="G741" s="3">
        <v>35213</v>
      </c>
      <c r="H741" s="3">
        <v>35191</v>
      </c>
      <c r="I741">
        <v>1</v>
      </c>
      <c r="J741">
        <v>185.48</v>
      </c>
      <c r="K741" t="s">
        <v>258</v>
      </c>
      <c r="L741" t="s">
        <v>260</v>
      </c>
      <c r="M741" t="s">
        <v>82</v>
      </c>
      <c r="N741" t="s">
        <v>63</v>
      </c>
      <c r="O741" t="s">
        <v>261</v>
      </c>
      <c r="P741" t="s">
        <v>84</v>
      </c>
    </row>
    <row r="742" spans="1:16" x14ac:dyDescent="0.25">
      <c r="A742">
        <v>10988</v>
      </c>
      <c r="B742" s="5" t="str">
        <f>VLOOKUP(C742,Customers!A:C,2,FALSE)</f>
        <v>Rattlesnake Canyon Grocery</v>
      </c>
      <c r="C742" t="s">
        <v>587</v>
      </c>
      <c r="E742">
        <v>3</v>
      </c>
      <c r="F742" s="3">
        <v>35185</v>
      </c>
      <c r="G742" s="3">
        <v>35213</v>
      </c>
      <c r="H742" s="3">
        <v>35195</v>
      </c>
      <c r="I742">
        <v>2</v>
      </c>
      <c r="J742">
        <v>61.14</v>
      </c>
      <c r="K742" t="s">
        <v>588</v>
      </c>
      <c r="L742" t="s">
        <v>591</v>
      </c>
      <c r="M742" t="s">
        <v>592</v>
      </c>
      <c r="N742" t="s">
        <v>593</v>
      </c>
      <c r="O742">
        <v>87110</v>
      </c>
      <c r="P742" t="s">
        <v>52</v>
      </c>
    </row>
    <row r="743" spans="1:16" x14ac:dyDescent="0.25">
      <c r="A743">
        <v>10989</v>
      </c>
      <c r="B743" s="5" t="str">
        <f>VLOOKUP(C743,Customers!A:C,2,FALSE)</f>
        <v>Que Delicia</v>
      </c>
      <c r="C743" t="s">
        <v>562</v>
      </c>
      <c r="E743">
        <v>2</v>
      </c>
      <c r="F743" s="3">
        <v>35185</v>
      </c>
      <c r="G743" s="3">
        <v>35213</v>
      </c>
      <c r="H743" s="3">
        <v>35187</v>
      </c>
      <c r="I743">
        <v>1</v>
      </c>
      <c r="J743">
        <v>34.76</v>
      </c>
      <c r="K743" t="s">
        <v>563</v>
      </c>
      <c r="L743" t="s">
        <v>565</v>
      </c>
      <c r="M743" t="s">
        <v>369</v>
      </c>
      <c r="N743" t="s">
        <v>370</v>
      </c>
      <c r="O743" t="s">
        <v>566</v>
      </c>
      <c r="P743" t="s">
        <v>234</v>
      </c>
    </row>
    <row r="744" spans="1:16" x14ac:dyDescent="0.25">
      <c r="A744">
        <v>10990</v>
      </c>
      <c r="B744" s="5" t="str">
        <f>VLOOKUP(C744,Customers!A:C,2,FALSE)</f>
        <v>Ernst Handel</v>
      </c>
      <c r="C744" t="s">
        <v>264</v>
      </c>
      <c r="E744">
        <v>2</v>
      </c>
      <c r="F744" s="3">
        <v>35186</v>
      </c>
      <c r="G744" s="3">
        <v>35228</v>
      </c>
      <c r="H744" s="3">
        <v>35192</v>
      </c>
      <c r="I744">
        <v>3</v>
      </c>
      <c r="J744">
        <v>117.61</v>
      </c>
      <c r="K744" t="s">
        <v>265</v>
      </c>
      <c r="L744" t="s">
        <v>267</v>
      </c>
      <c r="M744" t="s">
        <v>268</v>
      </c>
      <c r="N744" t="s">
        <v>63</v>
      </c>
      <c r="O744">
        <v>8010</v>
      </c>
      <c r="P744" t="s">
        <v>269</v>
      </c>
    </row>
    <row r="745" spans="1:16" x14ac:dyDescent="0.25">
      <c r="A745">
        <v>10991</v>
      </c>
      <c r="B745" s="5" t="str">
        <f>VLOOKUP(C745,Customers!A:C,2,FALSE)</f>
        <v>QUICK-Stop</v>
      </c>
      <c r="C745" t="s">
        <v>575</v>
      </c>
      <c r="E745">
        <v>1</v>
      </c>
      <c r="F745" s="3">
        <v>35186</v>
      </c>
      <c r="G745" s="3">
        <v>35214</v>
      </c>
      <c r="H745" s="3">
        <v>35192</v>
      </c>
      <c r="I745">
        <v>1</v>
      </c>
      <c r="J745">
        <v>38.51</v>
      </c>
      <c r="K745" t="s">
        <v>576</v>
      </c>
      <c r="L745" t="s">
        <v>578</v>
      </c>
      <c r="M745" t="s">
        <v>579</v>
      </c>
      <c r="N745" t="s">
        <v>63</v>
      </c>
      <c r="O745">
        <v>1307</v>
      </c>
      <c r="P745" t="s">
        <v>122</v>
      </c>
    </row>
    <row r="746" spans="1:16" ht="30" x14ac:dyDescent="0.25">
      <c r="A746">
        <v>10992</v>
      </c>
      <c r="B746" s="5" t="str">
        <f>VLOOKUP(C746,Customers!A:C,2,FALSE)</f>
        <v>The Big Cheese</v>
      </c>
      <c r="C746" t="s">
        <v>673</v>
      </c>
      <c r="E746">
        <v>1</v>
      </c>
      <c r="F746" s="3">
        <v>35186</v>
      </c>
      <c r="G746" s="3">
        <v>35214</v>
      </c>
      <c r="H746" s="3">
        <v>35188</v>
      </c>
      <c r="I746">
        <v>3</v>
      </c>
      <c r="J746">
        <v>4.2699999999999996</v>
      </c>
      <c r="K746" t="s">
        <v>674</v>
      </c>
      <c r="L746" s="1" t="s">
        <v>676</v>
      </c>
      <c r="M746" t="s">
        <v>475</v>
      </c>
      <c r="N746" t="s">
        <v>354</v>
      </c>
      <c r="O746">
        <v>97201</v>
      </c>
      <c r="P746" t="s">
        <v>52</v>
      </c>
    </row>
    <row r="747" spans="1:16" x14ac:dyDescent="0.25">
      <c r="A747">
        <v>10993</v>
      </c>
      <c r="B747" s="5" t="str">
        <f>VLOOKUP(C747,Customers!A:C,2,FALSE)</f>
        <v>Folk och fa HB</v>
      </c>
      <c r="C747" t="s">
        <v>293</v>
      </c>
      <c r="E747">
        <v>7</v>
      </c>
      <c r="F747" s="3">
        <v>35186</v>
      </c>
      <c r="G747" s="3">
        <v>35214</v>
      </c>
      <c r="H747" s="3">
        <v>35195</v>
      </c>
      <c r="I747">
        <v>3</v>
      </c>
      <c r="J747">
        <v>8.81</v>
      </c>
      <c r="K747" t="s">
        <v>294</v>
      </c>
      <c r="L747" t="s">
        <v>296</v>
      </c>
      <c r="M747" t="s">
        <v>297</v>
      </c>
      <c r="N747" t="s">
        <v>63</v>
      </c>
      <c r="O747" t="s">
        <v>298</v>
      </c>
      <c r="P747" t="s">
        <v>153</v>
      </c>
    </row>
    <row r="748" spans="1:16" x14ac:dyDescent="0.25">
      <c r="A748">
        <v>10994</v>
      </c>
      <c r="B748" s="5" t="str">
        <f>VLOOKUP(C748,Customers!A:C,2,FALSE)</f>
        <v>Vaffeljernet</v>
      </c>
      <c r="C748" t="s">
        <v>711</v>
      </c>
      <c r="E748">
        <v>2</v>
      </c>
      <c r="F748" s="3">
        <v>35187</v>
      </c>
      <c r="G748" s="3">
        <v>35201</v>
      </c>
      <c r="H748" s="3">
        <v>35194</v>
      </c>
      <c r="I748">
        <v>3</v>
      </c>
      <c r="J748">
        <v>65.53</v>
      </c>
      <c r="K748" t="s">
        <v>712</v>
      </c>
      <c r="L748" t="s">
        <v>714</v>
      </c>
      <c r="M748" t="s">
        <v>715</v>
      </c>
      <c r="N748" t="s">
        <v>63</v>
      </c>
      <c r="O748">
        <v>8200</v>
      </c>
      <c r="P748" t="s">
        <v>648</v>
      </c>
    </row>
    <row r="749" spans="1:16" x14ac:dyDescent="0.25">
      <c r="A749">
        <v>10995</v>
      </c>
      <c r="B749" s="5" t="str">
        <f>VLOOKUP(C749,Customers!A:C,2,FALSE)</f>
        <v>Pericles Comidas clasicas</v>
      </c>
      <c r="C749" t="s">
        <v>544</v>
      </c>
      <c r="E749">
        <v>1</v>
      </c>
      <c r="F749" s="3">
        <v>35187</v>
      </c>
      <c r="G749" s="3">
        <v>35215</v>
      </c>
      <c r="H749" s="3">
        <v>35191</v>
      </c>
      <c r="I749">
        <v>3</v>
      </c>
      <c r="J749">
        <v>46</v>
      </c>
      <c r="K749" t="s">
        <v>545</v>
      </c>
      <c r="L749" t="s">
        <v>547</v>
      </c>
      <c r="M749" t="s">
        <v>130</v>
      </c>
      <c r="N749" t="s">
        <v>63</v>
      </c>
      <c r="O749">
        <v>5033</v>
      </c>
      <c r="P749" t="s">
        <v>131</v>
      </c>
    </row>
    <row r="750" spans="1:16" x14ac:dyDescent="0.25">
      <c r="A750">
        <v>10996</v>
      </c>
      <c r="B750" s="5" t="str">
        <f>VLOOKUP(C750,Customers!A:C,2,FALSE)</f>
        <v>QUICK-Stop</v>
      </c>
      <c r="C750" t="s">
        <v>575</v>
      </c>
      <c r="E750">
        <v>4</v>
      </c>
      <c r="F750" s="3">
        <v>35187</v>
      </c>
      <c r="G750" s="3">
        <v>35215</v>
      </c>
      <c r="H750" s="3">
        <v>35195</v>
      </c>
      <c r="I750">
        <v>2</v>
      </c>
      <c r="J750">
        <v>1.1200000000000001</v>
      </c>
      <c r="K750" t="s">
        <v>576</v>
      </c>
      <c r="L750" t="s">
        <v>578</v>
      </c>
      <c r="M750" t="s">
        <v>579</v>
      </c>
      <c r="N750" t="s">
        <v>63</v>
      </c>
      <c r="O750">
        <v>1307</v>
      </c>
      <c r="P750" t="s">
        <v>122</v>
      </c>
    </row>
    <row r="751" spans="1:16" x14ac:dyDescent="0.25">
      <c r="A751">
        <v>10997</v>
      </c>
      <c r="B751" s="5" t="str">
        <f>VLOOKUP(C751,Customers!A:C,2,FALSE)</f>
        <v>LILA-Supermercado</v>
      </c>
      <c r="C751" t="s">
        <v>455</v>
      </c>
      <c r="E751">
        <v>8</v>
      </c>
      <c r="F751" s="3">
        <v>35188</v>
      </c>
      <c r="G751" s="3">
        <v>35230</v>
      </c>
      <c r="H751" s="3">
        <v>35198</v>
      </c>
      <c r="I751">
        <v>2</v>
      </c>
      <c r="J751">
        <v>73.91</v>
      </c>
      <c r="K751" t="s">
        <v>456</v>
      </c>
      <c r="L751" t="s">
        <v>458</v>
      </c>
      <c r="M751" t="s">
        <v>459</v>
      </c>
      <c r="N751" t="s">
        <v>460</v>
      </c>
      <c r="O751">
        <v>3508</v>
      </c>
      <c r="P751" t="s">
        <v>362</v>
      </c>
    </row>
    <row r="752" spans="1:16" x14ac:dyDescent="0.25">
      <c r="A752">
        <v>10998</v>
      </c>
      <c r="B752" s="5" t="str">
        <f>VLOOKUP(C752,Customers!A:C,2,FALSE)</f>
        <v>Wolski  Zajazd</v>
      </c>
      <c r="C752" t="s">
        <v>766</v>
      </c>
      <c r="E752">
        <v>8</v>
      </c>
      <c r="F752" s="3">
        <v>35188</v>
      </c>
      <c r="G752" s="3">
        <v>35202</v>
      </c>
      <c r="H752" s="3">
        <v>35202</v>
      </c>
      <c r="I752">
        <v>2</v>
      </c>
      <c r="J752">
        <v>20.309999999999999</v>
      </c>
      <c r="K752" t="s">
        <v>798</v>
      </c>
      <c r="L752" t="s">
        <v>769</v>
      </c>
      <c r="M752" t="s">
        <v>770</v>
      </c>
      <c r="N752" t="s">
        <v>63</v>
      </c>
      <c r="O752" t="s">
        <v>771</v>
      </c>
      <c r="P752" t="s">
        <v>772</v>
      </c>
    </row>
    <row r="753" spans="1:16" x14ac:dyDescent="0.25">
      <c r="A753">
        <v>10999</v>
      </c>
      <c r="B753" s="5" t="str">
        <f>VLOOKUP(C753,Customers!A:C,2,FALSE)</f>
        <v>Ottilies Kaseladen</v>
      </c>
      <c r="C753" t="s">
        <v>530</v>
      </c>
      <c r="E753">
        <v>6</v>
      </c>
      <c r="F753" s="3">
        <v>35188</v>
      </c>
      <c r="G753" s="3">
        <v>35216</v>
      </c>
      <c r="H753" s="3">
        <v>35195</v>
      </c>
      <c r="I753">
        <v>2</v>
      </c>
      <c r="J753">
        <v>96.35</v>
      </c>
      <c r="K753" t="s">
        <v>531</v>
      </c>
      <c r="L753" t="s">
        <v>533</v>
      </c>
      <c r="M753" t="s">
        <v>534</v>
      </c>
      <c r="N753" t="s">
        <v>63</v>
      </c>
      <c r="O753">
        <v>50739</v>
      </c>
      <c r="P753" t="s">
        <v>122</v>
      </c>
    </row>
    <row r="754" spans="1:16" x14ac:dyDescent="0.25">
      <c r="A754">
        <v>11000</v>
      </c>
      <c r="B754" s="5" t="str">
        <f>VLOOKUP(C754,Customers!A:C,2,FALSE)</f>
        <v>Rattlesnake Canyon Grocery</v>
      </c>
      <c r="C754" t="s">
        <v>587</v>
      </c>
      <c r="E754">
        <v>2</v>
      </c>
      <c r="F754" s="3">
        <v>35191</v>
      </c>
      <c r="G754" s="3">
        <v>35219</v>
      </c>
      <c r="H754" s="3">
        <v>35199</v>
      </c>
      <c r="I754">
        <v>3</v>
      </c>
      <c r="J754">
        <v>55.12</v>
      </c>
      <c r="K754" t="s">
        <v>588</v>
      </c>
      <c r="L754" t="s">
        <v>591</v>
      </c>
      <c r="M754" t="s">
        <v>592</v>
      </c>
      <c r="N754" t="s">
        <v>593</v>
      </c>
      <c r="O754">
        <v>87110</v>
      </c>
      <c r="P754" t="s">
        <v>52</v>
      </c>
    </row>
    <row r="755" spans="1:16" x14ac:dyDescent="0.25">
      <c r="A755">
        <v>11001</v>
      </c>
      <c r="B755" s="5" t="str">
        <f>VLOOKUP(C755,Customers!A:C,2,FALSE)</f>
        <v>Folk och fa HB</v>
      </c>
      <c r="C755" t="s">
        <v>293</v>
      </c>
      <c r="E755">
        <v>2</v>
      </c>
      <c r="F755" s="3">
        <v>35191</v>
      </c>
      <c r="G755" s="3">
        <v>35219</v>
      </c>
      <c r="H755" s="3">
        <v>35199</v>
      </c>
      <c r="I755">
        <v>2</v>
      </c>
      <c r="J755">
        <v>197.3</v>
      </c>
      <c r="K755" t="s">
        <v>294</v>
      </c>
      <c r="L755" t="s">
        <v>296</v>
      </c>
      <c r="M755" t="s">
        <v>297</v>
      </c>
      <c r="N755" t="s">
        <v>63</v>
      </c>
      <c r="O755" t="s">
        <v>298</v>
      </c>
      <c r="P755" t="s">
        <v>153</v>
      </c>
    </row>
    <row r="756" spans="1:16" x14ac:dyDescent="0.25">
      <c r="A756">
        <v>11002</v>
      </c>
      <c r="B756" s="5" t="str">
        <f>VLOOKUP(C756,Customers!A:C,2,FALSE)</f>
        <v>Save-a-lot Markets</v>
      </c>
      <c r="C756" t="s">
        <v>629</v>
      </c>
      <c r="E756">
        <v>4</v>
      </c>
      <c r="F756" s="3">
        <v>35191</v>
      </c>
      <c r="G756" s="3">
        <v>35219</v>
      </c>
      <c r="H756" s="3">
        <v>35201</v>
      </c>
      <c r="I756">
        <v>1</v>
      </c>
      <c r="J756">
        <v>141.16</v>
      </c>
      <c r="K756" t="s">
        <v>630</v>
      </c>
      <c r="L756" t="s">
        <v>632</v>
      </c>
      <c r="M756" t="s">
        <v>633</v>
      </c>
      <c r="N756" t="s">
        <v>634</v>
      </c>
      <c r="O756">
        <v>83720</v>
      </c>
      <c r="P756" t="s">
        <v>52</v>
      </c>
    </row>
    <row r="757" spans="1:16" x14ac:dyDescent="0.25">
      <c r="A757">
        <v>11003</v>
      </c>
      <c r="B757" s="5" t="str">
        <f>VLOOKUP(C757,Customers!A:C,2,FALSE)</f>
        <v>The Cracker Box</v>
      </c>
      <c r="C757" t="s">
        <v>678</v>
      </c>
      <c r="E757">
        <v>3</v>
      </c>
      <c r="F757" s="3">
        <v>35191</v>
      </c>
      <c r="G757" s="3">
        <v>35219</v>
      </c>
      <c r="H757" s="3">
        <v>35193</v>
      </c>
      <c r="I757">
        <v>3</v>
      </c>
      <c r="J757">
        <v>14.91</v>
      </c>
      <c r="K757" t="s">
        <v>679</v>
      </c>
      <c r="L757" t="s">
        <v>681</v>
      </c>
      <c r="M757" t="s">
        <v>682</v>
      </c>
      <c r="N757" t="s">
        <v>683</v>
      </c>
      <c r="O757">
        <v>59801</v>
      </c>
      <c r="P757" t="s">
        <v>52</v>
      </c>
    </row>
    <row r="758" spans="1:16" x14ac:dyDescent="0.25">
      <c r="A758">
        <v>11004</v>
      </c>
      <c r="B758" s="5" t="str">
        <f>VLOOKUP(C758,Customers!A:C,2,FALSE)</f>
        <v>Maison Dewey</v>
      </c>
      <c r="C758" t="s">
        <v>485</v>
      </c>
      <c r="E758">
        <v>3</v>
      </c>
      <c r="F758" s="3">
        <v>35192</v>
      </c>
      <c r="G758" s="3">
        <v>35220</v>
      </c>
      <c r="H758" s="3">
        <v>35205</v>
      </c>
      <c r="I758">
        <v>1</v>
      </c>
      <c r="J758">
        <v>44.84</v>
      </c>
      <c r="K758" t="s">
        <v>486</v>
      </c>
      <c r="L758" t="s">
        <v>488</v>
      </c>
      <c r="M758" t="s">
        <v>489</v>
      </c>
      <c r="N758" t="s">
        <v>63</v>
      </c>
      <c r="O758" t="s">
        <v>490</v>
      </c>
      <c r="P758" t="s">
        <v>491</v>
      </c>
    </row>
    <row r="759" spans="1:16" x14ac:dyDescent="0.25">
      <c r="A759">
        <v>11005</v>
      </c>
      <c r="B759" s="5" t="str">
        <f>VLOOKUP(C759,Customers!A:C,2,FALSE)</f>
        <v>Wilman Kala</v>
      </c>
      <c r="C759" t="s">
        <v>759</v>
      </c>
      <c r="E759">
        <v>2</v>
      </c>
      <c r="F759" s="3">
        <v>35192</v>
      </c>
      <c r="G759" s="3">
        <v>35220</v>
      </c>
      <c r="H759" s="3">
        <v>35195</v>
      </c>
      <c r="I759">
        <v>1</v>
      </c>
      <c r="J759">
        <v>0.75</v>
      </c>
      <c r="K759" t="s">
        <v>760</v>
      </c>
      <c r="L759" t="s">
        <v>763</v>
      </c>
      <c r="M759" t="s">
        <v>764</v>
      </c>
      <c r="N759" t="s">
        <v>63</v>
      </c>
      <c r="O759">
        <v>21240</v>
      </c>
      <c r="P759" t="s">
        <v>744</v>
      </c>
    </row>
    <row r="760" spans="1:16" x14ac:dyDescent="0.25">
      <c r="A760">
        <v>11006</v>
      </c>
      <c r="B760" s="5" t="str">
        <f>VLOOKUP(C760,Customers!A:C,2,FALSE)</f>
        <v>Great Lakes Food Market</v>
      </c>
      <c r="C760" t="s">
        <v>349</v>
      </c>
      <c r="E760">
        <v>3</v>
      </c>
      <c r="F760" s="3">
        <v>35192</v>
      </c>
      <c r="G760" s="3">
        <v>35220</v>
      </c>
      <c r="H760" s="3">
        <v>35200</v>
      </c>
      <c r="I760">
        <v>2</v>
      </c>
      <c r="J760">
        <v>25.19</v>
      </c>
      <c r="K760" t="s">
        <v>350</v>
      </c>
      <c r="L760" t="s">
        <v>352</v>
      </c>
      <c r="M760" t="s">
        <v>353</v>
      </c>
      <c r="N760" t="s">
        <v>354</v>
      </c>
      <c r="O760">
        <v>97403</v>
      </c>
      <c r="P760" t="s">
        <v>52</v>
      </c>
    </row>
    <row r="761" spans="1:16" x14ac:dyDescent="0.25">
      <c r="A761">
        <v>11007</v>
      </c>
      <c r="B761" s="5" t="str">
        <f>VLOOKUP(C761,Customers!A:C,2,FALSE)</f>
        <v>Princesa Isabel Vinhos</v>
      </c>
      <c r="C761" t="s">
        <v>557</v>
      </c>
      <c r="E761">
        <v>8</v>
      </c>
      <c r="F761" s="3">
        <v>35193</v>
      </c>
      <c r="G761" s="3">
        <v>35221</v>
      </c>
      <c r="H761" s="3">
        <v>35198</v>
      </c>
      <c r="I761">
        <v>2</v>
      </c>
      <c r="J761">
        <v>202.24</v>
      </c>
      <c r="K761" t="s">
        <v>558</v>
      </c>
      <c r="L761" t="s">
        <v>560</v>
      </c>
      <c r="M761" t="s">
        <v>325</v>
      </c>
      <c r="N761" t="s">
        <v>63</v>
      </c>
      <c r="O761">
        <v>1756</v>
      </c>
      <c r="P761" t="s">
        <v>326</v>
      </c>
    </row>
    <row r="762" spans="1:16" x14ac:dyDescent="0.25">
      <c r="A762">
        <v>11008</v>
      </c>
      <c r="B762" s="5" t="str">
        <f>VLOOKUP(C762,Customers!A:C,2,FALSE)</f>
        <v>Ernst Handel</v>
      </c>
      <c r="C762" t="s">
        <v>264</v>
      </c>
      <c r="E762">
        <v>7</v>
      </c>
      <c r="F762" s="3">
        <v>35193</v>
      </c>
      <c r="G762" s="3">
        <v>35221</v>
      </c>
      <c r="H762" t="s">
        <v>63</v>
      </c>
      <c r="I762">
        <v>3</v>
      </c>
      <c r="J762">
        <v>79.459999999999994</v>
      </c>
      <c r="K762" t="s">
        <v>265</v>
      </c>
      <c r="L762" t="s">
        <v>267</v>
      </c>
      <c r="M762" t="s">
        <v>268</v>
      </c>
      <c r="N762" t="s">
        <v>63</v>
      </c>
      <c r="O762">
        <v>8010</v>
      </c>
      <c r="P762" t="s">
        <v>269</v>
      </c>
    </row>
    <row r="763" spans="1:16" x14ac:dyDescent="0.25">
      <c r="A763">
        <v>11009</v>
      </c>
      <c r="B763" s="5" t="str">
        <f>VLOOKUP(C763,Customers!A:C,2,FALSE)</f>
        <v>Godos Cocina Tipica</v>
      </c>
      <c r="C763" t="s">
        <v>336</v>
      </c>
      <c r="E763">
        <v>2</v>
      </c>
      <c r="F763" s="3">
        <v>35193</v>
      </c>
      <c r="G763" s="3">
        <v>35221</v>
      </c>
      <c r="H763" s="3">
        <v>35195</v>
      </c>
      <c r="I763">
        <v>1</v>
      </c>
      <c r="J763">
        <v>59.11</v>
      </c>
      <c r="K763" t="s">
        <v>337</v>
      </c>
      <c r="L763" t="s">
        <v>339</v>
      </c>
      <c r="M763" t="s">
        <v>340</v>
      </c>
      <c r="N763" t="s">
        <v>63</v>
      </c>
      <c r="O763">
        <v>41101</v>
      </c>
      <c r="P763" t="s">
        <v>177</v>
      </c>
    </row>
    <row r="764" spans="1:16" x14ac:dyDescent="0.25">
      <c r="A764">
        <v>11010</v>
      </c>
      <c r="B764" s="5" t="str">
        <f>VLOOKUP(C764,Customers!A:C,2,FALSE)</f>
        <v>Reggiani Caseifici</v>
      </c>
      <c r="C764" t="s">
        <v>596</v>
      </c>
      <c r="E764">
        <v>2</v>
      </c>
      <c r="F764" s="3">
        <v>35194</v>
      </c>
      <c r="G764" s="3">
        <v>35222</v>
      </c>
      <c r="H764" s="3">
        <v>35206</v>
      </c>
      <c r="I764">
        <v>2</v>
      </c>
      <c r="J764">
        <v>28.71</v>
      </c>
      <c r="K764" t="s">
        <v>597</v>
      </c>
      <c r="L764" t="s">
        <v>599</v>
      </c>
      <c r="M764" t="s">
        <v>600</v>
      </c>
      <c r="N764" t="s">
        <v>63</v>
      </c>
      <c r="O764">
        <v>42100</v>
      </c>
      <c r="P764" t="s">
        <v>318</v>
      </c>
    </row>
    <row r="765" spans="1:16" x14ac:dyDescent="0.25">
      <c r="A765">
        <v>11011</v>
      </c>
      <c r="B765" s="5" t="str">
        <f>VLOOKUP(C765,Customers!A:C,2,FALSE)</f>
        <v>Alfreds Futterkiste</v>
      </c>
      <c r="C765" t="s">
        <v>117</v>
      </c>
      <c r="E765">
        <v>3</v>
      </c>
      <c r="F765" s="3">
        <v>35194</v>
      </c>
      <c r="G765" s="3">
        <v>35222</v>
      </c>
      <c r="H765" s="3">
        <v>35198</v>
      </c>
      <c r="I765">
        <v>1</v>
      </c>
      <c r="J765">
        <v>1.21</v>
      </c>
      <c r="K765" t="s">
        <v>800</v>
      </c>
      <c r="L765" t="s">
        <v>120</v>
      </c>
      <c r="M765" t="s">
        <v>121</v>
      </c>
      <c r="N765" t="s">
        <v>63</v>
      </c>
      <c r="O765">
        <v>12209</v>
      </c>
      <c r="P765" t="s">
        <v>122</v>
      </c>
    </row>
    <row r="766" spans="1:16" x14ac:dyDescent="0.25">
      <c r="A766">
        <v>11012</v>
      </c>
      <c r="B766" s="5" t="str">
        <f>VLOOKUP(C766,Customers!A:C,2,FALSE)</f>
        <v>Frankenversand</v>
      </c>
      <c r="C766" t="s">
        <v>300</v>
      </c>
      <c r="E766">
        <v>1</v>
      </c>
      <c r="F766" s="3">
        <v>35194</v>
      </c>
      <c r="G766" s="3">
        <v>35208</v>
      </c>
      <c r="H766" s="3">
        <v>35202</v>
      </c>
      <c r="I766">
        <v>3</v>
      </c>
      <c r="J766">
        <v>242.95</v>
      </c>
      <c r="K766" t="s">
        <v>301</v>
      </c>
      <c r="L766" t="s">
        <v>303</v>
      </c>
      <c r="M766" t="s">
        <v>304</v>
      </c>
      <c r="N766" t="s">
        <v>63</v>
      </c>
      <c r="O766">
        <v>80805</v>
      </c>
      <c r="P766" t="s">
        <v>122</v>
      </c>
    </row>
    <row r="767" spans="1:16" x14ac:dyDescent="0.25">
      <c r="A767">
        <v>11013</v>
      </c>
      <c r="B767" s="5" t="str">
        <f>VLOOKUP(C767,Customers!A:C,2,FALSE)</f>
        <v>Romero y tomillo</v>
      </c>
      <c r="C767" t="s">
        <v>615</v>
      </c>
      <c r="E767">
        <v>2</v>
      </c>
      <c r="F767" s="3">
        <v>35194</v>
      </c>
      <c r="G767" s="3">
        <v>35222</v>
      </c>
      <c r="H767" s="3">
        <v>35195</v>
      </c>
      <c r="I767">
        <v>1</v>
      </c>
      <c r="J767">
        <v>32.99</v>
      </c>
      <c r="K767" t="s">
        <v>616</v>
      </c>
      <c r="L767" t="s">
        <v>618</v>
      </c>
      <c r="M767" t="s">
        <v>176</v>
      </c>
      <c r="N767" t="s">
        <v>63</v>
      </c>
      <c r="O767">
        <v>28001</v>
      </c>
      <c r="P767" t="s">
        <v>177</v>
      </c>
    </row>
    <row r="768" spans="1:16" x14ac:dyDescent="0.25">
      <c r="A768">
        <v>11014</v>
      </c>
      <c r="B768" s="5" t="str">
        <f>VLOOKUP(C768,Customers!A:C,2,FALSE)</f>
        <v>LINO-Delicateses</v>
      </c>
      <c r="C768" t="s">
        <v>463</v>
      </c>
      <c r="E768">
        <v>2</v>
      </c>
      <c r="F768" s="3">
        <v>35195</v>
      </c>
      <c r="G768" s="3">
        <v>35223</v>
      </c>
      <c r="H768" s="3">
        <v>35200</v>
      </c>
      <c r="I768">
        <v>3</v>
      </c>
      <c r="J768">
        <v>23.6</v>
      </c>
      <c r="K768" t="s">
        <v>464</v>
      </c>
      <c r="L768" t="s">
        <v>466</v>
      </c>
      <c r="M768" t="s">
        <v>467</v>
      </c>
      <c r="N768" t="s">
        <v>468</v>
      </c>
      <c r="O768">
        <v>4980</v>
      </c>
      <c r="P768" t="s">
        <v>362</v>
      </c>
    </row>
    <row r="769" spans="1:16" x14ac:dyDescent="0.25">
      <c r="A769">
        <v>11015</v>
      </c>
      <c r="B769" s="5" t="str">
        <f>VLOOKUP(C769,Customers!A:C,2,FALSE)</f>
        <v>Sante Gourmet</v>
      </c>
      <c r="C769" t="s">
        <v>621</v>
      </c>
      <c r="E769">
        <v>2</v>
      </c>
      <c r="F769" s="3">
        <v>35195</v>
      </c>
      <c r="G769" s="3">
        <v>35209</v>
      </c>
      <c r="H769" s="3">
        <v>35205</v>
      </c>
      <c r="I769">
        <v>2</v>
      </c>
      <c r="J769">
        <v>4.62</v>
      </c>
      <c r="K769" t="s">
        <v>622</v>
      </c>
      <c r="L769" t="s">
        <v>624</v>
      </c>
      <c r="M769" t="s">
        <v>625</v>
      </c>
      <c r="N769" t="s">
        <v>63</v>
      </c>
      <c r="O769">
        <v>4110</v>
      </c>
      <c r="P769" t="s">
        <v>626</v>
      </c>
    </row>
    <row r="770" spans="1:16" ht="30" x14ac:dyDescent="0.25">
      <c r="A770">
        <v>11016</v>
      </c>
      <c r="B770" s="5" t="str">
        <f>VLOOKUP(C770,Customers!A:C,2,FALSE)</f>
        <v>Around the Horn</v>
      </c>
      <c r="C770" t="s">
        <v>139</v>
      </c>
      <c r="E770">
        <v>9</v>
      </c>
      <c r="F770" s="3">
        <v>35195</v>
      </c>
      <c r="G770" s="3">
        <v>35223</v>
      </c>
      <c r="H770" s="3">
        <v>35198</v>
      </c>
      <c r="I770">
        <v>2</v>
      </c>
      <c r="J770">
        <v>33.799999999999997</v>
      </c>
      <c r="K770" t="s">
        <v>140</v>
      </c>
      <c r="L770" s="1" t="s">
        <v>794</v>
      </c>
      <c r="M770" t="s">
        <v>795</v>
      </c>
      <c r="N770" t="s">
        <v>796</v>
      </c>
      <c r="O770" t="s">
        <v>797</v>
      </c>
      <c r="P770" t="s">
        <v>84</v>
      </c>
    </row>
    <row r="771" spans="1:16" x14ac:dyDescent="0.25">
      <c r="A771">
        <v>11017</v>
      </c>
      <c r="B771" s="5" t="str">
        <f>VLOOKUP(C771,Customers!A:C,2,FALSE)</f>
        <v>Ernst Handel</v>
      </c>
      <c r="C771" t="s">
        <v>264</v>
      </c>
      <c r="E771">
        <v>9</v>
      </c>
      <c r="F771" s="3">
        <v>35198</v>
      </c>
      <c r="G771" s="3">
        <v>35226</v>
      </c>
      <c r="H771" s="3">
        <v>35205</v>
      </c>
      <c r="I771">
        <v>2</v>
      </c>
      <c r="J771">
        <v>754.26</v>
      </c>
      <c r="K771" t="s">
        <v>265</v>
      </c>
      <c r="L771" t="s">
        <v>267</v>
      </c>
      <c r="M771" t="s">
        <v>268</v>
      </c>
      <c r="N771" t="s">
        <v>63</v>
      </c>
      <c r="O771">
        <v>8010</v>
      </c>
      <c r="P771" t="s">
        <v>269</v>
      </c>
    </row>
    <row r="772" spans="1:16" x14ac:dyDescent="0.25">
      <c r="A772">
        <v>11018</v>
      </c>
      <c r="B772" s="5" t="str">
        <f>VLOOKUP(C772,Customers!A:C,2,FALSE)</f>
        <v>Lonesome Pine Restaurant</v>
      </c>
      <c r="C772" t="s">
        <v>471</v>
      </c>
      <c r="E772">
        <v>4</v>
      </c>
      <c r="F772" s="3">
        <v>35198</v>
      </c>
      <c r="G772" s="3">
        <v>35226</v>
      </c>
      <c r="H772" s="3">
        <v>35201</v>
      </c>
      <c r="I772">
        <v>2</v>
      </c>
      <c r="J772">
        <v>11.65</v>
      </c>
      <c r="K772" t="s">
        <v>472</v>
      </c>
      <c r="L772" t="s">
        <v>474</v>
      </c>
      <c r="M772" t="s">
        <v>475</v>
      </c>
      <c r="N772" t="s">
        <v>354</v>
      </c>
      <c r="O772">
        <v>97219</v>
      </c>
      <c r="P772" t="s">
        <v>52</v>
      </c>
    </row>
    <row r="773" spans="1:16" x14ac:dyDescent="0.25">
      <c r="A773">
        <v>11019</v>
      </c>
      <c r="B773" s="5" t="str">
        <f>VLOOKUP(C773,Customers!A:C,2,FALSE)</f>
        <v>Rancho grande</v>
      </c>
      <c r="C773" t="s">
        <v>581</v>
      </c>
      <c r="E773">
        <v>6</v>
      </c>
      <c r="F773" s="3">
        <v>35198</v>
      </c>
      <c r="G773" s="3">
        <v>35226</v>
      </c>
      <c r="H773" t="s">
        <v>63</v>
      </c>
      <c r="I773">
        <v>3</v>
      </c>
      <c r="J773">
        <v>3.17</v>
      </c>
      <c r="K773" t="s">
        <v>582</v>
      </c>
      <c r="L773" t="s">
        <v>584</v>
      </c>
      <c r="M773" t="s">
        <v>209</v>
      </c>
      <c r="N773" t="s">
        <v>63</v>
      </c>
      <c r="O773">
        <v>1010</v>
      </c>
      <c r="P773" t="s">
        <v>210</v>
      </c>
    </row>
    <row r="774" spans="1:16" x14ac:dyDescent="0.25">
      <c r="A774">
        <v>11020</v>
      </c>
      <c r="B774" s="5" t="str">
        <f>VLOOKUP(C774,Customers!A:C,2,FALSE)</f>
        <v>Ottilies Kaseladen</v>
      </c>
      <c r="C774" t="s">
        <v>530</v>
      </c>
      <c r="E774">
        <v>2</v>
      </c>
      <c r="F774" s="3">
        <v>35199</v>
      </c>
      <c r="G774" s="3">
        <v>35227</v>
      </c>
      <c r="H774" s="3">
        <v>35201</v>
      </c>
      <c r="I774">
        <v>2</v>
      </c>
      <c r="J774">
        <v>43.3</v>
      </c>
      <c r="K774" t="s">
        <v>531</v>
      </c>
      <c r="L774" t="s">
        <v>533</v>
      </c>
      <c r="M774" t="s">
        <v>534</v>
      </c>
      <c r="N774" t="s">
        <v>63</v>
      </c>
      <c r="O774">
        <v>50739</v>
      </c>
      <c r="P774" t="s">
        <v>122</v>
      </c>
    </row>
    <row r="775" spans="1:16" x14ac:dyDescent="0.25">
      <c r="A775">
        <v>11021</v>
      </c>
      <c r="B775" s="5" t="str">
        <f>VLOOKUP(C775,Customers!A:C,2,FALSE)</f>
        <v>QUICK-Stop</v>
      </c>
      <c r="C775" t="s">
        <v>575</v>
      </c>
      <c r="E775">
        <v>3</v>
      </c>
      <c r="F775" s="3">
        <v>35199</v>
      </c>
      <c r="G775" s="3">
        <v>35227</v>
      </c>
      <c r="H775" s="3">
        <v>35206</v>
      </c>
      <c r="I775">
        <v>1</v>
      </c>
      <c r="J775">
        <v>297.18</v>
      </c>
      <c r="K775" t="s">
        <v>576</v>
      </c>
      <c r="L775" t="s">
        <v>578</v>
      </c>
      <c r="M775" t="s">
        <v>579</v>
      </c>
      <c r="N775" t="s">
        <v>63</v>
      </c>
      <c r="O775">
        <v>1307</v>
      </c>
      <c r="P775" t="s">
        <v>122</v>
      </c>
    </row>
    <row r="776" spans="1:16" x14ac:dyDescent="0.25">
      <c r="A776">
        <v>11022</v>
      </c>
      <c r="B776" s="5" t="str">
        <f>VLOOKUP(C776,Customers!A:C,2,FALSE)</f>
        <v>Hanari Carnes</v>
      </c>
      <c r="C776" t="s">
        <v>365</v>
      </c>
      <c r="E776">
        <v>9</v>
      </c>
      <c r="F776" s="3">
        <v>35199</v>
      </c>
      <c r="G776" s="3">
        <v>35227</v>
      </c>
      <c r="H776" s="3">
        <v>35219</v>
      </c>
      <c r="I776">
        <v>2</v>
      </c>
      <c r="J776">
        <v>6.27</v>
      </c>
      <c r="K776" t="s">
        <v>366</v>
      </c>
      <c r="L776" t="s">
        <v>368</v>
      </c>
      <c r="M776" t="s">
        <v>369</v>
      </c>
      <c r="N776" t="s">
        <v>370</v>
      </c>
      <c r="O776" t="s">
        <v>371</v>
      </c>
      <c r="P776" t="s">
        <v>234</v>
      </c>
    </row>
    <row r="777" spans="1:16" x14ac:dyDescent="0.25">
      <c r="A777">
        <v>11023</v>
      </c>
      <c r="B777" s="5" t="str">
        <f>VLOOKUP(C777,Customers!A:C,2,FALSE)</f>
        <v>B's Beverages</v>
      </c>
      <c r="C777" t="s">
        <v>198</v>
      </c>
      <c r="E777">
        <v>1</v>
      </c>
      <c r="F777" s="3">
        <v>35199</v>
      </c>
      <c r="G777" s="3">
        <v>35213</v>
      </c>
      <c r="H777" s="3">
        <v>35209</v>
      </c>
      <c r="I777">
        <v>2</v>
      </c>
      <c r="J777">
        <v>123.83</v>
      </c>
      <c r="K777" t="s">
        <v>199</v>
      </c>
      <c r="L777" t="s">
        <v>201</v>
      </c>
      <c r="M777" t="s">
        <v>82</v>
      </c>
      <c r="N777" t="s">
        <v>63</v>
      </c>
      <c r="O777" t="s">
        <v>202</v>
      </c>
      <c r="P777" t="s">
        <v>84</v>
      </c>
    </row>
    <row r="778" spans="1:16" x14ac:dyDescent="0.25">
      <c r="A778">
        <v>11024</v>
      </c>
      <c r="B778" s="5" t="str">
        <f>VLOOKUP(C778,Customers!A:C,2,FALSE)</f>
        <v>Eastern Connection</v>
      </c>
      <c r="C778" t="s">
        <v>257</v>
      </c>
      <c r="E778">
        <v>4</v>
      </c>
      <c r="F778" s="3">
        <v>35200</v>
      </c>
      <c r="G778" s="3">
        <v>35228</v>
      </c>
      <c r="H778" s="3">
        <v>35205</v>
      </c>
      <c r="I778">
        <v>1</v>
      </c>
      <c r="J778">
        <v>74.36</v>
      </c>
      <c r="K778" t="s">
        <v>258</v>
      </c>
      <c r="L778" t="s">
        <v>260</v>
      </c>
      <c r="M778" t="s">
        <v>82</v>
      </c>
      <c r="N778" t="s">
        <v>63</v>
      </c>
      <c r="O778" t="s">
        <v>261</v>
      </c>
      <c r="P778" t="s">
        <v>84</v>
      </c>
    </row>
    <row r="779" spans="1:16" x14ac:dyDescent="0.25">
      <c r="A779">
        <v>11025</v>
      </c>
      <c r="B779" s="5" t="str">
        <f>VLOOKUP(C779,Customers!A:C,2,FALSE)</f>
        <v>Wartian Herkku</v>
      </c>
      <c r="C779" t="s">
        <v>739</v>
      </c>
      <c r="E779">
        <v>6</v>
      </c>
      <c r="F779" s="3">
        <v>35200</v>
      </c>
      <c r="G779" s="3">
        <v>35228</v>
      </c>
      <c r="H779" s="3">
        <v>35209</v>
      </c>
      <c r="I779">
        <v>3</v>
      </c>
      <c r="J779">
        <v>29.17</v>
      </c>
      <c r="K779" t="s">
        <v>740</v>
      </c>
      <c r="L779" t="s">
        <v>742</v>
      </c>
      <c r="M779" t="s">
        <v>743</v>
      </c>
      <c r="N779" t="s">
        <v>63</v>
      </c>
      <c r="O779">
        <v>90110</v>
      </c>
      <c r="P779" t="s">
        <v>744</v>
      </c>
    </row>
    <row r="780" spans="1:16" x14ac:dyDescent="0.25">
      <c r="A780">
        <v>11026</v>
      </c>
      <c r="B780" s="5" t="str">
        <f>VLOOKUP(C780,Customers!A:C,2,FALSE)</f>
        <v>Franchi S.p.A.</v>
      </c>
      <c r="C780" t="s">
        <v>313</v>
      </c>
      <c r="E780">
        <v>4</v>
      </c>
      <c r="F780" s="3">
        <v>35200</v>
      </c>
      <c r="G780" s="3">
        <v>35228</v>
      </c>
      <c r="H780" s="3">
        <v>35213</v>
      </c>
      <c r="I780">
        <v>1</v>
      </c>
      <c r="J780">
        <v>47.09</v>
      </c>
      <c r="K780" t="s">
        <v>314</v>
      </c>
      <c r="L780" t="s">
        <v>316</v>
      </c>
      <c r="M780" t="s">
        <v>317</v>
      </c>
      <c r="N780" t="s">
        <v>63</v>
      </c>
      <c r="O780">
        <v>10100</v>
      </c>
      <c r="P780" t="s">
        <v>318</v>
      </c>
    </row>
    <row r="781" spans="1:16" x14ac:dyDescent="0.25">
      <c r="A781">
        <v>11027</v>
      </c>
      <c r="B781" s="5" t="str">
        <f>VLOOKUP(C781,Customers!A:C,2,FALSE)</f>
        <v>Bottom-Dollar Markets</v>
      </c>
      <c r="C781" t="s">
        <v>187</v>
      </c>
      <c r="E781">
        <v>1</v>
      </c>
      <c r="F781" s="3">
        <v>35201</v>
      </c>
      <c r="G781" s="3">
        <v>35229</v>
      </c>
      <c r="H781" s="3">
        <v>35205</v>
      </c>
      <c r="I781">
        <v>1</v>
      </c>
      <c r="J781">
        <v>52.52</v>
      </c>
      <c r="K781" t="s">
        <v>188</v>
      </c>
      <c r="L781" t="s">
        <v>191</v>
      </c>
      <c r="M781" t="s">
        <v>192</v>
      </c>
      <c r="N781" t="s">
        <v>193</v>
      </c>
      <c r="O781" t="s">
        <v>194</v>
      </c>
      <c r="P781" t="s">
        <v>195</v>
      </c>
    </row>
    <row r="782" spans="1:16" x14ac:dyDescent="0.25">
      <c r="A782">
        <v>11028</v>
      </c>
      <c r="B782" s="5" t="str">
        <f>VLOOKUP(C782,Customers!A:C,2,FALSE)</f>
        <v>Koniglich Essen</v>
      </c>
      <c r="C782" t="s">
        <v>406</v>
      </c>
      <c r="E782">
        <v>2</v>
      </c>
      <c r="F782" s="3">
        <v>35201</v>
      </c>
      <c r="G782" s="3">
        <v>35229</v>
      </c>
      <c r="H782" s="3">
        <v>35207</v>
      </c>
      <c r="I782">
        <v>1</v>
      </c>
      <c r="J782">
        <v>29.59</v>
      </c>
      <c r="K782" t="s">
        <v>407</v>
      </c>
      <c r="L782" t="s">
        <v>409</v>
      </c>
      <c r="M782" t="s">
        <v>410</v>
      </c>
      <c r="N782" t="s">
        <v>63</v>
      </c>
      <c r="O782">
        <v>14776</v>
      </c>
      <c r="P782" t="s">
        <v>122</v>
      </c>
    </row>
    <row r="783" spans="1:16" x14ac:dyDescent="0.25">
      <c r="A783">
        <v>11029</v>
      </c>
      <c r="B783" s="5" t="str">
        <f>VLOOKUP(C783,Customers!A:C,2,FALSE)</f>
        <v>Chop-suey Chinese</v>
      </c>
      <c r="C783" t="s">
        <v>219</v>
      </c>
      <c r="E783">
        <v>4</v>
      </c>
      <c r="F783" s="3">
        <v>35201</v>
      </c>
      <c r="G783" s="3">
        <v>35229</v>
      </c>
      <c r="H783" s="3">
        <v>35212</v>
      </c>
      <c r="I783">
        <v>1</v>
      </c>
      <c r="J783">
        <v>47.84</v>
      </c>
      <c r="K783" t="s">
        <v>220</v>
      </c>
      <c r="L783" t="s">
        <v>791</v>
      </c>
      <c r="M783" t="s">
        <v>223</v>
      </c>
      <c r="N783" t="s">
        <v>63</v>
      </c>
      <c r="O783">
        <v>3012</v>
      </c>
      <c r="P783" t="s">
        <v>224</v>
      </c>
    </row>
    <row r="784" spans="1:16" x14ac:dyDescent="0.25">
      <c r="A784">
        <v>11030</v>
      </c>
      <c r="B784" s="5" t="str">
        <f>VLOOKUP(C784,Customers!A:C,2,FALSE)</f>
        <v>Save-a-lot Markets</v>
      </c>
      <c r="C784" t="s">
        <v>629</v>
      </c>
      <c r="E784">
        <v>7</v>
      </c>
      <c r="F784" s="3">
        <v>35202</v>
      </c>
      <c r="G784" s="3">
        <v>35230</v>
      </c>
      <c r="H784" s="3">
        <v>35212</v>
      </c>
      <c r="I784">
        <v>2</v>
      </c>
      <c r="J784">
        <v>830.75</v>
      </c>
      <c r="K784" t="s">
        <v>630</v>
      </c>
      <c r="L784" t="s">
        <v>632</v>
      </c>
      <c r="M784" t="s">
        <v>633</v>
      </c>
      <c r="N784" t="s">
        <v>634</v>
      </c>
      <c r="O784">
        <v>83720</v>
      </c>
      <c r="P784" t="s">
        <v>52</v>
      </c>
    </row>
    <row r="785" spans="1:16" x14ac:dyDescent="0.25">
      <c r="A785">
        <v>11031</v>
      </c>
      <c r="B785" s="5" t="str">
        <f>VLOOKUP(C785,Customers!A:C,2,FALSE)</f>
        <v>Save-a-lot Markets</v>
      </c>
      <c r="C785" t="s">
        <v>629</v>
      </c>
      <c r="E785">
        <v>6</v>
      </c>
      <c r="F785" s="3">
        <v>35202</v>
      </c>
      <c r="G785" s="3">
        <v>35230</v>
      </c>
      <c r="H785" s="3">
        <v>35209</v>
      </c>
      <c r="I785">
        <v>2</v>
      </c>
      <c r="J785">
        <v>227.22</v>
      </c>
      <c r="K785" t="s">
        <v>630</v>
      </c>
      <c r="L785" t="s">
        <v>632</v>
      </c>
      <c r="M785" t="s">
        <v>633</v>
      </c>
      <c r="N785" t="s">
        <v>634</v>
      </c>
      <c r="O785">
        <v>83720</v>
      </c>
      <c r="P785" t="s">
        <v>52</v>
      </c>
    </row>
    <row r="786" spans="1:16" x14ac:dyDescent="0.25">
      <c r="A786">
        <v>11032</v>
      </c>
      <c r="B786" s="5" t="str">
        <f>VLOOKUP(C786,Customers!A:C,2,FALSE)</f>
        <v>White Clover Markets</v>
      </c>
      <c r="C786" t="s">
        <v>753</v>
      </c>
      <c r="E786">
        <v>2</v>
      </c>
      <c r="F786" s="3">
        <v>35202</v>
      </c>
      <c r="G786" s="3">
        <v>35230</v>
      </c>
      <c r="H786" s="3">
        <v>35208</v>
      </c>
      <c r="I786">
        <v>3</v>
      </c>
      <c r="J786">
        <v>606.19000000000005</v>
      </c>
      <c r="K786" t="s">
        <v>754</v>
      </c>
      <c r="L786" t="s">
        <v>793</v>
      </c>
      <c r="M786" t="s">
        <v>50</v>
      </c>
      <c r="N786" t="s">
        <v>51</v>
      </c>
      <c r="O786">
        <v>98124</v>
      </c>
      <c r="P786" t="s">
        <v>52</v>
      </c>
    </row>
    <row r="787" spans="1:16" x14ac:dyDescent="0.25">
      <c r="A787">
        <v>11033</v>
      </c>
      <c r="B787" s="5" t="str">
        <f>VLOOKUP(C787,Customers!A:C,2,FALSE)</f>
        <v>Richter Supermarkt</v>
      </c>
      <c r="C787" t="s">
        <v>609</v>
      </c>
      <c r="E787">
        <v>7</v>
      </c>
      <c r="F787" s="3">
        <v>35202</v>
      </c>
      <c r="G787" s="3">
        <v>35230</v>
      </c>
      <c r="H787" s="3">
        <v>35208</v>
      </c>
      <c r="I787">
        <v>3</v>
      </c>
      <c r="J787">
        <v>84.74</v>
      </c>
      <c r="K787" t="s">
        <v>610</v>
      </c>
      <c r="L787" t="s">
        <v>792</v>
      </c>
      <c r="M787" t="s">
        <v>613</v>
      </c>
      <c r="N787" t="s">
        <v>63</v>
      </c>
      <c r="O787">
        <v>1204</v>
      </c>
      <c r="P787" t="s">
        <v>224</v>
      </c>
    </row>
    <row r="788" spans="1:16" x14ac:dyDescent="0.25">
      <c r="A788">
        <v>11034</v>
      </c>
      <c r="B788" s="5" t="str">
        <f>VLOOKUP(C788,Customers!A:C,2,FALSE)</f>
        <v>Old World Delicatessen</v>
      </c>
      <c r="C788" t="s">
        <v>522</v>
      </c>
      <c r="E788">
        <v>8</v>
      </c>
      <c r="F788" s="3">
        <v>35205</v>
      </c>
      <c r="G788" s="3">
        <v>35247</v>
      </c>
      <c r="H788" s="3">
        <v>35212</v>
      </c>
      <c r="I788">
        <v>1</v>
      </c>
      <c r="J788">
        <v>40.32</v>
      </c>
      <c r="K788" t="s">
        <v>523</v>
      </c>
      <c r="L788" t="s">
        <v>525</v>
      </c>
      <c r="M788" t="s">
        <v>526</v>
      </c>
      <c r="N788" t="s">
        <v>527</v>
      </c>
      <c r="O788">
        <v>99508</v>
      </c>
      <c r="P788" t="s">
        <v>52</v>
      </c>
    </row>
    <row r="789" spans="1:16" x14ac:dyDescent="0.25">
      <c r="A789">
        <v>11035</v>
      </c>
      <c r="B789" s="5" t="str">
        <f>VLOOKUP(C789,Customers!A:C,2,FALSE)</f>
        <v>Supremes delices</v>
      </c>
      <c r="C789" t="s">
        <v>665</v>
      </c>
      <c r="E789">
        <v>2</v>
      </c>
      <c r="F789" s="3">
        <v>35205</v>
      </c>
      <c r="G789" s="3">
        <v>35233</v>
      </c>
      <c r="H789" s="3">
        <v>35209</v>
      </c>
      <c r="I789">
        <v>2</v>
      </c>
      <c r="J789">
        <v>0.17</v>
      </c>
      <c r="K789" t="s">
        <v>666</v>
      </c>
      <c r="L789" t="s">
        <v>668</v>
      </c>
      <c r="M789" t="s">
        <v>669</v>
      </c>
      <c r="N789" t="s">
        <v>63</v>
      </c>
      <c r="O789" t="s">
        <v>670</v>
      </c>
      <c r="P789" t="s">
        <v>491</v>
      </c>
    </row>
    <row r="790" spans="1:16" x14ac:dyDescent="0.25">
      <c r="A790">
        <v>11036</v>
      </c>
      <c r="B790" s="5" t="str">
        <f>VLOOKUP(C790,Customers!A:C,2,FALSE)</f>
        <v>Drachenblut Delikatessen</v>
      </c>
      <c r="C790" t="s">
        <v>243</v>
      </c>
      <c r="E790">
        <v>8</v>
      </c>
      <c r="F790" s="3">
        <v>35205</v>
      </c>
      <c r="G790" s="3">
        <v>35233</v>
      </c>
      <c r="H790" s="3">
        <v>35207</v>
      </c>
      <c r="I790">
        <v>3</v>
      </c>
      <c r="J790">
        <v>149.47</v>
      </c>
      <c r="K790" t="s">
        <v>244</v>
      </c>
      <c r="L790" t="s">
        <v>246</v>
      </c>
      <c r="M790" t="s">
        <v>247</v>
      </c>
      <c r="N790" t="s">
        <v>63</v>
      </c>
      <c r="O790">
        <v>52066</v>
      </c>
      <c r="P790" t="s">
        <v>122</v>
      </c>
    </row>
    <row r="791" spans="1:16" x14ac:dyDescent="0.25">
      <c r="A791">
        <v>11037</v>
      </c>
      <c r="B791" s="5" t="str">
        <f>VLOOKUP(C791,Customers!A:C,2,FALSE)</f>
        <v>Godos Cocina Tipica</v>
      </c>
      <c r="C791" t="s">
        <v>336</v>
      </c>
      <c r="E791">
        <v>7</v>
      </c>
      <c r="F791" s="3">
        <v>35206</v>
      </c>
      <c r="G791" s="3">
        <v>35234</v>
      </c>
      <c r="H791" s="3">
        <v>35212</v>
      </c>
      <c r="I791">
        <v>1</v>
      </c>
      <c r="J791">
        <v>3.2</v>
      </c>
      <c r="K791" t="s">
        <v>337</v>
      </c>
      <c r="L791" t="s">
        <v>339</v>
      </c>
      <c r="M791" t="s">
        <v>340</v>
      </c>
      <c r="N791" t="s">
        <v>63</v>
      </c>
      <c r="O791">
        <v>41101</v>
      </c>
      <c r="P791" t="s">
        <v>177</v>
      </c>
    </row>
    <row r="792" spans="1:16" x14ac:dyDescent="0.25">
      <c r="A792">
        <v>11038</v>
      </c>
      <c r="B792" s="5" t="str">
        <f>VLOOKUP(C792,Customers!A:C,2,FALSE)</f>
        <v>Supremes delices</v>
      </c>
      <c r="C792" t="s">
        <v>665</v>
      </c>
      <c r="E792">
        <v>1</v>
      </c>
      <c r="F792" s="3">
        <v>35206</v>
      </c>
      <c r="G792" s="3">
        <v>35234</v>
      </c>
      <c r="H792" s="3">
        <v>35215</v>
      </c>
      <c r="I792">
        <v>2</v>
      </c>
      <c r="J792">
        <v>29.59</v>
      </c>
      <c r="K792" t="s">
        <v>666</v>
      </c>
      <c r="L792" t="s">
        <v>668</v>
      </c>
      <c r="M792" t="s">
        <v>669</v>
      </c>
      <c r="N792" t="s">
        <v>63</v>
      </c>
      <c r="O792" t="s">
        <v>670</v>
      </c>
      <c r="P792" t="s">
        <v>491</v>
      </c>
    </row>
    <row r="793" spans="1:16" x14ac:dyDescent="0.25">
      <c r="A793">
        <v>11039</v>
      </c>
      <c r="B793" s="5" t="str">
        <f>VLOOKUP(C793,Customers!A:C,2,FALSE)</f>
        <v>LINO-Delicateses</v>
      </c>
      <c r="C793" t="s">
        <v>463</v>
      </c>
      <c r="E793">
        <v>1</v>
      </c>
      <c r="F793" s="3">
        <v>35206</v>
      </c>
      <c r="G793" s="3">
        <v>35234</v>
      </c>
      <c r="H793" t="s">
        <v>63</v>
      </c>
      <c r="I793">
        <v>2</v>
      </c>
      <c r="J793">
        <v>65</v>
      </c>
      <c r="K793" t="s">
        <v>464</v>
      </c>
      <c r="L793" t="s">
        <v>466</v>
      </c>
      <c r="M793" t="s">
        <v>467</v>
      </c>
      <c r="N793" t="s">
        <v>468</v>
      </c>
      <c r="O793">
        <v>4980</v>
      </c>
      <c r="P793" t="s">
        <v>362</v>
      </c>
    </row>
    <row r="794" spans="1:16" x14ac:dyDescent="0.25">
      <c r="A794">
        <v>11040</v>
      </c>
      <c r="B794" s="5" t="str">
        <f>VLOOKUP(C794,Customers!A:C,2,FALSE)</f>
        <v>Great Lakes Food Market</v>
      </c>
      <c r="C794" t="s">
        <v>349</v>
      </c>
      <c r="E794">
        <v>4</v>
      </c>
      <c r="F794" s="3">
        <v>35207</v>
      </c>
      <c r="G794" s="3">
        <v>35235</v>
      </c>
      <c r="H794" t="s">
        <v>63</v>
      </c>
      <c r="I794">
        <v>3</v>
      </c>
      <c r="J794">
        <v>18.84</v>
      </c>
      <c r="K794" t="s">
        <v>350</v>
      </c>
      <c r="L794" t="s">
        <v>352</v>
      </c>
      <c r="M794" t="s">
        <v>353</v>
      </c>
      <c r="N794" t="s">
        <v>354</v>
      </c>
      <c r="O794">
        <v>97403</v>
      </c>
      <c r="P794" t="s">
        <v>52</v>
      </c>
    </row>
    <row r="795" spans="1:16" x14ac:dyDescent="0.25">
      <c r="A795">
        <v>11041</v>
      </c>
      <c r="B795" s="5" t="str">
        <f>VLOOKUP(C795,Customers!A:C,2,FALSE)</f>
        <v>Chop-suey Chinese</v>
      </c>
      <c r="C795" t="s">
        <v>219</v>
      </c>
      <c r="E795">
        <v>3</v>
      </c>
      <c r="F795" s="3">
        <v>35207</v>
      </c>
      <c r="G795" s="3">
        <v>35235</v>
      </c>
      <c r="H795" s="3">
        <v>35213</v>
      </c>
      <c r="I795">
        <v>2</v>
      </c>
      <c r="J795">
        <v>48.22</v>
      </c>
      <c r="K795" t="s">
        <v>220</v>
      </c>
      <c r="L795" t="s">
        <v>791</v>
      </c>
      <c r="M795" t="s">
        <v>223</v>
      </c>
      <c r="N795" t="s">
        <v>63</v>
      </c>
      <c r="O795">
        <v>3012</v>
      </c>
      <c r="P795" t="s">
        <v>224</v>
      </c>
    </row>
    <row r="796" spans="1:16" x14ac:dyDescent="0.25">
      <c r="A796">
        <v>11042</v>
      </c>
      <c r="B796" s="5" t="str">
        <f>VLOOKUP(C796,Customers!A:C,2,FALSE)</f>
        <v>Comercio Mineiro</v>
      </c>
      <c r="C796" t="s">
        <v>226</v>
      </c>
      <c r="E796">
        <v>2</v>
      </c>
      <c r="F796" s="3">
        <v>35207</v>
      </c>
      <c r="G796" s="3">
        <v>35221</v>
      </c>
      <c r="H796" s="3">
        <v>35216</v>
      </c>
      <c r="I796">
        <v>1</v>
      </c>
      <c r="J796">
        <v>29.99</v>
      </c>
      <c r="K796" t="s">
        <v>227</v>
      </c>
      <c r="L796" t="s">
        <v>230</v>
      </c>
      <c r="M796" t="s">
        <v>231</v>
      </c>
      <c r="N796" t="s">
        <v>232</v>
      </c>
      <c r="O796" t="s">
        <v>233</v>
      </c>
      <c r="P796" t="s">
        <v>234</v>
      </c>
    </row>
    <row r="797" spans="1:16" x14ac:dyDescent="0.25">
      <c r="A797">
        <v>11043</v>
      </c>
      <c r="B797" s="5" t="str">
        <f>VLOOKUP(C797,Customers!A:C,2,FALSE)</f>
        <v>Specialites du monde</v>
      </c>
      <c r="C797" t="s">
        <v>651</v>
      </c>
      <c r="E797">
        <v>5</v>
      </c>
      <c r="F797" s="3">
        <v>35207</v>
      </c>
      <c r="G797" s="3">
        <v>35235</v>
      </c>
      <c r="H797" s="3">
        <v>35214</v>
      </c>
      <c r="I797">
        <v>2</v>
      </c>
      <c r="J797">
        <v>8.8000000000000007</v>
      </c>
      <c r="K797" t="s">
        <v>652</v>
      </c>
      <c r="L797" t="s">
        <v>654</v>
      </c>
      <c r="M797" t="s">
        <v>541</v>
      </c>
      <c r="N797" t="s">
        <v>63</v>
      </c>
      <c r="O797">
        <v>75016</v>
      </c>
      <c r="P797" t="s">
        <v>169</v>
      </c>
    </row>
    <row r="798" spans="1:16" x14ac:dyDescent="0.25">
      <c r="A798">
        <v>11044</v>
      </c>
      <c r="B798" s="5" t="str">
        <f>VLOOKUP(C798,Customers!A:C,2,FALSE)</f>
        <v>Wolski  Zajazd</v>
      </c>
      <c r="C798" t="s">
        <v>766</v>
      </c>
      <c r="E798">
        <v>4</v>
      </c>
      <c r="F798" s="3">
        <v>35208</v>
      </c>
      <c r="G798" s="3">
        <v>35236</v>
      </c>
      <c r="H798" s="3">
        <v>35216</v>
      </c>
      <c r="I798">
        <v>1</v>
      </c>
      <c r="J798">
        <v>8.7200000000000006</v>
      </c>
      <c r="K798" t="s">
        <v>798</v>
      </c>
      <c r="L798" t="s">
        <v>769</v>
      </c>
      <c r="M798" t="s">
        <v>770</v>
      </c>
      <c r="N798" t="s">
        <v>63</v>
      </c>
      <c r="O798" t="s">
        <v>771</v>
      </c>
      <c r="P798" t="s">
        <v>772</v>
      </c>
    </row>
    <row r="799" spans="1:16" x14ac:dyDescent="0.25">
      <c r="A799">
        <v>11045</v>
      </c>
      <c r="B799" s="5" t="str">
        <f>VLOOKUP(C799,Customers!A:C,2,FALSE)</f>
        <v>Bottom-Dollar Markets</v>
      </c>
      <c r="C799" t="s">
        <v>187</v>
      </c>
      <c r="E799">
        <v>6</v>
      </c>
      <c r="F799" s="3">
        <v>35208</v>
      </c>
      <c r="G799" s="3">
        <v>35236</v>
      </c>
      <c r="H799" t="s">
        <v>63</v>
      </c>
      <c r="I799">
        <v>2</v>
      </c>
      <c r="J799">
        <v>70.58</v>
      </c>
      <c r="K799" t="s">
        <v>188</v>
      </c>
      <c r="L799" t="s">
        <v>191</v>
      </c>
      <c r="M799" t="s">
        <v>192</v>
      </c>
      <c r="N799" t="s">
        <v>193</v>
      </c>
      <c r="O799" t="s">
        <v>194</v>
      </c>
      <c r="P799" t="s">
        <v>195</v>
      </c>
    </row>
    <row r="800" spans="1:16" x14ac:dyDescent="0.25">
      <c r="A800">
        <v>11046</v>
      </c>
      <c r="B800" s="5" t="str">
        <f>VLOOKUP(C800,Customers!A:C,2,FALSE)</f>
        <v>Die Wandernde Kuh</v>
      </c>
      <c r="C800" t="s">
        <v>732</v>
      </c>
      <c r="E800">
        <v>8</v>
      </c>
      <c r="F800" s="3">
        <v>35208</v>
      </c>
      <c r="G800" s="3">
        <v>35236</v>
      </c>
      <c r="H800" s="3">
        <v>35209</v>
      </c>
      <c r="I800">
        <v>2</v>
      </c>
      <c r="J800">
        <v>71.64</v>
      </c>
      <c r="K800" t="s">
        <v>733</v>
      </c>
      <c r="L800" t="s">
        <v>735</v>
      </c>
      <c r="M800" t="s">
        <v>736</v>
      </c>
      <c r="N800" t="s">
        <v>63</v>
      </c>
      <c r="O800">
        <v>70563</v>
      </c>
      <c r="P800" t="s">
        <v>122</v>
      </c>
    </row>
    <row r="801" spans="1:16" x14ac:dyDescent="0.25">
      <c r="A801">
        <v>11047</v>
      </c>
      <c r="B801" s="5" t="str">
        <f>VLOOKUP(C801,Customers!A:C,2,FALSE)</f>
        <v>Eastern Connection</v>
      </c>
      <c r="C801" t="s">
        <v>257</v>
      </c>
      <c r="E801">
        <v>7</v>
      </c>
      <c r="F801" s="3">
        <v>35209</v>
      </c>
      <c r="G801" s="3">
        <v>35237</v>
      </c>
      <c r="H801" s="3">
        <v>35216</v>
      </c>
      <c r="I801">
        <v>3</v>
      </c>
      <c r="J801">
        <v>46.62</v>
      </c>
      <c r="K801" t="s">
        <v>258</v>
      </c>
      <c r="L801" t="s">
        <v>260</v>
      </c>
      <c r="M801" t="s">
        <v>82</v>
      </c>
      <c r="N801" t="s">
        <v>63</v>
      </c>
      <c r="O801" t="s">
        <v>261</v>
      </c>
      <c r="P801" t="s">
        <v>84</v>
      </c>
    </row>
    <row r="802" spans="1:16" x14ac:dyDescent="0.25">
      <c r="A802">
        <v>11048</v>
      </c>
      <c r="B802" s="5" t="str">
        <f>VLOOKUP(C802,Customers!A:C,2,FALSE)</f>
        <v>Bottom-Dollar Markets</v>
      </c>
      <c r="C802" t="s">
        <v>187</v>
      </c>
      <c r="E802">
        <v>7</v>
      </c>
      <c r="F802" s="3">
        <v>35209</v>
      </c>
      <c r="G802" s="3">
        <v>35237</v>
      </c>
      <c r="H802" s="3">
        <v>35215</v>
      </c>
      <c r="I802">
        <v>3</v>
      </c>
      <c r="J802">
        <v>24.12</v>
      </c>
      <c r="K802" t="s">
        <v>188</v>
      </c>
      <c r="L802" t="s">
        <v>191</v>
      </c>
      <c r="M802" t="s">
        <v>192</v>
      </c>
      <c r="N802" t="s">
        <v>193</v>
      </c>
      <c r="O802" t="s">
        <v>194</v>
      </c>
      <c r="P802" t="s">
        <v>195</v>
      </c>
    </row>
    <row r="803" spans="1:16" x14ac:dyDescent="0.25">
      <c r="A803">
        <v>11049</v>
      </c>
      <c r="B803" s="5" t="str">
        <f>VLOOKUP(C803,Customers!A:C,2,FALSE)</f>
        <v>Gourmet Lanchonetes</v>
      </c>
      <c r="C803" t="s">
        <v>342</v>
      </c>
      <c r="E803">
        <v>3</v>
      </c>
      <c r="F803" s="3">
        <v>35209</v>
      </c>
      <c r="G803" s="3">
        <v>35237</v>
      </c>
      <c r="H803" s="3">
        <v>35219</v>
      </c>
      <c r="I803">
        <v>1</v>
      </c>
      <c r="J803">
        <v>8.34</v>
      </c>
      <c r="K803" t="s">
        <v>343</v>
      </c>
      <c r="L803" t="s">
        <v>345</v>
      </c>
      <c r="M803" t="s">
        <v>346</v>
      </c>
      <c r="N803" t="s">
        <v>232</v>
      </c>
      <c r="O803" t="s">
        <v>347</v>
      </c>
      <c r="P803" t="s">
        <v>234</v>
      </c>
    </row>
    <row r="804" spans="1:16" x14ac:dyDescent="0.25">
      <c r="A804">
        <v>11050</v>
      </c>
      <c r="B804" s="5" t="str">
        <f>VLOOKUP(C804,Customers!A:C,2,FALSE)</f>
        <v>Folk och fa HB</v>
      </c>
      <c r="C804" t="s">
        <v>293</v>
      </c>
      <c r="E804">
        <v>8</v>
      </c>
      <c r="F804" s="3">
        <v>35212</v>
      </c>
      <c r="G804" s="3">
        <v>35240</v>
      </c>
      <c r="H804" s="3">
        <v>35220</v>
      </c>
      <c r="I804">
        <v>2</v>
      </c>
      <c r="J804">
        <v>59.41</v>
      </c>
      <c r="K804" t="s">
        <v>294</v>
      </c>
      <c r="L804" t="s">
        <v>296</v>
      </c>
      <c r="M804" t="s">
        <v>297</v>
      </c>
      <c r="N804" t="s">
        <v>63</v>
      </c>
      <c r="O804" t="s">
        <v>298</v>
      </c>
      <c r="P804" t="s">
        <v>153</v>
      </c>
    </row>
    <row r="805" spans="1:16" x14ac:dyDescent="0.25">
      <c r="A805">
        <v>11051</v>
      </c>
      <c r="B805" s="5" t="str">
        <f>VLOOKUP(C805,Customers!A:C,2,FALSE)</f>
        <v>La maison d'Asie</v>
      </c>
      <c r="C805" t="s">
        <v>419</v>
      </c>
      <c r="E805">
        <v>7</v>
      </c>
      <c r="F805" s="3">
        <v>35212</v>
      </c>
      <c r="G805" s="3">
        <v>35240</v>
      </c>
      <c r="H805" t="s">
        <v>63</v>
      </c>
      <c r="I805">
        <v>3</v>
      </c>
      <c r="J805">
        <v>2.79</v>
      </c>
      <c r="K805" t="s">
        <v>420</v>
      </c>
      <c r="L805" t="s">
        <v>422</v>
      </c>
      <c r="M805" t="s">
        <v>423</v>
      </c>
      <c r="N805" t="s">
        <v>63</v>
      </c>
      <c r="O805">
        <v>31000</v>
      </c>
      <c r="P805" t="s">
        <v>169</v>
      </c>
    </row>
    <row r="806" spans="1:16" x14ac:dyDescent="0.25">
      <c r="A806">
        <v>11052</v>
      </c>
      <c r="B806" s="5" t="str">
        <f>VLOOKUP(C806,Customers!A:C,2,FALSE)</f>
        <v>Hanari Carnes</v>
      </c>
      <c r="C806" t="s">
        <v>365</v>
      </c>
      <c r="E806">
        <v>3</v>
      </c>
      <c r="F806" s="3">
        <v>35212</v>
      </c>
      <c r="G806" s="3">
        <v>35240</v>
      </c>
      <c r="H806" s="3">
        <v>35216</v>
      </c>
      <c r="I806">
        <v>1</v>
      </c>
      <c r="J806">
        <v>67.260000000000005</v>
      </c>
      <c r="K806" t="s">
        <v>366</v>
      </c>
      <c r="L806" t="s">
        <v>368</v>
      </c>
      <c r="M806" t="s">
        <v>369</v>
      </c>
      <c r="N806" t="s">
        <v>370</v>
      </c>
      <c r="O806" t="s">
        <v>371</v>
      </c>
      <c r="P806" t="s">
        <v>234</v>
      </c>
    </row>
    <row r="807" spans="1:16" x14ac:dyDescent="0.25">
      <c r="A807">
        <v>11053</v>
      </c>
      <c r="B807" s="5" t="str">
        <f>VLOOKUP(C807,Customers!A:C,2,FALSE)</f>
        <v>Piccolo und mehr</v>
      </c>
      <c r="C807" t="s">
        <v>550</v>
      </c>
      <c r="E807">
        <v>2</v>
      </c>
      <c r="F807" s="3">
        <v>35212</v>
      </c>
      <c r="G807" s="3">
        <v>35240</v>
      </c>
      <c r="H807" s="3">
        <v>35214</v>
      </c>
      <c r="I807">
        <v>2</v>
      </c>
      <c r="J807">
        <v>53.05</v>
      </c>
      <c r="K807" t="s">
        <v>551</v>
      </c>
      <c r="L807" t="s">
        <v>553</v>
      </c>
      <c r="M807" t="s">
        <v>554</v>
      </c>
      <c r="N807" t="s">
        <v>63</v>
      </c>
      <c r="O807">
        <v>5020</v>
      </c>
      <c r="P807" t="s">
        <v>269</v>
      </c>
    </row>
    <row r="808" spans="1:16" x14ac:dyDescent="0.25">
      <c r="A808">
        <v>11054</v>
      </c>
      <c r="B808" s="5" t="str">
        <f>VLOOKUP(C808,Customers!A:C,2,FALSE)</f>
        <v>Cactus Comidas para llevar</v>
      </c>
      <c r="C808" t="s">
        <v>204</v>
      </c>
      <c r="E808">
        <v>8</v>
      </c>
      <c r="F808" s="3">
        <v>35213</v>
      </c>
      <c r="G808" s="3">
        <v>35241</v>
      </c>
      <c r="H808" t="s">
        <v>63</v>
      </c>
      <c r="I808">
        <v>1</v>
      </c>
      <c r="J808">
        <v>0.33</v>
      </c>
      <c r="K808" t="s">
        <v>205</v>
      </c>
      <c r="L808" t="s">
        <v>208</v>
      </c>
      <c r="M808" t="s">
        <v>209</v>
      </c>
      <c r="N808" t="s">
        <v>63</v>
      </c>
      <c r="O808">
        <v>1010</v>
      </c>
      <c r="P808" t="s">
        <v>210</v>
      </c>
    </row>
    <row r="809" spans="1:16" x14ac:dyDescent="0.25">
      <c r="A809">
        <v>11055</v>
      </c>
      <c r="B809" s="5" t="str">
        <f>VLOOKUP(C809,Customers!A:C,2,FALSE)</f>
        <v>HILARION-Abastos</v>
      </c>
      <c r="C809" t="s">
        <v>374</v>
      </c>
      <c r="E809">
        <v>7</v>
      </c>
      <c r="F809" s="3">
        <v>35213</v>
      </c>
      <c r="G809" s="3">
        <v>35241</v>
      </c>
      <c r="H809" s="3">
        <v>35220</v>
      </c>
      <c r="I809">
        <v>2</v>
      </c>
      <c r="J809">
        <v>120.92</v>
      </c>
      <c r="K809" t="s">
        <v>375</v>
      </c>
      <c r="L809" t="s">
        <v>377</v>
      </c>
      <c r="M809" t="s">
        <v>378</v>
      </c>
      <c r="N809" t="s">
        <v>379</v>
      </c>
      <c r="O809">
        <v>5022</v>
      </c>
      <c r="P809" t="s">
        <v>362</v>
      </c>
    </row>
    <row r="810" spans="1:16" x14ac:dyDescent="0.25">
      <c r="A810">
        <v>11056</v>
      </c>
      <c r="B810" s="5" t="str">
        <f>VLOOKUP(C810,Customers!A:C,2,FALSE)</f>
        <v>Eastern Connection</v>
      </c>
      <c r="C810" t="s">
        <v>257</v>
      </c>
      <c r="E810">
        <v>8</v>
      </c>
      <c r="F810" s="3">
        <v>35213</v>
      </c>
      <c r="G810" s="3">
        <v>35227</v>
      </c>
      <c r="H810" s="3">
        <v>35216</v>
      </c>
      <c r="I810">
        <v>2</v>
      </c>
      <c r="J810">
        <v>278.95999999999998</v>
      </c>
      <c r="K810" t="s">
        <v>258</v>
      </c>
      <c r="L810" t="s">
        <v>260</v>
      </c>
      <c r="M810" t="s">
        <v>82</v>
      </c>
      <c r="N810" t="s">
        <v>63</v>
      </c>
      <c r="O810" t="s">
        <v>261</v>
      </c>
      <c r="P810" t="s">
        <v>84</v>
      </c>
    </row>
    <row r="811" spans="1:16" ht="45" x14ac:dyDescent="0.25">
      <c r="A811">
        <v>11057</v>
      </c>
      <c r="B811" s="5" t="str">
        <f>VLOOKUP(C811,Customers!A:C,2,FALSE)</f>
        <v>North/South</v>
      </c>
      <c r="C811" t="s">
        <v>509</v>
      </c>
      <c r="E811">
        <v>3</v>
      </c>
      <c r="F811" s="3">
        <v>35214</v>
      </c>
      <c r="G811" s="3">
        <v>35242</v>
      </c>
      <c r="H811" s="3">
        <v>35216</v>
      </c>
      <c r="I811">
        <v>3</v>
      </c>
      <c r="J811">
        <v>4.13</v>
      </c>
      <c r="K811" t="s">
        <v>510</v>
      </c>
      <c r="L811" s="1" t="s">
        <v>512</v>
      </c>
      <c r="M811" t="s">
        <v>82</v>
      </c>
      <c r="N811" t="s">
        <v>63</v>
      </c>
      <c r="O811" t="s">
        <v>513</v>
      </c>
      <c r="P811" t="s">
        <v>84</v>
      </c>
    </row>
    <row r="812" spans="1:16" x14ac:dyDescent="0.25">
      <c r="A812">
        <v>11058</v>
      </c>
      <c r="B812" s="5" t="str">
        <f>VLOOKUP(C812,Customers!A:C,2,FALSE)</f>
        <v>Blauer See Delikatessen</v>
      </c>
      <c r="C812" t="s">
        <v>156</v>
      </c>
      <c r="E812">
        <v>9</v>
      </c>
      <c r="F812" s="3">
        <v>35214</v>
      </c>
      <c r="G812" s="3">
        <v>35242</v>
      </c>
      <c r="H812" t="s">
        <v>63</v>
      </c>
      <c r="I812">
        <v>3</v>
      </c>
      <c r="J812">
        <v>31.14</v>
      </c>
      <c r="K812" t="s">
        <v>157</v>
      </c>
      <c r="L812" t="s">
        <v>159</v>
      </c>
      <c r="M812" t="s">
        <v>160</v>
      </c>
      <c r="N812" t="s">
        <v>63</v>
      </c>
      <c r="O812">
        <v>68306</v>
      </c>
      <c r="P812" t="s">
        <v>122</v>
      </c>
    </row>
    <row r="813" spans="1:16" x14ac:dyDescent="0.25">
      <c r="A813">
        <v>11059</v>
      </c>
      <c r="B813" s="5" t="str">
        <f>VLOOKUP(C813,Customers!A:C,2,FALSE)</f>
        <v>Ricardo Adocicados</v>
      </c>
      <c r="C813" t="s">
        <v>603</v>
      </c>
      <c r="E813">
        <v>2</v>
      </c>
      <c r="F813" s="3">
        <v>35214</v>
      </c>
      <c r="G813" s="3">
        <v>35256</v>
      </c>
      <c r="H813" t="s">
        <v>63</v>
      </c>
      <c r="I813">
        <v>2</v>
      </c>
      <c r="J813">
        <v>85.8</v>
      </c>
      <c r="K813" t="s">
        <v>604</v>
      </c>
      <c r="L813" t="s">
        <v>606</v>
      </c>
      <c r="M813" t="s">
        <v>369</v>
      </c>
      <c r="N813" t="s">
        <v>370</v>
      </c>
      <c r="O813" t="s">
        <v>607</v>
      </c>
      <c r="P813" t="s">
        <v>234</v>
      </c>
    </row>
    <row r="814" spans="1:16" x14ac:dyDescent="0.25">
      <c r="A814">
        <v>11060</v>
      </c>
      <c r="B814" s="5" t="str">
        <f>VLOOKUP(C814,Customers!A:C,2,FALSE)</f>
        <v>Franchi S.p.A.</v>
      </c>
      <c r="C814" t="s">
        <v>313</v>
      </c>
      <c r="E814">
        <v>2</v>
      </c>
      <c r="F814" s="3">
        <v>35215</v>
      </c>
      <c r="G814" s="3">
        <v>35243</v>
      </c>
      <c r="H814" s="3">
        <v>35219</v>
      </c>
      <c r="I814">
        <v>2</v>
      </c>
      <c r="J814">
        <v>10.98</v>
      </c>
      <c r="K814" t="s">
        <v>314</v>
      </c>
      <c r="L814" t="s">
        <v>316</v>
      </c>
      <c r="M814" t="s">
        <v>317</v>
      </c>
      <c r="N814" t="s">
        <v>63</v>
      </c>
      <c r="O814">
        <v>10100</v>
      </c>
      <c r="P814" t="s">
        <v>318</v>
      </c>
    </row>
    <row r="815" spans="1:16" x14ac:dyDescent="0.25">
      <c r="A815">
        <v>11061</v>
      </c>
      <c r="B815" s="5" t="str">
        <f>VLOOKUP(C815,Customers!A:C,2,FALSE)</f>
        <v>Great Lakes Food Market</v>
      </c>
      <c r="C815" t="s">
        <v>349</v>
      </c>
      <c r="E815">
        <v>4</v>
      </c>
      <c r="F815" s="3">
        <v>35215</v>
      </c>
      <c r="G815" s="3">
        <v>35257</v>
      </c>
      <c r="H815" t="s">
        <v>63</v>
      </c>
      <c r="I815">
        <v>3</v>
      </c>
      <c r="J815">
        <v>14.01</v>
      </c>
      <c r="K815" t="s">
        <v>350</v>
      </c>
      <c r="L815" t="s">
        <v>352</v>
      </c>
      <c r="M815" t="s">
        <v>353</v>
      </c>
      <c r="N815" t="s">
        <v>354</v>
      </c>
      <c r="O815">
        <v>97403</v>
      </c>
      <c r="P815" t="s">
        <v>52</v>
      </c>
    </row>
    <row r="816" spans="1:16" x14ac:dyDescent="0.25">
      <c r="A816">
        <v>11062</v>
      </c>
      <c r="B816" s="5" t="str">
        <f>VLOOKUP(C816,Customers!A:C,2,FALSE)</f>
        <v>Reggiani Caseifici</v>
      </c>
      <c r="C816" t="s">
        <v>596</v>
      </c>
      <c r="E816">
        <v>4</v>
      </c>
      <c r="F816" s="3">
        <v>35215</v>
      </c>
      <c r="G816" s="3">
        <v>35243</v>
      </c>
      <c r="H816" t="s">
        <v>63</v>
      </c>
      <c r="I816">
        <v>2</v>
      </c>
      <c r="J816">
        <v>29.93</v>
      </c>
      <c r="K816" t="s">
        <v>597</v>
      </c>
      <c r="L816" t="s">
        <v>599</v>
      </c>
      <c r="M816" t="s">
        <v>600</v>
      </c>
      <c r="N816" t="s">
        <v>63</v>
      </c>
      <c r="O816">
        <v>42100</v>
      </c>
      <c r="P816" t="s">
        <v>318</v>
      </c>
    </row>
    <row r="817" spans="1:16" x14ac:dyDescent="0.25">
      <c r="A817">
        <v>11063</v>
      </c>
      <c r="B817" s="5" t="str">
        <f>VLOOKUP(C817,Customers!A:C,2,FALSE)</f>
        <v>Hungry Owl All-Night Grocers</v>
      </c>
      <c r="C817" t="s">
        <v>389</v>
      </c>
      <c r="E817">
        <v>3</v>
      </c>
      <c r="F817" s="3">
        <v>35215</v>
      </c>
      <c r="G817" s="3">
        <v>35243</v>
      </c>
      <c r="H817" s="3">
        <v>35221</v>
      </c>
      <c r="I817">
        <v>2</v>
      </c>
      <c r="J817">
        <v>81.73</v>
      </c>
      <c r="K817" t="s">
        <v>390</v>
      </c>
      <c r="L817" t="s">
        <v>392</v>
      </c>
      <c r="M817" t="s">
        <v>393</v>
      </c>
      <c r="N817" t="s">
        <v>394</v>
      </c>
      <c r="O817" t="s">
        <v>63</v>
      </c>
      <c r="P817" t="s">
        <v>395</v>
      </c>
    </row>
    <row r="818" spans="1:16" x14ac:dyDescent="0.25">
      <c r="A818">
        <v>11064</v>
      </c>
      <c r="B818" s="5" t="str">
        <f>VLOOKUP(C818,Customers!A:C,2,FALSE)</f>
        <v>Save-a-lot Markets</v>
      </c>
      <c r="C818" t="s">
        <v>629</v>
      </c>
      <c r="E818">
        <v>1</v>
      </c>
      <c r="F818" s="3">
        <v>35216</v>
      </c>
      <c r="G818" s="3">
        <v>35244</v>
      </c>
      <c r="H818" s="3">
        <v>35219</v>
      </c>
      <c r="I818">
        <v>1</v>
      </c>
      <c r="J818">
        <v>30.09</v>
      </c>
      <c r="K818" t="s">
        <v>630</v>
      </c>
      <c r="L818" t="s">
        <v>632</v>
      </c>
      <c r="M818" t="s">
        <v>633</v>
      </c>
      <c r="N818" t="s">
        <v>634</v>
      </c>
      <c r="O818">
        <v>83720</v>
      </c>
      <c r="P818" t="s">
        <v>52</v>
      </c>
    </row>
    <row r="819" spans="1:16" x14ac:dyDescent="0.25">
      <c r="A819">
        <v>11065</v>
      </c>
      <c r="B819" s="5" t="str">
        <f>VLOOKUP(C819,Customers!A:C,2,FALSE)</f>
        <v>LILA-Supermercado</v>
      </c>
      <c r="C819" t="s">
        <v>455</v>
      </c>
      <c r="E819">
        <v>8</v>
      </c>
      <c r="F819" s="3">
        <v>35216</v>
      </c>
      <c r="G819" s="3">
        <v>35244</v>
      </c>
      <c r="H819" t="s">
        <v>63</v>
      </c>
      <c r="I819">
        <v>1</v>
      </c>
      <c r="J819">
        <v>12.91</v>
      </c>
      <c r="K819" t="s">
        <v>456</v>
      </c>
      <c r="L819" t="s">
        <v>458</v>
      </c>
      <c r="M819" t="s">
        <v>459</v>
      </c>
      <c r="N819" t="s">
        <v>460</v>
      </c>
      <c r="O819">
        <v>3508</v>
      </c>
      <c r="P819" t="s">
        <v>362</v>
      </c>
    </row>
    <row r="820" spans="1:16" x14ac:dyDescent="0.25">
      <c r="A820">
        <v>11066</v>
      </c>
      <c r="B820" s="5" t="str">
        <f>VLOOKUP(C820,Customers!A:C,2,FALSE)</f>
        <v>White Clover Markets</v>
      </c>
      <c r="C820" t="s">
        <v>753</v>
      </c>
      <c r="E820">
        <v>7</v>
      </c>
      <c r="F820" s="3">
        <v>35216</v>
      </c>
      <c r="G820" s="3">
        <v>35244</v>
      </c>
      <c r="H820" s="3">
        <v>35219</v>
      </c>
      <c r="I820">
        <v>2</v>
      </c>
      <c r="J820">
        <v>44.72</v>
      </c>
      <c r="K820" t="s">
        <v>754</v>
      </c>
      <c r="L820" t="s">
        <v>793</v>
      </c>
      <c r="M820" t="s">
        <v>50</v>
      </c>
      <c r="N820" t="s">
        <v>51</v>
      </c>
      <c r="O820">
        <v>98124</v>
      </c>
      <c r="P820" t="s">
        <v>52</v>
      </c>
    </row>
    <row r="821" spans="1:16" x14ac:dyDescent="0.25">
      <c r="A821">
        <v>11067</v>
      </c>
      <c r="B821" s="5" t="str">
        <f>VLOOKUP(C821,Customers!A:C,2,FALSE)</f>
        <v>Drachenblut Delikatessen</v>
      </c>
      <c r="C821" t="s">
        <v>243</v>
      </c>
      <c r="E821">
        <v>1</v>
      </c>
      <c r="F821" s="3">
        <v>35219</v>
      </c>
      <c r="G821" s="3">
        <v>35233</v>
      </c>
      <c r="H821" s="3">
        <v>35221</v>
      </c>
      <c r="I821">
        <v>2</v>
      </c>
      <c r="J821">
        <v>7.98</v>
      </c>
      <c r="K821" t="s">
        <v>244</v>
      </c>
      <c r="L821" t="s">
        <v>246</v>
      </c>
      <c r="M821" t="s">
        <v>247</v>
      </c>
      <c r="N821" t="s">
        <v>63</v>
      </c>
      <c r="O821">
        <v>52066</v>
      </c>
      <c r="P821" t="s">
        <v>122</v>
      </c>
    </row>
    <row r="822" spans="1:16" x14ac:dyDescent="0.25">
      <c r="A822">
        <v>11068</v>
      </c>
      <c r="B822" s="5" t="str">
        <f>VLOOKUP(C822,Customers!A:C,2,FALSE)</f>
        <v>Queen Cozinha</v>
      </c>
      <c r="C822" t="s">
        <v>569</v>
      </c>
      <c r="E822">
        <v>8</v>
      </c>
      <c r="F822" s="3">
        <v>35219</v>
      </c>
      <c r="G822" s="3">
        <v>35247</v>
      </c>
      <c r="H822" t="s">
        <v>63</v>
      </c>
      <c r="I822">
        <v>2</v>
      </c>
      <c r="J822">
        <v>81.75</v>
      </c>
      <c r="K822" t="s">
        <v>570</v>
      </c>
      <c r="L822" t="s">
        <v>572</v>
      </c>
      <c r="M822" t="s">
        <v>231</v>
      </c>
      <c r="N822" t="s">
        <v>232</v>
      </c>
      <c r="O822" t="s">
        <v>573</v>
      </c>
      <c r="P822" t="s">
        <v>234</v>
      </c>
    </row>
    <row r="823" spans="1:16" x14ac:dyDescent="0.25">
      <c r="A823">
        <v>11069</v>
      </c>
      <c r="B823" s="5" t="str">
        <f>VLOOKUP(C823,Customers!A:C,2,FALSE)</f>
        <v>Tortuga Restaurante</v>
      </c>
      <c r="C823" t="s">
        <v>693</v>
      </c>
      <c r="E823">
        <v>1</v>
      </c>
      <c r="F823" s="3">
        <v>35219</v>
      </c>
      <c r="G823" s="3">
        <v>35247</v>
      </c>
      <c r="H823" s="3">
        <v>35221</v>
      </c>
      <c r="I823">
        <v>2</v>
      </c>
      <c r="J823">
        <v>15.67</v>
      </c>
      <c r="K823" t="s">
        <v>694</v>
      </c>
      <c r="L823" t="s">
        <v>696</v>
      </c>
      <c r="M823" t="s">
        <v>130</v>
      </c>
      <c r="N823" t="s">
        <v>63</v>
      </c>
      <c r="O823">
        <v>5033</v>
      </c>
      <c r="P823" t="s">
        <v>131</v>
      </c>
    </row>
    <row r="824" spans="1:16" x14ac:dyDescent="0.25">
      <c r="A824">
        <v>11070</v>
      </c>
      <c r="B824" s="5" t="str">
        <f>VLOOKUP(C824,Customers!A:C,2,FALSE)</f>
        <v>Lehmanns Marktstand</v>
      </c>
      <c r="C824" t="s">
        <v>441</v>
      </c>
      <c r="E824">
        <v>2</v>
      </c>
      <c r="F824" s="3">
        <v>35220</v>
      </c>
      <c r="G824" s="3">
        <v>35248</v>
      </c>
      <c r="H824" t="s">
        <v>63</v>
      </c>
      <c r="I824">
        <v>1</v>
      </c>
      <c r="J824">
        <v>136</v>
      </c>
      <c r="K824" t="s">
        <v>442</v>
      </c>
      <c r="L824" t="s">
        <v>444</v>
      </c>
      <c r="M824" t="s">
        <v>445</v>
      </c>
      <c r="N824" t="s">
        <v>63</v>
      </c>
      <c r="O824">
        <v>60528</v>
      </c>
      <c r="P824" t="s">
        <v>122</v>
      </c>
    </row>
    <row r="825" spans="1:16" x14ac:dyDescent="0.25">
      <c r="A825">
        <v>11071</v>
      </c>
      <c r="B825" s="5" t="str">
        <f>VLOOKUP(C825,Customers!A:C,2,FALSE)</f>
        <v>LILA-Supermercado</v>
      </c>
      <c r="C825" t="s">
        <v>455</v>
      </c>
      <c r="E825">
        <v>1</v>
      </c>
      <c r="F825" s="3">
        <v>35220</v>
      </c>
      <c r="G825" s="3">
        <v>35248</v>
      </c>
      <c r="H825" t="s">
        <v>63</v>
      </c>
      <c r="I825">
        <v>1</v>
      </c>
      <c r="J825">
        <v>0.93</v>
      </c>
      <c r="K825" t="s">
        <v>456</v>
      </c>
      <c r="L825" t="s">
        <v>458</v>
      </c>
      <c r="M825" t="s">
        <v>459</v>
      </c>
      <c r="N825" t="s">
        <v>460</v>
      </c>
      <c r="O825">
        <v>3508</v>
      </c>
      <c r="P825" t="s">
        <v>362</v>
      </c>
    </row>
    <row r="826" spans="1:16" x14ac:dyDescent="0.25">
      <c r="A826">
        <v>11072</v>
      </c>
      <c r="B826" s="5" t="str">
        <f>VLOOKUP(C826,Customers!A:C,2,FALSE)</f>
        <v>Ernst Handel</v>
      </c>
      <c r="C826" t="s">
        <v>264</v>
      </c>
      <c r="E826">
        <v>4</v>
      </c>
      <c r="F826" s="3">
        <v>35220</v>
      </c>
      <c r="G826" s="3">
        <v>35248</v>
      </c>
      <c r="H826" t="s">
        <v>63</v>
      </c>
      <c r="I826">
        <v>2</v>
      </c>
      <c r="J826">
        <v>258.64</v>
      </c>
      <c r="K826" t="s">
        <v>265</v>
      </c>
      <c r="L826" t="s">
        <v>267</v>
      </c>
      <c r="M826" t="s">
        <v>268</v>
      </c>
      <c r="N826" t="s">
        <v>63</v>
      </c>
      <c r="O826">
        <v>8010</v>
      </c>
      <c r="P826" t="s">
        <v>269</v>
      </c>
    </row>
    <row r="827" spans="1:16" x14ac:dyDescent="0.25">
      <c r="A827">
        <v>11073</v>
      </c>
      <c r="B827" s="5" t="str">
        <f>VLOOKUP(C827,Customers!A:C,2,FALSE)</f>
        <v>Pericles Comidas clasicas</v>
      </c>
      <c r="C827" t="s">
        <v>544</v>
      </c>
      <c r="E827">
        <v>2</v>
      </c>
      <c r="F827" s="3">
        <v>35220</v>
      </c>
      <c r="G827" s="3">
        <v>35248</v>
      </c>
      <c r="H827" t="s">
        <v>63</v>
      </c>
      <c r="I827">
        <v>2</v>
      </c>
      <c r="J827">
        <v>24.95</v>
      </c>
      <c r="K827" t="s">
        <v>545</v>
      </c>
      <c r="L827" t="s">
        <v>547</v>
      </c>
      <c r="M827" t="s">
        <v>130</v>
      </c>
      <c r="N827" t="s">
        <v>63</v>
      </c>
      <c r="O827">
        <v>5033</v>
      </c>
      <c r="P827" t="s">
        <v>131</v>
      </c>
    </row>
    <row r="828" spans="1:16" x14ac:dyDescent="0.25">
      <c r="A828">
        <v>11074</v>
      </c>
      <c r="B828" s="5" t="str">
        <f>VLOOKUP(C828,Customers!A:C,2,FALSE)</f>
        <v>Simons bistro</v>
      </c>
      <c r="C828" t="s">
        <v>643</v>
      </c>
      <c r="E828">
        <v>7</v>
      </c>
      <c r="F828" s="3">
        <v>35221</v>
      </c>
      <c r="G828" s="3">
        <v>35249</v>
      </c>
      <c r="H828" t="s">
        <v>63</v>
      </c>
      <c r="I828">
        <v>2</v>
      </c>
      <c r="J828">
        <v>18.440000000000001</v>
      </c>
      <c r="K828" t="s">
        <v>644</v>
      </c>
      <c r="L828" t="s">
        <v>646</v>
      </c>
      <c r="M828" t="s">
        <v>647</v>
      </c>
      <c r="N828" t="s">
        <v>63</v>
      </c>
      <c r="O828">
        <v>1734</v>
      </c>
      <c r="P828" t="s">
        <v>648</v>
      </c>
    </row>
    <row r="829" spans="1:16" x14ac:dyDescent="0.25">
      <c r="A829">
        <v>11075</v>
      </c>
      <c r="B829" s="5" t="str">
        <f>VLOOKUP(C829,Customers!A:C,2,FALSE)</f>
        <v>Richter Supermarkt</v>
      </c>
      <c r="C829" t="s">
        <v>609</v>
      </c>
      <c r="E829">
        <v>8</v>
      </c>
      <c r="F829" s="3">
        <v>35221</v>
      </c>
      <c r="G829" s="3">
        <v>35249</v>
      </c>
      <c r="H829" t="s">
        <v>63</v>
      </c>
      <c r="I829">
        <v>2</v>
      </c>
      <c r="J829">
        <v>6.19</v>
      </c>
      <c r="K829" t="s">
        <v>610</v>
      </c>
      <c r="L829" t="s">
        <v>792</v>
      </c>
      <c r="M829" t="s">
        <v>613</v>
      </c>
      <c r="N829" t="s">
        <v>63</v>
      </c>
      <c r="O829">
        <v>1204</v>
      </c>
      <c r="P829" t="s">
        <v>224</v>
      </c>
    </row>
    <row r="830" spans="1:16" x14ac:dyDescent="0.25">
      <c r="A830">
        <v>11076</v>
      </c>
      <c r="B830" s="5" t="str">
        <f>VLOOKUP(C830,Customers!A:C,2,FALSE)</f>
        <v>Bon app'</v>
      </c>
      <c r="C830" t="s">
        <v>180</v>
      </c>
      <c r="E830">
        <v>4</v>
      </c>
      <c r="F830" s="3">
        <v>35221</v>
      </c>
      <c r="G830" s="3">
        <v>35249</v>
      </c>
      <c r="H830" t="s">
        <v>63</v>
      </c>
      <c r="I830">
        <v>2</v>
      </c>
      <c r="J830">
        <v>38.28</v>
      </c>
      <c r="K830" t="s">
        <v>181</v>
      </c>
      <c r="L830" t="s">
        <v>183</v>
      </c>
      <c r="M830" t="s">
        <v>184</v>
      </c>
      <c r="N830" t="s">
        <v>63</v>
      </c>
      <c r="O830">
        <v>13008</v>
      </c>
      <c r="P830" t="s">
        <v>169</v>
      </c>
    </row>
    <row r="831" spans="1:16" x14ac:dyDescent="0.25">
      <c r="A831">
        <v>11077</v>
      </c>
      <c r="B831" s="5" t="str">
        <f>VLOOKUP(C831,Customers!A:C,2,FALSE)</f>
        <v>Rattlesnake Canyon Grocery</v>
      </c>
      <c r="C831" t="s">
        <v>587</v>
      </c>
      <c r="E831">
        <v>1</v>
      </c>
      <c r="F831" s="3">
        <v>35221</v>
      </c>
      <c r="G831" s="3">
        <v>35249</v>
      </c>
      <c r="H831" t="s">
        <v>63</v>
      </c>
      <c r="I831">
        <v>2</v>
      </c>
      <c r="J831">
        <v>8.5299999999999994</v>
      </c>
      <c r="K831" t="s">
        <v>588</v>
      </c>
      <c r="L831" t="s">
        <v>591</v>
      </c>
      <c r="M831" t="s">
        <v>592</v>
      </c>
      <c r="N831" t="s">
        <v>593</v>
      </c>
      <c r="O831">
        <v>87110</v>
      </c>
      <c r="P831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/>
  </sheetViews>
  <sheetFormatPr defaultRowHeight="15" x14ac:dyDescent="0.25"/>
  <cols>
    <col min="1" max="1" width="15.7109375" bestFit="1" customWidth="1"/>
    <col min="2" max="2" width="33.140625" customWidth="1"/>
    <col min="3" max="3" width="12.85546875" customWidth="1"/>
    <col min="4" max="4" width="12.28515625" customWidth="1"/>
    <col min="5" max="5" width="20" customWidth="1"/>
    <col min="6" max="6" width="10" customWidth="1"/>
    <col min="7" max="7" width="13.28515625" customWidth="1"/>
    <col min="8" max="8" width="14.5703125" customWidth="1"/>
    <col min="9" max="9" width="14" customWidth="1"/>
    <col min="10" max="10" width="13.7109375" customWidth="1"/>
  </cols>
  <sheetData>
    <row r="1" spans="1:10" x14ac:dyDescent="0.25">
      <c r="A1" t="s">
        <v>775</v>
      </c>
      <c r="B1" t="s">
        <v>801</v>
      </c>
      <c r="C1" t="s">
        <v>802</v>
      </c>
      <c r="D1" t="s">
        <v>0</v>
      </c>
      <c r="E1" t="s">
        <v>803</v>
      </c>
      <c r="F1" t="s">
        <v>776</v>
      </c>
      <c r="G1" t="s">
        <v>804</v>
      </c>
      <c r="H1" t="s">
        <v>805</v>
      </c>
      <c r="I1" t="s">
        <v>806</v>
      </c>
      <c r="J1" t="s">
        <v>807</v>
      </c>
    </row>
    <row r="2" spans="1:10" x14ac:dyDescent="0.25">
      <c r="A2">
        <v>1</v>
      </c>
      <c r="B2" t="s">
        <v>808</v>
      </c>
      <c r="C2">
        <v>1</v>
      </c>
      <c r="D2">
        <v>1</v>
      </c>
      <c r="E2" t="s">
        <v>809</v>
      </c>
      <c r="F2">
        <v>18</v>
      </c>
      <c r="G2">
        <v>39</v>
      </c>
      <c r="H2">
        <v>0</v>
      </c>
      <c r="I2">
        <v>10</v>
      </c>
      <c r="J2">
        <v>0</v>
      </c>
    </row>
    <row r="3" spans="1:10" x14ac:dyDescent="0.25">
      <c r="A3">
        <v>2</v>
      </c>
      <c r="B3" t="s">
        <v>810</v>
      </c>
      <c r="C3">
        <v>1</v>
      </c>
      <c r="D3">
        <v>1</v>
      </c>
      <c r="E3" t="s">
        <v>811</v>
      </c>
      <c r="F3">
        <v>19</v>
      </c>
      <c r="G3">
        <v>17</v>
      </c>
      <c r="H3">
        <v>40</v>
      </c>
      <c r="I3">
        <v>25</v>
      </c>
      <c r="J3">
        <v>0</v>
      </c>
    </row>
    <row r="4" spans="1:10" x14ac:dyDescent="0.25">
      <c r="A4">
        <v>3</v>
      </c>
      <c r="B4" t="s">
        <v>812</v>
      </c>
      <c r="C4">
        <v>1</v>
      </c>
      <c r="D4">
        <v>2</v>
      </c>
      <c r="E4" t="s">
        <v>813</v>
      </c>
      <c r="F4">
        <v>10</v>
      </c>
      <c r="G4">
        <v>13</v>
      </c>
      <c r="H4">
        <v>70</v>
      </c>
      <c r="I4">
        <v>25</v>
      </c>
      <c r="J4">
        <v>0</v>
      </c>
    </row>
    <row r="5" spans="1:10" x14ac:dyDescent="0.25">
      <c r="A5">
        <v>4</v>
      </c>
      <c r="B5" t="s">
        <v>814</v>
      </c>
      <c r="C5">
        <v>2</v>
      </c>
      <c r="D5">
        <v>2</v>
      </c>
      <c r="E5" t="s">
        <v>815</v>
      </c>
      <c r="F5">
        <v>22</v>
      </c>
      <c r="G5">
        <v>53</v>
      </c>
      <c r="H5">
        <v>0</v>
      </c>
      <c r="I5">
        <v>0</v>
      </c>
      <c r="J5">
        <v>0</v>
      </c>
    </row>
    <row r="6" spans="1:10" x14ac:dyDescent="0.25">
      <c r="A6">
        <v>5</v>
      </c>
      <c r="B6" t="s">
        <v>816</v>
      </c>
      <c r="C6">
        <v>2</v>
      </c>
      <c r="D6">
        <v>2</v>
      </c>
      <c r="E6" t="s">
        <v>817</v>
      </c>
      <c r="F6">
        <v>21.35</v>
      </c>
      <c r="G6">
        <v>0</v>
      </c>
      <c r="H6">
        <v>0</v>
      </c>
      <c r="I6">
        <v>0</v>
      </c>
      <c r="J6">
        <v>1</v>
      </c>
    </row>
    <row r="7" spans="1:10" x14ac:dyDescent="0.25">
      <c r="A7">
        <v>6</v>
      </c>
      <c r="B7" t="s">
        <v>818</v>
      </c>
      <c r="C7">
        <v>3</v>
      </c>
      <c r="D7">
        <v>2</v>
      </c>
      <c r="E7" t="s">
        <v>819</v>
      </c>
      <c r="F7">
        <v>25</v>
      </c>
      <c r="G7">
        <v>120</v>
      </c>
      <c r="H7">
        <v>0</v>
      </c>
      <c r="I7">
        <v>25</v>
      </c>
      <c r="J7">
        <v>0</v>
      </c>
    </row>
    <row r="8" spans="1:10" x14ac:dyDescent="0.25">
      <c r="A8">
        <v>7</v>
      </c>
      <c r="B8" t="s">
        <v>820</v>
      </c>
      <c r="C8">
        <v>3</v>
      </c>
      <c r="D8">
        <v>7</v>
      </c>
      <c r="E8" t="s">
        <v>821</v>
      </c>
      <c r="F8">
        <v>30</v>
      </c>
      <c r="G8">
        <v>15</v>
      </c>
      <c r="H8">
        <v>0</v>
      </c>
      <c r="I8">
        <v>10</v>
      </c>
      <c r="J8">
        <v>0</v>
      </c>
    </row>
    <row r="9" spans="1:10" x14ac:dyDescent="0.25">
      <c r="A9">
        <v>8</v>
      </c>
      <c r="B9" t="s">
        <v>822</v>
      </c>
      <c r="C9">
        <v>3</v>
      </c>
      <c r="D9">
        <v>2</v>
      </c>
      <c r="E9" t="s">
        <v>823</v>
      </c>
      <c r="F9">
        <v>40</v>
      </c>
      <c r="G9">
        <v>6</v>
      </c>
      <c r="H9">
        <v>0</v>
      </c>
      <c r="I9">
        <v>0</v>
      </c>
      <c r="J9">
        <v>0</v>
      </c>
    </row>
    <row r="10" spans="1:10" x14ac:dyDescent="0.25">
      <c r="A10">
        <v>9</v>
      </c>
      <c r="B10" t="s">
        <v>824</v>
      </c>
      <c r="C10">
        <v>4</v>
      </c>
      <c r="D10">
        <v>6</v>
      </c>
      <c r="E10" t="s">
        <v>825</v>
      </c>
      <c r="F10">
        <v>97</v>
      </c>
      <c r="G10">
        <v>29</v>
      </c>
      <c r="H10">
        <v>0</v>
      </c>
      <c r="I10">
        <v>0</v>
      </c>
      <c r="J10">
        <v>1</v>
      </c>
    </row>
    <row r="11" spans="1:10" x14ac:dyDescent="0.25">
      <c r="A11">
        <v>10</v>
      </c>
      <c r="B11" t="s">
        <v>826</v>
      </c>
      <c r="C11">
        <v>4</v>
      </c>
      <c r="D11">
        <v>8</v>
      </c>
      <c r="E11" t="s">
        <v>827</v>
      </c>
      <c r="F11">
        <v>31</v>
      </c>
      <c r="G11">
        <v>31</v>
      </c>
      <c r="H11">
        <v>0</v>
      </c>
      <c r="I11">
        <v>0</v>
      </c>
      <c r="J11">
        <v>0</v>
      </c>
    </row>
    <row r="12" spans="1:10" x14ac:dyDescent="0.25">
      <c r="A12">
        <v>11</v>
      </c>
      <c r="B12" t="s">
        <v>828</v>
      </c>
      <c r="C12">
        <v>5</v>
      </c>
      <c r="D12">
        <v>4</v>
      </c>
      <c r="E12" t="s">
        <v>829</v>
      </c>
      <c r="F12">
        <v>21</v>
      </c>
      <c r="G12">
        <v>22</v>
      </c>
      <c r="H12">
        <v>30</v>
      </c>
      <c r="I12">
        <v>30</v>
      </c>
      <c r="J12">
        <v>0</v>
      </c>
    </row>
    <row r="13" spans="1:10" x14ac:dyDescent="0.25">
      <c r="A13">
        <v>12</v>
      </c>
      <c r="B13" t="s">
        <v>830</v>
      </c>
      <c r="C13">
        <v>5</v>
      </c>
      <c r="D13">
        <v>4</v>
      </c>
      <c r="E13" t="s">
        <v>831</v>
      </c>
      <c r="F13">
        <v>38</v>
      </c>
      <c r="G13">
        <v>86</v>
      </c>
      <c r="H13">
        <v>0</v>
      </c>
      <c r="I13">
        <v>0</v>
      </c>
      <c r="J13">
        <v>0</v>
      </c>
    </row>
    <row r="14" spans="1:10" x14ac:dyDescent="0.25">
      <c r="A14">
        <v>13</v>
      </c>
      <c r="B14" t="s">
        <v>832</v>
      </c>
      <c r="C14">
        <v>6</v>
      </c>
      <c r="D14">
        <v>8</v>
      </c>
      <c r="E14" t="s">
        <v>833</v>
      </c>
      <c r="F14">
        <v>6</v>
      </c>
      <c r="G14">
        <v>24</v>
      </c>
      <c r="H14">
        <v>0</v>
      </c>
      <c r="I14">
        <v>5</v>
      </c>
      <c r="J14">
        <v>0</v>
      </c>
    </row>
    <row r="15" spans="1:10" x14ac:dyDescent="0.25">
      <c r="A15">
        <v>14</v>
      </c>
      <c r="B15" t="s">
        <v>834</v>
      </c>
      <c r="C15">
        <v>6</v>
      </c>
      <c r="D15">
        <v>7</v>
      </c>
      <c r="E15" t="s">
        <v>835</v>
      </c>
      <c r="F15">
        <v>23.25</v>
      </c>
      <c r="G15">
        <v>35</v>
      </c>
      <c r="H15">
        <v>0</v>
      </c>
      <c r="I15">
        <v>0</v>
      </c>
      <c r="J15">
        <v>0</v>
      </c>
    </row>
    <row r="16" spans="1:10" x14ac:dyDescent="0.25">
      <c r="A16">
        <v>15</v>
      </c>
      <c r="B16" t="s">
        <v>836</v>
      </c>
      <c r="C16">
        <v>6</v>
      </c>
      <c r="D16">
        <v>2</v>
      </c>
      <c r="E16" t="s">
        <v>837</v>
      </c>
      <c r="F16">
        <v>15.5</v>
      </c>
      <c r="G16">
        <v>39</v>
      </c>
      <c r="H16">
        <v>0</v>
      </c>
      <c r="I16">
        <v>5</v>
      </c>
      <c r="J16">
        <v>0</v>
      </c>
    </row>
    <row r="17" spans="1:10" x14ac:dyDescent="0.25">
      <c r="A17">
        <v>16</v>
      </c>
      <c r="B17" t="s">
        <v>838</v>
      </c>
      <c r="C17">
        <v>7</v>
      </c>
      <c r="D17">
        <v>3</v>
      </c>
      <c r="E17" t="s">
        <v>839</v>
      </c>
      <c r="F17">
        <v>17.45</v>
      </c>
      <c r="G17">
        <v>29</v>
      </c>
      <c r="H17">
        <v>0</v>
      </c>
      <c r="I17">
        <v>10</v>
      </c>
      <c r="J17">
        <v>0</v>
      </c>
    </row>
    <row r="18" spans="1:10" x14ac:dyDescent="0.25">
      <c r="A18">
        <v>17</v>
      </c>
      <c r="B18" t="s">
        <v>840</v>
      </c>
      <c r="C18">
        <v>7</v>
      </c>
      <c r="D18">
        <v>6</v>
      </c>
      <c r="E18" t="s">
        <v>841</v>
      </c>
      <c r="F18">
        <v>39</v>
      </c>
      <c r="G18">
        <v>0</v>
      </c>
      <c r="H18">
        <v>0</v>
      </c>
      <c r="I18">
        <v>0</v>
      </c>
      <c r="J18">
        <v>1</v>
      </c>
    </row>
    <row r="19" spans="1:10" x14ac:dyDescent="0.25">
      <c r="A19">
        <v>18</v>
      </c>
      <c r="B19" t="s">
        <v>842</v>
      </c>
      <c r="C19">
        <v>7</v>
      </c>
      <c r="D19">
        <v>8</v>
      </c>
      <c r="E19" t="s">
        <v>843</v>
      </c>
      <c r="F19">
        <v>62.5</v>
      </c>
      <c r="G19">
        <v>42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 t="s">
        <v>844</v>
      </c>
      <c r="C20">
        <v>8</v>
      </c>
      <c r="D20">
        <v>3</v>
      </c>
      <c r="E20" t="s">
        <v>845</v>
      </c>
      <c r="F20">
        <v>9.1999999999999993</v>
      </c>
      <c r="G20">
        <v>25</v>
      </c>
      <c r="H20">
        <v>0</v>
      </c>
      <c r="I20">
        <v>5</v>
      </c>
      <c r="J20">
        <v>0</v>
      </c>
    </row>
    <row r="21" spans="1:10" x14ac:dyDescent="0.25">
      <c r="A21">
        <v>20</v>
      </c>
      <c r="B21" t="s">
        <v>846</v>
      </c>
      <c r="C21">
        <v>8</v>
      </c>
      <c r="D21">
        <v>3</v>
      </c>
      <c r="E21" t="s">
        <v>847</v>
      </c>
      <c r="F21">
        <v>81</v>
      </c>
      <c r="G21">
        <v>40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 t="s">
        <v>848</v>
      </c>
      <c r="C22">
        <v>8</v>
      </c>
      <c r="D22">
        <v>3</v>
      </c>
      <c r="E22" t="s">
        <v>849</v>
      </c>
      <c r="F22">
        <v>10</v>
      </c>
      <c r="G22">
        <v>3</v>
      </c>
      <c r="H22">
        <v>40</v>
      </c>
      <c r="I22">
        <v>5</v>
      </c>
      <c r="J22">
        <v>0</v>
      </c>
    </row>
    <row r="23" spans="1:10" x14ac:dyDescent="0.25">
      <c r="A23">
        <v>22</v>
      </c>
      <c r="B23" t="s">
        <v>850</v>
      </c>
      <c r="C23">
        <v>9</v>
      </c>
      <c r="D23">
        <v>5</v>
      </c>
      <c r="E23" t="s">
        <v>851</v>
      </c>
      <c r="F23">
        <v>21</v>
      </c>
      <c r="G23">
        <v>104</v>
      </c>
      <c r="H23">
        <v>0</v>
      </c>
      <c r="I23">
        <v>25</v>
      </c>
      <c r="J23">
        <v>0</v>
      </c>
    </row>
    <row r="24" spans="1:10" x14ac:dyDescent="0.25">
      <c r="A24">
        <v>23</v>
      </c>
      <c r="B24" t="s">
        <v>852</v>
      </c>
      <c r="C24">
        <v>9</v>
      </c>
      <c r="D24">
        <v>5</v>
      </c>
      <c r="E24" t="s">
        <v>853</v>
      </c>
      <c r="F24">
        <v>9</v>
      </c>
      <c r="G24">
        <v>61</v>
      </c>
      <c r="H24">
        <v>0</v>
      </c>
      <c r="I24">
        <v>25</v>
      </c>
      <c r="J24">
        <v>0</v>
      </c>
    </row>
    <row r="25" spans="1:10" x14ac:dyDescent="0.25">
      <c r="A25">
        <v>24</v>
      </c>
      <c r="B25" t="s">
        <v>854</v>
      </c>
      <c r="C25">
        <v>10</v>
      </c>
      <c r="D25">
        <v>1</v>
      </c>
      <c r="E25" t="s">
        <v>855</v>
      </c>
      <c r="F25">
        <v>4.5</v>
      </c>
      <c r="G25">
        <v>20</v>
      </c>
      <c r="H25">
        <v>0</v>
      </c>
      <c r="I25">
        <v>0</v>
      </c>
      <c r="J25">
        <v>1</v>
      </c>
    </row>
    <row r="26" spans="1:10" x14ac:dyDescent="0.25">
      <c r="A26">
        <v>25</v>
      </c>
      <c r="B26" t="s">
        <v>856</v>
      </c>
      <c r="C26">
        <v>11</v>
      </c>
      <c r="D26">
        <v>3</v>
      </c>
      <c r="E26" t="s">
        <v>857</v>
      </c>
      <c r="F26">
        <v>14</v>
      </c>
      <c r="G26">
        <v>76</v>
      </c>
      <c r="H26">
        <v>0</v>
      </c>
      <c r="I26">
        <v>30</v>
      </c>
      <c r="J26">
        <v>0</v>
      </c>
    </row>
    <row r="27" spans="1:10" x14ac:dyDescent="0.25">
      <c r="A27">
        <v>26</v>
      </c>
      <c r="B27" t="s">
        <v>858</v>
      </c>
      <c r="C27">
        <v>11</v>
      </c>
      <c r="D27">
        <v>3</v>
      </c>
      <c r="E27" t="s">
        <v>859</v>
      </c>
      <c r="F27">
        <v>31.23</v>
      </c>
      <c r="G27">
        <v>15</v>
      </c>
      <c r="H27">
        <v>0</v>
      </c>
      <c r="I27">
        <v>0</v>
      </c>
      <c r="J27">
        <v>0</v>
      </c>
    </row>
    <row r="28" spans="1:10" x14ac:dyDescent="0.25">
      <c r="A28">
        <v>27</v>
      </c>
      <c r="B28" t="s">
        <v>860</v>
      </c>
      <c r="C28">
        <v>11</v>
      </c>
      <c r="D28">
        <v>3</v>
      </c>
      <c r="E28" t="s">
        <v>861</v>
      </c>
      <c r="F28">
        <v>43.9</v>
      </c>
      <c r="G28">
        <v>49</v>
      </c>
      <c r="H28">
        <v>0</v>
      </c>
      <c r="I28">
        <v>30</v>
      </c>
      <c r="J28">
        <v>0</v>
      </c>
    </row>
    <row r="29" spans="1:10" x14ac:dyDescent="0.25">
      <c r="A29">
        <v>28</v>
      </c>
      <c r="B29" t="s">
        <v>862</v>
      </c>
      <c r="C29">
        <v>12</v>
      </c>
      <c r="D29">
        <v>7</v>
      </c>
      <c r="E29" t="s">
        <v>863</v>
      </c>
      <c r="F29">
        <v>45.6</v>
      </c>
      <c r="G29">
        <v>26</v>
      </c>
      <c r="H29">
        <v>0</v>
      </c>
      <c r="I29">
        <v>0</v>
      </c>
      <c r="J29">
        <v>1</v>
      </c>
    </row>
    <row r="30" spans="1:10" x14ac:dyDescent="0.25">
      <c r="A30">
        <v>29</v>
      </c>
      <c r="B30" t="s">
        <v>864</v>
      </c>
      <c r="C30">
        <v>12</v>
      </c>
      <c r="D30">
        <v>6</v>
      </c>
      <c r="E30" t="s">
        <v>865</v>
      </c>
      <c r="F30">
        <v>123.79</v>
      </c>
      <c r="G30">
        <v>0</v>
      </c>
      <c r="H30">
        <v>0</v>
      </c>
      <c r="I30">
        <v>0</v>
      </c>
      <c r="J30">
        <v>1</v>
      </c>
    </row>
    <row r="31" spans="1:10" x14ac:dyDescent="0.25">
      <c r="A31">
        <v>30</v>
      </c>
      <c r="B31" t="s">
        <v>866</v>
      </c>
      <c r="C31">
        <v>13</v>
      </c>
      <c r="D31">
        <v>8</v>
      </c>
      <c r="E31" t="s">
        <v>867</v>
      </c>
      <c r="F31">
        <v>25.89</v>
      </c>
      <c r="G31">
        <v>10</v>
      </c>
      <c r="H31">
        <v>0</v>
      </c>
      <c r="I31">
        <v>15</v>
      </c>
      <c r="J31">
        <v>0</v>
      </c>
    </row>
    <row r="32" spans="1:10" x14ac:dyDescent="0.25">
      <c r="A32">
        <v>31</v>
      </c>
      <c r="B32" t="s">
        <v>868</v>
      </c>
      <c r="C32">
        <v>14</v>
      </c>
      <c r="D32">
        <v>4</v>
      </c>
      <c r="E32" t="s">
        <v>869</v>
      </c>
      <c r="F32">
        <v>12.5</v>
      </c>
      <c r="G32">
        <v>0</v>
      </c>
      <c r="H32">
        <v>70</v>
      </c>
      <c r="I32">
        <v>20</v>
      </c>
      <c r="J32">
        <v>0</v>
      </c>
    </row>
    <row r="33" spans="1:10" x14ac:dyDescent="0.25">
      <c r="A33">
        <v>32</v>
      </c>
      <c r="B33" t="s">
        <v>870</v>
      </c>
      <c r="C33">
        <v>14</v>
      </c>
      <c r="D33">
        <v>4</v>
      </c>
      <c r="E33" t="s">
        <v>871</v>
      </c>
      <c r="F33">
        <v>32</v>
      </c>
      <c r="G33">
        <v>9</v>
      </c>
      <c r="H33">
        <v>40</v>
      </c>
      <c r="I33">
        <v>25</v>
      </c>
      <c r="J33">
        <v>0</v>
      </c>
    </row>
    <row r="34" spans="1:10" x14ac:dyDescent="0.25">
      <c r="A34">
        <v>33</v>
      </c>
      <c r="B34" t="s">
        <v>872</v>
      </c>
      <c r="C34">
        <v>15</v>
      </c>
      <c r="D34">
        <v>4</v>
      </c>
      <c r="E34" t="s">
        <v>873</v>
      </c>
      <c r="F34">
        <v>2.5</v>
      </c>
      <c r="G34">
        <v>112</v>
      </c>
      <c r="H34">
        <v>0</v>
      </c>
      <c r="I34">
        <v>20</v>
      </c>
      <c r="J34">
        <v>0</v>
      </c>
    </row>
    <row r="35" spans="1:10" x14ac:dyDescent="0.25">
      <c r="A35">
        <v>34</v>
      </c>
      <c r="B35" t="s">
        <v>874</v>
      </c>
      <c r="C35">
        <v>16</v>
      </c>
      <c r="D35">
        <v>1</v>
      </c>
      <c r="E35" t="s">
        <v>811</v>
      </c>
      <c r="F35">
        <v>14</v>
      </c>
      <c r="G35">
        <v>111</v>
      </c>
      <c r="H35">
        <v>0</v>
      </c>
      <c r="I35">
        <v>15</v>
      </c>
      <c r="J35">
        <v>0</v>
      </c>
    </row>
    <row r="36" spans="1:10" x14ac:dyDescent="0.25">
      <c r="A36">
        <v>35</v>
      </c>
      <c r="B36" t="s">
        <v>875</v>
      </c>
      <c r="C36">
        <v>16</v>
      </c>
      <c r="D36">
        <v>1</v>
      </c>
      <c r="E36" t="s">
        <v>811</v>
      </c>
      <c r="F36">
        <v>18</v>
      </c>
      <c r="G36">
        <v>20</v>
      </c>
      <c r="H36">
        <v>0</v>
      </c>
      <c r="I36">
        <v>15</v>
      </c>
      <c r="J36">
        <v>0</v>
      </c>
    </row>
    <row r="37" spans="1:10" x14ac:dyDescent="0.25">
      <c r="A37">
        <v>36</v>
      </c>
      <c r="B37" t="s">
        <v>876</v>
      </c>
      <c r="C37">
        <v>17</v>
      </c>
      <c r="D37">
        <v>8</v>
      </c>
      <c r="E37" t="s">
        <v>877</v>
      </c>
      <c r="F37">
        <v>19</v>
      </c>
      <c r="G37">
        <v>112</v>
      </c>
      <c r="H37">
        <v>0</v>
      </c>
      <c r="I37">
        <v>20</v>
      </c>
      <c r="J37">
        <v>0</v>
      </c>
    </row>
    <row r="38" spans="1:10" x14ac:dyDescent="0.25">
      <c r="A38">
        <v>37</v>
      </c>
      <c r="B38" t="s">
        <v>878</v>
      </c>
      <c r="C38">
        <v>17</v>
      </c>
      <c r="D38">
        <v>8</v>
      </c>
      <c r="E38" t="s">
        <v>879</v>
      </c>
      <c r="F38">
        <v>26</v>
      </c>
      <c r="G38">
        <v>11</v>
      </c>
      <c r="H38">
        <v>50</v>
      </c>
      <c r="I38">
        <v>25</v>
      </c>
      <c r="J38">
        <v>0</v>
      </c>
    </row>
    <row r="39" spans="1:10" x14ac:dyDescent="0.25">
      <c r="A39">
        <v>38</v>
      </c>
      <c r="B39" t="s">
        <v>880</v>
      </c>
      <c r="C39">
        <v>18</v>
      </c>
      <c r="D39">
        <v>1</v>
      </c>
      <c r="E39" t="s">
        <v>881</v>
      </c>
      <c r="F39">
        <v>263.5</v>
      </c>
      <c r="G39">
        <v>17</v>
      </c>
      <c r="H39">
        <v>0</v>
      </c>
      <c r="I39">
        <v>15</v>
      </c>
      <c r="J39">
        <v>0</v>
      </c>
    </row>
    <row r="40" spans="1:10" x14ac:dyDescent="0.25">
      <c r="A40">
        <v>39</v>
      </c>
      <c r="B40" t="s">
        <v>882</v>
      </c>
      <c r="C40">
        <v>18</v>
      </c>
      <c r="D40">
        <v>1</v>
      </c>
      <c r="E40" t="s">
        <v>883</v>
      </c>
      <c r="F40">
        <v>18</v>
      </c>
      <c r="G40">
        <v>69</v>
      </c>
      <c r="H40">
        <v>0</v>
      </c>
      <c r="I40">
        <v>5</v>
      </c>
      <c r="J40">
        <v>0</v>
      </c>
    </row>
    <row r="41" spans="1:10" x14ac:dyDescent="0.25">
      <c r="A41">
        <v>40</v>
      </c>
      <c r="B41" t="s">
        <v>884</v>
      </c>
      <c r="C41">
        <v>19</v>
      </c>
      <c r="D41">
        <v>8</v>
      </c>
      <c r="E41" t="s">
        <v>885</v>
      </c>
      <c r="F41">
        <v>18.399999999999999</v>
      </c>
      <c r="G41">
        <v>123</v>
      </c>
      <c r="H41">
        <v>0</v>
      </c>
      <c r="I41">
        <v>30</v>
      </c>
      <c r="J41">
        <v>0</v>
      </c>
    </row>
    <row r="42" spans="1:10" x14ac:dyDescent="0.25">
      <c r="A42">
        <v>41</v>
      </c>
      <c r="B42" t="s">
        <v>886</v>
      </c>
      <c r="C42">
        <v>19</v>
      </c>
      <c r="D42">
        <v>8</v>
      </c>
      <c r="E42" t="s">
        <v>887</v>
      </c>
      <c r="F42">
        <v>9.65</v>
      </c>
      <c r="G42">
        <v>85</v>
      </c>
      <c r="H42">
        <v>0</v>
      </c>
      <c r="I42">
        <v>10</v>
      </c>
      <c r="J42">
        <v>0</v>
      </c>
    </row>
    <row r="43" spans="1:10" x14ac:dyDescent="0.25">
      <c r="A43">
        <v>42</v>
      </c>
      <c r="B43" t="s">
        <v>888</v>
      </c>
      <c r="C43">
        <v>20</v>
      </c>
      <c r="D43">
        <v>5</v>
      </c>
      <c r="E43" t="s">
        <v>889</v>
      </c>
      <c r="F43">
        <v>14</v>
      </c>
      <c r="G43">
        <v>26</v>
      </c>
      <c r="H43">
        <v>0</v>
      </c>
      <c r="I43">
        <v>0</v>
      </c>
      <c r="J43">
        <v>1</v>
      </c>
    </row>
    <row r="44" spans="1:10" x14ac:dyDescent="0.25">
      <c r="A44">
        <v>43</v>
      </c>
      <c r="B44" t="s">
        <v>890</v>
      </c>
      <c r="C44">
        <v>20</v>
      </c>
      <c r="D44">
        <v>1</v>
      </c>
      <c r="E44" t="s">
        <v>891</v>
      </c>
      <c r="F44">
        <v>46</v>
      </c>
      <c r="G44">
        <v>17</v>
      </c>
      <c r="H44">
        <v>10</v>
      </c>
      <c r="I44">
        <v>25</v>
      </c>
      <c r="J44">
        <v>0</v>
      </c>
    </row>
    <row r="45" spans="1:10" x14ac:dyDescent="0.25">
      <c r="A45">
        <v>44</v>
      </c>
      <c r="B45" t="s">
        <v>892</v>
      </c>
      <c r="C45">
        <v>20</v>
      </c>
      <c r="D45">
        <v>2</v>
      </c>
      <c r="E45" t="s">
        <v>893</v>
      </c>
      <c r="F45">
        <v>19.45</v>
      </c>
      <c r="G45">
        <v>27</v>
      </c>
      <c r="H45">
        <v>0</v>
      </c>
      <c r="I45">
        <v>15</v>
      </c>
      <c r="J45">
        <v>0</v>
      </c>
    </row>
    <row r="46" spans="1:10" x14ac:dyDescent="0.25">
      <c r="A46">
        <v>45</v>
      </c>
      <c r="B46" t="s">
        <v>894</v>
      </c>
      <c r="C46">
        <v>21</v>
      </c>
      <c r="D46">
        <v>8</v>
      </c>
      <c r="E46" t="s">
        <v>895</v>
      </c>
      <c r="F46">
        <v>9.5</v>
      </c>
      <c r="G46">
        <v>5</v>
      </c>
      <c r="H46">
        <v>70</v>
      </c>
      <c r="I46">
        <v>15</v>
      </c>
      <c r="J46">
        <v>0</v>
      </c>
    </row>
    <row r="47" spans="1:10" x14ac:dyDescent="0.25">
      <c r="A47">
        <v>46</v>
      </c>
      <c r="B47" t="s">
        <v>896</v>
      </c>
      <c r="C47">
        <v>21</v>
      </c>
      <c r="D47">
        <v>8</v>
      </c>
      <c r="E47" t="s">
        <v>897</v>
      </c>
      <c r="F47">
        <v>12</v>
      </c>
      <c r="G47">
        <v>95</v>
      </c>
      <c r="H47">
        <v>0</v>
      </c>
      <c r="I47">
        <v>0</v>
      </c>
      <c r="J47">
        <v>0</v>
      </c>
    </row>
    <row r="48" spans="1:10" x14ac:dyDescent="0.25">
      <c r="A48">
        <v>47</v>
      </c>
      <c r="B48" t="s">
        <v>898</v>
      </c>
      <c r="C48">
        <v>22</v>
      </c>
      <c r="D48">
        <v>3</v>
      </c>
      <c r="E48" t="s">
        <v>899</v>
      </c>
      <c r="F48">
        <v>9.5</v>
      </c>
      <c r="G48">
        <v>36</v>
      </c>
      <c r="H48">
        <v>0</v>
      </c>
      <c r="I48">
        <v>0</v>
      </c>
      <c r="J48">
        <v>0</v>
      </c>
    </row>
    <row r="49" spans="1:10" x14ac:dyDescent="0.25">
      <c r="A49">
        <v>48</v>
      </c>
      <c r="B49" t="s">
        <v>900</v>
      </c>
      <c r="C49">
        <v>22</v>
      </c>
      <c r="D49">
        <v>3</v>
      </c>
      <c r="E49" t="s">
        <v>901</v>
      </c>
      <c r="F49">
        <v>12.75</v>
      </c>
      <c r="G49">
        <v>15</v>
      </c>
      <c r="H49">
        <v>70</v>
      </c>
      <c r="I49">
        <v>25</v>
      </c>
      <c r="J49">
        <v>0</v>
      </c>
    </row>
    <row r="50" spans="1:10" x14ac:dyDescent="0.25">
      <c r="A50">
        <v>49</v>
      </c>
      <c r="B50" t="s">
        <v>902</v>
      </c>
      <c r="C50">
        <v>23</v>
      </c>
      <c r="D50">
        <v>3</v>
      </c>
      <c r="E50" t="s">
        <v>903</v>
      </c>
      <c r="F50">
        <v>20</v>
      </c>
      <c r="G50">
        <v>10</v>
      </c>
      <c r="H50">
        <v>60</v>
      </c>
      <c r="I50">
        <v>15</v>
      </c>
      <c r="J50">
        <v>0</v>
      </c>
    </row>
    <row r="51" spans="1:10" x14ac:dyDescent="0.25">
      <c r="A51">
        <v>50</v>
      </c>
      <c r="B51" t="s">
        <v>904</v>
      </c>
      <c r="C51">
        <v>23</v>
      </c>
      <c r="D51">
        <v>3</v>
      </c>
      <c r="E51" t="s">
        <v>905</v>
      </c>
      <c r="F51">
        <v>16.25</v>
      </c>
      <c r="G51">
        <v>65</v>
      </c>
      <c r="H51">
        <v>0</v>
      </c>
      <c r="I51">
        <v>30</v>
      </c>
      <c r="J51">
        <v>0</v>
      </c>
    </row>
    <row r="52" spans="1:10" x14ac:dyDescent="0.25">
      <c r="A52">
        <v>51</v>
      </c>
      <c r="B52" t="s">
        <v>906</v>
      </c>
      <c r="C52">
        <v>24</v>
      </c>
      <c r="D52">
        <v>7</v>
      </c>
      <c r="E52" t="s">
        <v>907</v>
      </c>
      <c r="F52">
        <v>53</v>
      </c>
      <c r="G52">
        <v>20</v>
      </c>
      <c r="H52">
        <v>0</v>
      </c>
      <c r="I52">
        <v>10</v>
      </c>
      <c r="J52">
        <v>0</v>
      </c>
    </row>
    <row r="53" spans="1:10" x14ac:dyDescent="0.25">
      <c r="A53">
        <v>52</v>
      </c>
      <c r="B53" t="s">
        <v>908</v>
      </c>
      <c r="C53">
        <v>24</v>
      </c>
      <c r="D53">
        <v>5</v>
      </c>
      <c r="E53" t="s">
        <v>909</v>
      </c>
      <c r="F53">
        <v>7</v>
      </c>
      <c r="G53">
        <v>38</v>
      </c>
      <c r="H53">
        <v>0</v>
      </c>
      <c r="I53">
        <v>25</v>
      </c>
      <c r="J53">
        <v>0</v>
      </c>
    </row>
    <row r="54" spans="1:10" x14ac:dyDescent="0.25">
      <c r="A54">
        <v>53</v>
      </c>
      <c r="B54" t="s">
        <v>910</v>
      </c>
      <c r="C54">
        <v>24</v>
      </c>
      <c r="D54">
        <v>6</v>
      </c>
      <c r="E54" t="s">
        <v>911</v>
      </c>
      <c r="F54">
        <v>32.799999999999997</v>
      </c>
      <c r="G54">
        <v>0</v>
      </c>
      <c r="H54">
        <v>0</v>
      </c>
      <c r="I54">
        <v>0</v>
      </c>
      <c r="J54">
        <v>1</v>
      </c>
    </row>
    <row r="55" spans="1:10" x14ac:dyDescent="0.25">
      <c r="A55">
        <v>54</v>
      </c>
      <c r="B55" t="s">
        <v>912</v>
      </c>
      <c r="C55">
        <v>25</v>
      </c>
      <c r="D55">
        <v>6</v>
      </c>
      <c r="E55" t="s">
        <v>913</v>
      </c>
      <c r="F55">
        <v>7.45</v>
      </c>
      <c r="G55">
        <v>21</v>
      </c>
      <c r="H55">
        <v>0</v>
      </c>
      <c r="I55">
        <v>10</v>
      </c>
      <c r="J55">
        <v>0</v>
      </c>
    </row>
    <row r="56" spans="1:10" x14ac:dyDescent="0.25">
      <c r="A56">
        <v>55</v>
      </c>
      <c r="B56" t="s">
        <v>914</v>
      </c>
      <c r="C56">
        <v>25</v>
      </c>
      <c r="D56">
        <v>6</v>
      </c>
      <c r="E56" t="s">
        <v>915</v>
      </c>
      <c r="F56">
        <v>24</v>
      </c>
      <c r="G56">
        <v>115</v>
      </c>
      <c r="H56">
        <v>0</v>
      </c>
      <c r="I56">
        <v>20</v>
      </c>
      <c r="J56">
        <v>0</v>
      </c>
    </row>
    <row r="57" spans="1:10" x14ac:dyDescent="0.25">
      <c r="A57">
        <v>56</v>
      </c>
      <c r="B57" t="s">
        <v>916</v>
      </c>
      <c r="C57">
        <v>26</v>
      </c>
      <c r="D57">
        <v>5</v>
      </c>
      <c r="E57" t="s">
        <v>917</v>
      </c>
      <c r="F57">
        <v>38</v>
      </c>
      <c r="G57">
        <v>21</v>
      </c>
      <c r="H57">
        <v>10</v>
      </c>
      <c r="I57">
        <v>30</v>
      </c>
      <c r="J57">
        <v>0</v>
      </c>
    </row>
    <row r="58" spans="1:10" x14ac:dyDescent="0.25">
      <c r="A58">
        <v>57</v>
      </c>
      <c r="B58" t="s">
        <v>918</v>
      </c>
      <c r="C58">
        <v>26</v>
      </c>
      <c r="D58">
        <v>5</v>
      </c>
      <c r="E58" t="s">
        <v>917</v>
      </c>
      <c r="F58">
        <v>19.5</v>
      </c>
      <c r="G58">
        <v>36</v>
      </c>
      <c r="H58">
        <v>0</v>
      </c>
      <c r="I58">
        <v>20</v>
      </c>
      <c r="J58">
        <v>0</v>
      </c>
    </row>
    <row r="59" spans="1:10" x14ac:dyDescent="0.25">
      <c r="A59">
        <v>58</v>
      </c>
      <c r="B59" t="s">
        <v>919</v>
      </c>
      <c r="C59">
        <v>27</v>
      </c>
      <c r="D59">
        <v>8</v>
      </c>
      <c r="E59" t="s">
        <v>920</v>
      </c>
      <c r="F59">
        <v>13.25</v>
      </c>
      <c r="G59">
        <v>62</v>
      </c>
      <c r="H59">
        <v>0</v>
      </c>
      <c r="I59">
        <v>20</v>
      </c>
      <c r="J59">
        <v>0</v>
      </c>
    </row>
    <row r="60" spans="1:10" x14ac:dyDescent="0.25">
      <c r="A60">
        <v>59</v>
      </c>
      <c r="B60" t="s">
        <v>921</v>
      </c>
      <c r="C60">
        <v>28</v>
      </c>
      <c r="D60">
        <v>4</v>
      </c>
      <c r="E60" t="s">
        <v>922</v>
      </c>
      <c r="F60">
        <v>55</v>
      </c>
      <c r="G60">
        <v>79</v>
      </c>
      <c r="H60">
        <v>0</v>
      </c>
      <c r="I60">
        <v>0</v>
      </c>
      <c r="J60">
        <v>0</v>
      </c>
    </row>
    <row r="61" spans="1:10" x14ac:dyDescent="0.25">
      <c r="A61">
        <v>60</v>
      </c>
      <c r="B61" t="s">
        <v>923</v>
      </c>
      <c r="C61">
        <v>28</v>
      </c>
      <c r="D61">
        <v>4</v>
      </c>
      <c r="E61" t="s">
        <v>924</v>
      </c>
      <c r="F61">
        <v>34</v>
      </c>
      <c r="G61">
        <v>19</v>
      </c>
      <c r="H61">
        <v>0</v>
      </c>
      <c r="I61">
        <v>0</v>
      </c>
      <c r="J61">
        <v>0</v>
      </c>
    </row>
    <row r="62" spans="1:10" x14ac:dyDescent="0.25">
      <c r="A62">
        <v>61</v>
      </c>
      <c r="B62" t="s">
        <v>925</v>
      </c>
      <c r="C62">
        <v>29</v>
      </c>
      <c r="D62">
        <v>2</v>
      </c>
      <c r="E62" t="s">
        <v>926</v>
      </c>
      <c r="F62">
        <v>28.5</v>
      </c>
      <c r="G62">
        <v>113</v>
      </c>
      <c r="H62">
        <v>0</v>
      </c>
      <c r="I62">
        <v>25</v>
      </c>
      <c r="J62">
        <v>0</v>
      </c>
    </row>
    <row r="63" spans="1:10" x14ac:dyDescent="0.25">
      <c r="A63">
        <v>62</v>
      </c>
      <c r="B63" t="s">
        <v>927</v>
      </c>
      <c r="C63">
        <v>29</v>
      </c>
      <c r="D63">
        <v>3</v>
      </c>
      <c r="E63" t="s">
        <v>928</v>
      </c>
      <c r="F63">
        <v>49.3</v>
      </c>
      <c r="G63">
        <v>17</v>
      </c>
      <c r="H63">
        <v>0</v>
      </c>
      <c r="I63">
        <v>0</v>
      </c>
      <c r="J63">
        <v>0</v>
      </c>
    </row>
    <row r="64" spans="1:10" x14ac:dyDescent="0.25">
      <c r="A64">
        <v>63</v>
      </c>
      <c r="B64" t="s">
        <v>929</v>
      </c>
      <c r="C64">
        <v>7</v>
      </c>
      <c r="D64">
        <v>2</v>
      </c>
      <c r="E64" t="s">
        <v>930</v>
      </c>
      <c r="F64">
        <v>43.9</v>
      </c>
      <c r="G64">
        <v>24</v>
      </c>
      <c r="H64">
        <v>0</v>
      </c>
      <c r="I64">
        <v>5</v>
      </c>
      <c r="J64">
        <v>0</v>
      </c>
    </row>
    <row r="65" spans="1:10" x14ac:dyDescent="0.25">
      <c r="A65">
        <v>64</v>
      </c>
      <c r="B65" t="s">
        <v>931</v>
      </c>
      <c r="C65">
        <v>12</v>
      </c>
      <c r="D65">
        <v>5</v>
      </c>
      <c r="E65" t="s">
        <v>932</v>
      </c>
      <c r="F65">
        <v>33.25</v>
      </c>
      <c r="G65">
        <v>22</v>
      </c>
      <c r="H65">
        <v>80</v>
      </c>
      <c r="I65">
        <v>30</v>
      </c>
      <c r="J65">
        <v>0</v>
      </c>
    </row>
    <row r="66" spans="1:10" x14ac:dyDescent="0.25">
      <c r="A66">
        <v>65</v>
      </c>
      <c r="B66" t="s">
        <v>933</v>
      </c>
      <c r="C66">
        <v>2</v>
      </c>
      <c r="D66">
        <v>2</v>
      </c>
      <c r="E66" t="s">
        <v>934</v>
      </c>
      <c r="F66">
        <v>21.05</v>
      </c>
      <c r="G66">
        <v>76</v>
      </c>
      <c r="H66">
        <v>0</v>
      </c>
      <c r="I66">
        <v>0</v>
      </c>
      <c r="J66">
        <v>0</v>
      </c>
    </row>
    <row r="67" spans="1:10" x14ac:dyDescent="0.25">
      <c r="A67">
        <v>66</v>
      </c>
      <c r="B67" t="s">
        <v>935</v>
      </c>
      <c r="C67">
        <v>2</v>
      </c>
      <c r="D67">
        <v>2</v>
      </c>
      <c r="E67" t="s">
        <v>936</v>
      </c>
      <c r="F67">
        <v>17</v>
      </c>
      <c r="G67">
        <v>4</v>
      </c>
      <c r="H67">
        <v>100</v>
      </c>
      <c r="I67">
        <v>20</v>
      </c>
      <c r="J67">
        <v>0</v>
      </c>
    </row>
    <row r="68" spans="1:10" x14ac:dyDescent="0.25">
      <c r="A68">
        <v>67</v>
      </c>
      <c r="B68" t="s">
        <v>937</v>
      </c>
      <c r="C68">
        <v>16</v>
      </c>
      <c r="D68">
        <v>1</v>
      </c>
      <c r="E68" t="s">
        <v>811</v>
      </c>
      <c r="F68">
        <v>14</v>
      </c>
      <c r="G68">
        <v>52</v>
      </c>
      <c r="H68">
        <v>0</v>
      </c>
      <c r="I68">
        <v>10</v>
      </c>
      <c r="J68">
        <v>0</v>
      </c>
    </row>
    <row r="69" spans="1:10" x14ac:dyDescent="0.25">
      <c r="A69">
        <v>68</v>
      </c>
      <c r="B69" t="s">
        <v>938</v>
      </c>
      <c r="C69">
        <v>8</v>
      </c>
      <c r="D69">
        <v>3</v>
      </c>
      <c r="E69" t="s">
        <v>939</v>
      </c>
      <c r="F69">
        <v>12.5</v>
      </c>
      <c r="G69">
        <v>6</v>
      </c>
      <c r="H69">
        <v>10</v>
      </c>
      <c r="I69">
        <v>15</v>
      </c>
      <c r="J69">
        <v>0</v>
      </c>
    </row>
    <row r="70" spans="1:10" x14ac:dyDescent="0.25">
      <c r="A70">
        <v>69</v>
      </c>
      <c r="B70" t="s">
        <v>940</v>
      </c>
      <c r="C70">
        <v>15</v>
      </c>
      <c r="D70">
        <v>4</v>
      </c>
      <c r="E70" t="s">
        <v>941</v>
      </c>
      <c r="F70">
        <v>36</v>
      </c>
      <c r="G70">
        <v>26</v>
      </c>
      <c r="H70">
        <v>0</v>
      </c>
      <c r="I70">
        <v>15</v>
      </c>
      <c r="J70">
        <v>0</v>
      </c>
    </row>
    <row r="71" spans="1:10" x14ac:dyDescent="0.25">
      <c r="A71">
        <v>70</v>
      </c>
      <c r="B71" t="s">
        <v>942</v>
      </c>
      <c r="C71">
        <v>7</v>
      </c>
      <c r="D71">
        <v>1</v>
      </c>
      <c r="E71" t="s">
        <v>943</v>
      </c>
      <c r="F71">
        <v>15</v>
      </c>
      <c r="G71">
        <v>15</v>
      </c>
      <c r="H71">
        <v>10</v>
      </c>
      <c r="I71">
        <v>30</v>
      </c>
      <c r="J71">
        <v>0</v>
      </c>
    </row>
    <row r="72" spans="1:10" x14ac:dyDescent="0.25">
      <c r="A72">
        <v>71</v>
      </c>
      <c r="B72" t="s">
        <v>944</v>
      </c>
      <c r="C72">
        <v>15</v>
      </c>
      <c r="D72">
        <v>4</v>
      </c>
      <c r="E72" t="s">
        <v>831</v>
      </c>
      <c r="F72">
        <v>21.5</v>
      </c>
      <c r="G72">
        <v>26</v>
      </c>
      <c r="H72">
        <v>0</v>
      </c>
      <c r="I72">
        <v>0</v>
      </c>
      <c r="J72">
        <v>0</v>
      </c>
    </row>
    <row r="73" spans="1:10" x14ac:dyDescent="0.25">
      <c r="A73">
        <v>72</v>
      </c>
      <c r="B73" t="s">
        <v>945</v>
      </c>
      <c r="C73">
        <v>14</v>
      </c>
      <c r="D73">
        <v>4</v>
      </c>
      <c r="E73" t="s">
        <v>871</v>
      </c>
      <c r="F73">
        <v>34.799999999999997</v>
      </c>
      <c r="G73">
        <v>14</v>
      </c>
      <c r="H73">
        <v>0</v>
      </c>
      <c r="I73">
        <v>0</v>
      </c>
      <c r="J73">
        <v>0</v>
      </c>
    </row>
    <row r="74" spans="1:10" x14ac:dyDescent="0.25">
      <c r="A74">
        <v>73</v>
      </c>
      <c r="B74" t="s">
        <v>946</v>
      </c>
      <c r="C74">
        <v>17</v>
      </c>
      <c r="D74">
        <v>8</v>
      </c>
      <c r="E74" t="s">
        <v>947</v>
      </c>
      <c r="F74">
        <v>15</v>
      </c>
      <c r="G74">
        <v>101</v>
      </c>
      <c r="H74">
        <v>0</v>
      </c>
      <c r="I74">
        <v>5</v>
      </c>
      <c r="J74">
        <v>0</v>
      </c>
    </row>
    <row r="75" spans="1:10" x14ac:dyDescent="0.25">
      <c r="A75">
        <v>74</v>
      </c>
      <c r="B75" t="s">
        <v>948</v>
      </c>
      <c r="C75">
        <v>4</v>
      </c>
      <c r="D75">
        <v>7</v>
      </c>
      <c r="E75" t="s">
        <v>922</v>
      </c>
      <c r="F75">
        <v>10</v>
      </c>
      <c r="G75">
        <v>4</v>
      </c>
      <c r="H75">
        <v>20</v>
      </c>
      <c r="I75">
        <v>5</v>
      </c>
      <c r="J75">
        <v>0</v>
      </c>
    </row>
    <row r="76" spans="1:10" x14ac:dyDescent="0.25">
      <c r="A76">
        <v>75</v>
      </c>
      <c r="B76" t="s">
        <v>949</v>
      </c>
      <c r="C76">
        <v>12</v>
      </c>
      <c r="D76">
        <v>1</v>
      </c>
      <c r="E76" t="s">
        <v>950</v>
      </c>
      <c r="F76">
        <v>7.75</v>
      </c>
      <c r="G76">
        <v>125</v>
      </c>
      <c r="H76">
        <v>0</v>
      </c>
      <c r="I76">
        <v>25</v>
      </c>
      <c r="J76">
        <v>0</v>
      </c>
    </row>
    <row r="77" spans="1:10" x14ac:dyDescent="0.25">
      <c r="A77">
        <v>76</v>
      </c>
      <c r="B77" t="s">
        <v>951</v>
      </c>
      <c r="C77">
        <v>23</v>
      </c>
      <c r="D77">
        <v>1</v>
      </c>
      <c r="E77" t="s">
        <v>952</v>
      </c>
      <c r="F77">
        <v>18</v>
      </c>
      <c r="G77">
        <v>57</v>
      </c>
      <c r="H77">
        <v>0</v>
      </c>
      <c r="I77">
        <v>20</v>
      </c>
      <c r="J77">
        <v>0</v>
      </c>
    </row>
    <row r="78" spans="1:10" x14ac:dyDescent="0.25">
      <c r="A78">
        <v>77</v>
      </c>
      <c r="B78" t="s">
        <v>953</v>
      </c>
      <c r="C78">
        <v>12</v>
      </c>
      <c r="D78">
        <v>2</v>
      </c>
      <c r="E78" t="s">
        <v>954</v>
      </c>
      <c r="F78">
        <v>13</v>
      </c>
      <c r="G78">
        <v>32</v>
      </c>
      <c r="H78">
        <v>0</v>
      </c>
      <c r="I78">
        <v>15</v>
      </c>
      <c r="J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3"/>
  <sheetViews>
    <sheetView workbookViewId="0"/>
  </sheetViews>
  <sheetFormatPr defaultRowHeight="15" x14ac:dyDescent="0.25"/>
  <cols>
    <col min="1" max="1" width="19.7109375" customWidth="1"/>
    <col min="2" max="2" width="23.7109375" customWidth="1"/>
  </cols>
  <sheetData>
    <row r="1" spans="1:78" x14ac:dyDescent="0.25">
      <c r="A1" t="s">
        <v>775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</row>
    <row r="2" spans="1:78" x14ac:dyDescent="0.25">
      <c r="A2" t="s">
        <v>801</v>
      </c>
      <c r="B2" t="s">
        <v>808</v>
      </c>
      <c r="C2" t="s">
        <v>810</v>
      </c>
      <c r="D2" t="s">
        <v>812</v>
      </c>
      <c r="E2" t="s">
        <v>814</v>
      </c>
      <c r="F2" t="s">
        <v>816</v>
      </c>
      <c r="G2" t="s">
        <v>818</v>
      </c>
      <c r="H2" t="s">
        <v>820</v>
      </c>
      <c r="I2" t="s">
        <v>822</v>
      </c>
      <c r="J2" t="s">
        <v>824</v>
      </c>
      <c r="K2" t="s">
        <v>826</v>
      </c>
      <c r="L2" t="s">
        <v>828</v>
      </c>
      <c r="M2" t="s">
        <v>830</v>
      </c>
      <c r="N2" t="s">
        <v>832</v>
      </c>
      <c r="O2" t="s">
        <v>834</v>
      </c>
      <c r="P2" t="s">
        <v>836</v>
      </c>
      <c r="Q2" t="s">
        <v>838</v>
      </c>
      <c r="R2" t="s">
        <v>840</v>
      </c>
      <c r="S2" t="s">
        <v>842</v>
      </c>
      <c r="T2" t="s">
        <v>844</v>
      </c>
      <c r="U2" t="s">
        <v>846</v>
      </c>
      <c r="V2" t="s">
        <v>848</v>
      </c>
      <c r="W2" t="s">
        <v>850</v>
      </c>
      <c r="X2" t="s">
        <v>852</v>
      </c>
      <c r="Y2" t="s">
        <v>854</v>
      </c>
      <c r="Z2" t="s">
        <v>856</v>
      </c>
      <c r="AA2" t="s">
        <v>858</v>
      </c>
      <c r="AB2" t="s">
        <v>860</v>
      </c>
      <c r="AC2" t="s">
        <v>862</v>
      </c>
      <c r="AD2" t="s">
        <v>864</v>
      </c>
      <c r="AE2" t="s">
        <v>866</v>
      </c>
      <c r="AF2" t="s">
        <v>868</v>
      </c>
      <c r="AG2" t="s">
        <v>870</v>
      </c>
      <c r="AH2" t="s">
        <v>872</v>
      </c>
      <c r="AI2" t="s">
        <v>874</v>
      </c>
      <c r="AJ2" t="s">
        <v>875</v>
      </c>
      <c r="AK2" t="s">
        <v>876</v>
      </c>
      <c r="AL2" t="s">
        <v>878</v>
      </c>
      <c r="AM2" t="s">
        <v>880</v>
      </c>
      <c r="AN2" t="s">
        <v>882</v>
      </c>
      <c r="AO2" t="s">
        <v>884</v>
      </c>
      <c r="AP2" t="s">
        <v>886</v>
      </c>
      <c r="AQ2" t="s">
        <v>888</v>
      </c>
      <c r="AR2" t="s">
        <v>890</v>
      </c>
      <c r="AS2" t="s">
        <v>892</v>
      </c>
      <c r="AT2" t="s">
        <v>894</v>
      </c>
      <c r="AU2" t="s">
        <v>896</v>
      </c>
      <c r="AV2" t="s">
        <v>898</v>
      </c>
      <c r="AW2" t="s">
        <v>900</v>
      </c>
      <c r="AX2" t="s">
        <v>902</v>
      </c>
      <c r="AY2" t="s">
        <v>904</v>
      </c>
      <c r="AZ2" t="s">
        <v>906</v>
      </c>
      <c r="BA2" t="s">
        <v>908</v>
      </c>
      <c r="BB2" t="s">
        <v>910</v>
      </c>
      <c r="BC2" t="s">
        <v>912</v>
      </c>
      <c r="BD2" t="s">
        <v>914</v>
      </c>
      <c r="BE2" t="s">
        <v>916</v>
      </c>
      <c r="BF2" t="s">
        <v>918</v>
      </c>
      <c r="BG2" t="s">
        <v>919</v>
      </c>
      <c r="BH2" t="s">
        <v>921</v>
      </c>
      <c r="BI2" t="s">
        <v>923</v>
      </c>
      <c r="BJ2" t="s">
        <v>925</v>
      </c>
      <c r="BK2" t="s">
        <v>927</v>
      </c>
      <c r="BL2" t="s">
        <v>929</v>
      </c>
      <c r="BM2" t="s">
        <v>931</v>
      </c>
      <c r="BN2" t="s">
        <v>933</v>
      </c>
      <c r="BO2" t="s">
        <v>935</v>
      </c>
      <c r="BP2" t="s">
        <v>937</v>
      </c>
      <c r="BQ2" t="s">
        <v>938</v>
      </c>
      <c r="BR2" t="s">
        <v>940</v>
      </c>
      <c r="BS2" t="s">
        <v>942</v>
      </c>
      <c r="BT2" t="s">
        <v>944</v>
      </c>
      <c r="BU2" t="s">
        <v>945</v>
      </c>
      <c r="BV2" t="s">
        <v>946</v>
      </c>
      <c r="BW2" t="s">
        <v>948</v>
      </c>
      <c r="BX2" t="s">
        <v>949</v>
      </c>
      <c r="BY2" t="s">
        <v>951</v>
      </c>
      <c r="BZ2" t="s">
        <v>953</v>
      </c>
    </row>
    <row r="3" spans="1:78" x14ac:dyDescent="0.25">
      <c r="A3" t="s">
        <v>802</v>
      </c>
      <c r="B3">
        <v>1</v>
      </c>
      <c r="C3">
        <v>1</v>
      </c>
      <c r="D3">
        <v>1</v>
      </c>
      <c r="E3">
        <v>2</v>
      </c>
      <c r="F3">
        <v>2</v>
      </c>
      <c r="G3">
        <v>3</v>
      </c>
      <c r="H3">
        <v>3</v>
      </c>
      <c r="I3">
        <v>3</v>
      </c>
      <c r="J3">
        <v>4</v>
      </c>
      <c r="K3">
        <v>4</v>
      </c>
      <c r="L3">
        <v>5</v>
      </c>
      <c r="M3">
        <v>5</v>
      </c>
      <c r="N3">
        <v>6</v>
      </c>
      <c r="O3">
        <v>6</v>
      </c>
      <c r="P3">
        <v>6</v>
      </c>
      <c r="Q3">
        <v>7</v>
      </c>
      <c r="R3">
        <v>7</v>
      </c>
      <c r="S3">
        <v>7</v>
      </c>
      <c r="T3">
        <v>8</v>
      </c>
      <c r="U3">
        <v>8</v>
      </c>
      <c r="V3">
        <v>8</v>
      </c>
      <c r="W3">
        <v>9</v>
      </c>
      <c r="X3">
        <v>9</v>
      </c>
      <c r="Y3">
        <v>10</v>
      </c>
      <c r="Z3">
        <v>11</v>
      </c>
      <c r="AA3">
        <v>11</v>
      </c>
      <c r="AB3">
        <v>11</v>
      </c>
      <c r="AC3">
        <v>12</v>
      </c>
      <c r="AD3">
        <v>12</v>
      </c>
      <c r="AE3">
        <v>13</v>
      </c>
      <c r="AF3">
        <v>14</v>
      </c>
      <c r="AG3">
        <v>14</v>
      </c>
      <c r="AH3">
        <v>15</v>
      </c>
      <c r="AI3">
        <v>16</v>
      </c>
      <c r="AJ3">
        <v>16</v>
      </c>
      <c r="AK3">
        <v>17</v>
      </c>
      <c r="AL3">
        <v>17</v>
      </c>
      <c r="AM3">
        <v>18</v>
      </c>
      <c r="AN3">
        <v>18</v>
      </c>
      <c r="AO3">
        <v>19</v>
      </c>
      <c r="AP3">
        <v>19</v>
      </c>
      <c r="AQ3">
        <v>20</v>
      </c>
      <c r="AR3">
        <v>20</v>
      </c>
      <c r="AS3">
        <v>20</v>
      </c>
      <c r="AT3">
        <v>21</v>
      </c>
      <c r="AU3">
        <v>21</v>
      </c>
      <c r="AV3">
        <v>22</v>
      </c>
      <c r="AW3">
        <v>22</v>
      </c>
      <c r="AX3">
        <v>23</v>
      </c>
      <c r="AY3">
        <v>23</v>
      </c>
      <c r="AZ3">
        <v>24</v>
      </c>
      <c r="BA3">
        <v>24</v>
      </c>
      <c r="BB3">
        <v>24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28</v>
      </c>
      <c r="BI3">
        <v>28</v>
      </c>
      <c r="BJ3">
        <v>29</v>
      </c>
      <c r="BK3">
        <v>29</v>
      </c>
      <c r="BL3">
        <v>7</v>
      </c>
      <c r="BM3">
        <v>12</v>
      </c>
      <c r="BN3">
        <v>2</v>
      </c>
      <c r="BO3">
        <v>2</v>
      </c>
      <c r="BP3">
        <v>16</v>
      </c>
      <c r="BQ3">
        <v>8</v>
      </c>
      <c r="BR3">
        <v>15</v>
      </c>
      <c r="BS3">
        <v>7</v>
      </c>
      <c r="BT3">
        <v>15</v>
      </c>
      <c r="BU3">
        <v>14</v>
      </c>
      <c r="BV3">
        <v>17</v>
      </c>
      <c r="BW3">
        <v>4</v>
      </c>
      <c r="BX3">
        <v>12</v>
      </c>
      <c r="BY3">
        <v>23</v>
      </c>
      <c r="BZ3">
        <v>12</v>
      </c>
    </row>
    <row r="4" spans="1:78" x14ac:dyDescent="0.25">
      <c r="A4" t="s">
        <v>0</v>
      </c>
      <c r="B4">
        <v>1</v>
      </c>
      <c r="C4">
        <v>1</v>
      </c>
      <c r="D4">
        <v>2</v>
      </c>
      <c r="E4">
        <v>2</v>
      </c>
      <c r="F4">
        <v>2</v>
      </c>
      <c r="G4">
        <v>2</v>
      </c>
      <c r="H4">
        <v>7</v>
      </c>
      <c r="I4">
        <v>2</v>
      </c>
      <c r="J4">
        <v>6</v>
      </c>
      <c r="K4">
        <v>8</v>
      </c>
      <c r="L4">
        <v>4</v>
      </c>
      <c r="M4">
        <v>4</v>
      </c>
      <c r="N4">
        <v>8</v>
      </c>
      <c r="O4">
        <v>7</v>
      </c>
      <c r="P4">
        <v>2</v>
      </c>
      <c r="Q4">
        <v>3</v>
      </c>
      <c r="R4">
        <v>6</v>
      </c>
      <c r="S4">
        <v>8</v>
      </c>
      <c r="T4">
        <v>3</v>
      </c>
      <c r="U4">
        <v>3</v>
      </c>
      <c r="V4">
        <v>3</v>
      </c>
      <c r="W4">
        <v>5</v>
      </c>
      <c r="X4">
        <v>5</v>
      </c>
      <c r="Y4">
        <v>1</v>
      </c>
      <c r="Z4">
        <v>3</v>
      </c>
      <c r="AA4">
        <v>3</v>
      </c>
      <c r="AB4">
        <v>3</v>
      </c>
      <c r="AC4">
        <v>7</v>
      </c>
      <c r="AD4">
        <v>6</v>
      </c>
      <c r="AE4">
        <v>8</v>
      </c>
      <c r="AF4">
        <v>4</v>
      </c>
      <c r="AG4">
        <v>4</v>
      </c>
      <c r="AH4">
        <v>4</v>
      </c>
      <c r="AI4">
        <v>1</v>
      </c>
      <c r="AJ4">
        <v>1</v>
      </c>
      <c r="AK4">
        <v>8</v>
      </c>
      <c r="AL4">
        <v>8</v>
      </c>
      <c r="AM4">
        <v>1</v>
      </c>
      <c r="AN4">
        <v>1</v>
      </c>
      <c r="AO4">
        <v>8</v>
      </c>
      <c r="AP4">
        <v>8</v>
      </c>
      <c r="AQ4">
        <v>5</v>
      </c>
      <c r="AR4">
        <v>1</v>
      </c>
      <c r="AS4">
        <v>2</v>
      </c>
      <c r="AT4">
        <v>8</v>
      </c>
      <c r="AU4">
        <v>8</v>
      </c>
      <c r="AV4">
        <v>3</v>
      </c>
      <c r="AW4">
        <v>3</v>
      </c>
      <c r="AX4">
        <v>3</v>
      </c>
      <c r="AY4">
        <v>3</v>
      </c>
      <c r="AZ4">
        <v>7</v>
      </c>
      <c r="BA4">
        <v>5</v>
      </c>
      <c r="BB4">
        <v>6</v>
      </c>
      <c r="BC4">
        <v>6</v>
      </c>
      <c r="BD4">
        <v>6</v>
      </c>
      <c r="BE4">
        <v>5</v>
      </c>
      <c r="BF4">
        <v>5</v>
      </c>
      <c r="BG4">
        <v>8</v>
      </c>
      <c r="BH4">
        <v>4</v>
      </c>
      <c r="BI4">
        <v>4</v>
      </c>
      <c r="BJ4">
        <v>2</v>
      </c>
      <c r="BK4">
        <v>3</v>
      </c>
      <c r="BL4">
        <v>2</v>
      </c>
      <c r="BM4">
        <v>5</v>
      </c>
      <c r="BN4">
        <v>2</v>
      </c>
      <c r="BO4">
        <v>2</v>
      </c>
      <c r="BP4">
        <v>1</v>
      </c>
      <c r="BQ4">
        <v>3</v>
      </c>
      <c r="BR4">
        <v>4</v>
      </c>
      <c r="BS4">
        <v>1</v>
      </c>
      <c r="BT4">
        <v>4</v>
      </c>
      <c r="BU4">
        <v>4</v>
      </c>
      <c r="BV4">
        <v>8</v>
      </c>
      <c r="BW4">
        <v>7</v>
      </c>
      <c r="BX4">
        <v>1</v>
      </c>
      <c r="BY4">
        <v>1</v>
      </c>
      <c r="BZ4">
        <v>2</v>
      </c>
    </row>
    <row r="5" spans="1:78" x14ac:dyDescent="0.25">
      <c r="A5" t="s">
        <v>803</v>
      </c>
      <c r="B5" t="s">
        <v>809</v>
      </c>
      <c r="C5" t="s">
        <v>811</v>
      </c>
      <c r="D5" t="s">
        <v>813</v>
      </c>
      <c r="E5" t="s">
        <v>815</v>
      </c>
      <c r="F5" t="s">
        <v>817</v>
      </c>
      <c r="G5" t="s">
        <v>819</v>
      </c>
      <c r="H5" t="s">
        <v>821</v>
      </c>
      <c r="I5" t="s">
        <v>823</v>
      </c>
      <c r="J5" t="s">
        <v>825</v>
      </c>
      <c r="K5" t="s">
        <v>827</v>
      </c>
      <c r="L5" t="s">
        <v>829</v>
      </c>
      <c r="M5" t="s">
        <v>831</v>
      </c>
      <c r="N5" t="s">
        <v>833</v>
      </c>
      <c r="O5" t="s">
        <v>835</v>
      </c>
      <c r="P5" t="s">
        <v>837</v>
      </c>
      <c r="Q5" t="s">
        <v>839</v>
      </c>
      <c r="R5" t="s">
        <v>841</v>
      </c>
      <c r="S5" t="s">
        <v>843</v>
      </c>
      <c r="T5" t="s">
        <v>845</v>
      </c>
      <c r="U5" t="s">
        <v>847</v>
      </c>
      <c r="V5" t="s">
        <v>849</v>
      </c>
      <c r="W5" t="s">
        <v>851</v>
      </c>
      <c r="X5" t="s">
        <v>853</v>
      </c>
      <c r="Y5" t="s">
        <v>855</v>
      </c>
      <c r="Z5" t="s">
        <v>857</v>
      </c>
      <c r="AA5" t="s">
        <v>859</v>
      </c>
      <c r="AB5" t="s">
        <v>861</v>
      </c>
      <c r="AC5" t="s">
        <v>863</v>
      </c>
      <c r="AD5" t="s">
        <v>865</v>
      </c>
      <c r="AE5" t="s">
        <v>867</v>
      </c>
      <c r="AF5" t="s">
        <v>869</v>
      </c>
      <c r="AG5" t="s">
        <v>871</v>
      </c>
      <c r="AH5" t="s">
        <v>873</v>
      </c>
      <c r="AI5" t="s">
        <v>811</v>
      </c>
      <c r="AJ5" t="s">
        <v>811</v>
      </c>
      <c r="AK5" t="s">
        <v>877</v>
      </c>
      <c r="AL5" t="s">
        <v>879</v>
      </c>
      <c r="AM5" t="s">
        <v>881</v>
      </c>
      <c r="AN5" t="s">
        <v>883</v>
      </c>
      <c r="AO5" t="s">
        <v>885</v>
      </c>
      <c r="AP5" t="s">
        <v>887</v>
      </c>
      <c r="AQ5" t="s">
        <v>889</v>
      </c>
      <c r="AR5" t="s">
        <v>891</v>
      </c>
      <c r="AS5" t="s">
        <v>893</v>
      </c>
      <c r="AT5" t="s">
        <v>895</v>
      </c>
      <c r="AU5" t="s">
        <v>897</v>
      </c>
      <c r="AV5" t="s">
        <v>899</v>
      </c>
      <c r="AW5" t="s">
        <v>901</v>
      </c>
      <c r="AX5" t="s">
        <v>903</v>
      </c>
      <c r="AY5" t="s">
        <v>905</v>
      </c>
      <c r="AZ5" t="s">
        <v>907</v>
      </c>
      <c r="BA5" t="s">
        <v>909</v>
      </c>
      <c r="BB5" t="s">
        <v>911</v>
      </c>
      <c r="BC5" t="s">
        <v>913</v>
      </c>
      <c r="BD5" t="s">
        <v>915</v>
      </c>
      <c r="BE5" t="s">
        <v>917</v>
      </c>
      <c r="BF5" t="s">
        <v>917</v>
      </c>
      <c r="BG5" t="s">
        <v>920</v>
      </c>
      <c r="BH5" t="s">
        <v>922</v>
      </c>
      <c r="BI5" t="s">
        <v>924</v>
      </c>
      <c r="BJ5" t="s">
        <v>926</v>
      </c>
      <c r="BK5" t="s">
        <v>928</v>
      </c>
      <c r="BL5" t="s">
        <v>930</v>
      </c>
      <c r="BM5" t="s">
        <v>932</v>
      </c>
      <c r="BN5" t="s">
        <v>934</v>
      </c>
      <c r="BO5" t="s">
        <v>936</v>
      </c>
      <c r="BP5" t="s">
        <v>811</v>
      </c>
      <c r="BQ5" t="s">
        <v>939</v>
      </c>
      <c r="BR5" t="s">
        <v>941</v>
      </c>
      <c r="BS5" t="s">
        <v>943</v>
      </c>
      <c r="BT5" t="s">
        <v>831</v>
      </c>
      <c r="BU5" t="s">
        <v>871</v>
      </c>
      <c r="BV5" t="s">
        <v>947</v>
      </c>
      <c r="BW5" t="s">
        <v>922</v>
      </c>
      <c r="BX5" t="s">
        <v>950</v>
      </c>
      <c r="BY5" t="s">
        <v>952</v>
      </c>
      <c r="BZ5" t="s">
        <v>954</v>
      </c>
    </row>
    <row r="6" spans="1:78" x14ac:dyDescent="0.25">
      <c r="A6" t="s">
        <v>776</v>
      </c>
      <c r="B6">
        <v>18</v>
      </c>
      <c r="C6">
        <v>19</v>
      </c>
      <c r="D6">
        <v>10</v>
      </c>
      <c r="E6">
        <v>22</v>
      </c>
      <c r="F6">
        <v>21.35</v>
      </c>
      <c r="G6">
        <v>25</v>
      </c>
      <c r="H6">
        <v>30</v>
      </c>
      <c r="I6">
        <v>40</v>
      </c>
      <c r="J6">
        <v>97</v>
      </c>
      <c r="K6">
        <v>31</v>
      </c>
      <c r="L6">
        <v>21</v>
      </c>
      <c r="M6">
        <v>38</v>
      </c>
      <c r="N6">
        <v>6</v>
      </c>
      <c r="O6">
        <v>23.25</v>
      </c>
      <c r="P6">
        <v>15.5</v>
      </c>
      <c r="Q6">
        <v>17.45</v>
      </c>
      <c r="R6">
        <v>39</v>
      </c>
      <c r="S6">
        <v>62.5</v>
      </c>
      <c r="T6">
        <v>9.1999999999999993</v>
      </c>
      <c r="U6">
        <v>81</v>
      </c>
      <c r="V6">
        <v>10</v>
      </c>
      <c r="W6">
        <v>21</v>
      </c>
      <c r="X6">
        <v>9</v>
      </c>
      <c r="Y6">
        <v>4.5</v>
      </c>
      <c r="Z6">
        <v>14</v>
      </c>
      <c r="AA6">
        <v>31.23</v>
      </c>
      <c r="AB6">
        <v>43.9</v>
      </c>
      <c r="AC6">
        <v>45.6</v>
      </c>
      <c r="AD6">
        <v>123.79</v>
      </c>
      <c r="AE6">
        <v>25.89</v>
      </c>
      <c r="AF6">
        <v>12.5</v>
      </c>
      <c r="AG6">
        <v>32</v>
      </c>
      <c r="AH6">
        <v>2.5</v>
      </c>
      <c r="AI6">
        <v>14</v>
      </c>
      <c r="AJ6">
        <v>18</v>
      </c>
      <c r="AK6">
        <v>19</v>
      </c>
      <c r="AL6">
        <v>26</v>
      </c>
      <c r="AM6">
        <v>263.5</v>
      </c>
      <c r="AN6">
        <v>18</v>
      </c>
      <c r="AO6">
        <v>18.399999999999999</v>
      </c>
      <c r="AP6">
        <v>9.65</v>
      </c>
      <c r="AQ6">
        <v>14</v>
      </c>
      <c r="AR6">
        <v>46</v>
      </c>
      <c r="AS6">
        <v>19.45</v>
      </c>
      <c r="AT6">
        <v>9.5</v>
      </c>
      <c r="AU6">
        <v>12</v>
      </c>
      <c r="AV6">
        <v>9.5</v>
      </c>
      <c r="AW6">
        <v>12.75</v>
      </c>
      <c r="AX6">
        <v>20</v>
      </c>
      <c r="AY6">
        <v>16.25</v>
      </c>
      <c r="AZ6">
        <v>53</v>
      </c>
      <c r="BA6">
        <v>7</v>
      </c>
      <c r="BB6">
        <v>32.799999999999997</v>
      </c>
      <c r="BC6">
        <v>7.45</v>
      </c>
      <c r="BD6">
        <v>24</v>
      </c>
      <c r="BE6">
        <v>38</v>
      </c>
      <c r="BF6">
        <v>19.5</v>
      </c>
      <c r="BG6">
        <v>13.25</v>
      </c>
      <c r="BH6">
        <v>55</v>
      </c>
      <c r="BI6">
        <v>34</v>
      </c>
      <c r="BJ6">
        <v>28.5</v>
      </c>
      <c r="BK6">
        <v>49.3</v>
      </c>
      <c r="BL6">
        <v>43.9</v>
      </c>
      <c r="BM6">
        <v>33.25</v>
      </c>
      <c r="BN6">
        <v>21.05</v>
      </c>
      <c r="BO6">
        <v>17</v>
      </c>
      <c r="BP6">
        <v>14</v>
      </c>
      <c r="BQ6">
        <v>12.5</v>
      </c>
      <c r="BR6">
        <v>36</v>
      </c>
      <c r="BS6">
        <v>15</v>
      </c>
      <c r="BT6">
        <v>21.5</v>
      </c>
      <c r="BU6">
        <v>34.799999999999997</v>
      </c>
      <c r="BV6">
        <v>15</v>
      </c>
      <c r="BW6">
        <v>10</v>
      </c>
      <c r="BX6">
        <v>7.75</v>
      </c>
      <c r="BY6">
        <v>18</v>
      </c>
      <c r="BZ6">
        <v>13</v>
      </c>
    </row>
    <row r="7" spans="1:78" x14ac:dyDescent="0.25">
      <c r="A7" t="s">
        <v>804</v>
      </c>
      <c r="B7">
        <v>39</v>
      </c>
      <c r="C7">
        <v>17</v>
      </c>
      <c r="D7">
        <v>13</v>
      </c>
      <c r="E7">
        <v>53</v>
      </c>
      <c r="F7">
        <v>0</v>
      </c>
      <c r="G7">
        <v>120</v>
      </c>
      <c r="H7">
        <v>15</v>
      </c>
      <c r="I7">
        <v>6</v>
      </c>
      <c r="J7">
        <v>29</v>
      </c>
      <c r="K7">
        <v>31</v>
      </c>
      <c r="L7">
        <v>22</v>
      </c>
      <c r="M7">
        <v>86</v>
      </c>
      <c r="N7">
        <v>24</v>
      </c>
      <c r="O7">
        <v>35</v>
      </c>
      <c r="P7">
        <v>39</v>
      </c>
      <c r="Q7">
        <v>29</v>
      </c>
      <c r="R7">
        <v>0</v>
      </c>
      <c r="S7">
        <v>42</v>
      </c>
      <c r="T7">
        <v>25</v>
      </c>
      <c r="U7">
        <v>40</v>
      </c>
      <c r="V7">
        <v>3</v>
      </c>
      <c r="W7">
        <v>104</v>
      </c>
      <c r="X7">
        <v>61</v>
      </c>
      <c r="Y7">
        <v>20</v>
      </c>
      <c r="Z7">
        <v>76</v>
      </c>
      <c r="AA7">
        <v>15</v>
      </c>
      <c r="AB7">
        <v>49</v>
      </c>
      <c r="AC7">
        <v>26</v>
      </c>
      <c r="AD7">
        <v>0</v>
      </c>
      <c r="AE7">
        <v>10</v>
      </c>
      <c r="AF7">
        <v>0</v>
      </c>
      <c r="AG7">
        <v>9</v>
      </c>
      <c r="AH7">
        <v>112</v>
      </c>
      <c r="AI7">
        <v>111</v>
      </c>
      <c r="AJ7">
        <v>20</v>
      </c>
      <c r="AK7">
        <v>112</v>
      </c>
      <c r="AL7">
        <v>11</v>
      </c>
      <c r="AM7">
        <v>17</v>
      </c>
      <c r="AN7">
        <v>69</v>
      </c>
      <c r="AO7">
        <v>123</v>
      </c>
      <c r="AP7">
        <v>85</v>
      </c>
      <c r="AQ7">
        <v>26</v>
      </c>
      <c r="AR7">
        <v>17</v>
      </c>
      <c r="AS7">
        <v>27</v>
      </c>
      <c r="AT7">
        <v>5</v>
      </c>
      <c r="AU7">
        <v>95</v>
      </c>
      <c r="AV7">
        <v>36</v>
      </c>
      <c r="AW7">
        <v>15</v>
      </c>
      <c r="AX7">
        <v>10</v>
      </c>
      <c r="AY7">
        <v>65</v>
      </c>
      <c r="AZ7">
        <v>20</v>
      </c>
      <c r="BA7">
        <v>38</v>
      </c>
      <c r="BB7">
        <v>0</v>
      </c>
      <c r="BC7">
        <v>21</v>
      </c>
      <c r="BD7">
        <v>115</v>
      </c>
      <c r="BE7">
        <v>21</v>
      </c>
      <c r="BF7">
        <v>36</v>
      </c>
      <c r="BG7">
        <v>62</v>
      </c>
      <c r="BH7">
        <v>79</v>
      </c>
      <c r="BI7">
        <v>19</v>
      </c>
      <c r="BJ7">
        <v>113</v>
      </c>
      <c r="BK7">
        <v>17</v>
      </c>
      <c r="BL7">
        <v>24</v>
      </c>
      <c r="BM7">
        <v>22</v>
      </c>
      <c r="BN7">
        <v>76</v>
      </c>
      <c r="BO7">
        <v>4</v>
      </c>
      <c r="BP7">
        <v>52</v>
      </c>
      <c r="BQ7">
        <v>6</v>
      </c>
      <c r="BR7">
        <v>26</v>
      </c>
      <c r="BS7">
        <v>15</v>
      </c>
      <c r="BT7">
        <v>26</v>
      </c>
      <c r="BU7">
        <v>14</v>
      </c>
      <c r="BV7">
        <v>101</v>
      </c>
      <c r="BW7">
        <v>4</v>
      </c>
      <c r="BX7">
        <v>125</v>
      </c>
      <c r="BY7">
        <v>57</v>
      </c>
      <c r="BZ7">
        <v>32</v>
      </c>
    </row>
    <row r="8" spans="1:78" x14ac:dyDescent="0.25">
      <c r="A8" t="s">
        <v>805</v>
      </c>
      <c r="B8">
        <v>0</v>
      </c>
      <c r="C8">
        <v>40</v>
      </c>
      <c r="D8">
        <v>70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70</v>
      </c>
      <c r="AG8">
        <v>40</v>
      </c>
      <c r="AH8">
        <v>0</v>
      </c>
      <c r="AI8">
        <v>0</v>
      </c>
      <c r="AJ8">
        <v>0</v>
      </c>
      <c r="AK8">
        <v>0</v>
      </c>
      <c r="AL8">
        <v>50</v>
      </c>
      <c r="AM8">
        <v>0</v>
      </c>
      <c r="AN8">
        <v>0</v>
      </c>
      <c r="AO8">
        <v>0</v>
      </c>
      <c r="AP8">
        <v>0</v>
      </c>
      <c r="AQ8">
        <v>0</v>
      </c>
      <c r="AR8">
        <v>10</v>
      </c>
      <c r="AS8">
        <v>0</v>
      </c>
      <c r="AT8">
        <v>70</v>
      </c>
      <c r="AU8">
        <v>0</v>
      </c>
      <c r="AV8">
        <v>0</v>
      </c>
      <c r="AW8">
        <v>70</v>
      </c>
      <c r="AX8">
        <v>60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80</v>
      </c>
      <c r="BN8">
        <v>0</v>
      </c>
      <c r="BO8">
        <v>100</v>
      </c>
      <c r="BP8">
        <v>0</v>
      </c>
      <c r="BQ8">
        <v>10</v>
      </c>
      <c r="BR8">
        <v>0</v>
      </c>
      <c r="BS8">
        <v>10</v>
      </c>
      <c r="BT8">
        <v>0</v>
      </c>
      <c r="BU8">
        <v>0</v>
      </c>
      <c r="BV8">
        <v>0</v>
      </c>
      <c r="BW8">
        <v>20</v>
      </c>
      <c r="BX8">
        <v>0</v>
      </c>
      <c r="BY8">
        <v>0</v>
      </c>
      <c r="BZ8">
        <v>0</v>
      </c>
    </row>
    <row r="9" spans="1:78" x14ac:dyDescent="0.25">
      <c r="A9" t="s">
        <v>806</v>
      </c>
      <c r="B9">
        <v>10</v>
      </c>
      <c r="C9">
        <v>25</v>
      </c>
      <c r="D9">
        <v>25</v>
      </c>
      <c r="E9">
        <v>0</v>
      </c>
      <c r="F9">
        <v>0</v>
      </c>
      <c r="G9">
        <v>25</v>
      </c>
      <c r="H9">
        <v>10</v>
      </c>
      <c r="I9">
        <v>0</v>
      </c>
      <c r="J9">
        <v>0</v>
      </c>
      <c r="K9">
        <v>0</v>
      </c>
      <c r="L9">
        <v>30</v>
      </c>
      <c r="M9">
        <v>0</v>
      </c>
      <c r="N9">
        <v>5</v>
      </c>
      <c r="O9">
        <v>0</v>
      </c>
      <c r="P9">
        <v>5</v>
      </c>
      <c r="Q9">
        <v>10</v>
      </c>
      <c r="R9">
        <v>0</v>
      </c>
      <c r="S9">
        <v>0</v>
      </c>
      <c r="T9">
        <v>5</v>
      </c>
      <c r="U9">
        <v>0</v>
      </c>
      <c r="V9">
        <v>5</v>
      </c>
      <c r="W9">
        <v>25</v>
      </c>
      <c r="X9">
        <v>25</v>
      </c>
      <c r="Y9">
        <v>0</v>
      </c>
      <c r="Z9">
        <v>30</v>
      </c>
      <c r="AA9">
        <v>0</v>
      </c>
      <c r="AB9">
        <v>30</v>
      </c>
      <c r="AC9">
        <v>0</v>
      </c>
      <c r="AD9">
        <v>0</v>
      </c>
      <c r="AE9">
        <v>15</v>
      </c>
      <c r="AF9">
        <v>20</v>
      </c>
      <c r="AG9">
        <v>25</v>
      </c>
      <c r="AH9">
        <v>20</v>
      </c>
      <c r="AI9">
        <v>15</v>
      </c>
      <c r="AJ9">
        <v>15</v>
      </c>
      <c r="AK9">
        <v>20</v>
      </c>
      <c r="AL9">
        <v>25</v>
      </c>
      <c r="AM9">
        <v>15</v>
      </c>
      <c r="AN9">
        <v>5</v>
      </c>
      <c r="AO9">
        <v>30</v>
      </c>
      <c r="AP9">
        <v>10</v>
      </c>
      <c r="AQ9">
        <v>0</v>
      </c>
      <c r="AR9">
        <v>25</v>
      </c>
      <c r="AS9">
        <v>15</v>
      </c>
      <c r="AT9">
        <v>15</v>
      </c>
      <c r="AU9">
        <v>0</v>
      </c>
      <c r="AV9">
        <v>0</v>
      </c>
      <c r="AW9">
        <v>25</v>
      </c>
      <c r="AX9">
        <v>15</v>
      </c>
      <c r="AY9">
        <v>30</v>
      </c>
      <c r="AZ9">
        <v>10</v>
      </c>
      <c r="BA9">
        <v>25</v>
      </c>
      <c r="BB9">
        <v>0</v>
      </c>
      <c r="BC9">
        <v>10</v>
      </c>
      <c r="BD9">
        <v>20</v>
      </c>
      <c r="BE9">
        <v>30</v>
      </c>
      <c r="BF9">
        <v>20</v>
      </c>
      <c r="BG9">
        <v>20</v>
      </c>
      <c r="BH9">
        <v>0</v>
      </c>
      <c r="BI9">
        <v>0</v>
      </c>
      <c r="BJ9">
        <v>25</v>
      </c>
      <c r="BK9">
        <v>0</v>
      </c>
      <c r="BL9">
        <v>5</v>
      </c>
      <c r="BM9">
        <v>30</v>
      </c>
      <c r="BN9">
        <v>0</v>
      </c>
      <c r="BO9">
        <v>20</v>
      </c>
      <c r="BP9">
        <v>10</v>
      </c>
      <c r="BQ9">
        <v>15</v>
      </c>
      <c r="BR9">
        <v>15</v>
      </c>
      <c r="BS9">
        <v>30</v>
      </c>
      <c r="BT9">
        <v>0</v>
      </c>
      <c r="BU9">
        <v>0</v>
      </c>
      <c r="BV9">
        <v>5</v>
      </c>
      <c r="BW9">
        <v>5</v>
      </c>
      <c r="BX9">
        <v>25</v>
      </c>
      <c r="BY9">
        <v>20</v>
      </c>
      <c r="BZ9">
        <v>15</v>
      </c>
    </row>
    <row r="10" spans="1:78" x14ac:dyDescent="0.25">
      <c r="A10" t="s">
        <v>807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2" spans="1:78" x14ac:dyDescent="0.25">
      <c r="A12" t="s">
        <v>775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  <c r="AF12">
        <v>31</v>
      </c>
      <c r="AG12">
        <v>32</v>
      </c>
      <c r="AH12">
        <v>33</v>
      </c>
      <c r="AI12">
        <v>34</v>
      </c>
      <c r="AJ12">
        <v>35</v>
      </c>
      <c r="AK12">
        <v>36</v>
      </c>
      <c r="AL12">
        <v>37</v>
      </c>
      <c r="AM12">
        <v>38</v>
      </c>
      <c r="AN12">
        <v>39</v>
      </c>
      <c r="AO12">
        <v>40</v>
      </c>
      <c r="AP12">
        <v>41</v>
      </c>
      <c r="AQ12">
        <v>42</v>
      </c>
      <c r="AR12">
        <v>43</v>
      </c>
      <c r="AS12">
        <v>44</v>
      </c>
      <c r="AT12">
        <v>45</v>
      </c>
      <c r="AU12">
        <v>46</v>
      </c>
      <c r="AV12">
        <v>47</v>
      </c>
      <c r="AW12">
        <v>48</v>
      </c>
      <c r="AX12">
        <v>49</v>
      </c>
      <c r="AY12">
        <v>50</v>
      </c>
      <c r="AZ12">
        <v>51</v>
      </c>
      <c r="BA12">
        <v>52</v>
      </c>
      <c r="BB12">
        <v>53</v>
      </c>
      <c r="BC12">
        <v>54</v>
      </c>
      <c r="BD12">
        <v>55</v>
      </c>
      <c r="BE12">
        <v>56</v>
      </c>
      <c r="BF12">
        <v>57</v>
      </c>
      <c r="BG12">
        <v>58</v>
      </c>
      <c r="BH12">
        <v>59</v>
      </c>
      <c r="BI12">
        <v>60</v>
      </c>
      <c r="BJ12">
        <v>61</v>
      </c>
      <c r="BK12">
        <v>62</v>
      </c>
      <c r="BL12">
        <v>63</v>
      </c>
      <c r="BM12">
        <v>64</v>
      </c>
      <c r="BN12">
        <v>65</v>
      </c>
      <c r="BO12">
        <v>66</v>
      </c>
      <c r="BP12">
        <v>67</v>
      </c>
      <c r="BQ12">
        <v>68</v>
      </c>
      <c r="BR12">
        <v>69</v>
      </c>
      <c r="BS12">
        <v>70</v>
      </c>
      <c r="BT12">
        <v>71</v>
      </c>
      <c r="BU12">
        <v>72</v>
      </c>
      <c r="BV12">
        <v>73</v>
      </c>
      <c r="BW12">
        <v>74</v>
      </c>
      <c r="BX12">
        <v>75</v>
      </c>
      <c r="BY12">
        <v>76</v>
      </c>
      <c r="BZ12">
        <v>77</v>
      </c>
    </row>
    <row r="13" spans="1:78" x14ac:dyDescent="0.25">
      <c r="A13" t="s">
        <v>801</v>
      </c>
      <c r="B13" t="str">
        <f>HLOOKUP(B12,1:10,2,TRUE)</f>
        <v>Chai</v>
      </c>
      <c r="C13" t="str">
        <f t="shared" ref="C13:Q13" si="0">HLOOKUP(C12,1:10,2,TRUE)</f>
        <v>Chang</v>
      </c>
      <c r="D13" t="str">
        <f t="shared" si="0"/>
        <v>Aniseed Syrup</v>
      </c>
      <c r="E13" t="str">
        <f t="shared" si="0"/>
        <v>Chef Anton's Cajun Seasoning</v>
      </c>
      <c r="F13" t="str">
        <f t="shared" si="0"/>
        <v>Chef Anton's Gumbo Mix</v>
      </c>
      <c r="G13" t="str">
        <f t="shared" si="0"/>
        <v>Grandma's Boysenberry Spread</v>
      </c>
      <c r="H13" t="str">
        <f t="shared" si="0"/>
        <v>Uncle Bob's Organic Dried Pears</v>
      </c>
      <c r="I13" t="str">
        <f t="shared" si="0"/>
        <v>Northwoods Cranberry Sauce</v>
      </c>
      <c r="J13" t="str">
        <f t="shared" si="0"/>
        <v>Mishi Kobe Niku</v>
      </c>
      <c r="K13" t="str">
        <f t="shared" si="0"/>
        <v>Ikura</v>
      </c>
      <c r="L13" t="str">
        <f t="shared" si="0"/>
        <v>Queso Cabrales</v>
      </c>
      <c r="M13" t="str">
        <f t="shared" si="0"/>
        <v>Queso Manchego La Pastora</v>
      </c>
      <c r="N13" t="str">
        <f t="shared" si="0"/>
        <v>Konbu</v>
      </c>
      <c r="O13" t="str">
        <f t="shared" si="0"/>
        <v>Tofu</v>
      </c>
      <c r="P13" t="str">
        <f t="shared" si="0"/>
        <v>Genen Shouyu</v>
      </c>
      <c r="Q13" t="str">
        <f t="shared" si="0"/>
        <v>Pavlova</v>
      </c>
      <c r="R13" t="str">
        <f t="shared" ref="R13" si="1">HLOOKUP(R12,1:10,2,TRUE)</f>
        <v>Alice Mutton</v>
      </c>
      <c r="S13" t="str">
        <f t="shared" ref="S13" si="2">HLOOKUP(S12,1:10,2,TRUE)</f>
        <v>Carnarvon Tigers</v>
      </c>
      <c r="T13" t="str">
        <f t="shared" ref="T13" si="3">HLOOKUP(T12,1:10,2,TRUE)</f>
        <v>Teatime Chocolate Biscuits</v>
      </c>
      <c r="U13" t="str">
        <f t="shared" ref="U13" si="4">HLOOKUP(U12,1:10,2,TRUE)</f>
        <v>Sir Rodney's Marmalade</v>
      </c>
      <c r="V13" t="str">
        <f t="shared" ref="V13" si="5">HLOOKUP(V12,1:10,2,TRUE)</f>
        <v>Sir Rodney's Scones</v>
      </c>
      <c r="W13" t="str">
        <f t="shared" ref="W13" si="6">HLOOKUP(W12,1:10,2,TRUE)</f>
        <v>Gustaf's Knackebrod</v>
      </c>
      <c r="X13" t="str">
        <f t="shared" ref="X13" si="7">HLOOKUP(X12,1:10,2,TRUE)</f>
        <v>Tunnbrod</v>
      </c>
      <c r="Y13" t="str">
        <f t="shared" ref="Y13" si="8">HLOOKUP(Y12,1:10,2,TRUE)</f>
        <v>Guarana Fantastica</v>
      </c>
      <c r="Z13" t="str">
        <f t="shared" ref="Z13" si="9">HLOOKUP(Z12,1:10,2,TRUE)</f>
        <v>NuNuCa Nu?-Nougat-Creme</v>
      </c>
      <c r="AA13" t="str">
        <f t="shared" ref="AA13" si="10">HLOOKUP(AA12,1:10,2,TRUE)</f>
        <v>Gumbar Gummibarchen</v>
      </c>
      <c r="AB13" t="str">
        <f t="shared" ref="AB13" si="11">HLOOKUP(AB12,1:10,2,TRUE)</f>
        <v>Schoggi Schokolade</v>
      </c>
      <c r="AC13" t="str">
        <f t="shared" ref="AC13" si="12">HLOOKUP(AC12,1:10,2,TRUE)</f>
        <v>Rossle Sauerkraut</v>
      </c>
      <c r="AD13" t="str">
        <f t="shared" ref="AD13" si="13">HLOOKUP(AD12,1:10,2,TRUE)</f>
        <v>Thuringer Rostbratwurst</v>
      </c>
      <c r="AE13" t="str">
        <f t="shared" ref="AE13:AF13" si="14">HLOOKUP(AE12,1:10,2,TRUE)</f>
        <v>Nord-Ost Matjeshering</v>
      </c>
      <c r="AF13" t="str">
        <f t="shared" si="14"/>
        <v>Gorgonzola Telino</v>
      </c>
      <c r="AG13" t="str">
        <f t="shared" ref="AG13" si="15">HLOOKUP(AG12,1:10,2,TRUE)</f>
        <v>Mascarpone Fabioli</v>
      </c>
      <c r="AH13" t="str">
        <f t="shared" ref="AH13" si="16">HLOOKUP(AH12,1:10,2,TRUE)</f>
        <v>Geitost</v>
      </c>
      <c r="AI13" t="str">
        <f t="shared" ref="AI13" si="17">HLOOKUP(AI12,1:10,2,TRUE)</f>
        <v>Sasquatch Ale</v>
      </c>
      <c r="AJ13" t="str">
        <f t="shared" ref="AJ13" si="18">HLOOKUP(AJ12,1:10,2,TRUE)</f>
        <v>Steeleye Stout</v>
      </c>
      <c r="AK13" t="str">
        <f t="shared" ref="AK13" si="19">HLOOKUP(AK12,1:10,2,TRUE)</f>
        <v>Inlagd Sill</v>
      </c>
      <c r="AL13" t="str">
        <f t="shared" ref="AL13" si="20">HLOOKUP(AL12,1:10,2,TRUE)</f>
        <v>Gravad lax</v>
      </c>
      <c r="AM13" t="str">
        <f t="shared" ref="AM13" si="21">HLOOKUP(AM12,1:10,2,TRUE)</f>
        <v>Cote de Blaye</v>
      </c>
      <c r="AN13" t="str">
        <f t="shared" ref="AN13" si="22">HLOOKUP(AN12,1:10,2,TRUE)</f>
        <v>Chartreuse verte</v>
      </c>
      <c r="AO13" t="str">
        <f t="shared" ref="AO13" si="23">HLOOKUP(AO12,1:10,2,TRUE)</f>
        <v>Boston Crab Meat</v>
      </c>
      <c r="AP13" t="str">
        <f t="shared" ref="AP13" si="24">HLOOKUP(AP12,1:10,2,TRUE)</f>
        <v>Jack's New England Clam Chowder</v>
      </c>
      <c r="AQ13" t="str">
        <f t="shared" ref="AQ13" si="25">HLOOKUP(AQ12,1:10,2,TRUE)</f>
        <v>Singaporean Hokkien Fried Mee</v>
      </c>
      <c r="AR13" t="str">
        <f t="shared" ref="AR13" si="26">HLOOKUP(AR12,1:10,2,TRUE)</f>
        <v>Ipoh Coffee</v>
      </c>
      <c r="AS13" t="str">
        <f t="shared" ref="AS13" si="27">HLOOKUP(AS12,1:10,2,TRUE)</f>
        <v>Gula Malacca</v>
      </c>
      <c r="AT13" t="str">
        <f t="shared" ref="AT13:AU13" si="28">HLOOKUP(AT12,1:10,2,TRUE)</f>
        <v>Rogede sild</v>
      </c>
      <c r="AU13" t="str">
        <f t="shared" si="28"/>
        <v>Spegesild</v>
      </c>
      <c r="AV13" t="str">
        <f t="shared" ref="AV13" si="29">HLOOKUP(AV12,1:10,2,TRUE)</f>
        <v>Zaanse koeken</v>
      </c>
      <c r="AW13" t="str">
        <f t="shared" ref="AW13" si="30">HLOOKUP(AW12,1:10,2,TRUE)</f>
        <v>Chocolade</v>
      </c>
      <c r="AX13" t="str">
        <f t="shared" ref="AX13" si="31">HLOOKUP(AX12,1:10,2,TRUE)</f>
        <v>Maxilaku</v>
      </c>
      <c r="AY13" t="str">
        <f t="shared" ref="AY13" si="32">HLOOKUP(AY12,1:10,2,TRUE)</f>
        <v>Valkoinen suklaa</v>
      </c>
      <c r="AZ13" t="str">
        <f t="shared" ref="AZ13" si="33">HLOOKUP(AZ12,1:10,2,TRUE)</f>
        <v>Manjimup Dried Apples</v>
      </c>
      <c r="BA13" t="str">
        <f t="shared" ref="BA13" si="34">HLOOKUP(BA12,1:10,2,TRUE)</f>
        <v>Filo Mix</v>
      </c>
      <c r="BB13" t="str">
        <f t="shared" ref="BB13" si="35">HLOOKUP(BB12,1:10,2,TRUE)</f>
        <v>Perth Pasties</v>
      </c>
      <c r="BC13" t="str">
        <f t="shared" ref="BC13" si="36">HLOOKUP(BC12,1:10,2,TRUE)</f>
        <v>Tourtiere</v>
      </c>
      <c r="BD13" t="str">
        <f t="shared" ref="BD13" si="37">HLOOKUP(BD12,1:10,2,TRUE)</f>
        <v>Pate chinois</v>
      </c>
      <c r="BE13" t="str">
        <f t="shared" ref="BE13" si="38">HLOOKUP(BE12,1:10,2,TRUE)</f>
        <v>Gnocchi di nonna Alice</v>
      </c>
      <c r="BF13" t="str">
        <f t="shared" ref="BF13" si="39">HLOOKUP(BF12,1:10,2,TRUE)</f>
        <v>Ravioli Angelo</v>
      </c>
      <c r="BG13" t="str">
        <f t="shared" ref="BG13" si="40">HLOOKUP(BG12,1:10,2,TRUE)</f>
        <v>Escargots de Bourgogne</v>
      </c>
      <c r="BH13" t="str">
        <f t="shared" ref="BH13" si="41">HLOOKUP(BH12,1:10,2,TRUE)</f>
        <v>Raclette Courdavault</v>
      </c>
      <c r="BI13" t="str">
        <f t="shared" ref="BI13:BJ13" si="42">HLOOKUP(BI12,1:10,2,TRUE)</f>
        <v>Camembert Pierrot</v>
      </c>
      <c r="BJ13" t="str">
        <f t="shared" si="42"/>
        <v>Sirop d'erable</v>
      </c>
      <c r="BK13" t="str">
        <f t="shared" ref="BK13" si="43">HLOOKUP(BK12,1:10,2,TRUE)</f>
        <v>Tarte au sucre</v>
      </c>
      <c r="BL13" t="str">
        <f t="shared" ref="BL13" si="44">HLOOKUP(BL12,1:10,2,TRUE)</f>
        <v>Vegie-spread</v>
      </c>
      <c r="BM13" t="str">
        <f t="shared" ref="BM13" si="45">HLOOKUP(BM12,1:10,2,TRUE)</f>
        <v>Wimmers gute Semmelknodel</v>
      </c>
      <c r="BN13" t="str">
        <f t="shared" ref="BN13" si="46">HLOOKUP(BN12,1:10,2,TRUE)</f>
        <v>Louisiana Fiery Hot Pepper Sauce</v>
      </c>
      <c r="BO13" t="str">
        <f t="shared" ref="BO13" si="47">HLOOKUP(BO12,1:10,2,TRUE)</f>
        <v>Louisiana Hot Spiced Okra</v>
      </c>
      <c r="BP13" t="str">
        <f t="shared" ref="BP13" si="48">HLOOKUP(BP12,1:10,2,TRUE)</f>
        <v>Laughing Lumberjack Lager</v>
      </c>
      <c r="BQ13" t="str">
        <f t="shared" ref="BQ13" si="49">HLOOKUP(BQ12,1:10,2,TRUE)</f>
        <v>Scottish Longbreads</v>
      </c>
      <c r="BR13" t="str">
        <f t="shared" ref="BR13" si="50">HLOOKUP(BR12,1:10,2,TRUE)</f>
        <v>Gudbrandsdalsost</v>
      </c>
      <c r="BS13" t="str">
        <f t="shared" ref="BS13" si="51">HLOOKUP(BS12,1:10,2,TRUE)</f>
        <v>Outback Lager</v>
      </c>
      <c r="BT13" t="str">
        <f t="shared" ref="BT13" si="52">HLOOKUP(BT12,1:10,2,TRUE)</f>
        <v>Flotemysost</v>
      </c>
      <c r="BU13" t="str">
        <f t="shared" ref="BU13" si="53">HLOOKUP(BU12,1:10,2,TRUE)</f>
        <v>Mozzarella di Giovanni</v>
      </c>
      <c r="BV13" t="str">
        <f t="shared" ref="BV13" si="54">HLOOKUP(BV12,1:10,2,TRUE)</f>
        <v>Rod Kaviar</v>
      </c>
      <c r="BW13" t="str">
        <f t="shared" ref="BW13" si="55">HLOOKUP(BW12,1:10,2,TRUE)</f>
        <v>Longlife Tofu</v>
      </c>
      <c r="BX13" t="str">
        <f t="shared" ref="BX13:BY13" si="56">HLOOKUP(BX12,1:10,2,TRUE)</f>
        <v>Rhonbrau Klosterbier</v>
      </c>
      <c r="BY13" t="str">
        <f t="shared" si="56"/>
        <v>Lakkalikoori</v>
      </c>
      <c r="BZ13" t="str">
        <f t="shared" ref="BZ13" si="57">HLOOKUP(BZ12,1:10,2,TRUE)</f>
        <v>Original Frankfurter grune So?e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defaultRowHeight="15" x14ac:dyDescent="0.25"/>
  <cols>
    <col min="1" max="1" width="13" style="6" customWidth="1"/>
    <col min="2" max="2" width="25.85546875" style="7" customWidth="1"/>
    <col min="3" max="3" width="20.85546875" style="7" customWidth="1"/>
    <col min="4" max="4" width="44.28515625" style="5" bestFit="1" customWidth="1"/>
  </cols>
  <sheetData>
    <row r="1" spans="1:4" x14ac:dyDescent="0.25">
      <c r="A1" s="6" t="s">
        <v>955</v>
      </c>
      <c r="B1" s="7" t="s">
        <v>112</v>
      </c>
      <c r="C1" s="7" t="s">
        <v>115</v>
      </c>
      <c r="D1" s="5" t="s">
        <v>1145</v>
      </c>
    </row>
    <row r="2" spans="1:4" x14ac:dyDescent="0.25">
      <c r="A2" s="6">
        <v>1</v>
      </c>
      <c r="B2" s="7" t="s">
        <v>956</v>
      </c>
      <c r="C2" s="7" t="s">
        <v>957</v>
      </c>
      <c r="D2" s="5" t="str">
        <f>CONCATENATE(B2,C2)</f>
        <v>Speedy Express(503) 555-9831</v>
      </c>
    </row>
    <row r="3" spans="1:4" x14ac:dyDescent="0.25">
      <c r="A3" s="6">
        <v>2</v>
      </c>
      <c r="B3" s="7" t="s">
        <v>958</v>
      </c>
      <c r="C3" s="7" t="s">
        <v>959</v>
      </c>
      <c r="D3" s="5" t="str">
        <f t="shared" ref="D3:D4" si="0">CONCATENATE(B3,C3)</f>
        <v>United Package(503) 555-3199</v>
      </c>
    </row>
    <row r="4" spans="1:4" x14ac:dyDescent="0.25">
      <c r="A4" s="6">
        <v>3</v>
      </c>
      <c r="B4" s="7" t="s">
        <v>960</v>
      </c>
      <c r="C4" s="7" t="s">
        <v>961</v>
      </c>
      <c r="D4" s="5" t="str">
        <f t="shared" si="0"/>
        <v>Federal Shipping(503) 555-9931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/>
  </sheetViews>
  <sheetFormatPr defaultRowHeight="15" x14ac:dyDescent="0.25"/>
  <cols>
    <col min="1" max="1" width="12.140625" customWidth="1"/>
    <col min="2" max="2" width="19.28515625" customWidth="1"/>
    <col min="3" max="3" width="25.7109375" customWidth="1"/>
    <col min="4" max="4" width="27.42578125" customWidth="1"/>
    <col min="5" max="5" width="16.7109375" customWidth="1"/>
    <col min="6" max="6" width="14.140625" customWidth="1"/>
    <col min="7" max="7" width="10.5703125" customWidth="1"/>
    <col min="8" max="8" width="14.140625" customWidth="1"/>
    <col min="9" max="9" width="13.140625" customWidth="1"/>
    <col min="10" max="10" width="18.85546875" customWidth="1"/>
    <col min="11" max="11" width="15.28515625" customWidth="1"/>
    <col min="12" max="12" width="22.140625" customWidth="1"/>
  </cols>
  <sheetData>
    <row r="1" spans="1:12" x14ac:dyDescent="0.25">
      <c r="A1" t="s">
        <v>802</v>
      </c>
      <c r="B1" t="s">
        <v>112</v>
      </c>
      <c r="C1" t="s">
        <v>113</v>
      </c>
      <c r="D1" t="s">
        <v>114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115</v>
      </c>
      <c r="K1" t="s">
        <v>116</v>
      </c>
      <c r="L1" t="s">
        <v>962</v>
      </c>
    </row>
    <row r="2" spans="1:12" x14ac:dyDescent="0.25">
      <c r="A2">
        <v>1</v>
      </c>
      <c r="B2" t="s">
        <v>963</v>
      </c>
      <c r="C2" t="s">
        <v>964</v>
      </c>
      <c r="D2" t="s">
        <v>965</v>
      </c>
      <c r="E2" t="s">
        <v>966</v>
      </c>
      <c r="F2" t="s">
        <v>82</v>
      </c>
      <c r="G2" t="s">
        <v>63</v>
      </c>
      <c r="H2" t="s">
        <v>967</v>
      </c>
      <c r="I2" t="s">
        <v>84</v>
      </c>
      <c r="J2" t="s">
        <v>968</v>
      </c>
      <c r="K2" t="s">
        <v>63</v>
      </c>
      <c r="L2" t="s">
        <v>63</v>
      </c>
    </row>
    <row r="3" spans="1:12" x14ac:dyDescent="0.25">
      <c r="A3">
        <v>2</v>
      </c>
      <c r="B3" t="s">
        <v>969</v>
      </c>
      <c r="C3" t="s">
        <v>970</v>
      </c>
      <c r="D3" t="s">
        <v>149</v>
      </c>
      <c r="E3" t="s">
        <v>971</v>
      </c>
      <c r="F3" t="s">
        <v>972</v>
      </c>
      <c r="G3" t="s">
        <v>973</v>
      </c>
      <c r="H3">
        <v>70117</v>
      </c>
      <c r="I3" t="s">
        <v>52</v>
      </c>
      <c r="J3" t="s">
        <v>974</v>
      </c>
      <c r="K3" t="s">
        <v>63</v>
      </c>
      <c r="L3" t="s">
        <v>975</v>
      </c>
    </row>
    <row r="4" spans="1:12" x14ac:dyDescent="0.25">
      <c r="A4">
        <v>3</v>
      </c>
      <c r="B4" t="s">
        <v>976</v>
      </c>
      <c r="C4" t="s">
        <v>977</v>
      </c>
      <c r="D4" t="s">
        <v>47</v>
      </c>
      <c r="E4" t="s">
        <v>978</v>
      </c>
      <c r="F4" t="s">
        <v>979</v>
      </c>
      <c r="G4" t="s">
        <v>980</v>
      </c>
      <c r="H4">
        <v>48104</v>
      </c>
      <c r="I4" t="s">
        <v>52</v>
      </c>
      <c r="J4" t="s">
        <v>981</v>
      </c>
      <c r="K4" t="s">
        <v>982</v>
      </c>
      <c r="L4" t="s">
        <v>63</v>
      </c>
    </row>
    <row r="5" spans="1:12" ht="60" x14ac:dyDescent="0.25">
      <c r="A5">
        <v>4</v>
      </c>
      <c r="B5" t="s">
        <v>983</v>
      </c>
      <c r="C5" t="s">
        <v>984</v>
      </c>
      <c r="D5" t="s">
        <v>166</v>
      </c>
      <c r="E5" s="1" t="s">
        <v>985</v>
      </c>
      <c r="F5" t="s">
        <v>986</v>
      </c>
      <c r="G5" t="s">
        <v>63</v>
      </c>
      <c r="H5">
        <v>100</v>
      </c>
      <c r="I5" t="s">
        <v>987</v>
      </c>
      <c r="J5" t="s">
        <v>988</v>
      </c>
      <c r="K5" t="s">
        <v>63</v>
      </c>
      <c r="L5" t="s">
        <v>63</v>
      </c>
    </row>
    <row r="6" spans="1:12" x14ac:dyDescent="0.25">
      <c r="A6">
        <v>5</v>
      </c>
      <c r="B6" t="s">
        <v>989</v>
      </c>
      <c r="C6" t="s">
        <v>990</v>
      </c>
      <c r="D6" t="s">
        <v>991</v>
      </c>
      <c r="E6" t="s">
        <v>992</v>
      </c>
      <c r="F6" t="s">
        <v>993</v>
      </c>
      <c r="G6" t="s">
        <v>994</v>
      </c>
      <c r="H6">
        <v>33007</v>
      </c>
      <c r="I6" t="s">
        <v>177</v>
      </c>
      <c r="J6" t="s">
        <v>995</v>
      </c>
      <c r="K6" t="s">
        <v>63</v>
      </c>
      <c r="L6" t="s">
        <v>63</v>
      </c>
    </row>
    <row r="7" spans="1:12" ht="45" x14ac:dyDescent="0.25">
      <c r="A7">
        <v>6</v>
      </c>
      <c r="B7" t="s">
        <v>996</v>
      </c>
      <c r="C7" t="s">
        <v>997</v>
      </c>
      <c r="D7" t="s">
        <v>998</v>
      </c>
      <c r="E7" s="1" t="s">
        <v>999</v>
      </c>
      <c r="F7" t="s">
        <v>1000</v>
      </c>
      <c r="G7" t="s">
        <v>63</v>
      </c>
      <c r="H7">
        <v>545</v>
      </c>
      <c r="I7" t="s">
        <v>987</v>
      </c>
      <c r="J7" t="s">
        <v>1001</v>
      </c>
      <c r="K7" t="s">
        <v>63</v>
      </c>
      <c r="L7" t="s">
        <v>1002</v>
      </c>
    </row>
    <row r="8" spans="1:12" ht="30" x14ac:dyDescent="0.25">
      <c r="A8">
        <v>7</v>
      </c>
      <c r="B8" t="s">
        <v>1003</v>
      </c>
      <c r="C8" t="s">
        <v>1004</v>
      </c>
      <c r="D8" t="s">
        <v>166</v>
      </c>
      <c r="E8" s="1" t="s">
        <v>1005</v>
      </c>
      <c r="F8" t="s">
        <v>1006</v>
      </c>
      <c r="G8" t="s">
        <v>1007</v>
      </c>
      <c r="H8">
        <v>3058</v>
      </c>
      <c r="I8" t="s">
        <v>1008</v>
      </c>
      <c r="J8" t="s">
        <v>1009</v>
      </c>
      <c r="K8" t="s">
        <v>1010</v>
      </c>
      <c r="L8" t="s">
        <v>63</v>
      </c>
    </row>
    <row r="9" spans="1:12" x14ac:dyDescent="0.25">
      <c r="A9">
        <v>8</v>
      </c>
      <c r="B9" t="s">
        <v>1011</v>
      </c>
      <c r="C9" t="s">
        <v>1012</v>
      </c>
      <c r="D9" t="s">
        <v>47</v>
      </c>
      <c r="E9" t="s">
        <v>1013</v>
      </c>
      <c r="F9" t="s">
        <v>1014</v>
      </c>
      <c r="G9" t="s">
        <v>63</v>
      </c>
      <c r="H9" t="s">
        <v>1015</v>
      </c>
      <c r="I9" t="s">
        <v>84</v>
      </c>
      <c r="J9" t="s">
        <v>1016</v>
      </c>
      <c r="K9" t="s">
        <v>63</v>
      </c>
      <c r="L9" t="s">
        <v>63</v>
      </c>
    </row>
    <row r="10" spans="1:12" x14ac:dyDescent="0.25">
      <c r="A10">
        <v>9</v>
      </c>
      <c r="B10" t="s">
        <v>1017</v>
      </c>
      <c r="C10" t="s">
        <v>1018</v>
      </c>
      <c r="D10" t="s">
        <v>207</v>
      </c>
      <c r="E10" t="s">
        <v>1019</v>
      </c>
      <c r="F10" t="s">
        <v>1020</v>
      </c>
      <c r="G10" t="s">
        <v>63</v>
      </c>
      <c r="H10" t="s">
        <v>1021</v>
      </c>
      <c r="I10" t="s">
        <v>1022</v>
      </c>
      <c r="J10" t="s">
        <v>1023</v>
      </c>
      <c r="K10" t="s">
        <v>1024</v>
      </c>
      <c r="L10" t="s">
        <v>63</v>
      </c>
    </row>
    <row r="11" spans="1:12" x14ac:dyDescent="0.25">
      <c r="A11">
        <v>10</v>
      </c>
      <c r="B11" t="s">
        <v>1025</v>
      </c>
      <c r="C11" t="s">
        <v>1026</v>
      </c>
      <c r="D11" t="s">
        <v>166</v>
      </c>
      <c r="E11" t="s">
        <v>1027</v>
      </c>
      <c r="F11" t="s">
        <v>231</v>
      </c>
      <c r="G11" t="s">
        <v>63</v>
      </c>
      <c r="H11">
        <v>5442</v>
      </c>
      <c r="I11" t="s">
        <v>234</v>
      </c>
      <c r="J11" t="s">
        <v>1028</v>
      </c>
      <c r="K11" t="s">
        <v>63</v>
      </c>
      <c r="L11" t="s">
        <v>63</v>
      </c>
    </row>
    <row r="12" spans="1:12" x14ac:dyDescent="0.25">
      <c r="A12">
        <v>11</v>
      </c>
      <c r="B12" t="s">
        <v>1029</v>
      </c>
      <c r="C12" t="s">
        <v>1030</v>
      </c>
      <c r="D12" t="s">
        <v>79</v>
      </c>
      <c r="E12" t="s">
        <v>1031</v>
      </c>
      <c r="F12" t="s">
        <v>121</v>
      </c>
      <c r="G12" t="s">
        <v>63</v>
      </c>
      <c r="H12">
        <v>10785</v>
      </c>
      <c r="I12" t="s">
        <v>122</v>
      </c>
      <c r="J12" t="s">
        <v>1032</v>
      </c>
      <c r="K12" t="s">
        <v>63</v>
      </c>
      <c r="L12" t="s">
        <v>63</v>
      </c>
    </row>
    <row r="13" spans="1:12" x14ac:dyDescent="0.25">
      <c r="A13">
        <v>12</v>
      </c>
      <c r="B13" t="s">
        <v>1033</v>
      </c>
      <c r="C13" t="s">
        <v>1034</v>
      </c>
      <c r="D13" t="s">
        <v>1035</v>
      </c>
      <c r="E13" t="s">
        <v>1036</v>
      </c>
      <c r="F13" t="s">
        <v>1037</v>
      </c>
      <c r="G13" t="s">
        <v>63</v>
      </c>
      <c r="H13">
        <v>60439</v>
      </c>
      <c r="I13" t="s">
        <v>122</v>
      </c>
      <c r="J13" t="s">
        <v>1038</v>
      </c>
      <c r="K13" t="s">
        <v>63</v>
      </c>
      <c r="L13" t="s">
        <v>1039</v>
      </c>
    </row>
    <row r="14" spans="1:12" x14ac:dyDescent="0.25">
      <c r="A14">
        <v>13</v>
      </c>
      <c r="B14" t="s">
        <v>1040</v>
      </c>
      <c r="C14" t="s">
        <v>1041</v>
      </c>
      <c r="D14" t="s">
        <v>1042</v>
      </c>
      <c r="E14" t="s">
        <v>1043</v>
      </c>
      <c r="F14" t="s">
        <v>1044</v>
      </c>
      <c r="G14" t="s">
        <v>63</v>
      </c>
      <c r="H14">
        <v>27478</v>
      </c>
      <c r="I14" t="s">
        <v>122</v>
      </c>
      <c r="J14" t="s">
        <v>1045</v>
      </c>
      <c r="K14" t="s">
        <v>1046</v>
      </c>
      <c r="L14" t="s">
        <v>63</v>
      </c>
    </row>
    <row r="15" spans="1:12" x14ac:dyDescent="0.25">
      <c r="A15">
        <v>14</v>
      </c>
      <c r="B15" t="s">
        <v>1047</v>
      </c>
      <c r="C15" t="s">
        <v>1048</v>
      </c>
      <c r="D15" t="s">
        <v>47</v>
      </c>
      <c r="E15" t="s">
        <v>1049</v>
      </c>
      <c r="F15" t="s">
        <v>1050</v>
      </c>
      <c r="G15" t="s">
        <v>63</v>
      </c>
      <c r="H15">
        <v>48100</v>
      </c>
      <c r="I15" t="s">
        <v>318</v>
      </c>
      <c r="J15" t="s">
        <v>1051</v>
      </c>
      <c r="K15" t="s">
        <v>1052</v>
      </c>
      <c r="L15" t="s">
        <v>1053</v>
      </c>
    </row>
    <row r="16" spans="1:12" x14ac:dyDescent="0.25">
      <c r="A16">
        <v>15</v>
      </c>
      <c r="B16" t="s">
        <v>1054</v>
      </c>
      <c r="C16" t="s">
        <v>1055</v>
      </c>
      <c r="D16" t="s">
        <v>166</v>
      </c>
      <c r="E16" t="s">
        <v>1056</v>
      </c>
      <c r="F16" t="s">
        <v>1057</v>
      </c>
      <c r="G16" t="s">
        <v>63</v>
      </c>
      <c r="H16">
        <v>1320</v>
      </c>
      <c r="I16" t="s">
        <v>626</v>
      </c>
      <c r="J16" t="s">
        <v>1058</v>
      </c>
      <c r="K16" t="s">
        <v>63</v>
      </c>
      <c r="L16" t="s">
        <v>63</v>
      </c>
    </row>
    <row r="17" spans="1:12" ht="45" x14ac:dyDescent="0.25">
      <c r="A17">
        <v>16</v>
      </c>
      <c r="B17" t="s">
        <v>1059</v>
      </c>
      <c r="C17" t="s">
        <v>1060</v>
      </c>
      <c r="D17" t="s">
        <v>1061</v>
      </c>
      <c r="E17" s="1" t="s">
        <v>1062</v>
      </c>
      <c r="F17" t="s">
        <v>1063</v>
      </c>
      <c r="G17" t="s">
        <v>354</v>
      </c>
      <c r="H17">
        <v>97101</v>
      </c>
      <c r="I17" t="s">
        <v>52</v>
      </c>
      <c r="J17" t="s">
        <v>961</v>
      </c>
      <c r="K17" t="s">
        <v>63</v>
      </c>
      <c r="L17" t="s">
        <v>63</v>
      </c>
    </row>
    <row r="18" spans="1:12" x14ac:dyDescent="0.25">
      <c r="A18">
        <v>17</v>
      </c>
      <c r="B18" t="s">
        <v>1064</v>
      </c>
      <c r="C18" t="s">
        <v>1065</v>
      </c>
      <c r="D18" t="s">
        <v>47</v>
      </c>
      <c r="E18" t="s">
        <v>1066</v>
      </c>
      <c r="F18" t="s">
        <v>1067</v>
      </c>
      <c r="G18" t="s">
        <v>63</v>
      </c>
      <c r="H18" t="s">
        <v>1068</v>
      </c>
      <c r="I18" t="s">
        <v>153</v>
      </c>
      <c r="J18" t="s">
        <v>1069</v>
      </c>
      <c r="K18" t="s">
        <v>63</v>
      </c>
      <c r="L18" t="s">
        <v>63</v>
      </c>
    </row>
    <row r="19" spans="1:12" x14ac:dyDescent="0.25">
      <c r="A19">
        <v>18</v>
      </c>
      <c r="B19" t="s">
        <v>1070</v>
      </c>
      <c r="C19" t="s">
        <v>1071</v>
      </c>
      <c r="D19" t="s">
        <v>79</v>
      </c>
      <c r="E19" t="s">
        <v>1072</v>
      </c>
      <c r="F19" t="s">
        <v>541</v>
      </c>
      <c r="G19" t="s">
        <v>63</v>
      </c>
      <c r="H19">
        <v>75004</v>
      </c>
      <c r="I19" t="s">
        <v>169</v>
      </c>
      <c r="J19" t="s">
        <v>1073</v>
      </c>
      <c r="K19" t="s">
        <v>1074</v>
      </c>
      <c r="L19" t="s">
        <v>63</v>
      </c>
    </row>
    <row r="20" spans="1:12" ht="60" x14ac:dyDescent="0.25">
      <c r="A20">
        <v>19</v>
      </c>
      <c r="B20" t="s">
        <v>1075</v>
      </c>
      <c r="C20" t="s">
        <v>1076</v>
      </c>
      <c r="D20" t="s">
        <v>1077</v>
      </c>
      <c r="E20" s="1" t="s">
        <v>1078</v>
      </c>
      <c r="F20" t="s">
        <v>1079</v>
      </c>
      <c r="G20" t="s">
        <v>1080</v>
      </c>
      <c r="H20">
        <v>2134</v>
      </c>
      <c r="I20" t="s">
        <v>52</v>
      </c>
      <c r="J20" t="s">
        <v>1081</v>
      </c>
      <c r="K20" t="s">
        <v>1082</v>
      </c>
      <c r="L20" t="s">
        <v>63</v>
      </c>
    </row>
    <row r="21" spans="1:12" x14ac:dyDescent="0.25">
      <c r="A21">
        <v>20</v>
      </c>
      <c r="B21" t="s">
        <v>1083</v>
      </c>
      <c r="C21" t="s">
        <v>1084</v>
      </c>
      <c r="D21" t="s">
        <v>128</v>
      </c>
      <c r="E21" t="s">
        <v>1085</v>
      </c>
      <c r="F21" t="s">
        <v>1086</v>
      </c>
      <c r="G21" t="s">
        <v>63</v>
      </c>
      <c r="H21">
        <v>512</v>
      </c>
      <c r="I21" t="s">
        <v>1086</v>
      </c>
      <c r="J21" t="s">
        <v>1087</v>
      </c>
      <c r="K21" t="s">
        <v>63</v>
      </c>
      <c r="L21" t="s">
        <v>63</v>
      </c>
    </row>
    <row r="22" spans="1:12" ht="30" x14ac:dyDescent="0.25">
      <c r="A22">
        <v>21</v>
      </c>
      <c r="B22" t="s">
        <v>1088</v>
      </c>
      <c r="C22" t="s">
        <v>1089</v>
      </c>
      <c r="D22" t="s">
        <v>79</v>
      </c>
      <c r="E22" s="1" t="s">
        <v>1090</v>
      </c>
      <c r="F22" t="s">
        <v>1091</v>
      </c>
      <c r="G22" t="s">
        <v>63</v>
      </c>
      <c r="H22">
        <v>2800</v>
      </c>
      <c r="I22" t="s">
        <v>648</v>
      </c>
      <c r="J22">
        <v>43844108</v>
      </c>
      <c r="K22">
        <v>43844115</v>
      </c>
      <c r="L22" t="s">
        <v>63</v>
      </c>
    </row>
    <row r="23" spans="1:12" ht="30" x14ac:dyDescent="0.25">
      <c r="A23">
        <v>22</v>
      </c>
      <c r="B23" t="s">
        <v>1092</v>
      </c>
      <c r="C23" t="s">
        <v>1093</v>
      </c>
      <c r="D23" t="s">
        <v>190</v>
      </c>
      <c r="E23" s="1" t="s">
        <v>1094</v>
      </c>
      <c r="F23" t="s">
        <v>1095</v>
      </c>
      <c r="G23" t="s">
        <v>63</v>
      </c>
      <c r="H23" t="s">
        <v>1096</v>
      </c>
      <c r="I23" t="s">
        <v>1097</v>
      </c>
      <c r="J23" t="s">
        <v>1098</v>
      </c>
      <c r="K23" t="s">
        <v>1099</v>
      </c>
      <c r="L23" t="s">
        <v>63</v>
      </c>
    </row>
    <row r="24" spans="1:12" x14ac:dyDescent="0.25">
      <c r="A24">
        <v>23</v>
      </c>
      <c r="B24" t="s">
        <v>1100</v>
      </c>
      <c r="C24" t="s">
        <v>1101</v>
      </c>
      <c r="D24" t="s">
        <v>1102</v>
      </c>
      <c r="E24" t="s">
        <v>1103</v>
      </c>
      <c r="F24" t="s">
        <v>1104</v>
      </c>
      <c r="G24" t="s">
        <v>63</v>
      </c>
      <c r="H24">
        <v>53120</v>
      </c>
      <c r="I24" t="s">
        <v>744</v>
      </c>
      <c r="J24" t="s">
        <v>1105</v>
      </c>
      <c r="K24" t="s">
        <v>63</v>
      </c>
      <c r="L24" t="s">
        <v>63</v>
      </c>
    </row>
    <row r="25" spans="1:12" ht="45" x14ac:dyDescent="0.25">
      <c r="A25">
        <v>24</v>
      </c>
      <c r="B25" t="s">
        <v>1106</v>
      </c>
      <c r="C25" t="s">
        <v>1107</v>
      </c>
      <c r="D25" t="s">
        <v>47</v>
      </c>
      <c r="E25" s="1" t="s">
        <v>1108</v>
      </c>
      <c r="F25" t="s">
        <v>1109</v>
      </c>
      <c r="G25" t="s">
        <v>1110</v>
      </c>
      <c r="H25">
        <v>2042</v>
      </c>
      <c r="I25" t="s">
        <v>1008</v>
      </c>
      <c r="J25" t="s">
        <v>1111</v>
      </c>
      <c r="K25" t="s">
        <v>1112</v>
      </c>
      <c r="L25" t="s">
        <v>1113</v>
      </c>
    </row>
    <row r="26" spans="1:12" x14ac:dyDescent="0.25">
      <c r="A26">
        <v>25</v>
      </c>
      <c r="B26" t="s">
        <v>1114</v>
      </c>
      <c r="C26" t="s">
        <v>1115</v>
      </c>
      <c r="D26" t="s">
        <v>166</v>
      </c>
      <c r="E26" t="s">
        <v>1116</v>
      </c>
      <c r="F26" t="s">
        <v>498</v>
      </c>
      <c r="G26" t="s">
        <v>499</v>
      </c>
      <c r="H26" t="s">
        <v>500</v>
      </c>
      <c r="I26" t="s">
        <v>195</v>
      </c>
      <c r="J26" t="s">
        <v>1117</v>
      </c>
      <c r="K26" t="s">
        <v>63</v>
      </c>
      <c r="L26" t="s">
        <v>63</v>
      </c>
    </row>
    <row r="27" spans="1:12" x14ac:dyDescent="0.25">
      <c r="A27">
        <v>26</v>
      </c>
      <c r="B27" t="s">
        <v>1118</v>
      </c>
      <c r="C27" t="s">
        <v>1119</v>
      </c>
      <c r="D27" t="s">
        <v>149</v>
      </c>
      <c r="E27" t="s">
        <v>1120</v>
      </c>
      <c r="F27" t="s">
        <v>1121</v>
      </c>
      <c r="G27" t="s">
        <v>63</v>
      </c>
      <c r="H27">
        <v>84100</v>
      </c>
      <c r="I27" t="s">
        <v>318</v>
      </c>
      <c r="J27" t="s">
        <v>1122</v>
      </c>
      <c r="K27" t="s">
        <v>1123</v>
      </c>
      <c r="L27" t="s">
        <v>63</v>
      </c>
    </row>
    <row r="28" spans="1:12" x14ac:dyDescent="0.25">
      <c r="A28">
        <v>27</v>
      </c>
      <c r="B28" t="s">
        <v>1124</v>
      </c>
      <c r="C28" t="s">
        <v>1125</v>
      </c>
      <c r="D28" t="s">
        <v>79</v>
      </c>
      <c r="E28" t="s">
        <v>1126</v>
      </c>
      <c r="F28" t="s">
        <v>1127</v>
      </c>
      <c r="G28" t="s">
        <v>63</v>
      </c>
      <c r="H28">
        <v>71300</v>
      </c>
      <c r="I28" t="s">
        <v>169</v>
      </c>
      <c r="J28" t="s">
        <v>1128</v>
      </c>
      <c r="K28" t="s">
        <v>63</v>
      </c>
      <c r="L28" t="s">
        <v>63</v>
      </c>
    </row>
    <row r="29" spans="1:12" ht="30" x14ac:dyDescent="0.25">
      <c r="A29">
        <v>28</v>
      </c>
      <c r="B29" t="s">
        <v>1129</v>
      </c>
      <c r="C29" t="s">
        <v>1130</v>
      </c>
      <c r="D29" t="s">
        <v>47</v>
      </c>
      <c r="E29" s="1" t="s">
        <v>1131</v>
      </c>
      <c r="F29" t="s">
        <v>1132</v>
      </c>
      <c r="G29" t="s">
        <v>63</v>
      </c>
      <c r="H29">
        <v>74000</v>
      </c>
      <c r="I29" t="s">
        <v>169</v>
      </c>
      <c r="J29" t="s">
        <v>1133</v>
      </c>
      <c r="K29" t="s">
        <v>1134</v>
      </c>
      <c r="L29" t="s">
        <v>63</v>
      </c>
    </row>
    <row r="30" spans="1:12" x14ac:dyDescent="0.25">
      <c r="A30">
        <v>29</v>
      </c>
      <c r="B30" t="s">
        <v>1135</v>
      </c>
      <c r="C30" t="s">
        <v>1136</v>
      </c>
      <c r="D30" t="s">
        <v>190</v>
      </c>
      <c r="E30" t="s">
        <v>1137</v>
      </c>
      <c r="F30" t="s">
        <v>1138</v>
      </c>
      <c r="G30" t="s">
        <v>499</v>
      </c>
      <c r="H30" t="s">
        <v>1139</v>
      </c>
      <c r="I30" t="s">
        <v>195</v>
      </c>
      <c r="J30" t="s">
        <v>1140</v>
      </c>
      <c r="K30" t="s">
        <v>1141</v>
      </c>
      <c r="L30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Categories</vt:lpstr>
      <vt:lpstr>Employees</vt:lpstr>
      <vt:lpstr>Customers</vt:lpstr>
      <vt:lpstr>OrderDetails</vt:lpstr>
      <vt:lpstr>Orders</vt:lpstr>
      <vt:lpstr>Products</vt:lpstr>
      <vt:lpstr>Sheet1</vt:lpstr>
      <vt:lpstr>Shippers</vt:lpstr>
      <vt:lpstr>Suppliers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Gjore Zaharchev</dc:creator>
  <cp:keywords/>
  <dc:description/>
  <cp:lastModifiedBy>Fani</cp:lastModifiedBy>
  <cp:revision/>
  <dcterms:created xsi:type="dcterms:W3CDTF">2019-02-08T11:11:01Z</dcterms:created>
  <dcterms:modified xsi:type="dcterms:W3CDTF">2023-09-06T22:46:24Z</dcterms:modified>
  <cp:category/>
  <cp:contentStatus/>
</cp:coreProperties>
</file>