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"Uh~Im曲线"</c:f>
              <c:strCache>
                <c:ptCount val="1"/>
                <c:pt idx="0">
                  <c:v>Uh~Im曲线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3532934131737"/>
                  <c:y val="-0.117664806154774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2400"/>
                      <a:t>y = -0.1348x</a:t>
                    </a:r>
                    <a:br>
                      <a:rPr sz="2400"/>
                    </a:br>
                    <a:r>
                      <a:rPr sz="2400"/>
                      <a:t>R</a:t>
                    </a:r>
                    <a:r>
                      <a:rPr sz="2400" baseline="35000"/>
                      <a:t>2</a:t>
                    </a:r>
                    <a:r>
                      <a:rPr sz="2400"/>
                      <a:t> = 0.9999</a:t>
                    </a:r>
                    <a:endParaRPr sz="2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Sheet1!$E$20:$E$26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-0.02635</c:v>
                </c:pt>
                <c:pt idx="1">
                  <c:v>-0.0405</c:v>
                </c:pt>
                <c:pt idx="2">
                  <c:v>-0.054</c:v>
                </c:pt>
                <c:pt idx="3">
                  <c:v>-0.0676</c:v>
                </c:pt>
                <c:pt idx="4">
                  <c:v>-0.08035</c:v>
                </c:pt>
                <c:pt idx="5">
                  <c:v>-0.0946</c:v>
                </c:pt>
                <c:pt idx="6">
                  <c:v>-0.1079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4078987"/>
        <c:axId val="194834221"/>
      </c:scatterChart>
      <c:valAx>
        <c:axId val="444078987"/>
        <c:scaling>
          <c:orientation val="minMax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34221"/>
        <c:crosses val="autoZero"/>
        <c:crossBetween val="midCat"/>
      </c:valAx>
      <c:valAx>
        <c:axId val="194834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78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22355289421158"/>
          <c:y val="0.113138895289466"/>
          <c:w val="0.914910179640719"/>
          <c:h val="0.782772665560416"/>
        </c:manualLayout>
      </c:layout>
      <c:scatterChart>
        <c:scatterStyle val="marker"/>
        <c:varyColors val="0"/>
        <c:ser>
          <c:idx val="0"/>
          <c:order val="0"/>
          <c:tx>
            <c:strRef>
              <c:f>"Uh~Is曲线"</c:f>
              <c:strCache>
                <c:ptCount val="1"/>
                <c:pt idx="0">
                  <c:v>Uh~Is曲线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01744256393003"/>
                  <c:y val="-0.149504687521102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2400"/>
                      <a:t>y = -26.799x</a:t>
                    </a:r>
                    <a:br>
                      <a:rPr sz="2400"/>
                    </a:br>
                    <a:r>
                      <a:rPr sz="2400"/>
                      <a:t>R</a:t>
                    </a:r>
                    <a:r>
                      <a:rPr sz="2400" baseline="35000"/>
                      <a:t>2</a:t>
                    </a:r>
                    <a:r>
                      <a:rPr sz="2400"/>
                      <a:t> = 1</a:t>
                    </a:r>
                    <a:endParaRPr sz="2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Sheet1!$F$5:$F$11</c:f>
              <c:numCache>
                <c:formatCode>General</c:formatCode>
                <c:ptCount val="7"/>
                <c:pt idx="0">
                  <c:v>0.001</c:v>
                </c:pt>
                <c:pt idx="1">
                  <c:v>0.0015</c:v>
                </c:pt>
                <c:pt idx="2">
                  <c:v>0.002</c:v>
                </c:pt>
                <c:pt idx="3">
                  <c:v>0.0025</c:v>
                </c:pt>
                <c:pt idx="4">
                  <c:v>0.003</c:v>
                </c:pt>
                <c:pt idx="5">
                  <c:v>0.0035</c:v>
                </c:pt>
                <c:pt idx="6">
                  <c:v>0.004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-0.02685</c:v>
                </c:pt>
                <c:pt idx="1">
                  <c:v>-0.0403</c:v>
                </c:pt>
                <c:pt idx="2">
                  <c:v>-0.0535</c:v>
                </c:pt>
                <c:pt idx="3">
                  <c:v>-0.0671</c:v>
                </c:pt>
                <c:pt idx="4">
                  <c:v>-0.08035</c:v>
                </c:pt>
                <c:pt idx="5">
                  <c:v>-0.09375</c:v>
                </c:pt>
                <c:pt idx="6">
                  <c:v>-0.1072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4078987"/>
        <c:axId val="194834221"/>
      </c:scatterChart>
      <c:valAx>
        <c:axId val="4440789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34221"/>
        <c:crosses val="autoZero"/>
        <c:crossBetween val="midCat"/>
      </c:valAx>
      <c:valAx>
        <c:axId val="194834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78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delete val="1"/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09233523744565"/>
          <c:y val="0.9192628345765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"Uh~Im曲线"</c:f>
              <c:strCache>
                <c:ptCount val="1"/>
                <c:pt idx="0">
                  <c:v>Uh~Im曲线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3532934131737"/>
                  <c:y val="-0.117664806154774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2400"/>
                      <a:t>y = -0.1348x</a:t>
                    </a:r>
                    <a:br>
                      <a:rPr sz="2400"/>
                    </a:br>
                    <a:r>
                      <a:rPr sz="2400"/>
                      <a:t>R</a:t>
                    </a:r>
                    <a:r>
                      <a:rPr sz="2400" baseline="35000"/>
                      <a:t>2</a:t>
                    </a:r>
                    <a:r>
                      <a:rPr sz="2400"/>
                      <a:t> = 0.9999</a:t>
                    </a:r>
                    <a:endParaRPr sz="2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Sheet1!$E$20:$E$26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-0.02635</c:v>
                </c:pt>
                <c:pt idx="1">
                  <c:v>-0.0405</c:v>
                </c:pt>
                <c:pt idx="2">
                  <c:v>-0.054</c:v>
                </c:pt>
                <c:pt idx="3">
                  <c:v>-0.0676</c:v>
                </c:pt>
                <c:pt idx="4">
                  <c:v>-0.08035</c:v>
                </c:pt>
                <c:pt idx="5">
                  <c:v>-0.0946</c:v>
                </c:pt>
                <c:pt idx="6">
                  <c:v>-0.1079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4078987"/>
        <c:axId val="194834221"/>
      </c:scatterChart>
      <c:valAx>
        <c:axId val="444078987"/>
        <c:scaling>
          <c:orientation val="minMax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34221"/>
        <c:crosses val="autoZero"/>
        <c:crossBetween val="midCat"/>
      </c:valAx>
      <c:valAx>
        <c:axId val="194834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78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22355289421158"/>
          <c:y val="0.113138895289466"/>
          <c:w val="0.914910179640719"/>
          <c:h val="0.782772665560416"/>
        </c:manualLayout>
      </c:layout>
      <c:scatterChart>
        <c:scatterStyle val="marker"/>
        <c:varyColors val="0"/>
        <c:ser>
          <c:idx val="0"/>
          <c:order val="0"/>
          <c:tx>
            <c:strRef>
              <c:f>"Uh~Is曲线"</c:f>
              <c:strCache>
                <c:ptCount val="1"/>
                <c:pt idx="0">
                  <c:v>Uh~Is曲线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01744256393003"/>
                  <c:y val="-0.149504687521102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2400"/>
                      <a:t>y = -26.799x</a:t>
                    </a:r>
                    <a:br>
                      <a:rPr sz="2400"/>
                    </a:br>
                    <a:r>
                      <a:rPr sz="2400"/>
                      <a:t>R</a:t>
                    </a:r>
                    <a:r>
                      <a:rPr sz="2400" baseline="35000"/>
                      <a:t>2</a:t>
                    </a:r>
                    <a:r>
                      <a:rPr sz="2400"/>
                      <a:t> = 1</a:t>
                    </a:r>
                    <a:endParaRPr sz="2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Sheet1!$F$5:$F$11</c:f>
              <c:numCache>
                <c:formatCode>General</c:formatCode>
                <c:ptCount val="7"/>
                <c:pt idx="0">
                  <c:v>0.001</c:v>
                </c:pt>
                <c:pt idx="1">
                  <c:v>0.0015</c:v>
                </c:pt>
                <c:pt idx="2">
                  <c:v>0.002</c:v>
                </c:pt>
                <c:pt idx="3">
                  <c:v>0.0025</c:v>
                </c:pt>
                <c:pt idx="4">
                  <c:v>0.003</c:v>
                </c:pt>
                <c:pt idx="5">
                  <c:v>0.0035</c:v>
                </c:pt>
                <c:pt idx="6">
                  <c:v>0.004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-0.02685</c:v>
                </c:pt>
                <c:pt idx="1">
                  <c:v>-0.0403</c:v>
                </c:pt>
                <c:pt idx="2">
                  <c:v>-0.0535</c:v>
                </c:pt>
                <c:pt idx="3">
                  <c:v>-0.0671</c:v>
                </c:pt>
                <c:pt idx="4">
                  <c:v>-0.08035</c:v>
                </c:pt>
                <c:pt idx="5">
                  <c:v>-0.09375</c:v>
                </c:pt>
                <c:pt idx="6">
                  <c:v>-0.1072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44078987"/>
        <c:axId val="194834221"/>
      </c:scatterChart>
      <c:valAx>
        <c:axId val="4440789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34221"/>
        <c:crosses val="autoZero"/>
        <c:crossBetween val="midCat"/>
      </c:valAx>
      <c:valAx>
        <c:axId val="194834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789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delete val="1"/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09233523744565"/>
          <c:y val="0.9192628345765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12700</xdr:colOff>
      <xdr:row>26</xdr:row>
      <xdr:rowOff>5715</xdr:rowOff>
    </xdr:from>
    <xdr:to>
      <xdr:col>20</xdr:col>
      <xdr:colOff>565150</xdr:colOff>
      <xdr:row>50</xdr:row>
      <xdr:rowOff>100330</xdr:rowOff>
    </xdr:to>
    <xdr:graphicFrame>
      <xdr:nvGraphicFramePr>
        <xdr:cNvPr id="2" name="图表 1"/>
        <xdr:cNvGraphicFramePr/>
      </xdr:nvGraphicFramePr>
      <xdr:xfrm>
        <a:off x="9061450" y="4463415"/>
        <a:ext cx="6724650" cy="4209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</xdr:row>
      <xdr:rowOff>39370</xdr:rowOff>
    </xdr:from>
    <xdr:to>
      <xdr:col>22</xdr:col>
      <xdr:colOff>275590</xdr:colOff>
      <xdr:row>28</xdr:row>
      <xdr:rowOff>94615</xdr:rowOff>
    </xdr:to>
    <xdr:graphicFrame>
      <xdr:nvGraphicFramePr>
        <xdr:cNvPr id="3" name="图表 2"/>
        <xdr:cNvGraphicFramePr/>
      </xdr:nvGraphicFramePr>
      <xdr:xfrm>
        <a:off x="9058275" y="553720"/>
        <a:ext cx="7809865" cy="4341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86995</xdr:colOff>
      <xdr:row>0</xdr:row>
      <xdr:rowOff>114300</xdr:rowOff>
    </xdr:from>
    <xdr:to>
      <xdr:col>8</xdr:col>
      <xdr:colOff>591820</xdr:colOff>
      <xdr:row>25</xdr:row>
      <xdr:rowOff>114935</xdr:rowOff>
    </xdr:to>
    <xdr:graphicFrame>
      <xdr:nvGraphicFramePr>
        <xdr:cNvPr id="2" name="图表 1"/>
        <xdr:cNvGraphicFramePr/>
      </xdr:nvGraphicFramePr>
      <xdr:xfrm>
        <a:off x="86995" y="114300"/>
        <a:ext cx="5991225" cy="4286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26</xdr:row>
      <xdr:rowOff>142875</xdr:rowOff>
    </xdr:from>
    <xdr:to>
      <xdr:col>8</xdr:col>
      <xdr:colOff>647700</xdr:colOff>
      <xdr:row>52</xdr:row>
      <xdr:rowOff>159385</xdr:rowOff>
    </xdr:to>
    <xdr:graphicFrame>
      <xdr:nvGraphicFramePr>
        <xdr:cNvPr id="3" name="图表 2"/>
        <xdr:cNvGraphicFramePr/>
      </xdr:nvGraphicFramePr>
      <xdr:xfrm>
        <a:off x="85725" y="4600575"/>
        <a:ext cx="6048375" cy="447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6"/>
  <sheetViews>
    <sheetView tabSelected="1" workbookViewId="0">
      <selection activeCell="K4" sqref="K4"/>
    </sheetView>
  </sheetViews>
  <sheetFormatPr defaultColWidth="9" defaultRowHeight="13.5"/>
  <cols>
    <col min="6" max="7" width="9.375"/>
    <col min="8" max="11" width="13.75"/>
  </cols>
  <sheetData>
    <row r="1" spans="7:7">
      <c r="G1">
        <v>0.00026</v>
      </c>
    </row>
    <row r="2" spans="7:7">
      <c r="G2">
        <v>0.2643</v>
      </c>
    </row>
    <row r="3" spans="7:11">
      <c r="G3">
        <v>0.003</v>
      </c>
      <c r="H3">
        <f>G4*G1/(G2*G3)</f>
        <v>-0.0442022953714214</v>
      </c>
      <c r="I3">
        <f>H5*I5/H6/I6</f>
        <v>-0.0439383276579644</v>
      </c>
      <c r="J3">
        <f>H3+I3</f>
        <v>-0.0881406230293858</v>
      </c>
      <c r="K3">
        <f>J3/2</f>
        <v>-0.0440703115146929</v>
      </c>
    </row>
    <row r="4" spans="7:7">
      <c r="G4">
        <v>-0.1348</v>
      </c>
    </row>
    <row r="5" spans="2:9">
      <c r="B5">
        <v>26.6</v>
      </c>
      <c r="C5">
        <v>27.1</v>
      </c>
      <c r="D5">
        <f>(-B5-C5)/2</f>
        <v>-26.85</v>
      </c>
      <c r="E5">
        <v>1</v>
      </c>
      <c r="F5">
        <f>E5/1000</f>
        <v>0.001</v>
      </c>
      <c r="G5">
        <f>D5/1000</f>
        <v>-0.02685</v>
      </c>
      <c r="H5">
        <v>-26.799</v>
      </c>
      <c r="I5">
        <v>0.00026</v>
      </c>
    </row>
    <row r="6" spans="2:9">
      <c r="B6">
        <v>39.9</v>
      </c>
      <c r="C6">
        <v>40.7</v>
      </c>
      <c r="D6">
        <f t="shared" ref="D6:D26" si="0">(-B6-C6)/2</f>
        <v>-40.3</v>
      </c>
      <c r="E6">
        <v>1.5</v>
      </c>
      <c r="F6">
        <f t="shared" ref="F6:F11" si="1">E6/1000</f>
        <v>0.0015</v>
      </c>
      <c r="G6">
        <f t="shared" ref="G6:G11" si="2">D6/1000</f>
        <v>-0.0403</v>
      </c>
      <c r="H6">
        <v>0.2643</v>
      </c>
      <c r="I6">
        <v>0.6</v>
      </c>
    </row>
    <row r="7" spans="2:7">
      <c r="B7">
        <v>53</v>
      </c>
      <c r="C7" s="1">
        <v>54</v>
      </c>
      <c r="D7">
        <f t="shared" si="0"/>
        <v>-53.5</v>
      </c>
      <c r="E7">
        <v>2</v>
      </c>
      <c r="F7">
        <f t="shared" si="1"/>
        <v>0.002</v>
      </c>
      <c r="G7">
        <f t="shared" si="2"/>
        <v>-0.0535</v>
      </c>
    </row>
    <row r="8" spans="2:7">
      <c r="B8">
        <v>66.5</v>
      </c>
      <c r="C8">
        <v>67.7</v>
      </c>
      <c r="D8">
        <f t="shared" si="0"/>
        <v>-67.1</v>
      </c>
      <c r="E8">
        <v>2.5</v>
      </c>
      <c r="F8">
        <f t="shared" si="1"/>
        <v>0.0025</v>
      </c>
      <c r="G8">
        <f t="shared" si="2"/>
        <v>-0.0671</v>
      </c>
    </row>
    <row r="9" spans="2:7">
      <c r="B9">
        <v>79.6</v>
      </c>
      <c r="C9">
        <v>81.1</v>
      </c>
      <c r="D9">
        <f t="shared" si="0"/>
        <v>-80.35</v>
      </c>
      <c r="E9">
        <v>3</v>
      </c>
      <c r="F9">
        <f t="shared" si="1"/>
        <v>0.003</v>
      </c>
      <c r="G9">
        <f t="shared" si="2"/>
        <v>-0.08035</v>
      </c>
    </row>
    <row r="10" spans="2:7">
      <c r="B10">
        <v>92.9</v>
      </c>
      <c r="C10">
        <v>94.6</v>
      </c>
      <c r="D10">
        <f t="shared" si="0"/>
        <v>-93.75</v>
      </c>
      <c r="E10">
        <v>3.5</v>
      </c>
      <c r="F10">
        <f t="shared" si="1"/>
        <v>0.0035</v>
      </c>
      <c r="G10">
        <f t="shared" si="2"/>
        <v>-0.09375</v>
      </c>
    </row>
    <row r="11" spans="2:7">
      <c r="B11">
        <v>106.2</v>
      </c>
      <c r="C11">
        <v>108.2</v>
      </c>
      <c r="D11">
        <f t="shared" si="0"/>
        <v>-107.2</v>
      </c>
      <c r="E11">
        <v>4</v>
      </c>
      <c r="F11">
        <f t="shared" si="1"/>
        <v>0.004</v>
      </c>
      <c r="G11">
        <f t="shared" si="2"/>
        <v>-0.1072</v>
      </c>
    </row>
    <row r="12" spans="4:4">
      <c r="D12">
        <f t="shared" si="0"/>
        <v>0</v>
      </c>
    </row>
    <row r="13" spans="4:4">
      <c r="D13">
        <f t="shared" si="0"/>
        <v>0</v>
      </c>
    </row>
    <row r="14" spans="4:4">
      <c r="D14">
        <f t="shared" si="0"/>
        <v>0</v>
      </c>
    </row>
    <row r="15" spans="4:4">
      <c r="D15">
        <f t="shared" si="0"/>
        <v>0</v>
      </c>
    </row>
    <row r="16" spans="4:4">
      <c r="D16">
        <f t="shared" si="0"/>
        <v>0</v>
      </c>
    </row>
    <row r="17" spans="4:4">
      <c r="D17">
        <f t="shared" si="0"/>
        <v>0</v>
      </c>
    </row>
    <row r="18" spans="4:4">
      <c r="D18">
        <f t="shared" si="0"/>
        <v>0</v>
      </c>
    </row>
    <row r="19" spans="4:4">
      <c r="D19">
        <f t="shared" si="0"/>
        <v>0</v>
      </c>
    </row>
    <row r="20" spans="2:6">
      <c r="B20">
        <v>26.2</v>
      </c>
      <c r="C20">
        <v>26.5</v>
      </c>
      <c r="D20">
        <f t="shared" si="0"/>
        <v>-26.35</v>
      </c>
      <c r="E20">
        <v>0.2</v>
      </c>
      <c r="F20">
        <f>D20/1000</f>
        <v>-0.02635</v>
      </c>
    </row>
    <row r="21" spans="2:6">
      <c r="B21">
        <v>39.8</v>
      </c>
      <c r="C21">
        <v>41.2</v>
      </c>
      <c r="D21">
        <f t="shared" si="0"/>
        <v>-40.5</v>
      </c>
      <c r="E21">
        <v>0.3</v>
      </c>
      <c r="F21">
        <f t="shared" ref="F21:F26" si="3">D21/1000</f>
        <v>-0.0405</v>
      </c>
    </row>
    <row r="22" spans="2:6">
      <c r="B22">
        <v>53.3</v>
      </c>
      <c r="C22">
        <v>54.7</v>
      </c>
      <c r="D22">
        <f t="shared" si="0"/>
        <v>-54</v>
      </c>
      <c r="E22">
        <v>0.4</v>
      </c>
      <c r="F22">
        <f t="shared" si="3"/>
        <v>-0.054</v>
      </c>
    </row>
    <row r="23" spans="2:6">
      <c r="B23">
        <v>67</v>
      </c>
      <c r="C23">
        <v>68.2</v>
      </c>
      <c r="D23">
        <f t="shared" si="0"/>
        <v>-67.6</v>
      </c>
      <c r="E23">
        <v>0.5</v>
      </c>
      <c r="F23">
        <f t="shared" si="3"/>
        <v>-0.0676</v>
      </c>
    </row>
    <row r="24" spans="2:6">
      <c r="B24">
        <v>79.6</v>
      </c>
      <c r="C24">
        <v>81.1</v>
      </c>
      <c r="D24">
        <f t="shared" si="0"/>
        <v>-80.35</v>
      </c>
      <c r="E24">
        <v>0.6</v>
      </c>
      <c r="F24">
        <f t="shared" si="3"/>
        <v>-0.08035</v>
      </c>
    </row>
    <row r="25" spans="2:6">
      <c r="B25">
        <v>93.8</v>
      </c>
      <c r="C25">
        <v>95.4</v>
      </c>
      <c r="D25">
        <f t="shared" si="0"/>
        <v>-94.6</v>
      </c>
      <c r="E25">
        <v>0.7</v>
      </c>
      <c r="F25">
        <f t="shared" si="3"/>
        <v>-0.0946</v>
      </c>
    </row>
    <row r="26" spans="2:6">
      <c r="B26">
        <v>107.2</v>
      </c>
      <c r="C26">
        <v>108.6</v>
      </c>
      <c r="D26">
        <f t="shared" si="0"/>
        <v>-107.9</v>
      </c>
      <c r="E26">
        <v>0.8</v>
      </c>
      <c r="F26">
        <f t="shared" si="3"/>
        <v>-0.1079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0" sqref="L30"/>
    </sheetView>
  </sheetViews>
  <sheetFormatPr defaultColWidth="9" defaultRowHeight="13.5"/>
  <sheetData/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2024-04-25T15:29:00Z</dcterms:created>
  <dcterms:modified xsi:type="dcterms:W3CDTF">2024-04-26T15:17:41Z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DF99E0E99229471F9520F240402D3CDD</vt:lpwstr>
  </property>
  <property fmtid="{D5CDD505-2E9C-101B-9397-08002B2CF9AE}" pid="3" name="KSOProductBuildVer">
    <vt:lpwstr>2052-11.8.2.11716</vt:lpwstr>
  </property>
</Properties>
</file>