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<sst xmlns="http://schemas.openxmlformats.org/spreadsheetml/2006/main" count="21" uniqueCount="21">
  <si>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V无穷</t>
  </si>
  <si>
    <t>HHO2的浓度</t>
  </si>
  <si>
    <t>体积</t>
  </si>
  <si>
    <t>R</t>
  </si>
  <si>
    <t>T</t>
  </si>
  <si>
    <t>(mol路K)</t>
  </si>
  <si>
    <t>P</t>
  </si>
  <si>
    <t>5ml的体积的V无穷</t>
  </si>
  <si>
    <t>V1无穷</t>
  </si>
  <si>
    <t>10ml</t>
  </si>
  <si>
    <t>V2无穷</t>
  </si>
  <si>
    <t>Vt/cm^3</t>
  </si>
  <si>
    <t>t1</t>
  </si>
  <si>
    <t>t2</t>
  </si>
  <si>
    <t>t3</t>
  </si>
  <si>
    <t>ln2=</t>
  </si>
  <si>
    <t>K</t>
  </si>
  <si>
    <t>半衰期</t>
  </si>
  <si>
    <t>5+0.1</t>
  </si>
  <si>
    <t>10+0.1</t>
  </si>
  <si>
    <t>10+0.05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</si>
</sst>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25"/>
          <c:y val="0.169444444444444"/>
          <c:w val="0.901027777777778"/>
          <c:h val="0.606342592592593"/>
        </c:manualLayout>
      </c:layout>
      <c:scatterChart>
        <c:scatterStyle val="marker"/>
        <c:varyColors val="0"/>
        <c:ser>
          <c:idx val="0"/>
          <c:order val="0"/>
          <c:tx>
            <c:strRef>
              <c:f>"5ml+0.1"</c:f>
              <c:strCache>
                <c:ptCount val="1"/>
                <c:pt idx="0">
                  <c:v>5ml+0.1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2078377851433"/>
                  <c:y val="-0.0483391175012395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/>
                      <a:t>y = -0.0688x + 4.5849</a:t>
                    </a:r>
                    <a:br>
                      <a:rPr sz="1600"/>
                    </a:br>
                    <a:r>
                      <a:rPr sz="1600"/>
                      <a:t>R</a:t>
                    </a:r>
                    <a:r>
                      <a:rPr sz="1600" baseline="35000"/>
                      <a:t>2</a:t>
                    </a:r>
                    <a:r>
                      <a:rPr sz="1600"/>
                      <a:t> = 0.9996</a:t>
                    </a:r>
                    <a:endParaRPr sz="16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Sheet1!$M$15:$M$24</c:f>
              <c:numCache>
                <c:formatCode>General</c:formatCode>
                <c:ptCount val="10"/>
                <c:pt idx="0">
                  <c:v>0.93</c:v>
                </c:pt>
                <c:pt idx="1">
                  <c:v>1.79</c:v>
                </c:pt>
                <c:pt idx="2">
                  <c:v>2.52</c:v>
                </c:pt>
                <c:pt idx="3">
                  <c:v>3.61</c:v>
                </c:pt>
                <c:pt idx="4">
                  <c:v>4.63</c:v>
                </c:pt>
                <c:pt idx="5">
                  <c:v>5.63</c:v>
                </c:pt>
                <c:pt idx="6">
                  <c:v>6.67</c:v>
                </c:pt>
                <c:pt idx="7">
                  <c:v>7.98</c:v>
                </c:pt>
                <c:pt idx="8">
                  <c:v>9.28</c:v>
                </c:pt>
                <c:pt idx="9">
                  <c:v>10.72</c:v>
                </c:pt>
              </c:numCache>
            </c:numRef>
          </c:xVal>
          <c:yVal>
            <c:numRef>
              <c:f>Sheet1!$P$2:$P$11</c:f>
              <c:numCache>
                <c:formatCode>0.00_ </c:formatCode>
                <c:ptCount val="10"/>
                <c:pt idx="0">
                  <c:v>4.51895848916903</c:v>
                </c:pt>
                <c:pt idx="1">
                  <c:v>4.46291513840722</c:v>
                </c:pt>
                <c:pt idx="2">
                  <c:v>4.40354347813613</c:v>
                </c:pt>
                <c:pt idx="3">
                  <c:v>4.34042308481881</c:v>
                </c:pt>
                <c:pt idx="4">
                  <c:v>4.27304847210414</c:v>
                </c:pt>
                <c:pt idx="5">
                  <c:v>4.20080447332323</c:v>
                </c:pt>
                <c:pt idx="6">
                  <c:v>4.12293201907401</c:v>
                </c:pt>
                <c:pt idx="7">
                  <c:v>4.0384794293807</c:v>
                </c:pt>
                <c:pt idx="8">
                  <c:v>3.94623117675788</c:v>
                </c:pt>
                <c:pt idx="9">
                  <c:v>3.84460032911071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"10ml+0.1"</c:f>
              <c:strCache>
                <c:ptCount val="1"/>
                <c:pt idx="0">
                  <c:v>10ml+0.1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614154806005069"/>
                  <c:y val="0.0911006445215667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/>
                      <a:t>y = -0.0723x + 5.3066</a:t>
                    </a:r>
                    <a:br>
                      <a:rPr sz="1600"/>
                    </a:br>
                    <a:r>
                      <a:rPr sz="1600"/>
                      <a:t>R</a:t>
                    </a:r>
                    <a:r>
                      <a:rPr sz="1600" baseline="35000"/>
                      <a:t>2</a:t>
                    </a:r>
                    <a:r>
                      <a:rPr sz="1600"/>
                      <a:t> = 0.9997</a:t>
                    </a:r>
                    <a:endParaRPr sz="16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Sheet1!$N$15:$N$24</c:f>
              <c:numCache>
                <c:formatCode>General</c:formatCode>
                <c:ptCount val="10"/>
                <c:pt idx="0">
                  <c:v>0.9</c:v>
                </c:pt>
                <c:pt idx="1">
                  <c:v>1.31</c:v>
                </c:pt>
                <c:pt idx="2">
                  <c:v>1.69</c:v>
                </c:pt>
                <c:pt idx="3">
                  <c:v>2.09</c:v>
                </c:pt>
                <c:pt idx="4">
                  <c:v>2.51</c:v>
                </c:pt>
                <c:pt idx="5">
                  <c:v>2.94</c:v>
                </c:pt>
                <c:pt idx="6">
                  <c:v>3.31</c:v>
                </c:pt>
                <c:pt idx="7">
                  <c:v>3.79</c:v>
                </c:pt>
                <c:pt idx="8">
                  <c:v>4.22</c:v>
                </c:pt>
                <c:pt idx="9">
                  <c:v>4.69</c:v>
                </c:pt>
              </c:numCache>
            </c:numRef>
          </c:xVal>
          <c:yVal>
            <c:numRef>
              <c:f>Sheet1!$Q$2:$Q$11</c:f>
              <c:numCache>
                <c:formatCode>0.00_ </c:formatCode>
                <c:ptCount val="10"/>
                <c:pt idx="0">
                  <c:v>5.23904495508297</c:v>
                </c:pt>
                <c:pt idx="1">
                  <c:v>5.21216017009686</c:v>
                </c:pt>
                <c:pt idx="2">
                  <c:v>5.18453257724142</c:v>
                </c:pt>
                <c:pt idx="3">
                  <c:v>5.15611996083824</c:v>
                </c:pt>
                <c:pt idx="4">
                  <c:v>5.12687640085029</c:v>
                </c:pt>
                <c:pt idx="5">
                  <c:v>5.09675182638732</c:v>
                </c:pt>
                <c:pt idx="6">
                  <c:v>5.06569149984433</c:v>
                </c:pt>
                <c:pt idx="7">
                  <c:v>5.03363541832532</c:v>
                </c:pt>
                <c:pt idx="8">
                  <c:v>5.00051761590797</c:v>
                </c:pt>
                <c:pt idx="9">
                  <c:v>4.96626534636032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"10ml+0.05"</c:f>
              <c:strCache>
                <c:ptCount val="1"/>
                <c:pt idx="0">
                  <c:v>10ml+0.05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142327939169"/>
                  <c:y val="-0.0985374318294497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/>
                      <a:t>y = -0.0359x + 5.2754</a:t>
                    </a:r>
                    <a:br>
                      <a:rPr sz="1600"/>
                    </a:br>
                    <a:r>
                      <a:rPr sz="1600"/>
                      <a:t>R</a:t>
                    </a:r>
                    <a:r>
                      <a:rPr sz="1600" baseline="35000"/>
                      <a:t>2</a:t>
                    </a:r>
                    <a:r>
                      <a:rPr sz="1600"/>
                      <a:t> = 1</a:t>
                    </a:r>
                    <a:endParaRPr sz="16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Sheet1!$O$15:$O$24</c:f>
              <c:numCache>
                <c:formatCode>General</c:formatCode>
                <c:ptCount val="10"/>
                <c:pt idx="0">
                  <c:v>0.98</c:v>
                </c:pt>
                <c:pt idx="1">
                  <c:v>1.77</c:v>
                </c:pt>
                <c:pt idx="2">
                  <c:v>2.55</c:v>
                </c:pt>
                <c:pt idx="3">
                  <c:v>3.32</c:v>
                </c:pt>
                <c:pt idx="4">
                  <c:v>4.17</c:v>
                </c:pt>
                <c:pt idx="5">
                  <c:v>4.99</c:v>
                </c:pt>
                <c:pt idx="6">
                  <c:v>5.85</c:v>
                </c:pt>
                <c:pt idx="7">
                  <c:v>6.73</c:v>
                </c:pt>
                <c:pt idx="8">
                  <c:v>7.67</c:v>
                </c:pt>
                <c:pt idx="9">
                  <c:v>8.6</c:v>
                </c:pt>
              </c:numCache>
            </c:numRef>
          </c:xVal>
          <c:yVal>
            <c:numRef>
              <c:f>Sheet1!$Q$2:$Q$11</c:f>
              <c:numCache>
                <c:formatCode>0.00_ </c:formatCode>
                <c:ptCount val="10"/>
                <c:pt idx="0">
                  <c:v>5.23904495508297</c:v>
                </c:pt>
                <c:pt idx="1">
                  <c:v>5.21216017009686</c:v>
                </c:pt>
                <c:pt idx="2">
                  <c:v>5.18453257724142</c:v>
                </c:pt>
                <c:pt idx="3">
                  <c:v>5.15611996083824</c:v>
                </c:pt>
                <c:pt idx="4">
                  <c:v>5.12687640085029</c:v>
                </c:pt>
                <c:pt idx="5">
                  <c:v>5.09675182638732</c:v>
                </c:pt>
                <c:pt idx="6">
                  <c:v>5.06569149984433</c:v>
                </c:pt>
                <c:pt idx="7">
                  <c:v>5.03363541832532</c:v>
                </c:pt>
                <c:pt idx="8">
                  <c:v>5.00051761590797</c:v>
                </c:pt>
                <c:pt idx="9">
                  <c:v>4.96626534636032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23880"/>
        <c:axId val="152818613"/>
      </c:scatterChart>
      <c:valAx>
        <c:axId val="84223880"/>
        <c:scaling>
          <c:orientation val="minMax"/>
          <c:max val="1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818613"/>
        <c:crosses val="autoZero"/>
        <c:crossBetween val="midCat"/>
      </c:valAx>
      <c:valAx>
        <c:axId val="152818613"/>
        <c:scaling>
          <c:orientation val="minMax"/>
          <c:min val="3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2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213360</xdr:colOff>
      <xdr:row>10</xdr:row>
      <xdr:rowOff>92710</xdr:rowOff>
    </xdr:from>
    <xdr:to>
      <xdr:col>31</xdr:col>
      <xdr:colOff>163195</xdr:colOff>
      <xdr:row>47</xdr:row>
      <xdr:rowOff>43815</xdr:rowOff>
    </xdr:to>
    <xdr:graphicFrame>
      <xdr:nvGraphicFramePr>
        <xdr:cNvPr id="2" name="图表 1" title="ln〔(V∞-Vt) / cm3〕"/>
        <xdr:cNvGraphicFramePr/>
      </xdr:nvGraphicFramePr>
      <xdr:xfrm>
        <a:off x="14024610" y="1807210"/>
        <a:ext cx="8865235" cy="6294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0.0543276028875493</cdr:x>
      <cdr:y>0.0530294482680808</cdr:y>
    </cdr:from>
    <cdr:to>
      <cdr:x>0.170424946044504</cdr:x>
      <cdr:y>0.36951370867652</cdr:y>
    </cdr:to>
    <cdr:sp>
      <cdr:nvSpPr>
        <cdr:cNvPr id="2" name="文本框 1"/>
        <cdr:cNvSpPr txBox="1"/>
      </cdr:nvSpPr>
      <cdr:spPr xmlns:a="http://schemas.openxmlformats.org/drawingml/2006/main">
        <a:xfrm xmlns:a="http://schemas.openxmlformats.org/drawingml/2006/main">
          <a:off x="463550" y="298450"/>
          <a:ext cx="990600" cy="1781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vert="wordArtVertRtl" wrap="square" rtlCol="0" anchor="t"/>
        <a:p>
          <a:endParaRPr lang="zh-CN" altLang="en-US"/>
        </a:p>
      </cdr:txBody>
    </cdr:sp>
  </cdr:relSizeAnchor>
  <cdr:relSizeAnchor xmlns:cdr="http://schemas.openxmlformats.org/drawingml/2006/chartDrawing">
    <cdr:from>
      <cdr:x>0.107910992036913</cdr:x>
      <cdr:y>0.0597991650682613</cdr:y>
    </cdr:from>
    <cdr:to>
      <cdr:x>0.28540596859418</cdr:x>
      <cdr:y>0.399977434277333</cdr:y>
    </cdr:to>
    <cdr:sp>
      <cdr:nvSpPr>
        <cdr:cNvPr id="3" name="文本框 2"/>
        <cdr:cNvSpPr txBox="1"/>
      </cdr:nvSpPr>
      <cdr:spPr xmlns:a="http://schemas.openxmlformats.org/drawingml/2006/main">
        <a:xfrm xmlns:a="http://schemas.openxmlformats.org/drawingml/2006/main">
          <a:off x="920750" y="336550"/>
          <a:ext cx="1514475" cy="19145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vert="wordArtVertRtl" wrap="square" rtlCol="0" anchor="t"/>
        <a:p>
          <a:endParaRPr lang="zh-CN" altLang="en-US"/>
        </a:p>
      </cdr:txBody>
    </cdr:sp>
  </cdr:relSizeAnchor>
  <cdr:relSizeAnchor xmlns:cdr="http://schemas.openxmlformats.org/drawingml/2006/chartDrawing">
    <cdr:from>
      <cdr:x>0.0509786410657141</cdr:x>
      <cdr:y>0.0293354394674489</cdr:y>
    </cdr:from>
    <cdr:to>
      <cdr:x>0.18047183151001</cdr:x>
      <cdr:y>0.339049983075708</cdr:y>
    </cdr:to>
    <cdr:sp>
      <cdr:nvSpPr>
        <cdr:cNvPr id="4" name="文本框 3"/>
        <cdr:cNvSpPr txBox="1"/>
      </cdr:nvSpPr>
      <cdr:spPr xmlns:a="http://schemas.openxmlformats.org/drawingml/2006/main">
        <a:xfrm xmlns:a="http://schemas.openxmlformats.org/drawingml/2006/main">
          <a:off x="434975" y="165100"/>
          <a:ext cx="1104900" cy="17430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vert="wordArtVertRtl" wrap="square" rtlCol="0" anchor="t"/>
        <a:p>
          <a:endParaRPr lang="zh-CN" altLang="en-US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topLeftCell="E1" workbookViewId="0">
      <selection activeCell="P1" sqref="P1"/>
    </sheetView>
  </sheetViews>
  <sheetFormatPr defaultColWidth="9" defaultRowHeight="13.5"/>
  <cols>
    <col min="7" max="8" width="12.625"/>
    <col min="10" max="10" width="13.75"/>
    <col min="16" max="17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17">
      <c r="B2">
        <v>1.5768</v>
      </c>
      <c r="C2">
        <v>10</v>
      </c>
      <c r="D2">
        <v>8.314</v>
      </c>
      <c r="E2">
        <v>292.35</v>
      </c>
      <c r="F2">
        <v>1000</v>
      </c>
      <c r="G2">
        <f>PRODUCT(B2:F2)</f>
        <v>38325667.6872</v>
      </c>
      <c r="L2">
        <v>5</v>
      </c>
      <c r="M2">
        <f>$J$4-L2</f>
        <v>91.74</v>
      </c>
      <c r="N2">
        <f>$J$5-L2</f>
        <v>188.49</v>
      </c>
      <c r="P2" s="1">
        <f>LN(M2)</f>
        <v>4.51895848916903</v>
      </c>
      <c r="Q2" s="1">
        <f>LN(N2)</f>
        <v>5.23904495508297</v>
      </c>
    </row>
    <row r="3" spans="2:17">
      <c r="B3" t="s">
        <v>6</v>
      </c>
      <c r="L3">
        <v>10</v>
      </c>
      <c r="M3">
        <f t="shared" ref="M3:M11" si="0">$J$4-L3</f>
        <v>86.74</v>
      </c>
      <c r="N3">
        <f t="shared" ref="N3:N11" si="1">$J$5-L3</f>
        <v>183.49</v>
      </c>
      <c r="P3" s="1">
        <f t="shared" ref="P3:P11" si="2">LN(M3)</f>
        <v>4.46291513840722</v>
      </c>
      <c r="Q3" s="1">
        <f>LN(N3)</f>
        <v>5.21216017009686</v>
      </c>
    </row>
    <row r="4" spans="2:17">
      <c r="B4">
        <v>101.26</v>
      </c>
      <c r="C4">
        <v>2.2245</v>
      </c>
      <c r="D4">
        <f>D5*2</f>
        <v>198071</v>
      </c>
      <c r="G4">
        <f>G2/D4</f>
        <v>193.494593793135</v>
      </c>
      <c r="I4" t="s">
        <v>7</v>
      </c>
      <c r="J4">
        <v>96.74</v>
      </c>
      <c r="K4" t="s">
        <v>8</v>
      </c>
      <c r="L4">
        <v>15</v>
      </c>
      <c r="M4">
        <f t="shared" si="0"/>
        <v>81.74</v>
      </c>
      <c r="N4">
        <f t="shared" si="1"/>
        <v>178.49</v>
      </c>
      <c r="P4" s="1">
        <f t="shared" si="2"/>
        <v>4.40354347813613</v>
      </c>
      <c r="Q4" s="1">
        <f>LN(N4)</f>
        <v>5.18453257724142</v>
      </c>
    </row>
    <row r="5" spans="4:17">
      <c r="D5">
        <v>99035.5</v>
      </c>
      <c r="I5" t="s">
        <v>9</v>
      </c>
      <c r="J5">
        <v>193.49</v>
      </c>
      <c r="K5" t="s">
        <v>10</v>
      </c>
      <c r="L5">
        <v>20</v>
      </c>
      <c r="M5">
        <f t="shared" si="0"/>
        <v>76.74</v>
      </c>
      <c r="N5">
        <f t="shared" si="1"/>
        <v>173.49</v>
      </c>
      <c r="P5" s="1">
        <f t="shared" si="2"/>
        <v>4.34042308481881</v>
      </c>
      <c r="Q5" s="1">
        <f>LN(N5)</f>
        <v>5.15611996083824</v>
      </c>
    </row>
    <row r="6" spans="12:17">
      <c r="L6">
        <v>25</v>
      </c>
      <c r="M6">
        <f t="shared" si="0"/>
        <v>71.74</v>
      </c>
      <c r="N6">
        <f t="shared" si="1"/>
        <v>168.49</v>
      </c>
      <c r="P6" s="1">
        <f t="shared" si="2"/>
        <v>4.27304847210414</v>
      </c>
      <c r="Q6" s="1">
        <f>LN(N6)</f>
        <v>5.12687640085029</v>
      </c>
    </row>
    <row r="7" spans="12:17">
      <c r="L7">
        <v>30</v>
      </c>
      <c r="M7">
        <f t="shared" si="0"/>
        <v>66.74</v>
      </c>
      <c r="N7">
        <f t="shared" si="1"/>
        <v>163.49</v>
      </c>
      <c r="P7" s="1">
        <f t="shared" si="2"/>
        <v>4.20080447332323</v>
      </c>
      <c r="Q7" s="1">
        <f>LN(N7)</f>
        <v>5.09675182638732</v>
      </c>
    </row>
    <row r="8" spans="12:17">
      <c r="L8">
        <v>35</v>
      </c>
      <c r="M8">
        <f t="shared" si="0"/>
        <v>61.74</v>
      </c>
      <c r="N8">
        <f t="shared" si="1"/>
        <v>158.49</v>
      </c>
      <c r="P8" s="1">
        <f t="shared" si="2"/>
        <v>4.12293201907401</v>
      </c>
      <c r="Q8" s="1">
        <f>LN(N8)</f>
        <v>5.06569149984433</v>
      </c>
    </row>
    <row r="9" spans="12:17">
      <c r="L9">
        <v>40</v>
      </c>
      <c r="M9">
        <f t="shared" si="0"/>
        <v>56.74</v>
      </c>
      <c r="N9">
        <f t="shared" si="1"/>
        <v>153.49</v>
      </c>
      <c r="P9" s="1">
        <f t="shared" si="2"/>
        <v>4.0384794293807</v>
      </c>
      <c r="Q9" s="1">
        <f>LN(N9)</f>
        <v>5.03363541832532</v>
      </c>
    </row>
    <row r="10" spans="12:17">
      <c r="L10">
        <v>45</v>
      </c>
      <c r="M10">
        <f t="shared" si="0"/>
        <v>51.74</v>
      </c>
      <c r="N10">
        <f t="shared" si="1"/>
        <v>148.49</v>
      </c>
      <c r="P10" s="1">
        <f t="shared" si="2"/>
        <v>3.94623117675788</v>
      </c>
      <c r="Q10" s="1">
        <f>LN(N10)</f>
        <v>5.00051761590797</v>
      </c>
    </row>
    <row r="11" spans="12:17">
      <c r="L11">
        <v>50</v>
      </c>
      <c r="M11">
        <f t="shared" si="0"/>
        <v>46.74</v>
      </c>
      <c r="N11">
        <f t="shared" si="1"/>
        <v>143.49</v>
      </c>
      <c r="P11" s="1">
        <f t="shared" si="2"/>
        <v>3.84460032911071</v>
      </c>
      <c r="Q11" s="1">
        <f>LN(N11)</f>
        <v>4.96626534636032</v>
      </c>
    </row>
    <row r="14" spans="12:15">
      <c r="L14" t="s">
        <v>11</v>
      </c>
      <c r="M14" t="s">
        <v>12</v>
      </c>
      <c r="N14" t="s">
        <v>13</v>
      </c>
      <c r="O14" t="s">
        <v>14</v>
      </c>
    </row>
    <row r="15" spans="12:15">
      <c r="L15">
        <v>5</v>
      </c>
      <c r="M15">
        <v>0.93</v>
      </c>
      <c r="N15">
        <v>0.9</v>
      </c>
      <c r="O15">
        <v>0.98</v>
      </c>
    </row>
    <row r="16" spans="12:15">
      <c r="L16">
        <v>10</v>
      </c>
      <c r="M16">
        <v>1.79</v>
      </c>
      <c r="N16">
        <v>1.31</v>
      </c>
      <c r="O16">
        <v>1.77</v>
      </c>
    </row>
    <row r="17" spans="12:15">
      <c r="L17">
        <v>15</v>
      </c>
      <c r="M17">
        <v>2.52</v>
      </c>
      <c r="N17">
        <v>1.69</v>
      </c>
      <c r="O17">
        <v>2.55</v>
      </c>
    </row>
    <row r="18" spans="12:15">
      <c r="L18">
        <v>20</v>
      </c>
      <c r="M18">
        <v>3.61</v>
      </c>
      <c r="N18">
        <v>2.09</v>
      </c>
      <c r="O18">
        <v>3.32</v>
      </c>
    </row>
    <row r="19" spans="12:15">
      <c r="L19">
        <v>25</v>
      </c>
      <c r="M19">
        <v>4.63</v>
      </c>
      <c r="N19">
        <v>2.51</v>
      </c>
      <c r="O19">
        <v>4.17</v>
      </c>
    </row>
    <row r="20" spans="12:15">
      <c r="L20">
        <v>30</v>
      </c>
      <c r="M20">
        <v>5.63</v>
      </c>
      <c r="N20">
        <v>2.94</v>
      </c>
      <c r="O20">
        <v>4.99</v>
      </c>
    </row>
    <row r="21" spans="12:15">
      <c r="L21">
        <v>35</v>
      </c>
      <c r="M21">
        <v>6.67</v>
      </c>
      <c r="N21">
        <v>3.31</v>
      </c>
      <c r="O21">
        <v>5.85</v>
      </c>
    </row>
    <row r="22" spans="12:15">
      <c r="L22">
        <v>40</v>
      </c>
      <c r="M22">
        <v>7.98</v>
      </c>
      <c r="N22">
        <v>3.79</v>
      </c>
      <c r="O22">
        <v>6.73</v>
      </c>
    </row>
    <row r="23" spans="12:15">
      <c r="L23">
        <v>45</v>
      </c>
      <c r="M23">
        <v>9.28</v>
      </c>
      <c r="N23">
        <v>4.22</v>
      </c>
      <c r="O23">
        <v>7.67</v>
      </c>
    </row>
    <row r="24" spans="12:15">
      <c r="L24">
        <v>50</v>
      </c>
      <c r="M24">
        <v>10.72</v>
      </c>
      <c r="N24">
        <v>4.69</v>
      </c>
      <c r="O24">
        <v>8.6</v>
      </c>
    </row>
    <row r="28" spans="7:8">
      <c r="G28" t="s">
        <v>15</v>
      </c>
      <c r="H28">
        <f>LN(2)</f>
        <v>0.693147180559945</v>
      </c>
    </row>
    <row r="30" spans="8:10">
      <c r="H30" t="s">
        <v>16</v>
      </c>
      <c r="J30" t="s">
        <v>17</v>
      </c>
    </row>
    <row r="31" spans="7:10">
      <c r="G31" t="s">
        <v>18</v>
      </c>
      <c r="H31">
        <v>-0.0688</v>
      </c>
      <c r="J31">
        <f>$H$28/H31</f>
        <v>-10.0748136709294</v>
      </c>
    </row>
    <row r="32" spans="7:10">
      <c r="G32" t="s">
        <v>19</v>
      </c>
      <c r="H32">
        <v>-0.0723</v>
      </c>
      <c r="J32">
        <f>$H$28/H32</f>
        <v>-9.58709793305595</v>
      </c>
    </row>
    <row r="33" spans="7:10">
      <c r="G33" t="s">
        <v>20</v>
      </c>
      <c r="H33">
        <v>-0.0359</v>
      </c>
      <c r="J33">
        <f>$H$28/H33</f>
        <v>-19.3077209069623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2024-04-20T11:00:00Z</dcterms:created>
  <dcterms:modified xsi:type="dcterms:W3CDTF">2024-04-21T04:58:33Z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9705D3AAE1D742D39D17C2D0C8534379</vt:lpwstr>
  </property>
  <property fmtid="{D5CDD505-2E9C-101B-9397-08002B2CF9AE}" pid="3" name="KSOProductBuildVer">
    <vt:lpwstr>2052-11.8.2.11716</vt:lpwstr>
  </property>
</Properties>
</file>