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o\Downloads\"/>
    </mc:Choice>
  </mc:AlternateContent>
  <xr:revisionPtr revIDLastSave="0" documentId="8_{30DBF75E-D32B-4F68-9CED-496153909ACC}" xr6:coauthVersionLast="47" xr6:coauthVersionMax="47" xr10:uidLastSave="{00000000-0000-0000-0000-000000000000}"/>
  <bookViews>
    <workbookView xWindow="-108" yWindow="-108" windowWidth="23256" windowHeight="12576" xr2:uid="{E843BE7E-D890-467B-94CB-D117C04286D1}"/>
  </bookViews>
  <sheets>
    <sheet name="n5" sheetId="47" r:id="rId1"/>
    <sheet name="n6" sheetId="46" r:id="rId2"/>
    <sheet name="n10" sheetId="11" r:id="rId3"/>
    <sheet name="n20" sheetId="51" r:id="rId4"/>
  </sheets>
  <definedNames>
    <definedName name="_xlnm._FilterDatabase" localSheetId="2" hidden="1">'n10'!$A$1:$Z$1743</definedName>
    <definedName name="_xlnm._FilterDatabase" localSheetId="3" hidden="1">'n20'!$A$1:$Y$1753</definedName>
    <definedName name="_xlnm._FilterDatabase" localSheetId="0" hidden="1">'n5'!$A$1:$X$1738</definedName>
    <definedName name="_xlnm._FilterDatabase" localSheetId="1" hidden="1">'n6'!$A$1:$X$1739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7" l="1"/>
  <c r="B10" i="47" s="1"/>
  <c r="B10" i="46"/>
  <c r="B11" i="46" s="1"/>
  <c r="B24" i="51"/>
  <c r="B25" i="51" s="1"/>
  <c r="B14" i="11"/>
  <c r="B15" i="11" s="1"/>
  <c r="N2" i="51" l="1"/>
  <c r="N23" i="51" s="1"/>
  <c r="O13" i="51" s="1"/>
  <c r="N22" i="51"/>
  <c r="B23" i="51"/>
  <c r="B22" i="51"/>
  <c r="D5" i="51" s="1"/>
  <c r="K3" i="51"/>
  <c r="K23" i="51" s="1"/>
  <c r="G2" i="51"/>
  <c r="M7" i="47"/>
  <c r="M8" i="47"/>
  <c r="N4" i="47" s="1"/>
  <c r="B8" i="47"/>
  <c r="B7" i="47"/>
  <c r="D3" i="47" s="1"/>
  <c r="J3" i="47"/>
  <c r="J8" i="47" s="1"/>
  <c r="G2" i="47"/>
  <c r="G3" i="47" s="1"/>
  <c r="M9" i="46"/>
  <c r="N6" i="46" s="1"/>
  <c r="M8" i="46"/>
  <c r="B9" i="46"/>
  <c r="B8" i="46"/>
  <c r="J3" i="46"/>
  <c r="J9" i="46" s="1"/>
  <c r="G2" i="46"/>
  <c r="G3" i="46" s="1"/>
  <c r="G4" i="46" s="1"/>
  <c r="H4" i="46" s="1"/>
  <c r="N2" i="11"/>
  <c r="N13" i="11" s="1"/>
  <c r="O4" i="11" s="1"/>
  <c r="G2" i="11"/>
  <c r="H2" i="11" s="1"/>
  <c r="D2" i="47" l="1"/>
  <c r="E2" i="47" s="1"/>
  <c r="I2" i="47" s="1"/>
  <c r="C4" i="47"/>
  <c r="C5" i="47"/>
  <c r="C6" i="47"/>
  <c r="C3" i="47"/>
  <c r="C2" i="47"/>
  <c r="N3" i="47"/>
  <c r="D3" i="46"/>
  <c r="C5" i="46"/>
  <c r="C6" i="46"/>
  <c r="C3" i="46"/>
  <c r="C7" i="46"/>
  <c r="C4" i="46"/>
  <c r="C2" i="46"/>
  <c r="C3" i="51"/>
  <c r="C7" i="51"/>
  <c r="C11" i="51"/>
  <c r="C15" i="51"/>
  <c r="C19" i="51"/>
  <c r="C4" i="51"/>
  <c r="C8" i="51"/>
  <c r="C12" i="51"/>
  <c r="C16" i="51"/>
  <c r="C20" i="51"/>
  <c r="C5" i="51"/>
  <c r="C9" i="51"/>
  <c r="C13" i="51"/>
  <c r="C17" i="51"/>
  <c r="C21" i="51"/>
  <c r="C6" i="51"/>
  <c r="C10" i="51"/>
  <c r="C14" i="51"/>
  <c r="C18" i="51"/>
  <c r="C2" i="51"/>
  <c r="O10" i="11"/>
  <c r="O5" i="11"/>
  <c r="O2" i="11"/>
  <c r="O6" i="11"/>
  <c r="O13" i="11" s="1"/>
  <c r="O9" i="11"/>
  <c r="O3" i="11"/>
  <c r="N12" i="11"/>
  <c r="O7" i="11"/>
  <c r="L14" i="51"/>
  <c r="L13" i="51"/>
  <c r="L16" i="51"/>
  <c r="L17" i="51"/>
  <c r="L12" i="51"/>
  <c r="L20" i="51"/>
  <c r="K22" i="51"/>
  <c r="D20" i="51"/>
  <c r="D16" i="51"/>
  <c r="D12" i="51"/>
  <c r="D8" i="51"/>
  <c r="D4" i="51"/>
  <c r="D19" i="51"/>
  <c r="D15" i="51"/>
  <c r="D11" i="51"/>
  <c r="D7" i="51"/>
  <c r="D3" i="51"/>
  <c r="D18" i="51"/>
  <c r="D14" i="51"/>
  <c r="D10" i="51"/>
  <c r="D6" i="51"/>
  <c r="D21" i="51"/>
  <c r="D17" i="51"/>
  <c r="D13" i="51"/>
  <c r="D9" i="51"/>
  <c r="O8" i="11"/>
  <c r="J8" i="46"/>
  <c r="J7" i="47"/>
  <c r="D2" i="51"/>
  <c r="E2" i="51" s="1"/>
  <c r="J2" i="51" s="1"/>
  <c r="L19" i="51"/>
  <c r="L15" i="51"/>
  <c r="L11" i="51"/>
  <c r="L18" i="51"/>
  <c r="O15" i="51"/>
  <c r="O18" i="51"/>
  <c r="O14" i="51"/>
  <c r="O20" i="51"/>
  <c r="O16" i="51"/>
  <c r="O12" i="51"/>
  <c r="O19" i="51"/>
  <c r="O11" i="51"/>
  <c r="O17" i="51"/>
  <c r="D4" i="47"/>
  <c r="O2" i="51"/>
  <c r="G3" i="51"/>
  <c r="H2" i="51"/>
  <c r="D6" i="47"/>
  <c r="N5" i="47"/>
  <c r="K5" i="47"/>
  <c r="K3" i="47"/>
  <c r="K4" i="47"/>
  <c r="K2" i="47"/>
  <c r="G4" i="47"/>
  <c r="H3" i="47"/>
  <c r="H2" i="47"/>
  <c r="N2" i="47"/>
  <c r="D5" i="47"/>
  <c r="N2" i="46"/>
  <c r="N4" i="46"/>
  <c r="H2" i="46"/>
  <c r="D2" i="46"/>
  <c r="E2" i="46" s="1"/>
  <c r="I2" i="46" s="1"/>
  <c r="D5" i="46"/>
  <c r="D7" i="46"/>
  <c r="H3" i="46"/>
  <c r="D4" i="46"/>
  <c r="G5" i="46"/>
  <c r="D6" i="46"/>
  <c r="K3" i="46"/>
  <c r="N3" i="46"/>
  <c r="N5" i="46"/>
  <c r="E3" i="47" l="1"/>
  <c r="E4" i="47" s="1"/>
  <c r="C7" i="47"/>
  <c r="C8" i="47" s="1"/>
  <c r="C8" i="46"/>
  <c r="C9" i="46" s="1"/>
  <c r="C22" i="51"/>
  <c r="C23" i="51" s="1"/>
  <c r="P2" i="51"/>
  <c r="E3" i="46"/>
  <c r="E4" i="46" s="1"/>
  <c r="E3" i="51"/>
  <c r="E4" i="51" s="1"/>
  <c r="E5" i="51" s="1"/>
  <c r="E6" i="51" s="1"/>
  <c r="E7" i="51" s="1"/>
  <c r="E8" i="51" s="1"/>
  <c r="E9" i="51" s="1"/>
  <c r="E10" i="51" s="1"/>
  <c r="E11" i="51" s="1"/>
  <c r="E12" i="51" s="1"/>
  <c r="E13" i="51" s="1"/>
  <c r="E14" i="51" s="1"/>
  <c r="E15" i="51" s="1"/>
  <c r="E16" i="51" s="1"/>
  <c r="E17" i="51" s="1"/>
  <c r="E18" i="51" s="1"/>
  <c r="E19" i="51" s="1"/>
  <c r="E20" i="51" s="1"/>
  <c r="E21" i="51" s="1"/>
  <c r="I2" i="51"/>
  <c r="H3" i="51"/>
  <c r="G4" i="51"/>
  <c r="I3" i="51"/>
  <c r="L7" i="51"/>
  <c r="L8" i="51"/>
  <c r="L4" i="51"/>
  <c r="L9" i="51"/>
  <c r="L5" i="51"/>
  <c r="L10" i="51"/>
  <c r="L6" i="51"/>
  <c r="L2" i="51"/>
  <c r="L3" i="51"/>
  <c r="O9" i="51"/>
  <c r="O5" i="51"/>
  <c r="O10" i="51"/>
  <c r="O6" i="51"/>
  <c r="O7" i="51"/>
  <c r="O3" i="51"/>
  <c r="O8" i="51"/>
  <c r="O4" i="51"/>
  <c r="N8" i="47"/>
  <c r="N7" i="47"/>
  <c r="K7" i="47"/>
  <c r="K8" i="47"/>
  <c r="H4" i="47"/>
  <c r="G5" i="47"/>
  <c r="O2" i="47"/>
  <c r="L2" i="47"/>
  <c r="N9" i="46"/>
  <c r="N8" i="46"/>
  <c r="H5" i="46"/>
  <c r="G6" i="46"/>
  <c r="O2" i="46"/>
  <c r="K6" i="46"/>
  <c r="K4" i="46"/>
  <c r="K5" i="46"/>
  <c r="K2" i="46"/>
  <c r="I3" i="47" l="1"/>
  <c r="L3" i="47" s="1"/>
  <c r="E5" i="47"/>
  <c r="E6" i="47" s="1"/>
  <c r="I4" i="47"/>
  <c r="O4" i="47" s="1"/>
  <c r="I3" i="46"/>
  <c r="L3" i="46" s="1"/>
  <c r="L23" i="51"/>
  <c r="J3" i="51"/>
  <c r="P3" i="51" s="1"/>
  <c r="I4" i="51"/>
  <c r="J4" i="51"/>
  <c r="P4" i="51" s="1"/>
  <c r="L2" i="46"/>
  <c r="K9" i="46"/>
  <c r="K8" i="46"/>
  <c r="M2" i="51"/>
  <c r="L22" i="51"/>
  <c r="O23" i="51"/>
  <c r="O22" i="51"/>
  <c r="H4" i="51"/>
  <c r="G5" i="51"/>
  <c r="G6" i="47"/>
  <c r="I5" i="47"/>
  <c r="H5" i="47"/>
  <c r="H7" i="47" s="1"/>
  <c r="H6" i="46"/>
  <c r="H8" i="46" s="1"/>
  <c r="G7" i="46"/>
  <c r="E5" i="46"/>
  <c r="I4" i="46"/>
  <c r="L4" i="47" l="1"/>
  <c r="O3" i="47"/>
  <c r="O3" i="46"/>
  <c r="I5" i="51"/>
  <c r="J5" i="51"/>
  <c r="P5" i="51" s="1"/>
  <c r="M3" i="51"/>
  <c r="M4" i="51"/>
  <c r="H5" i="51"/>
  <c r="G6" i="51"/>
  <c r="J6" i="51" s="1"/>
  <c r="O5" i="47"/>
  <c r="L5" i="47"/>
  <c r="L7" i="47" s="1"/>
  <c r="G7" i="47"/>
  <c r="G8" i="46"/>
  <c r="O4" i="46"/>
  <c r="L4" i="46"/>
  <c r="E6" i="46"/>
  <c r="I5" i="46"/>
  <c r="G7" i="51" l="1"/>
  <c r="J7" i="51" s="1"/>
  <c r="P7" i="51" s="1"/>
  <c r="P6" i="51"/>
  <c r="H6" i="51"/>
  <c r="I6" i="51"/>
  <c r="M5" i="51"/>
  <c r="O7" i="47"/>
  <c r="O8" i="47" s="1"/>
  <c r="O9" i="47" s="1"/>
  <c r="L8" i="47"/>
  <c r="L9" i="47" s="1"/>
  <c r="I7" i="47"/>
  <c r="I8" i="47" s="1"/>
  <c r="I9" i="47" s="1"/>
  <c r="L5" i="46"/>
  <c r="O5" i="46"/>
  <c r="E7" i="46"/>
  <c r="I6" i="46"/>
  <c r="I8" i="46" s="1"/>
  <c r="O12" i="47" l="1"/>
  <c r="O13" i="47" s="1"/>
  <c r="K13" i="47"/>
  <c r="K12" i="47"/>
  <c r="I7" i="51"/>
  <c r="M6" i="51"/>
  <c r="G8" i="51"/>
  <c r="H7" i="51"/>
  <c r="L6" i="46"/>
  <c r="L8" i="46" s="1"/>
  <c r="O6" i="46"/>
  <c r="O8" i="46" s="1"/>
  <c r="K14" i="47" l="1"/>
  <c r="I8" i="51"/>
  <c r="J8" i="51"/>
  <c r="P8" i="51" s="1"/>
  <c r="M7" i="51"/>
  <c r="H8" i="51"/>
  <c r="G9" i="51"/>
  <c r="O9" i="46"/>
  <c r="O10" i="46" s="1"/>
  <c r="I9" i="46"/>
  <c r="I10" i="46" s="1"/>
  <c r="B13" i="11"/>
  <c r="B12" i="11"/>
  <c r="K3" i="11"/>
  <c r="K13" i="11" s="1"/>
  <c r="C4" i="11" l="1"/>
  <c r="C8" i="11"/>
  <c r="C2" i="11"/>
  <c r="C10" i="11"/>
  <c r="C3" i="11"/>
  <c r="C7" i="11"/>
  <c r="C11" i="11"/>
  <c r="C5" i="11"/>
  <c r="C9" i="11"/>
  <c r="C6" i="11"/>
  <c r="I9" i="51"/>
  <c r="J9" i="51"/>
  <c r="P9" i="51" s="1"/>
  <c r="H9" i="51"/>
  <c r="G10" i="51"/>
  <c r="J10" i="51" s="1"/>
  <c r="M8" i="51"/>
  <c r="L9" i="46"/>
  <c r="O12" i="11"/>
  <c r="G3" i="11"/>
  <c r="D11" i="11"/>
  <c r="D2" i="11"/>
  <c r="E2" i="11" s="1"/>
  <c r="D8" i="11"/>
  <c r="D3" i="11"/>
  <c r="I3" i="11" s="1"/>
  <c r="D5" i="11"/>
  <c r="K12" i="11"/>
  <c r="D6" i="11"/>
  <c r="D7" i="11"/>
  <c r="D4" i="11"/>
  <c r="D9" i="11"/>
  <c r="D10" i="11"/>
  <c r="C12" i="11" l="1"/>
  <c r="C13" i="11" s="1"/>
  <c r="G11" i="51"/>
  <c r="J11" i="51" s="1"/>
  <c r="M9" i="51"/>
  <c r="P10" i="51"/>
  <c r="H10" i="51"/>
  <c r="I10" i="51"/>
  <c r="L10" i="46"/>
  <c r="O13" i="46" s="1"/>
  <c r="G4" i="11"/>
  <c r="H3" i="11"/>
  <c r="E3" i="11"/>
  <c r="E4" i="11" s="1"/>
  <c r="E5" i="11" s="1"/>
  <c r="E6" i="11" s="1"/>
  <c r="E7" i="11" s="1"/>
  <c r="E8" i="11" s="1"/>
  <c r="E9" i="11" s="1"/>
  <c r="E10" i="11" s="1"/>
  <c r="E11" i="11" s="1"/>
  <c r="I2" i="11"/>
  <c r="L10" i="11"/>
  <c r="L5" i="11"/>
  <c r="L9" i="11"/>
  <c r="L7" i="11"/>
  <c r="L6" i="11"/>
  <c r="L4" i="11"/>
  <c r="L2" i="11"/>
  <c r="L13" i="11" s="1"/>
  <c r="L8" i="11"/>
  <c r="L3" i="11"/>
  <c r="O14" i="46" l="1"/>
  <c r="K13" i="46"/>
  <c r="K14" i="46"/>
  <c r="G12" i="51"/>
  <c r="J12" i="51" s="1"/>
  <c r="H11" i="51"/>
  <c r="P11" i="51"/>
  <c r="I11" i="51"/>
  <c r="M10" i="51"/>
  <c r="G5" i="11"/>
  <c r="H4" i="11"/>
  <c r="I4" i="11"/>
  <c r="J2" i="11"/>
  <c r="P2" i="11" s="1"/>
  <c r="J3" i="11"/>
  <c r="L12" i="11"/>
  <c r="K15" i="46" l="1"/>
  <c r="I12" i="51"/>
  <c r="M11" i="51"/>
  <c r="G13" i="51"/>
  <c r="J13" i="51" s="1"/>
  <c r="H12" i="51"/>
  <c r="P12" i="51"/>
  <c r="G6" i="11"/>
  <c r="H5" i="11"/>
  <c r="I5" i="11"/>
  <c r="M2" i="11"/>
  <c r="M3" i="11"/>
  <c r="P3" i="11"/>
  <c r="J4" i="11"/>
  <c r="G14" i="51" l="1"/>
  <c r="H13" i="51"/>
  <c r="P13" i="51"/>
  <c r="M12" i="51"/>
  <c r="I13" i="51"/>
  <c r="G7" i="11"/>
  <c r="I7" i="11" s="1"/>
  <c r="H6" i="11"/>
  <c r="I6" i="11"/>
  <c r="M4" i="11"/>
  <c r="P4" i="11"/>
  <c r="J5" i="11"/>
  <c r="J6" i="11"/>
  <c r="I14" i="51" l="1"/>
  <c r="J14" i="51"/>
  <c r="P14" i="51" s="1"/>
  <c r="M13" i="51"/>
  <c r="G15" i="51"/>
  <c r="H14" i="51"/>
  <c r="G8" i="11"/>
  <c r="I8" i="11" s="1"/>
  <c r="H7" i="11"/>
  <c r="M5" i="11"/>
  <c r="P5" i="11"/>
  <c r="J7" i="11"/>
  <c r="M6" i="11"/>
  <c r="P6" i="11"/>
  <c r="I15" i="51" l="1"/>
  <c r="J15" i="51"/>
  <c r="P15" i="51" s="1"/>
  <c r="M14" i="51"/>
  <c r="G16" i="51"/>
  <c r="J16" i="51" s="1"/>
  <c r="H15" i="51"/>
  <c r="G9" i="11"/>
  <c r="I9" i="11" s="1"/>
  <c r="H8" i="11"/>
  <c r="P7" i="11"/>
  <c r="M7" i="11"/>
  <c r="J8" i="11"/>
  <c r="G17" i="51" l="1"/>
  <c r="H16" i="51"/>
  <c r="P16" i="51"/>
  <c r="M15" i="51"/>
  <c r="I16" i="51"/>
  <c r="H9" i="11"/>
  <c r="G10" i="11"/>
  <c r="J9" i="11"/>
  <c r="M8" i="11"/>
  <c r="P8" i="11"/>
  <c r="I17" i="51" l="1"/>
  <c r="J17" i="51"/>
  <c r="P17" i="51" s="1"/>
  <c r="M16" i="51"/>
  <c r="G18" i="51"/>
  <c r="J18" i="51" s="1"/>
  <c r="H17" i="51"/>
  <c r="I10" i="11"/>
  <c r="H10" i="11"/>
  <c r="H12" i="11" s="1"/>
  <c r="G11" i="11"/>
  <c r="I11" i="11" s="1"/>
  <c r="M9" i="11"/>
  <c r="P9" i="11"/>
  <c r="J10" i="11"/>
  <c r="I12" i="11" l="1"/>
  <c r="I13" i="11" s="1"/>
  <c r="G19" i="51"/>
  <c r="I19" i="51" s="1"/>
  <c r="H18" i="51"/>
  <c r="P18" i="51"/>
  <c r="M17" i="51"/>
  <c r="I18" i="51"/>
  <c r="G12" i="11"/>
  <c r="J12" i="11"/>
  <c r="M10" i="11"/>
  <c r="P10" i="11"/>
  <c r="J19" i="51" l="1"/>
  <c r="P19" i="51" s="1"/>
  <c r="M18" i="51"/>
  <c r="G20" i="51"/>
  <c r="J20" i="51" s="1"/>
  <c r="H19" i="51"/>
  <c r="M12" i="11"/>
  <c r="J13" i="11"/>
  <c r="J14" i="11"/>
  <c r="J15" i="11" s="1"/>
  <c r="P12" i="11"/>
  <c r="I20" i="51" l="1"/>
  <c r="I22" i="51" s="1"/>
  <c r="I23" i="51" s="1"/>
  <c r="G21" i="51"/>
  <c r="G22" i="51" s="1"/>
  <c r="H20" i="51"/>
  <c r="H22" i="51" s="1"/>
  <c r="M19" i="51"/>
  <c r="P13" i="11"/>
  <c r="P14" i="11" s="1"/>
  <c r="M13" i="11"/>
  <c r="M14" i="11" s="1"/>
  <c r="L17" i="11" l="1"/>
  <c r="L18" i="11"/>
  <c r="P17" i="11"/>
  <c r="P18" i="11" s="1"/>
  <c r="J22" i="51"/>
  <c r="J24" i="51" s="1"/>
  <c r="J25" i="51" s="1"/>
  <c r="P20" i="51"/>
  <c r="P22" i="51" s="1"/>
  <c r="P23" i="51" s="1"/>
  <c r="P24" i="51" s="1"/>
  <c r="M20" i="51"/>
  <c r="L19" i="11" l="1"/>
  <c r="J23" i="51"/>
  <c r="M22" i="51"/>
  <c r="M23" i="51" s="1"/>
  <c r="M24" i="51" s="1"/>
  <c r="L28" i="51" l="1"/>
  <c r="P27" i="51"/>
  <c r="P28" i="51" s="1"/>
  <c r="L27" i="51"/>
  <c r="L29" i="51" l="1"/>
</calcChain>
</file>

<file path=xl/sharedStrings.xml><?xml version="1.0" encoding="utf-8"?>
<sst xmlns="http://schemas.openxmlformats.org/spreadsheetml/2006/main" count="119" uniqueCount="39">
  <si>
    <t>Gini</t>
  </si>
  <si>
    <t>hi</t>
  </si>
  <si>
    <t>R</t>
  </si>
  <si>
    <t>Income</t>
  </si>
  <si>
    <t>F</t>
  </si>
  <si>
    <t>Mean</t>
  </si>
  <si>
    <t>Sum</t>
  </si>
  <si>
    <t>G</t>
  </si>
  <si>
    <t>E</t>
  </si>
  <si>
    <t>D</t>
  </si>
  <si>
    <t>C</t>
  </si>
  <si>
    <t>B</t>
  </si>
  <si>
    <t>A</t>
  </si>
  <si>
    <t>N</t>
  </si>
  <si>
    <t>xi</t>
  </si>
  <si>
    <t>H</t>
  </si>
  <si>
    <t>J</t>
  </si>
  <si>
    <t>K</t>
  </si>
  <si>
    <t>weights G sk+</t>
  </si>
  <si>
    <t xml:space="preserve"> Gini  sk+</t>
  </si>
  <si>
    <t>weights G sk-</t>
  </si>
  <si>
    <t xml:space="preserve"> Gini sk- </t>
  </si>
  <si>
    <t>pi</t>
  </si>
  <si>
    <t>rev rank -1</t>
  </si>
  <si>
    <t xml:space="preserve"> rank</t>
  </si>
  <si>
    <t>(100/n)*((n*(n-1))/2)</t>
  </si>
  <si>
    <t>L</t>
  </si>
  <si>
    <t>M</t>
  </si>
  <si>
    <t>O</t>
  </si>
  <si>
    <t>P</t>
  </si>
  <si>
    <t>Q</t>
  </si>
  <si>
    <t>S</t>
  </si>
  <si>
    <t>T</t>
  </si>
  <si>
    <t>U</t>
  </si>
  <si>
    <t>SD</t>
  </si>
  <si>
    <t>Skew(Standard)</t>
  </si>
  <si>
    <t>d-metric</t>
  </si>
  <si>
    <t>d-metric $</t>
  </si>
  <si>
    <t xml:space="preserve">Skewness 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</si>
</sst>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0.0000"/>
    <numFmt numFmtId="165" formatCode="0.000"/>
    <numFmt numFmtId="166" formatCode="0.000000"/>
    <numFmt numFmtId="167" formatCode="0.00000"/>
    <numFmt numFmtId="168" formatCode="0.0000000"/>
    <numFmt numFmtId="169" formatCode="0.0"/>
    <numFmt numFmtId="170" formatCode="#,##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2"/>
      <name val="Calibri"/>
      <family val="2"/>
      <scheme val="minor"/>
    </font>
    <font>
      <sz val="14"/>
      <color theme="2" tint="-0.749992370372631"/>
      <name val="Calibri"/>
      <family val="2"/>
      <scheme val="minor"/>
    </font>
    <font>
      <sz val="16"/>
      <color theme="2" tint="-0.74999237037263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4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</cellStyleXfs>
  <cellXfs count="81">
    <xf numFmtId="0" fontId="0" fillId="0" borderId="0" xfId="0"/>
    <xf numFmtId="0" fontId="5" fillId="0" borderId="0" xfId="0" applyFont="1"/>
    <xf numFmtId="0" fontId="5" fillId="3" borderId="0" xfId="0" applyFont="1" applyFill="1"/>
    <xf numFmtId="0" fontId="5" fillId="0" borderId="0" xfId="0" applyFont="1" applyProtection="1">
      <protection locked="0" hidden="1"/>
    </xf>
    <xf numFmtId="164" fontId="5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164" fontId="0" fillId="0" borderId="0" xfId="0" applyNumberFormat="1"/>
    <xf numFmtId="0" fontId="5" fillId="0" borderId="5" xfId="0" applyFont="1" applyBorder="1"/>
    <xf numFmtId="0" fontId="6" fillId="4" borderId="1" xfId="2" applyFont="1" applyBorder="1" applyAlignment="1">
      <alignment horizontal="center"/>
    </xf>
    <xf numFmtId="0" fontId="6" fillId="4" borderId="1" xfId="2" applyFont="1" applyBorder="1"/>
    <xf numFmtId="10" fontId="6" fillId="4" borderId="1" xfId="2" applyNumberFormat="1" applyFont="1" applyBorder="1" applyAlignment="1">
      <alignment horizontal="right"/>
    </xf>
    <xf numFmtId="13" fontId="6" fillId="4" borderId="1" xfId="2" applyNumberFormat="1" applyFont="1" applyBorder="1" applyAlignment="1">
      <alignment horizontal="right" vertical="center"/>
    </xf>
    <xf numFmtId="0" fontId="6" fillId="4" borderId="2" xfId="2" applyFont="1" applyBorder="1" applyAlignment="1">
      <alignment horizontal="center"/>
    </xf>
    <xf numFmtId="166" fontId="6" fillId="4" borderId="1" xfId="2" applyNumberFormat="1" applyFont="1" applyBorder="1" applyAlignment="1">
      <alignment horizontal="center"/>
    </xf>
    <xf numFmtId="164" fontId="6" fillId="4" borderId="1" xfId="2" applyNumberFormat="1" applyFont="1" applyBorder="1" applyAlignment="1">
      <alignment horizontal="center"/>
    </xf>
    <xf numFmtId="0" fontId="5" fillId="0" borderId="0" xfId="0" applyFont="1" applyBorder="1"/>
    <xf numFmtId="0" fontId="0" fillId="0" borderId="0" xfId="0" applyBorder="1"/>
    <xf numFmtId="0" fontId="6" fillId="4" borderId="4" xfId="2" applyFont="1" applyBorder="1" applyAlignment="1">
      <alignment horizontal="center"/>
    </xf>
    <xf numFmtId="169" fontId="8" fillId="11" borderId="1" xfId="1" applyNumberFormat="1" applyFont="1" applyFill="1" applyAlignment="1">
      <alignment horizontal="right"/>
    </xf>
    <xf numFmtId="166" fontId="6" fillId="4" borderId="1" xfId="2" applyNumberFormat="1" applyFont="1" applyBorder="1" applyAlignment="1">
      <alignment horizontal="right"/>
    </xf>
    <xf numFmtId="166" fontId="6" fillId="4" borderId="2" xfId="2" applyNumberFormat="1" applyFont="1" applyBorder="1" applyAlignment="1">
      <alignment horizontal="right"/>
    </xf>
    <xf numFmtId="166" fontId="6" fillId="4" borderId="4" xfId="2" applyNumberFormat="1" applyFont="1" applyBorder="1" applyAlignment="1">
      <alignment horizontal="right"/>
    </xf>
    <xf numFmtId="164" fontId="6" fillId="4" borderId="1" xfId="2" applyNumberFormat="1" applyFont="1" applyBorder="1" applyAlignment="1">
      <alignment horizontal="right"/>
    </xf>
    <xf numFmtId="0" fontId="6" fillId="4" borderId="6" xfId="2" applyFont="1" applyBorder="1" applyAlignment="1">
      <alignment horizontal="right"/>
    </xf>
    <xf numFmtId="0" fontId="7" fillId="10" borderId="3" xfId="1" applyFont="1" applyFill="1" applyBorder="1" applyAlignment="1">
      <alignment horizontal="center"/>
    </xf>
    <xf numFmtId="1" fontId="7" fillId="10" borderId="1" xfId="2" applyNumberFormat="1" applyFont="1" applyFill="1" applyBorder="1" applyAlignment="1">
      <alignment horizontal="center"/>
    </xf>
    <xf numFmtId="1" fontId="7" fillId="8" borderId="1" xfId="2" applyNumberFormat="1" applyFont="1" applyFill="1" applyBorder="1" applyAlignment="1">
      <alignment horizontal="center"/>
    </xf>
    <xf numFmtId="2" fontId="7" fillId="12" borderId="4" xfId="2" applyNumberFormat="1" applyFont="1" applyFill="1" applyBorder="1" applyAlignment="1">
      <alignment horizontal="right"/>
    </xf>
    <xf numFmtId="2" fontId="7" fillId="12" borderId="1" xfId="2" applyNumberFormat="1" applyFont="1" applyFill="1" applyBorder="1" applyAlignment="1">
      <alignment horizontal="right"/>
    </xf>
    <xf numFmtId="167" fontId="7" fillId="12" borderId="1" xfId="1" applyNumberFormat="1" applyFont="1" applyFill="1" applyBorder="1" applyAlignment="1">
      <alignment horizontal="right"/>
    </xf>
    <xf numFmtId="167" fontId="6" fillId="4" borderId="6" xfId="2" applyNumberFormat="1" applyFont="1" applyBorder="1" applyAlignment="1">
      <alignment horizontal="right"/>
    </xf>
    <xf numFmtId="167" fontId="7" fillId="12" borderId="1" xfId="2" applyNumberFormat="1" applyFont="1" applyFill="1" applyBorder="1" applyAlignment="1">
      <alignment horizontal="right"/>
    </xf>
    <xf numFmtId="167" fontId="8" fillId="13" borderId="1" xfId="2" applyNumberFormat="1" applyFont="1" applyFill="1" applyBorder="1" applyAlignment="1">
      <alignment horizontal="right"/>
    </xf>
    <xf numFmtId="1" fontId="8" fillId="13" borderId="1" xfId="2" applyNumberFormat="1" applyFont="1" applyFill="1" applyBorder="1" applyAlignment="1">
      <alignment horizontal="right"/>
    </xf>
    <xf numFmtId="167" fontId="8" fillId="13" borderId="7" xfId="2" applyNumberFormat="1" applyFont="1" applyFill="1" applyBorder="1" applyAlignment="1">
      <alignment horizontal="right"/>
    </xf>
    <xf numFmtId="10" fontId="8" fillId="13" borderId="1" xfId="1" applyNumberFormat="1" applyFont="1" applyFill="1" applyAlignment="1">
      <alignment horizontal="right"/>
    </xf>
    <xf numFmtId="13" fontId="8" fillId="13" borderId="0" xfId="0" applyNumberFormat="1" applyFont="1" applyFill="1" applyAlignment="1">
      <alignment horizontal="right" vertical="center"/>
    </xf>
    <xf numFmtId="10" fontId="8" fillId="13" borderId="1" xfId="1" applyNumberFormat="1" applyFont="1" applyFill="1" applyAlignment="1">
      <alignment horizontal="right" vertical="center"/>
    </xf>
    <xf numFmtId="167" fontId="8" fillId="13" borderId="1" xfId="1" applyNumberFormat="1" applyFont="1" applyFill="1" applyAlignment="1">
      <alignment horizontal="right"/>
    </xf>
    <xf numFmtId="13" fontId="8" fillId="13" borderId="1" xfId="1" applyNumberFormat="1" applyFont="1" applyFill="1" applyAlignment="1">
      <alignment horizontal="right"/>
    </xf>
    <xf numFmtId="10" fontId="8" fillId="13" borderId="2" xfId="1" applyNumberFormat="1" applyFont="1" applyFill="1" applyBorder="1" applyAlignment="1">
      <alignment horizontal="right"/>
    </xf>
    <xf numFmtId="2" fontId="8" fillId="13" borderId="1" xfId="2" applyNumberFormat="1" applyFont="1" applyFill="1" applyBorder="1" applyAlignment="1">
      <alignment horizontal="right"/>
    </xf>
    <xf numFmtId="2" fontId="8" fillId="13" borderId="1" xfId="1" applyNumberFormat="1" applyFont="1" applyFill="1" applyAlignment="1">
      <alignment horizontal="right" vertical="center"/>
    </xf>
    <xf numFmtId="2" fontId="6" fillId="4" borderId="1" xfId="2" applyNumberFormat="1" applyFont="1" applyBorder="1" applyAlignment="1">
      <alignment horizontal="right" vertical="center"/>
    </xf>
    <xf numFmtId="10" fontId="7" fillId="12" borderId="4" xfId="2" applyNumberFormat="1" applyFont="1" applyFill="1" applyBorder="1" applyAlignment="1">
      <alignment horizontal="right"/>
    </xf>
    <xf numFmtId="13" fontId="7" fillId="12" borderId="4" xfId="2" applyNumberFormat="1" applyFont="1" applyFill="1" applyBorder="1" applyAlignment="1">
      <alignment horizontal="right" vertical="center"/>
    </xf>
    <xf numFmtId="167" fontId="7" fillId="12" borderId="4" xfId="1" applyNumberFormat="1" applyFont="1" applyFill="1" applyBorder="1" applyAlignment="1">
      <alignment horizontal="right"/>
    </xf>
    <xf numFmtId="167" fontId="7" fillId="12" borderId="4" xfId="2" applyNumberFormat="1" applyFont="1" applyFill="1" applyBorder="1" applyAlignment="1">
      <alignment horizontal="right"/>
    </xf>
    <xf numFmtId="1" fontId="7" fillId="12" borderId="8" xfId="2" applyNumberFormat="1" applyFont="1" applyFill="1" applyBorder="1" applyAlignment="1">
      <alignment horizontal="right"/>
    </xf>
    <xf numFmtId="1" fontId="7" fillId="12" borderId="4" xfId="2" applyNumberFormat="1" applyFont="1" applyFill="1" applyBorder="1" applyAlignment="1">
      <alignment horizontal="right"/>
    </xf>
    <xf numFmtId="2" fontId="7" fillId="12" borderId="4" xfId="1" applyNumberFormat="1" applyFont="1" applyFill="1" applyBorder="1" applyAlignment="1">
      <alignment horizontal="right"/>
    </xf>
    <xf numFmtId="1" fontId="7" fillId="12" borderId="1" xfId="2" applyNumberFormat="1" applyFont="1" applyFill="1" applyBorder="1" applyAlignment="1">
      <alignment horizontal="right"/>
    </xf>
    <xf numFmtId="1" fontId="7" fillId="7" borderId="1" xfId="2" applyNumberFormat="1" applyFont="1" applyFill="1" applyBorder="1" applyAlignment="1">
      <alignment horizontal="center"/>
    </xf>
    <xf numFmtId="9" fontId="8" fillId="13" borderId="1" xfId="1" applyNumberFormat="1" applyFont="1" applyFill="1" applyAlignment="1">
      <alignment horizontal="right" vertical="center"/>
    </xf>
    <xf numFmtId="9" fontId="8" fillId="13" borderId="2" xfId="1" applyNumberFormat="1" applyFont="1" applyFill="1" applyBorder="1" applyAlignment="1">
      <alignment horizontal="right" vertical="center"/>
    </xf>
    <xf numFmtId="165" fontId="7" fillId="12" borderId="4" xfId="2" applyNumberFormat="1" applyFont="1" applyFill="1" applyBorder="1" applyAlignment="1">
      <alignment horizontal="right"/>
    </xf>
    <xf numFmtId="165" fontId="7" fillId="12" borderId="1" xfId="2" applyNumberFormat="1" applyFont="1" applyFill="1" applyBorder="1" applyAlignment="1">
      <alignment horizontal="right"/>
    </xf>
    <xf numFmtId="168" fontId="7" fillId="12" borderId="1" xfId="2" applyNumberFormat="1" applyFont="1" applyFill="1" applyBorder="1" applyAlignment="1">
      <alignment horizontal="right"/>
    </xf>
    <xf numFmtId="168" fontId="6" fillId="4" borderId="1" xfId="2" applyNumberFormat="1" applyFont="1" applyBorder="1" applyAlignment="1">
      <alignment horizontal="right"/>
    </xf>
    <xf numFmtId="168" fontId="6" fillId="4" borderId="1" xfId="2" applyNumberFormat="1" applyFont="1" applyBorder="1"/>
    <xf numFmtId="164" fontId="6" fillId="4" borderId="3" xfId="2" applyNumberFormat="1" applyFont="1" applyBorder="1" applyAlignment="1">
      <alignment horizontal="left"/>
    </xf>
    <xf numFmtId="165" fontId="6" fillId="12" borderId="1" xfId="2" applyNumberFormat="1" applyFont="1" applyFill="1" applyBorder="1" applyAlignment="1">
      <alignment horizontal="right"/>
    </xf>
    <xf numFmtId="164" fontId="9" fillId="14" borderId="1" xfId="1" applyNumberFormat="1" applyFont="1" applyFill="1" applyAlignment="1">
      <alignment horizontal="center"/>
    </xf>
    <xf numFmtId="164" fontId="7" fillId="4" borderId="1" xfId="2" applyNumberFormat="1" applyFont="1" applyBorder="1" applyAlignment="1">
      <alignment horizontal="center"/>
    </xf>
    <xf numFmtId="169" fontId="6" fillId="12" borderId="1" xfId="2" applyNumberFormat="1" applyFont="1" applyFill="1" applyBorder="1" applyAlignment="1">
      <alignment horizontal="right"/>
    </xf>
    <xf numFmtId="164" fontId="7" fillId="12" borderId="1" xfId="2" applyNumberFormat="1" applyFont="1" applyFill="1" applyBorder="1" applyAlignment="1">
      <alignment horizontal="right"/>
    </xf>
    <xf numFmtId="164" fontId="7" fillId="12" borderId="4" xfId="2" applyNumberFormat="1" applyFont="1" applyFill="1" applyBorder="1" applyAlignment="1">
      <alignment horizontal="right"/>
    </xf>
    <xf numFmtId="0" fontId="6" fillId="4" borderId="9" xfId="2" applyFont="1" applyBorder="1"/>
    <xf numFmtId="0" fontId="6" fillId="4" borderId="3" xfId="2" applyFont="1" applyBorder="1"/>
    <xf numFmtId="0" fontId="6" fillId="4" borderId="2" xfId="2" applyFont="1" applyBorder="1"/>
    <xf numFmtId="0" fontId="6" fillId="4" borderId="6" xfId="2" applyFont="1" applyBorder="1"/>
    <xf numFmtId="0" fontId="6" fillId="9" borderId="12" xfId="2" applyFont="1" applyFill="1" applyBorder="1" applyAlignment="1">
      <alignment horizontal="center"/>
    </xf>
    <xf numFmtId="0" fontId="6" fillId="9" borderId="10" xfId="2" applyFont="1" applyFill="1" applyBorder="1" applyAlignment="1">
      <alignment horizontal="center"/>
    </xf>
    <xf numFmtId="167" fontId="6" fillId="12" borderId="11" xfId="2" applyNumberFormat="1" applyFont="1" applyFill="1" applyBorder="1" applyAlignment="1">
      <alignment horizontal="right"/>
    </xf>
    <xf numFmtId="167" fontId="6" fillId="12" borderId="13" xfId="2" applyNumberFormat="1" applyFont="1" applyFill="1" applyBorder="1" applyAlignment="1">
      <alignment horizontal="right"/>
    </xf>
    <xf numFmtId="168" fontId="6" fillId="4" borderId="3" xfId="2" applyNumberFormat="1" applyFont="1" applyBorder="1"/>
    <xf numFmtId="0" fontId="6" fillId="9" borderId="14" xfId="2" applyFont="1" applyFill="1" applyBorder="1" applyAlignment="1">
      <alignment horizontal="center"/>
    </xf>
    <xf numFmtId="168" fontId="6" fillId="4" borderId="15" xfId="2" applyNumberFormat="1" applyFont="1" applyBorder="1" applyAlignment="1"/>
    <xf numFmtId="168" fontId="7" fillId="12" borderId="16" xfId="2" applyNumberFormat="1" applyFont="1" applyFill="1" applyBorder="1" applyAlignment="1"/>
    <xf numFmtId="170" fontId="6" fillId="12" borderId="13" xfId="2" applyNumberFormat="1" applyFont="1" applyFill="1" applyBorder="1" applyAlignment="1">
      <alignment horizontal="right"/>
    </xf>
  </cellXfs>
  <cellStyles count="5">
    <cellStyle name="20 % - Akzent1 2" xfId="3" xr:uid="{592C978B-1296-4EA0-B482-0F284C313BD7}"/>
    <cellStyle name="20 % - Akzent5 2" xfId="4" xr:uid="{DB9C6B1F-061F-486A-AE3A-5F66272E71B4}"/>
    <cellStyle name="Accent1" xfId="2" builtinId="29"/>
    <cellStyle name="Normal" xfId="0" builtinId="0"/>
    <cellStyle name="Output" xfId="1" builtinId="21"/>
  </cellStyles>
  <dxfs count="0"/>
  <tableStyles count="1" defaultTableStyle="TableStyleMedium2" defaultPivotStyle="PivotStyleLight16">
    <tableStyle name="Tabellenformat 1" pivot="0" count="0" xr9:uid="{493FC1A7-68DF-499F-8B8B-C7DEB1C90B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297A-CDBC-45ED-8CF3-32C1ECBB26D0}">
  <sheetPr codeName="Sheet13"/>
  <dimension ref="A1:FBW43"/>
  <sheetViews>
    <sheetView tabSelected="1" zoomScale="106" zoomScaleNormal="106" workbookViewId="0">
      <pane ySplit="1" topLeftCell="A2" activePane="bottomLeft" state="frozen"/>
      <selection activeCell="AD1" sqref="AD1"/>
      <selection pane="bottomLeft" activeCell="O13" sqref="O13"/>
    </sheetView>
  </sheetViews>
  <sheetFormatPr defaultColWidth="11.44140625" defaultRowHeight="21" x14ac:dyDescent="0.4"/>
  <cols>
    <col min="1" max="1" width="11.109375" style="1" customWidth="1"/>
    <col min="2" max="2" width="10.6640625" style="4" customWidth="1"/>
    <col min="3" max="3" width="22.44140625" style="4" customWidth="1"/>
    <col min="4" max="4" width="2.33203125" style="4" customWidth="1"/>
    <col min="5" max="5" width="2.88671875" style="4" customWidth="1"/>
    <col min="6" max="6" width="2.109375" style="4" customWidth="1"/>
    <col min="7" max="7" width="1.44140625" style="4" customWidth="1"/>
    <col min="8" max="8" width="1.88671875" style="4" customWidth="1"/>
    <col min="9" max="9" width="2" style="1" customWidth="1"/>
    <col min="10" max="10" width="7.88671875" style="1" customWidth="1"/>
    <col min="11" max="11" width="17" style="1" customWidth="1"/>
    <col min="12" max="12" width="14.44140625" style="1" customWidth="1"/>
    <col min="13" max="13" width="15.5546875" style="1" customWidth="1"/>
    <col min="14" max="14" width="18.109375" style="1" customWidth="1"/>
    <col min="15" max="15" width="14.44140625" style="1" customWidth="1"/>
    <col min="16" max="16" width="3.6640625" style="1" customWidth="1"/>
    <col min="17" max="17" width="10.88671875" style="1" bestFit="1" customWidth="1"/>
    <col min="18" max="19" width="19.109375" style="1" customWidth="1"/>
    <col min="20" max="20" width="9.5546875" style="1" bestFit="1" customWidth="1"/>
    <col min="21" max="21" width="12.44140625" style="1" bestFit="1" customWidth="1"/>
    <col min="22" max="23" width="18.109375" style="1" customWidth="1"/>
    <col min="24" max="24" width="17.33203125" style="1" customWidth="1"/>
    <col min="25" max="16384" width="11.44140625" style="1"/>
  </cols>
  <sheetData>
    <row r="1" spans="1:4131" x14ac:dyDescent="0.4">
      <c r="A1" s="15" t="s">
        <v>14</v>
      </c>
      <c r="B1" s="15" t="s">
        <v>3</v>
      </c>
      <c r="C1" s="15" t="s">
        <v>35</v>
      </c>
      <c r="D1" s="15"/>
      <c r="E1" s="15" t="s">
        <v>22</v>
      </c>
      <c r="F1" s="15"/>
      <c r="G1" s="15" t="s">
        <v>1</v>
      </c>
      <c r="H1" s="61" t="s">
        <v>25</v>
      </c>
      <c r="I1" s="26" t="s">
        <v>0</v>
      </c>
      <c r="J1" s="53" t="s">
        <v>24</v>
      </c>
      <c r="K1" s="53" t="s">
        <v>18</v>
      </c>
      <c r="L1" s="53" t="s">
        <v>19</v>
      </c>
      <c r="M1" s="27" t="s">
        <v>23</v>
      </c>
      <c r="N1" s="27" t="s">
        <v>20</v>
      </c>
      <c r="O1" s="27" t="s">
        <v>21</v>
      </c>
      <c r="P1" s="14"/>
      <c r="Q1" s="10"/>
    </row>
    <row r="2" spans="1:4131" x14ac:dyDescent="0.4">
      <c r="A2" s="9" t="s">
        <v>12</v>
      </c>
      <c r="B2" s="19">
        <v>1</v>
      </c>
      <c r="C2" s="19">
        <f>(B2-$B$8)^3</f>
        <v>-1</v>
      </c>
      <c r="D2" s="36">
        <f>B2/B7</f>
        <v>0.1</v>
      </c>
      <c r="E2" s="36">
        <f>D2</f>
        <v>0.1</v>
      </c>
      <c r="F2" s="37">
        <v>0.2</v>
      </c>
      <c r="G2" s="38">
        <f>F2</f>
        <v>0.2</v>
      </c>
      <c r="H2" s="43">
        <f>G2*100</f>
        <v>20</v>
      </c>
      <c r="I2" s="33">
        <f>((G2*100)-(E2*100))</f>
        <v>10</v>
      </c>
      <c r="J2" s="34">
        <v>1</v>
      </c>
      <c r="K2" s="42">
        <f>J2/$J$8</f>
        <v>0.4</v>
      </c>
      <c r="L2" s="33">
        <f t="shared" ref="L2:L5" si="0">I2*K2</f>
        <v>4</v>
      </c>
      <c r="M2" s="34">
        <v>4</v>
      </c>
      <c r="N2" s="42">
        <f>M2/$M$8</f>
        <v>1.6</v>
      </c>
      <c r="O2" s="33">
        <f>I2*N2</f>
        <v>16</v>
      </c>
      <c r="P2" s="14"/>
      <c r="Q2" s="10"/>
    </row>
    <row r="3" spans="1:4131" x14ac:dyDescent="0.4">
      <c r="A3" s="9" t="s">
        <v>11</v>
      </c>
      <c r="B3" s="19">
        <v>1</v>
      </c>
      <c r="C3" s="19">
        <f t="shared" ref="C3:C6" si="1">(B3-$B$8)^3</f>
        <v>-1</v>
      </c>
      <c r="D3" s="36">
        <f>B3/B7</f>
        <v>0.1</v>
      </c>
      <c r="E3" s="36">
        <f>E2+D3</f>
        <v>0.2</v>
      </c>
      <c r="F3" s="37">
        <v>0.2</v>
      </c>
      <c r="G3" s="38">
        <f>F3+G2</f>
        <v>0.4</v>
      </c>
      <c r="H3" s="43">
        <f t="shared" ref="H3:H5" si="2">G3*100</f>
        <v>40</v>
      </c>
      <c r="I3" s="33">
        <f>((G3*100)-(E3*100))</f>
        <v>20</v>
      </c>
      <c r="J3" s="34">
        <f>2</f>
        <v>2</v>
      </c>
      <c r="K3" s="42">
        <f>J3/$J$8</f>
        <v>0.8</v>
      </c>
      <c r="L3" s="33">
        <f t="shared" si="0"/>
        <v>16</v>
      </c>
      <c r="M3" s="34">
        <v>3</v>
      </c>
      <c r="N3" s="42">
        <f>M3/$M$8</f>
        <v>1.2</v>
      </c>
      <c r="O3" s="33">
        <f>I3*N3</f>
        <v>24</v>
      </c>
      <c r="P3" s="14"/>
      <c r="Q3" s="10"/>
    </row>
    <row r="4" spans="1:4131" x14ac:dyDescent="0.4">
      <c r="A4" s="9" t="s">
        <v>10</v>
      </c>
      <c r="B4" s="19">
        <v>1</v>
      </c>
      <c r="C4" s="19">
        <f t="shared" si="1"/>
        <v>-1</v>
      </c>
      <c r="D4" s="36">
        <f>B4/B7</f>
        <v>0.1</v>
      </c>
      <c r="E4" s="36">
        <f>E3+D4</f>
        <v>0.30000000000000004</v>
      </c>
      <c r="F4" s="37">
        <v>0.2</v>
      </c>
      <c r="G4" s="38">
        <f>F4+G3</f>
        <v>0.60000000000000009</v>
      </c>
      <c r="H4" s="43">
        <f t="shared" si="2"/>
        <v>60.000000000000007</v>
      </c>
      <c r="I4" s="33">
        <f>((G4*100)-(E4*100))</f>
        <v>30.000000000000004</v>
      </c>
      <c r="J4" s="34">
        <v>3</v>
      </c>
      <c r="K4" s="42">
        <f>J4/$J$8</f>
        <v>1.2</v>
      </c>
      <c r="L4" s="33">
        <f t="shared" si="0"/>
        <v>36</v>
      </c>
      <c r="M4" s="34">
        <v>2</v>
      </c>
      <c r="N4" s="42">
        <f>M4/$M$8</f>
        <v>0.8</v>
      </c>
      <c r="O4" s="33">
        <f>I4*N4</f>
        <v>24.000000000000004</v>
      </c>
      <c r="P4" s="14"/>
      <c r="Q4" s="10"/>
    </row>
    <row r="5" spans="1:4131" x14ac:dyDescent="0.4">
      <c r="A5" s="9" t="s">
        <v>9</v>
      </c>
      <c r="B5" s="19">
        <v>1</v>
      </c>
      <c r="C5" s="19">
        <f t="shared" si="1"/>
        <v>-1</v>
      </c>
      <c r="D5" s="36">
        <f>B5/B7</f>
        <v>0.1</v>
      </c>
      <c r="E5" s="36">
        <f>E4+D5</f>
        <v>0.4</v>
      </c>
      <c r="F5" s="37">
        <v>0.2</v>
      </c>
      <c r="G5" s="38">
        <f>F5+G4</f>
        <v>0.8</v>
      </c>
      <c r="H5" s="43">
        <f t="shared" si="2"/>
        <v>80</v>
      </c>
      <c r="I5" s="33">
        <f>((G5*100)-(E5*100))</f>
        <v>40</v>
      </c>
      <c r="J5" s="34">
        <v>4</v>
      </c>
      <c r="K5" s="42">
        <f>J5/$J$8</f>
        <v>1.6</v>
      </c>
      <c r="L5" s="33">
        <f t="shared" si="0"/>
        <v>64</v>
      </c>
      <c r="M5" s="34">
        <v>1</v>
      </c>
      <c r="N5" s="42">
        <f>M5/$M$8</f>
        <v>0.4</v>
      </c>
      <c r="O5" s="33">
        <f>I5*N5</f>
        <v>16</v>
      </c>
      <c r="P5" s="14"/>
      <c r="Q5" s="10"/>
    </row>
    <row r="6" spans="1:4131" x14ac:dyDescent="0.4">
      <c r="A6" s="9" t="s">
        <v>8</v>
      </c>
      <c r="B6" s="19">
        <v>6</v>
      </c>
      <c r="C6" s="19">
        <f t="shared" si="1"/>
        <v>64</v>
      </c>
      <c r="D6" s="36">
        <f>B6/B7</f>
        <v>0.6</v>
      </c>
      <c r="E6" s="36">
        <f>E5+D6</f>
        <v>1</v>
      </c>
      <c r="F6" s="37">
        <v>0.2</v>
      </c>
      <c r="G6" s="38">
        <f>F6+G5</f>
        <v>1</v>
      </c>
      <c r="H6" s="33"/>
      <c r="I6" s="33"/>
      <c r="J6" s="33"/>
      <c r="K6" s="33"/>
      <c r="L6" s="33"/>
      <c r="M6" s="33"/>
      <c r="N6" s="33"/>
      <c r="O6" s="33"/>
      <c r="P6" s="20"/>
      <c r="Q6" s="10"/>
    </row>
    <row r="7" spans="1:4131" s="8" customFormat="1" x14ac:dyDescent="0.4">
      <c r="A7" s="18" t="s">
        <v>6</v>
      </c>
      <c r="B7" s="28">
        <f>SUM(B2:B6)</f>
        <v>10</v>
      </c>
      <c r="C7" s="56">
        <f>SUM(C2:C6)</f>
        <v>60</v>
      </c>
      <c r="D7" s="45"/>
      <c r="E7" s="45"/>
      <c r="F7" s="46"/>
      <c r="G7" s="51">
        <f>SUM(G2:G6)</f>
        <v>3</v>
      </c>
      <c r="H7" s="51">
        <f>SUM(H2:H5)</f>
        <v>200</v>
      </c>
      <c r="I7" s="48">
        <f>SUM(I2:I6)</f>
        <v>100</v>
      </c>
      <c r="J7" s="49">
        <f t="shared" ref="J7:O7" si="3">SUM(J2:J5)</f>
        <v>10</v>
      </c>
      <c r="K7" s="28">
        <f t="shared" si="3"/>
        <v>4</v>
      </c>
      <c r="L7" s="48">
        <f t="shared" si="3"/>
        <v>120</v>
      </c>
      <c r="M7" s="50">
        <f t="shared" si="3"/>
        <v>10</v>
      </c>
      <c r="N7" s="28">
        <f t="shared" si="3"/>
        <v>3.9999999999999996</v>
      </c>
      <c r="O7" s="48">
        <f t="shared" si="3"/>
        <v>80</v>
      </c>
      <c r="P7" s="20"/>
      <c r="Q7" s="10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/>
      <c r="AG7" s="1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  <c r="AMK7" s="16"/>
      <c r="AML7" s="16"/>
      <c r="AMM7" s="16"/>
      <c r="AMN7" s="16"/>
      <c r="AMO7" s="16"/>
      <c r="AMP7" s="16"/>
      <c r="AMQ7" s="16"/>
      <c r="AMR7" s="16"/>
      <c r="AMS7" s="16"/>
      <c r="AMT7" s="16"/>
      <c r="AMU7" s="16"/>
      <c r="AMV7" s="16"/>
      <c r="AMW7" s="16"/>
      <c r="AMX7" s="16"/>
      <c r="AMY7" s="16"/>
      <c r="AMZ7" s="16"/>
      <c r="ANA7" s="16"/>
      <c r="ANB7" s="16"/>
      <c r="ANC7" s="16"/>
      <c r="AND7" s="16"/>
      <c r="ANE7" s="16"/>
      <c r="ANF7" s="16"/>
      <c r="ANG7" s="16"/>
      <c r="ANH7" s="16"/>
      <c r="ANI7" s="16"/>
      <c r="ANJ7" s="16"/>
      <c r="ANK7" s="16"/>
      <c r="ANL7" s="16"/>
      <c r="ANM7" s="16"/>
      <c r="ANN7" s="16"/>
      <c r="ANO7" s="16"/>
      <c r="ANP7" s="16"/>
      <c r="ANQ7" s="16"/>
      <c r="ANR7" s="16"/>
      <c r="ANS7" s="16"/>
      <c r="ANT7" s="16"/>
      <c r="ANU7" s="16"/>
      <c r="ANV7" s="16"/>
      <c r="ANW7" s="16"/>
      <c r="ANX7" s="16"/>
      <c r="ANY7" s="16"/>
      <c r="ANZ7" s="16"/>
      <c r="AOA7" s="16"/>
      <c r="AOB7" s="16"/>
      <c r="AOC7" s="16"/>
      <c r="AOD7" s="16"/>
      <c r="AOE7" s="16"/>
      <c r="AOF7" s="16"/>
      <c r="AOG7" s="16"/>
      <c r="AOH7" s="16"/>
      <c r="AOI7" s="16"/>
      <c r="AOJ7" s="16"/>
      <c r="AOK7" s="16"/>
      <c r="AOL7" s="16"/>
      <c r="AOM7" s="16"/>
      <c r="AON7" s="16"/>
      <c r="AOO7" s="16"/>
      <c r="AOP7" s="16"/>
      <c r="AOQ7" s="16"/>
      <c r="AOR7" s="16"/>
      <c r="AOS7" s="16"/>
      <c r="AOT7" s="16"/>
      <c r="AOU7" s="16"/>
      <c r="AOV7" s="16"/>
      <c r="AOW7" s="16"/>
      <c r="AOX7" s="16"/>
      <c r="AOY7" s="16"/>
      <c r="AOZ7" s="16"/>
      <c r="APA7" s="16"/>
      <c r="APB7" s="16"/>
      <c r="APC7" s="16"/>
      <c r="APD7" s="16"/>
      <c r="APE7" s="16"/>
      <c r="APF7" s="16"/>
      <c r="APG7" s="16"/>
      <c r="APH7" s="16"/>
      <c r="API7" s="16"/>
      <c r="APJ7" s="16"/>
      <c r="APK7" s="16"/>
      <c r="APL7" s="16"/>
      <c r="APM7" s="16"/>
      <c r="APN7" s="16"/>
      <c r="APO7" s="16"/>
      <c r="APP7" s="16"/>
      <c r="APQ7" s="16"/>
      <c r="APR7" s="16"/>
      <c r="APS7" s="16"/>
      <c r="APT7" s="16"/>
      <c r="APU7" s="16"/>
      <c r="APV7" s="16"/>
      <c r="APW7" s="16"/>
      <c r="APX7" s="16"/>
      <c r="APY7" s="16"/>
      <c r="APZ7" s="16"/>
      <c r="AQA7" s="16"/>
      <c r="AQB7" s="16"/>
      <c r="AQC7" s="16"/>
      <c r="AQD7" s="16"/>
      <c r="AQE7" s="16"/>
      <c r="AQF7" s="16"/>
      <c r="AQG7" s="16"/>
      <c r="AQH7" s="16"/>
      <c r="AQI7" s="16"/>
      <c r="AQJ7" s="16"/>
      <c r="AQK7" s="16"/>
      <c r="AQL7" s="16"/>
      <c r="AQM7" s="16"/>
      <c r="AQN7" s="16"/>
      <c r="AQO7" s="16"/>
      <c r="AQP7" s="16"/>
      <c r="AQQ7" s="16"/>
      <c r="AQR7" s="16"/>
      <c r="AQS7" s="16"/>
      <c r="AQT7" s="16"/>
      <c r="AQU7" s="16"/>
      <c r="AQV7" s="16"/>
      <c r="AQW7" s="16"/>
      <c r="AQX7" s="16"/>
      <c r="AQY7" s="16"/>
      <c r="AQZ7" s="16"/>
      <c r="ARA7" s="16"/>
      <c r="ARB7" s="16"/>
      <c r="ARC7" s="16"/>
      <c r="ARD7" s="16"/>
      <c r="ARE7" s="16"/>
      <c r="ARF7" s="16"/>
      <c r="ARG7" s="16"/>
      <c r="ARH7" s="16"/>
      <c r="ARI7" s="16"/>
      <c r="ARJ7" s="16"/>
      <c r="ARK7" s="16"/>
      <c r="ARL7" s="16"/>
      <c r="ARM7" s="16"/>
      <c r="ARN7" s="16"/>
      <c r="ARO7" s="16"/>
      <c r="ARP7" s="16"/>
      <c r="ARQ7" s="16"/>
      <c r="ARR7" s="16"/>
      <c r="ARS7" s="16"/>
      <c r="ART7" s="16"/>
      <c r="ARU7" s="16"/>
      <c r="ARV7" s="16"/>
      <c r="ARW7" s="16"/>
      <c r="ARX7" s="16"/>
      <c r="ARY7" s="16"/>
      <c r="ARZ7" s="16"/>
      <c r="ASA7" s="16"/>
      <c r="ASB7" s="16"/>
      <c r="ASC7" s="16"/>
      <c r="ASD7" s="16"/>
      <c r="ASE7" s="16"/>
      <c r="ASF7" s="16"/>
      <c r="ASG7" s="16"/>
      <c r="ASH7" s="16"/>
      <c r="ASI7" s="16"/>
      <c r="ASJ7" s="16"/>
      <c r="ASK7" s="16"/>
      <c r="ASL7" s="16"/>
      <c r="ASM7" s="16"/>
      <c r="ASN7" s="16"/>
      <c r="ASO7" s="16"/>
      <c r="ASP7" s="16"/>
      <c r="ASQ7" s="16"/>
      <c r="ASR7" s="16"/>
      <c r="ASS7" s="16"/>
      <c r="AST7" s="16"/>
      <c r="ASU7" s="16"/>
      <c r="ASV7" s="16"/>
      <c r="ASW7" s="16"/>
      <c r="ASX7" s="16"/>
      <c r="ASY7" s="16"/>
      <c r="ASZ7" s="16"/>
      <c r="ATA7" s="16"/>
      <c r="ATB7" s="16"/>
      <c r="ATC7" s="16"/>
      <c r="ATD7" s="16"/>
      <c r="ATE7" s="16"/>
      <c r="ATF7" s="16"/>
      <c r="ATG7" s="16"/>
      <c r="ATH7" s="16"/>
      <c r="ATI7" s="16"/>
      <c r="ATJ7" s="16"/>
      <c r="ATK7" s="16"/>
      <c r="ATL7" s="16"/>
      <c r="ATM7" s="16"/>
      <c r="ATN7" s="16"/>
      <c r="ATO7" s="16"/>
      <c r="ATP7" s="16"/>
      <c r="ATQ7" s="16"/>
      <c r="ATR7" s="16"/>
      <c r="ATS7" s="16"/>
      <c r="ATT7" s="16"/>
      <c r="ATU7" s="16"/>
      <c r="ATV7" s="16"/>
      <c r="ATW7" s="16"/>
      <c r="ATX7" s="16"/>
      <c r="ATY7" s="16"/>
      <c r="ATZ7" s="16"/>
      <c r="AUA7" s="16"/>
      <c r="AUB7" s="16"/>
      <c r="AUC7" s="16"/>
      <c r="AUD7" s="16"/>
      <c r="AUE7" s="16"/>
      <c r="AUF7" s="16"/>
      <c r="AUG7" s="16"/>
      <c r="AUH7" s="16"/>
      <c r="AUI7" s="16"/>
      <c r="AUJ7" s="16"/>
      <c r="AUK7" s="16"/>
      <c r="AUL7" s="16"/>
      <c r="AUM7" s="16"/>
      <c r="AUN7" s="16"/>
      <c r="AUO7" s="16"/>
      <c r="AUP7" s="16"/>
      <c r="AUQ7" s="16"/>
      <c r="AUR7" s="16"/>
      <c r="AUS7" s="16"/>
      <c r="AUT7" s="16"/>
      <c r="AUU7" s="16"/>
      <c r="AUV7" s="16"/>
      <c r="AUW7" s="16"/>
      <c r="AUX7" s="16"/>
      <c r="AUY7" s="16"/>
      <c r="AUZ7" s="16"/>
      <c r="AVA7" s="16"/>
      <c r="AVB7" s="16"/>
      <c r="AVC7" s="16"/>
      <c r="AVD7" s="16"/>
      <c r="AVE7" s="16"/>
      <c r="AVF7" s="16"/>
      <c r="AVG7" s="16"/>
      <c r="AVH7" s="16"/>
      <c r="AVI7" s="16"/>
      <c r="AVJ7" s="16"/>
      <c r="AVK7" s="16"/>
      <c r="AVL7" s="16"/>
      <c r="AVM7" s="16"/>
      <c r="AVN7" s="16"/>
      <c r="AVO7" s="16"/>
      <c r="AVP7" s="16"/>
      <c r="AVQ7" s="16"/>
      <c r="AVR7" s="16"/>
      <c r="AVS7" s="16"/>
      <c r="AVT7" s="16"/>
      <c r="AVU7" s="16"/>
      <c r="AVV7" s="16"/>
      <c r="AVW7" s="16"/>
      <c r="AVX7" s="16"/>
      <c r="AVY7" s="16"/>
      <c r="AVZ7" s="16"/>
      <c r="AWA7" s="16"/>
      <c r="AWB7" s="16"/>
      <c r="AWC7" s="16"/>
      <c r="AWD7" s="16"/>
      <c r="AWE7" s="16"/>
      <c r="AWF7" s="16"/>
      <c r="AWG7" s="16"/>
      <c r="AWH7" s="16"/>
      <c r="AWI7" s="16"/>
      <c r="AWJ7" s="16"/>
      <c r="AWK7" s="16"/>
      <c r="AWL7" s="16"/>
      <c r="AWM7" s="16"/>
      <c r="AWN7" s="16"/>
      <c r="AWO7" s="16"/>
      <c r="AWP7" s="16"/>
      <c r="AWQ7" s="16"/>
      <c r="AWR7" s="16"/>
      <c r="AWS7" s="16"/>
      <c r="AWT7" s="16"/>
      <c r="AWU7" s="16"/>
      <c r="AWV7" s="16"/>
      <c r="AWW7" s="16"/>
      <c r="AWX7" s="16"/>
      <c r="AWY7" s="16"/>
      <c r="AWZ7" s="16"/>
      <c r="AXA7" s="16"/>
      <c r="AXB7" s="16"/>
      <c r="AXC7" s="16"/>
      <c r="AXD7" s="16"/>
      <c r="AXE7" s="16"/>
      <c r="AXF7" s="16"/>
      <c r="AXG7" s="16"/>
      <c r="AXH7" s="16"/>
      <c r="AXI7" s="16"/>
      <c r="AXJ7" s="16"/>
      <c r="AXK7" s="16"/>
      <c r="AXL7" s="16"/>
      <c r="AXM7" s="16"/>
      <c r="AXN7" s="16"/>
      <c r="AXO7" s="16"/>
      <c r="AXP7" s="16"/>
      <c r="AXQ7" s="16"/>
      <c r="AXR7" s="16"/>
      <c r="AXS7" s="16"/>
      <c r="AXT7" s="16"/>
      <c r="AXU7" s="16"/>
      <c r="AXV7" s="16"/>
      <c r="AXW7" s="16"/>
      <c r="AXX7" s="16"/>
      <c r="AXY7" s="16"/>
      <c r="AXZ7" s="16"/>
      <c r="AYA7" s="16"/>
      <c r="AYB7" s="16"/>
      <c r="AYC7" s="16"/>
      <c r="AYD7" s="16"/>
      <c r="AYE7" s="16"/>
      <c r="AYF7" s="16"/>
      <c r="AYG7" s="16"/>
      <c r="AYH7" s="16"/>
      <c r="AYI7" s="16"/>
      <c r="AYJ7" s="16"/>
      <c r="AYK7" s="16"/>
      <c r="AYL7" s="16"/>
      <c r="AYM7" s="16"/>
      <c r="AYN7" s="16"/>
      <c r="AYO7" s="16"/>
      <c r="AYP7" s="16"/>
      <c r="AYQ7" s="16"/>
      <c r="AYR7" s="16"/>
      <c r="AYS7" s="16"/>
      <c r="AYT7" s="16"/>
      <c r="AYU7" s="16"/>
      <c r="AYV7" s="16"/>
      <c r="AYW7" s="16"/>
      <c r="AYX7" s="16"/>
      <c r="AYY7" s="16"/>
      <c r="AYZ7" s="16"/>
      <c r="AZA7" s="16"/>
      <c r="AZB7" s="16"/>
      <c r="AZC7" s="16"/>
      <c r="AZD7" s="16"/>
      <c r="AZE7" s="16"/>
      <c r="AZF7" s="16"/>
      <c r="AZG7" s="16"/>
      <c r="AZH7" s="16"/>
      <c r="AZI7" s="16"/>
      <c r="AZJ7" s="16"/>
      <c r="AZK7" s="16"/>
      <c r="AZL7" s="16"/>
      <c r="AZM7" s="16"/>
      <c r="AZN7" s="16"/>
      <c r="AZO7" s="16"/>
      <c r="AZP7" s="16"/>
      <c r="AZQ7" s="16"/>
      <c r="AZR7" s="16"/>
      <c r="AZS7" s="16"/>
      <c r="AZT7" s="16"/>
      <c r="AZU7" s="16"/>
      <c r="AZV7" s="16"/>
      <c r="AZW7" s="16"/>
      <c r="AZX7" s="16"/>
      <c r="AZY7" s="16"/>
      <c r="AZZ7" s="16"/>
      <c r="BAA7" s="16"/>
      <c r="BAB7" s="16"/>
      <c r="BAC7" s="16"/>
      <c r="BAD7" s="16"/>
      <c r="BAE7" s="16"/>
      <c r="BAF7" s="16"/>
      <c r="BAG7" s="16"/>
      <c r="BAH7" s="16"/>
      <c r="BAI7" s="16"/>
      <c r="BAJ7" s="16"/>
      <c r="BAK7" s="16"/>
      <c r="BAL7" s="16"/>
      <c r="BAM7" s="16"/>
      <c r="BAN7" s="16"/>
      <c r="BAO7" s="16"/>
      <c r="BAP7" s="16"/>
      <c r="BAQ7" s="16"/>
      <c r="BAR7" s="16"/>
      <c r="BAS7" s="16"/>
      <c r="BAT7" s="16"/>
      <c r="BAU7" s="16"/>
      <c r="BAV7" s="16"/>
      <c r="BAW7" s="16"/>
      <c r="BAX7" s="16"/>
      <c r="BAY7" s="16"/>
      <c r="BAZ7" s="16"/>
      <c r="BBA7" s="16"/>
      <c r="BBB7" s="16"/>
      <c r="BBC7" s="16"/>
      <c r="BBD7" s="16"/>
      <c r="BBE7" s="16"/>
      <c r="BBF7" s="16"/>
      <c r="BBG7" s="16"/>
      <c r="BBH7" s="16"/>
      <c r="BBI7" s="16"/>
      <c r="BBJ7" s="16"/>
      <c r="BBK7" s="16"/>
      <c r="BBL7" s="16"/>
      <c r="BBM7" s="16"/>
      <c r="BBN7" s="16"/>
      <c r="BBO7" s="16"/>
      <c r="BBP7" s="16"/>
      <c r="BBQ7" s="16"/>
      <c r="BBR7" s="16"/>
      <c r="BBS7" s="16"/>
      <c r="BBT7" s="16"/>
      <c r="BBU7" s="16"/>
      <c r="BBV7" s="16"/>
      <c r="BBW7" s="16"/>
      <c r="BBX7" s="16"/>
      <c r="BBY7" s="16"/>
      <c r="BBZ7" s="16"/>
      <c r="BCA7" s="16"/>
      <c r="BCB7" s="16"/>
      <c r="BCC7" s="16"/>
      <c r="BCD7" s="16"/>
      <c r="BCE7" s="16"/>
      <c r="BCF7" s="16"/>
      <c r="BCG7" s="16"/>
      <c r="BCH7" s="16"/>
      <c r="BCI7" s="16"/>
      <c r="BCJ7" s="16"/>
      <c r="BCK7" s="16"/>
      <c r="BCL7" s="16"/>
      <c r="BCM7" s="16"/>
      <c r="BCN7" s="16"/>
      <c r="BCO7" s="16"/>
      <c r="BCP7" s="16"/>
      <c r="BCQ7" s="16"/>
      <c r="BCR7" s="16"/>
      <c r="BCS7" s="16"/>
      <c r="BCT7" s="16"/>
      <c r="BCU7" s="16"/>
      <c r="BCV7" s="16"/>
      <c r="BCW7" s="16"/>
      <c r="BCX7" s="16"/>
      <c r="BCY7" s="16"/>
      <c r="BCZ7" s="16"/>
      <c r="BDA7" s="16"/>
      <c r="BDB7" s="16"/>
      <c r="BDC7" s="16"/>
      <c r="BDD7" s="16"/>
      <c r="BDE7" s="16"/>
      <c r="BDF7" s="16"/>
      <c r="BDG7" s="16"/>
      <c r="BDH7" s="16"/>
      <c r="BDI7" s="16"/>
      <c r="BDJ7" s="16"/>
      <c r="BDK7" s="16"/>
      <c r="BDL7" s="16"/>
      <c r="BDM7" s="16"/>
      <c r="BDN7" s="16"/>
      <c r="BDO7" s="16"/>
      <c r="BDP7" s="16"/>
      <c r="BDQ7" s="16"/>
      <c r="BDR7" s="16"/>
      <c r="BDS7" s="16"/>
      <c r="BDT7" s="16"/>
      <c r="BDU7" s="16"/>
      <c r="BDV7" s="16"/>
      <c r="BDW7" s="16"/>
      <c r="BDX7" s="16"/>
      <c r="BDY7" s="16"/>
      <c r="BDZ7" s="16"/>
      <c r="BEA7" s="16"/>
      <c r="BEB7" s="16"/>
      <c r="BEC7" s="16"/>
      <c r="BED7" s="16"/>
      <c r="BEE7" s="16"/>
      <c r="BEF7" s="16"/>
      <c r="BEG7" s="16"/>
      <c r="BEH7" s="16"/>
      <c r="BEI7" s="16"/>
      <c r="BEJ7" s="16"/>
      <c r="BEK7" s="16"/>
      <c r="BEL7" s="16"/>
      <c r="BEM7" s="16"/>
      <c r="BEN7" s="16"/>
      <c r="BEO7" s="16"/>
      <c r="BEP7" s="16"/>
      <c r="BEQ7" s="16"/>
      <c r="BER7" s="16"/>
      <c r="BES7" s="16"/>
      <c r="BET7" s="16"/>
      <c r="BEU7" s="16"/>
      <c r="BEV7" s="16"/>
      <c r="BEW7" s="16"/>
      <c r="BEX7" s="16"/>
      <c r="BEY7" s="16"/>
      <c r="BEZ7" s="16"/>
      <c r="BFA7" s="16"/>
      <c r="BFB7" s="16"/>
      <c r="BFC7" s="16"/>
      <c r="BFD7" s="16"/>
      <c r="BFE7" s="16"/>
      <c r="BFF7" s="16"/>
      <c r="BFG7" s="16"/>
      <c r="BFH7" s="16"/>
      <c r="BFI7" s="16"/>
      <c r="BFJ7" s="16"/>
      <c r="BFK7" s="16"/>
      <c r="BFL7" s="16"/>
      <c r="BFM7" s="16"/>
      <c r="BFN7" s="16"/>
      <c r="BFO7" s="16"/>
      <c r="BFP7" s="16"/>
      <c r="BFQ7" s="16"/>
      <c r="BFR7" s="16"/>
      <c r="BFS7" s="16"/>
      <c r="BFT7" s="16"/>
      <c r="BFU7" s="16"/>
      <c r="BFV7" s="16"/>
      <c r="BFW7" s="16"/>
      <c r="BFX7" s="16"/>
      <c r="BFY7" s="16"/>
      <c r="BFZ7" s="16"/>
      <c r="BGA7" s="16"/>
      <c r="BGB7" s="16"/>
      <c r="BGC7" s="16"/>
      <c r="BGD7" s="16"/>
      <c r="BGE7" s="16"/>
      <c r="BGF7" s="16"/>
      <c r="BGG7" s="16"/>
      <c r="BGH7" s="16"/>
      <c r="BGI7" s="16"/>
      <c r="BGJ7" s="16"/>
      <c r="BGK7" s="16"/>
      <c r="BGL7" s="16"/>
      <c r="BGM7" s="16"/>
      <c r="BGN7" s="16"/>
      <c r="BGO7" s="16"/>
      <c r="BGP7" s="16"/>
      <c r="BGQ7" s="16"/>
      <c r="BGR7" s="16"/>
      <c r="BGS7" s="16"/>
      <c r="BGT7" s="16"/>
      <c r="BGU7" s="16"/>
      <c r="BGV7" s="16"/>
      <c r="BGW7" s="16"/>
      <c r="BGX7" s="16"/>
      <c r="BGY7" s="16"/>
      <c r="BGZ7" s="16"/>
      <c r="BHA7" s="16"/>
      <c r="BHB7" s="16"/>
      <c r="BHC7" s="16"/>
      <c r="BHD7" s="16"/>
      <c r="BHE7" s="16"/>
      <c r="BHF7" s="16"/>
      <c r="BHG7" s="16"/>
      <c r="BHH7" s="16"/>
      <c r="BHI7" s="16"/>
      <c r="BHJ7" s="16"/>
      <c r="BHK7" s="16"/>
      <c r="BHL7" s="16"/>
      <c r="BHM7" s="16"/>
      <c r="BHN7" s="16"/>
      <c r="BHO7" s="16"/>
      <c r="BHP7" s="16"/>
      <c r="BHQ7" s="16"/>
      <c r="BHR7" s="16"/>
      <c r="BHS7" s="16"/>
      <c r="BHT7" s="16"/>
      <c r="BHU7" s="16"/>
      <c r="BHV7" s="16"/>
      <c r="BHW7" s="16"/>
      <c r="BHX7" s="16"/>
      <c r="BHY7" s="16"/>
      <c r="BHZ7" s="16"/>
      <c r="BIA7" s="16"/>
      <c r="BIB7" s="16"/>
      <c r="BIC7" s="16"/>
      <c r="BID7" s="16"/>
      <c r="BIE7" s="16"/>
      <c r="BIF7" s="16"/>
      <c r="BIG7" s="16"/>
      <c r="BIH7" s="16"/>
      <c r="BII7" s="16"/>
      <c r="BIJ7" s="16"/>
      <c r="BIK7" s="16"/>
      <c r="BIL7" s="16"/>
      <c r="BIM7" s="16"/>
      <c r="BIN7" s="16"/>
      <c r="BIO7" s="16"/>
      <c r="BIP7" s="16"/>
      <c r="BIQ7" s="16"/>
      <c r="BIR7" s="16"/>
      <c r="BIS7" s="16"/>
      <c r="BIT7" s="16"/>
      <c r="BIU7" s="16"/>
      <c r="BIV7" s="16"/>
      <c r="BIW7" s="16"/>
      <c r="BIX7" s="16"/>
      <c r="BIY7" s="16"/>
      <c r="BIZ7" s="16"/>
      <c r="BJA7" s="16"/>
      <c r="BJB7" s="16"/>
      <c r="BJC7" s="16"/>
      <c r="BJD7" s="16"/>
      <c r="BJE7" s="16"/>
      <c r="BJF7" s="16"/>
      <c r="BJG7" s="16"/>
      <c r="BJH7" s="16"/>
      <c r="BJI7" s="16"/>
      <c r="BJJ7" s="16"/>
      <c r="BJK7" s="16"/>
      <c r="BJL7" s="16"/>
      <c r="BJM7" s="16"/>
      <c r="BJN7" s="16"/>
      <c r="BJO7" s="16"/>
      <c r="BJP7" s="16"/>
      <c r="BJQ7" s="16"/>
      <c r="BJR7" s="16"/>
      <c r="BJS7" s="16"/>
      <c r="BJT7" s="16"/>
      <c r="BJU7" s="16"/>
      <c r="BJV7" s="16"/>
      <c r="BJW7" s="16"/>
      <c r="BJX7" s="16"/>
      <c r="BJY7" s="16"/>
      <c r="BJZ7" s="16"/>
      <c r="BKA7" s="16"/>
      <c r="BKB7" s="16"/>
      <c r="BKC7" s="16"/>
      <c r="BKD7" s="16"/>
      <c r="BKE7" s="16"/>
      <c r="BKF7" s="16"/>
      <c r="BKG7" s="16"/>
      <c r="BKH7" s="16"/>
      <c r="BKI7" s="16"/>
      <c r="BKJ7" s="16"/>
      <c r="BKK7" s="16"/>
      <c r="BKL7" s="16"/>
      <c r="BKM7" s="16"/>
      <c r="BKN7" s="16"/>
      <c r="BKO7" s="16"/>
      <c r="BKP7" s="16"/>
      <c r="BKQ7" s="16"/>
      <c r="BKR7" s="16"/>
      <c r="BKS7" s="16"/>
      <c r="BKT7" s="16"/>
      <c r="BKU7" s="16"/>
      <c r="BKV7" s="16"/>
      <c r="BKW7" s="16"/>
      <c r="BKX7" s="16"/>
      <c r="BKY7" s="16"/>
      <c r="BKZ7" s="16"/>
      <c r="BLA7" s="16"/>
      <c r="BLB7" s="16"/>
      <c r="BLC7" s="16"/>
      <c r="BLD7" s="16"/>
      <c r="BLE7" s="16"/>
      <c r="BLF7" s="16"/>
      <c r="BLG7" s="16"/>
      <c r="BLH7" s="16"/>
      <c r="BLI7" s="16"/>
      <c r="BLJ7" s="16"/>
      <c r="BLK7" s="16"/>
      <c r="BLL7" s="16"/>
      <c r="BLM7" s="16"/>
      <c r="BLN7" s="16"/>
      <c r="BLO7" s="16"/>
      <c r="BLP7" s="16"/>
      <c r="BLQ7" s="16"/>
      <c r="BLR7" s="16"/>
      <c r="BLS7" s="16"/>
      <c r="BLT7" s="16"/>
      <c r="BLU7" s="16"/>
      <c r="BLV7" s="16"/>
      <c r="BLW7" s="16"/>
      <c r="BLX7" s="16"/>
      <c r="BLY7" s="16"/>
      <c r="BLZ7" s="16"/>
      <c r="BMA7" s="16"/>
      <c r="BMB7" s="16"/>
      <c r="BMC7" s="16"/>
      <c r="BMD7" s="16"/>
      <c r="BME7" s="16"/>
      <c r="BMF7" s="16"/>
      <c r="BMG7" s="16"/>
      <c r="BMH7" s="16"/>
      <c r="BMI7" s="16"/>
      <c r="BMJ7" s="16"/>
      <c r="BMK7" s="16"/>
      <c r="BML7" s="16"/>
      <c r="BMM7" s="16"/>
      <c r="BMN7" s="16"/>
      <c r="BMO7" s="16"/>
      <c r="BMP7" s="16"/>
      <c r="BMQ7" s="16"/>
      <c r="BMR7" s="16"/>
      <c r="BMS7" s="16"/>
      <c r="BMT7" s="16"/>
      <c r="BMU7" s="16"/>
      <c r="BMV7" s="16"/>
      <c r="BMW7" s="16"/>
      <c r="BMX7" s="16"/>
      <c r="BMY7" s="16"/>
      <c r="BMZ7" s="16"/>
      <c r="BNA7" s="16"/>
      <c r="BNB7" s="16"/>
      <c r="BNC7" s="16"/>
      <c r="BND7" s="16"/>
      <c r="BNE7" s="16"/>
      <c r="BNF7" s="16"/>
      <c r="BNG7" s="16"/>
      <c r="BNH7" s="16"/>
      <c r="BNI7" s="16"/>
      <c r="BNJ7" s="16"/>
      <c r="BNK7" s="16"/>
      <c r="BNL7" s="16"/>
      <c r="BNM7" s="16"/>
      <c r="BNN7" s="16"/>
      <c r="BNO7" s="16"/>
      <c r="BNP7" s="16"/>
      <c r="BNQ7" s="16"/>
      <c r="BNR7" s="16"/>
      <c r="BNS7" s="16"/>
      <c r="BNT7" s="16"/>
      <c r="BNU7" s="16"/>
      <c r="BNV7" s="16"/>
      <c r="BNW7" s="16"/>
      <c r="BNX7" s="16"/>
      <c r="BNY7" s="16"/>
      <c r="BNZ7" s="16"/>
      <c r="BOA7" s="16"/>
      <c r="BOB7" s="16"/>
      <c r="BOC7" s="16"/>
      <c r="BOD7" s="16"/>
      <c r="BOE7" s="16"/>
      <c r="BOF7" s="16"/>
      <c r="BOG7" s="16"/>
      <c r="BOH7" s="16"/>
      <c r="BOI7" s="16"/>
      <c r="BOJ7" s="16"/>
      <c r="BOK7" s="16"/>
      <c r="BOL7" s="16"/>
      <c r="BOM7" s="16"/>
      <c r="BON7" s="16"/>
      <c r="BOO7" s="16"/>
      <c r="BOP7" s="16"/>
      <c r="BOQ7" s="16"/>
      <c r="BOR7" s="16"/>
      <c r="BOS7" s="16"/>
      <c r="BOT7" s="16"/>
      <c r="BOU7" s="16"/>
      <c r="BOV7" s="16"/>
      <c r="BOW7" s="16"/>
      <c r="BOX7" s="16"/>
      <c r="BOY7" s="16"/>
      <c r="BOZ7" s="16"/>
      <c r="BPA7" s="16"/>
      <c r="BPB7" s="16"/>
      <c r="BPC7" s="16"/>
      <c r="BPD7" s="16"/>
      <c r="BPE7" s="16"/>
      <c r="BPF7" s="16"/>
      <c r="BPG7" s="16"/>
      <c r="BPH7" s="16"/>
      <c r="BPI7" s="16"/>
      <c r="BPJ7" s="16"/>
      <c r="BPK7" s="16"/>
      <c r="BPL7" s="16"/>
      <c r="BPM7" s="16"/>
      <c r="BPN7" s="16"/>
      <c r="BPO7" s="16"/>
      <c r="BPP7" s="16"/>
      <c r="BPQ7" s="16"/>
      <c r="BPR7" s="16"/>
      <c r="BPS7" s="16"/>
      <c r="BPT7" s="16"/>
      <c r="BPU7" s="16"/>
      <c r="BPV7" s="16"/>
      <c r="BPW7" s="16"/>
      <c r="BPX7" s="16"/>
      <c r="BPY7" s="16"/>
      <c r="BPZ7" s="16"/>
      <c r="BQA7" s="16"/>
      <c r="BQB7" s="16"/>
      <c r="BQC7" s="16"/>
      <c r="BQD7" s="16"/>
      <c r="BQE7" s="16"/>
      <c r="BQF7" s="16"/>
      <c r="BQG7" s="16"/>
      <c r="BQH7" s="16"/>
      <c r="BQI7" s="16"/>
      <c r="BQJ7" s="16"/>
      <c r="BQK7" s="16"/>
      <c r="BQL7" s="16"/>
      <c r="BQM7" s="16"/>
      <c r="BQN7" s="16"/>
      <c r="BQO7" s="16"/>
      <c r="BQP7" s="16"/>
      <c r="BQQ7" s="16"/>
      <c r="BQR7" s="16"/>
      <c r="BQS7" s="16"/>
      <c r="BQT7" s="16"/>
      <c r="BQU7" s="16"/>
      <c r="BQV7" s="16"/>
      <c r="BQW7" s="16"/>
      <c r="BQX7" s="16"/>
      <c r="BQY7" s="16"/>
      <c r="BQZ7" s="16"/>
      <c r="BRA7" s="16"/>
      <c r="BRB7" s="16"/>
      <c r="BRC7" s="16"/>
      <c r="BRD7" s="16"/>
      <c r="BRE7" s="16"/>
      <c r="BRF7" s="16"/>
      <c r="BRG7" s="16"/>
      <c r="BRH7" s="16"/>
      <c r="BRI7" s="16"/>
      <c r="BRJ7" s="16"/>
      <c r="BRK7" s="16"/>
      <c r="BRL7" s="16"/>
      <c r="BRM7" s="16"/>
      <c r="BRN7" s="16"/>
      <c r="BRO7" s="16"/>
      <c r="BRP7" s="16"/>
      <c r="BRQ7" s="16"/>
      <c r="BRR7" s="16"/>
      <c r="BRS7" s="16"/>
      <c r="BRT7" s="16"/>
      <c r="BRU7" s="16"/>
      <c r="BRV7" s="16"/>
      <c r="BRW7" s="16"/>
      <c r="BRX7" s="16"/>
      <c r="BRY7" s="16"/>
      <c r="BRZ7" s="16"/>
      <c r="BSA7" s="16"/>
      <c r="BSB7" s="16"/>
      <c r="BSC7" s="16"/>
      <c r="BSD7" s="16"/>
      <c r="BSE7" s="16"/>
      <c r="BSF7" s="16"/>
      <c r="BSG7" s="16"/>
      <c r="BSH7" s="16"/>
      <c r="BSI7" s="16"/>
      <c r="BSJ7" s="16"/>
      <c r="BSK7" s="16"/>
      <c r="BSL7" s="16"/>
      <c r="BSM7" s="16"/>
      <c r="BSN7" s="16"/>
      <c r="BSO7" s="16"/>
      <c r="BSP7" s="16"/>
      <c r="BSQ7" s="16"/>
      <c r="BSR7" s="16"/>
      <c r="BSS7" s="16"/>
      <c r="BST7" s="16"/>
      <c r="BSU7" s="16"/>
      <c r="BSV7" s="16"/>
      <c r="BSW7" s="16"/>
      <c r="BSX7" s="16"/>
      <c r="BSY7" s="16"/>
      <c r="BSZ7" s="16"/>
      <c r="BTA7" s="16"/>
      <c r="BTB7" s="16"/>
      <c r="BTC7" s="16"/>
      <c r="BTD7" s="16"/>
      <c r="BTE7" s="16"/>
      <c r="BTF7" s="16"/>
      <c r="BTG7" s="16"/>
      <c r="BTH7" s="16"/>
      <c r="BTI7" s="16"/>
      <c r="BTJ7" s="16"/>
      <c r="BTK7" s="16"/>
      <c r="BTL7" s="16"/>
      <c r="BTM7" s="16"/>
      <c r="BTN7" s="16"/>
      <c r="BTO7" s="16"/>
      <c r="BTP7" s="16"/>
      <c r="BTQ7" s="16"/>
      <c r="BTR7" s="16"/>
      <c r="BTS7" s="16"/>
      <c r="BTT7" s="16"/>
      <c r="BTU7" s="16"/>
      <c r="BTV7" s="16"/>
      <c r="BTW7" s="16"/>
      <c r="BTX7" s="16"/>
      <c r="BTY7" s="16"/>
      <c r="BTZ7" s="16"/>
      <c r="BUA7" s="16"/>
      <c r="BUB7" s="16"/>
      <c r="BUC7" s="16"/>
      <c r="BUD7" s="16"/>
      <c r="BUE7" s="16"/>
      <c r="BUF7" s="16"/>
      <c r="BUG7" s="16"/>
      <c r="BUH7" s="16"/>
      <c r="BUI7" s="16"/>
      <c r="BUJ7" s="16"/>
      <c r="BUK7" s="16"/>
      <c r="BUL7" s="16"/>
      <c r="BUM7" s="16"/>
      <c r="BUN7" s="16"/>
      <c r="BUO7" s="16"/>
      <c r="BUP7" s="16"/>
      <c r="BUQ7" s="16"/>
      <c r="BUR7" s="16"/>
      <c r="BUS7" s="16"/>
      <c r="BUT7" s="16"/>
      <c r="BUU7" s="16"/>
      <c r="BUV7" s="16"/>
      <c r="BUW7" s="16"/>
      <c r="BUX7" s="16"/>
      <c r="BUY7" s="16"/>
      <c r="BUZ7" s="16"/>
      <c r="BVA7" s="16"/>
      <c r="BVB7" s="16"/>
      <c r="BVC7" s="16"/>
      <c r="BVD7" s="16"/>
      <c r="BVE7" s="16"/>
      <c r="BVF7" s="16"/>
      <c r="BVG7" s="16"/>
      <c r="BVH7" s="16"/>
      <c r="BVI7" s="16"/>
      <c r="BVJ7" s="16"/>
      <c r="BVK7" s="16"/>
      <c r="BVL7" s="16"/>
      <c r="BVM7" s="16"/>
      <c r="BVN7" s="16"/>
      <c r="BVO7" s="16"/>
      <c r="BVP7" s="16"/>
      <c r="BVQ7" s="16"/>
      <c r="BVR7" s="16"/>
      <c r="BVS7" s="16"/>
      <c r="BVT7" s="16"/>
      <c r="BVU7" s="16"/>
      <c r="BVV7" s="16"/>
      <c r="BVW7" s="16"/>
      <c r="BVX7" s="16"/>
      <c r="BVY7" s="16"/>
      <c r="BVZ7" s="16"/>
      <c r="BWA7" s="16"/>
      <c r="BWB7" s="16"/>
      <c r="BWC7" s="16"/>
      <c r="BWD7" s="16"/>
      <c r="BWE7" s="16"/>
      <c r="BWF7" s="16"/>
      <c r="BWG7" s="16"/>
      <c r="BWH7" s="16"/>
      <c r="BWI7" s="16"/>
      <c r="BWJ7" s="16"/>
      <c r="BWK7" s="16"/>
      <c r="BWL7" s="16"/>
      <c r="BWM7" s="16"/>
      <c r="BWN7" s="16"/>
      <c r="BWO7" s="16"/>
      <c r="BWP7" s="16"/>
      <c r="BWQ7" s="16"/>
      <c r="BWR7" s="16"/>
      <c r="BWS7" s="16"/>
      <c r="BWT7" s="16"/>
      <c r="BWU7" s="16"/>
      <c r="BWV7" s="16"/>
      <c r="BWW7" s="16"/>
      <c r="BWX7" s="16"/>
      <c r="BWY7" s="16"/>
      <c r="BWZ7" s="16"/>
      <c r="BXA7" s="16"/>
      <c r="BXB7" s="16"/>
      <c r="BXC7" s="16"/>
      <c r="BXD7" s="16"/>
      <c r="BXE7" s="16"/>
      <c r="BXF7" s="16"/>
      <c r="BXG7" s="16"/>
      <c r="BXH7" s="16"/>
      <c r="BXI7" s="16"/>
      <c r="BXJ7" s="16"/>
      <c r="BXK7" s="16"/>
      <c r="BXL7" s="16"/>
      <c r="BXM7" s="16"/>
      <c r="BXN7" s="16"/>
      <c r="BXO7" s="16"/>
      <c r="BXP7" s="16"/>
      <c r="BXQ7" s="16"/>
      <c r="BXR7" s="16"/>
      <c r="BXS7" s="16"/>
      <c r="BXT7" s="16"/>
      <c r="BXU7" s="16"/>
      <c r="BXV7" s="16"/>
      <c r="BXW7" s="16"/>
      <c r="BXX7" s="16"/>
      <c r="BXY7" s="16"/>
      <c r="BXZ7" s="16"/>
      <c r="BYA7" s="16"/>
      <c r="BYB7" s="16"/>
      <c r="BYC7" s="16"/>
      <c r="BYD7" s="16"/>
      <c r="BYE7" s="16"/>
      <c r="BYF7" s="16"/>
      <c r="BYG7" s="16"/>
      <c r="BYH7" s="16"/>
      <c r="BYI7" s="16"/>
      <c r="BYJ7" s="16"/>
      <c r="BYK7" s="16"/>
      <c r="BYL7" s="16"/>
      <c r="BYM7" s="16"/>
      <c r="BYN7" s="16"/>
      <c r="BYO7" s="16"/>
      <c r="BYP7" s="16"/>
      <c r="BYQ7" s="16"/>
      <c r="BYR7" s="16"/>
      <c r="BYS7" s="16"/>
      <c r="BYT7" s="16"/>
      <c r="BYU7" s="16"/>
      <c r="BYV7" s="16"/>
      <c r="BYW7" s="16"/>
      <c r="BYX7" s="16"/>
      <c r="BYY7" s="16"/>
      <c r="BYZ7" s="16"/>
      <c r="BZA7" s="16"/>
      <c r="BZB7" s="16"/>
      <c r="BZC7" s="16"/>
      <c r="BZD7" s="16"/>
      <c r="BZE7" s="16"/>
      <c r="BZF7" s="16"/>
      <c r="BZG7" s="16"/>
      <c r="BZH7" s="16"/>
      <c r="BZI7" s="16"/>
      <c r="BZJ7" s="16"/>
      <c r="BZK7" s="16"/>
      <c r="BZL7" s="16"/>
      <c r="BZM7" s="16"/>
      <c r="BZN7" s="16"/>
      <c r="BZO7" s="16"/>
      <c r="BZP7" s="16"/>
      <c r="BZQ7" s="16"/>
      <c r="BZR7" s="16"/>
      <c r="BZS7" s="16"/>
      <c r="BZT7" s="16"/>
      <c r="BZU7" s="16"/>
      <c r="BZV7" s="16"/>
      <c r="BZW7" s="16"/>
      <c r="BZX7" s="16"/>
      <c r="BZY7" s="16"/>
      <c r="BZZ7" s="16"/>
      <c r="CAA7" s="16"/>
      <c r="CAB7" s="16"/>
      <c r="CAC7" s="16"/>
      <c r="CAD7" s="16"/>
      <c r="CAE7" s="16"/>
      <c r="CAF7" s="16"/>
      <c r="CAG7" s="16"/>
      <c r="CAH7" s="16"/>
      <c r="CAI7" s="16"/>
      <c r="CAJ7" s="16"/>
      <c r="CAK7" s="16"/>
      <c r="CAL7" s="16"/>
      <c r="CAM7" s="16"/>
      <c r="CAN7" s="16"/>
      <c r="CAO7" s="16"/>
      <c r="CAP7" s="16"/>
      <c r="CAQ7" s="16"/>
      <c r="CAR7" s="16"/>
      <c r="CAS7" s="16"/>
      <c r="CAT7" s="16"/>
      <c r="CAU7" s="16"/>
      <c r="CAV7" s="16"/>
      <c r="CAW7" s="16"/>
      <c r="CAX7" s="16"/>
      <c r="CAY7" s="16"/>
      <c r="CAZ7" s="16"/>
      <c r="CBA7" s="16"/>
      <c r="CBB7" s="16"/>
      <c r="CBC7" s="16"/>
      <c r="CBD7" s="16"/>
      <c r="CBE7" s="16"/>
      <c r="CBF7" s="16"/>
      <c r="CBG7" s="16"/>
      <c r="CBH7" s="16"/>
      <c r="CBI7" s="16"/>
      <c r="CBJ7" s="16"/>
      <c r="CBK7" s="16"/>
      <c r="CBL7" s="16"/>
      <c r="CBM7" s="16"/>
      <c r="CBN7" s="16"/>
      <c r="CBO7" s="16"/>
      <c r="CBP7" s="16"/>
      <c r="CBQ7" s="16"/>
      <c r="CBR7" s="16"/>
      <c r="CBS7" s="16"/>
      <c r="CBT7" s="16"/>
      <c r="CBU7" s="16"/>
      <c r="CBV7" s="16"/>
      <c r="CBW7" s="16"/>
      <c r="CBX7" s="16"/>
      <c r="CBY7" s="16"/>
      <c r="CBZ7" s="16"/>
      <c r="CCA7" s="16"/>
      <c r="CCB7" s="16"/>
      <c r="CCC7" s="16"/>
      <c r="CCD7" s="16"/>
      <c r="CCE7" s="16"/>
      <c r="CCF7" s="16"/>
      <c r="CCG7" s="16"/>
      <c r="CCH7" s="16"/>
      <c r="CCI7" s="16"/>
      <c r="CCJ7" s="16"/>
      <c r="CCK7" s="16"/>
      <c r="CCL7" s="16"/>
      <c r="CCM7" s="16"/>
      <c r="CCN7" s="16"/>
      <c r="CCO7" s="16"/>
      <c r="CCP7" s="16"/>
      <c r="CCQ7" s="16"/>
      <c r="CCR7" s="16"/>
      <c r="CCS7" s="16"/>
      <c r="CCT7" s="16"/>
      <c r="CCU7" s="16"/>
      <c r="CCV7" s="16"/>
      <c r="CCW7" s="16"/>
      <c r="CCX7" s="16"/>
      <c r="CCY7" s="16"/>
      <c r="CCZ7" s="16"/>
      <c r="CDA7" s="16"/>
      <c r="CDB7" s="16"/>
      <c r="CDC7" s="16"/>
      <c r="CDD7" s="16"/>
      <c r="CDE7" s="16"/>
      <c r="CDF7" s="16"/>
      <c r="CDG7" s="16"/>
      <c r="CDH7" s="16"/>
      <c r="CDI7" s="16"/>
      <c r="CDJ7" s="16"/>
      <c r="CDK7" s="16"/>
      <c r="CDL7" s="16"/>
      <c r="CDM7" s="16"/>
      <c r="CDN7" s="16"/>
      <c r="CDO7" s="16"/>
      <c r="CDP7" s="16"/>
      <c r="CDQ7" s="16"/>
      <c r="CDR7" s="16"/>
      <c r="CDS7" s="16"/>
      <c r="CDT7" s="16"/>
      <c r="CDU7" s="16"/>
      <c r="CDV7" s="16"/>
      <c r="CDW7" s="16"/>
      <c r="CDX7" s="16"/>
      <c r="CDY7" s="16"/>
      <c r="CDZ7" s="16"/>
      <c r="CEA7" s="16"/>
      <c r="CEB7" s="16"/>
      <c r="CEC7" s="16"/>
      <c r="CED7" s="16"/>
      <c r="CEE7" s="16"/>
      <c r="CEF7" s="16"/>
      <c r="CEG7" s="16"/>
      <c r="CEH7" s="16"/>
      <c r="CEI7" s="16"/>
      <c r="CEJ7" s="16"/>
      <c r="CEK7" s="16"/>
      <c r="CEL7" s="16"/>
      <c r="CEM7" s="16"/>
      <c r="CEN7" s="16"/>
      <c r="CEO7" s="16"/>
      <c r="CEP7" s="16"/>
      <c r="CEQ7" s="16"/>
      <c r="CER7" s="16"/>
      <c r="CES7" s="16"/>
      <c r="CET7" s="16"/>
      <c r="CEU7" s="16"/>
      <c r="CEV7" s="16"/>
      <c r="CEW7" s="16"/>
      <c r="CEX7" s="16"/>
      <c r="CEY7" s="16"/>
      <c r="CEZ7" s="16"/>
      <c r="CFA7" s="16"/>
      <c r="CFB7" s="16"/>
      <c r="CFC7" s="16"/>
      <c r="CFD7" s="16"/>
      <c r="CFE7" s="16"/>
      <c r="CFF7" s="16"/>
      <c r="CFG7" s="16"/>
      <c r="CFH7" s="16"/>
      <c r="CFI7" s="16"/>
      <c r="CFJ7" s="16"/>
      <c r="CFK7" s="16"/>
      <c r="CFL7" s="16"/>
      <c r="CFM7" s="16"/>
      <c r="CFN7" s="16"/>
      <c r="CFO7" s="16"/>
      <c r="CFP7" s="16"/>
      <c r="CFQ7" s="16"/>
      <c r="CFR7" s="16"/>
      <c r="CFS7" s="16"/>
      <c r="CFT7" s="16"/>
      <c r="CFU7" s="16"/>
      <c r="CFV7" s="16"/>
      <c r="CFW7" s="16"/>
      <c r="CFX7" s="16"/>
      <c r="CFY7" s="16"/>
      <c r="CFZ7" s="16"/>
      <c r="CGA7" s="16"/>
      <c r="CGB7" s="16"/>
      <c r="CGC7" s="16"/>
      <c r="CGD7" s="16"/>
      <c r="CGE7" s="16"/>
      <c r="CGF7" s="16"/>
      <c r="CGG7" s="16"/>
      <c r="CGH7" s="16"/>
      <c r="CGI7" s="16"/>
      <c r="CGJ7" s="16"/>
      <c r="CGK7" s="16"/>
      <c r="CGL7" s="16"/>
      <c r="CGM7" s="16"/>
      <c r="CGN7" s="16"/>
      <c r="CGO7" s="16"/>
      <c r="CGP7" s="16"/>
      <c r="CGQ7" s="16"/>
      <c r="CGR7" s="16"/>
      <c r="CGS7" s="16"/>
      <c r="CGT7" s="16"/>
      <c r="CGU7" s="16"/>
      <c r="CGV7" s="16"/>
      <c r="CGW7" s="16"/>
      <c r="CGX7" s="16"/>
      <c r="CGY7" s="16"/>
      <c r="CGZ7" s="16"/>
      <c r="CHA7" s="16"/>
      <c r="CHB7" s="16"/>
      <c r="CHC7" s="16"/>
      <c r="CHD7" s="16"/>
      <c r="CHE7" s="16"/>
      <c r="CHF7" s="16"/>
      <c r="CHG7" s="16"/>
      <c r="CHH7" s="16"/>
      <c r="CHI7" s="16"/>
      <c r="CHJ7" s="16"/>
      <c r="CHK7" s="16"/>
      <c r="CHL7" s="16"/>
      <c r="CHM7" s="16"/>
      <c r="CHN7" s="16"/>
      <c r="CHO7" s="16"/>
      <c r="CHP7" s="16"/>
      <c r="CHQ7" s="16"/>
      <c r="CHR7" s="16"/>
      <c r="CHS7" s="16"/>
      <c r="CHT7" s="16"/>
      <c r="CHU7" s="16"/>
      <c r="CHV7" s="16"/>
      <c r="CHW7" s="16"/>
      <c r="CHX7" s="16"/>
      <c r="CHY7" s="16"/>
      <c r="CHZ7" s="16"/>
      <c r="CIA7" s="16"/>
      <c r="CIB7" s="16"/>
      <c r="CIC7" s="16"/>
      <c r="CID7" s="16"/>
      <c r="CIE7" s="16"/>
      <c r="CIF7" s="16"/>
      <c r="CIG7" s="16"/>
      <c r="CIH7" s="16"/>
      <c r="CII7" s="16"/>
      <c r="CIJ7" s="16"/>
      <c r="CIK7" s="16"/>
      <c r="CIL7" s="16"/>
      <c r="CIM7" s="16"/>
      <c r="CIN7" s="16"/>
      <c r="CIO7" s="16"/>
      <c r="CIP7" s="16"/>
      <c r="CIQ7" s="16"/>
      <c r="CIR7" s="16"/>
      <c r="CIS7" s="16"/>
      <c r="CIT7" s="16"/>
      <c r="CIU7" s="16"/>
      <c r="CIV7" s="16"/>
      <c r="CIW7" s="16"/>
      <c r="CIX7" s="16"/>
      <c r="CIY7" s="16"/>
      <c r="CIZ7" s="16"/>
      <c r="CJA7" s="16"/>
      <c r="CJB7" s="16"/>
      <c r="CJC7" s="16"/>
      <c r="CJD7" s="16"/>
      <c r="CJE7" s="16"/>
      <c r="CJF7" s="16"/>
      <c r="CJG7" s="16"/>
      <c r="CJH7" s="16"/>
      <c r="CJI7" s="16"/>
      <c r="CJJ7" s="16"/>
      <c r="CJK7" s="16"/>
      <c r="CJL7" s="16"/>
      <c r="CJM7" s="16"/>
      <c r="CJN7" s="16"/>
      <c r="CJO7" s="16"/>
      <c r="CJP7" s="16"/>
      <c r="CJQ7" s="16"/>
      <c r="CJR7" s="16"/>
      <c r="CJS7" s="16"/>
      <c r="CJT7" s="16"/>
      <c r="CJU7" s="16"/>
      <c r="CJV7" s="16"/>
      <c r="CJW7" s="16"/>
      <c r="CJX7" s="16"/>
      <c r="CJY7" s="16"/>
      <c r="CJZ7" s="16"/>
      <c r="CKA7" s="16"/>
      <c r="CKB7" s="16"/>
      <c r="CKC7" s="16"/>
      <c r="CKD7" s="16"/>
      <c r="CKE7" s="16"/>
      <c r="CKF7" s="16"/>
      <c r="CKG7" s="16"/>
      <c r="CKH7" s="16"/>
      <c r="CKI7" s="16"/>
      <c r="CKJ7" s="16"/>
      <c r="CKK7" s="16"/>
      <c r="CKL7" s="16"/>
      <c r="CKM7" s="16"/>
      <c r="CKN7" s="16"/>
      <c r="CKO7" s="16"/>
      <c r="CKP7" s="16"/>
      <c r="CKQ7" s="16"/>
      <c r="CKR7" s="16"/>
      <c r="CKS7" s="16"/>
      <c r="CKT7" s="16"/>
      <c r="CKU7" s="16"/>
      <c r="CKV7" s="16"/>
      <c r="CKW7" s="16"/>
      <c r="CKX7" s="16"/>
      <c r="CKY7" s="16"/>
      <c r="CKZ7" s="16"/>
      <c r="CLA7" s="16"/>
      <c r="CLB7" s="16"/>
      <c r="CLC7" s="16"/>
      <c r="CLD7" s="16"/>
      <c r="CLE7" s="16"/>
      <c r="CLF7" s="16"/>
      <c r="CLG7" s="16"/>
      <c r="CLH7" s="16"/>
      <c r="CLI7" s="16"/>
      <c r="CLJ7" s="16"/>
      <c r="CLK7" s="16"/>
      <c r="CLL7" s="16"/>
      <c r="CLM7" s="16"/>
      <c r="CLN7" s="16"/>
      <c r="CLO7" s="16"/>
      <c r="CLP7" s="16"/>
      <c r="CLQ7" s="16"/>
      <c r="CLR7" s="16"/>
      <c r="CLS7" s="16"/>
      <c r="CLT7" s="16"/>
      <c r="CLU7" s="16"/>
      <c r="CLV7" s="16"/>
      <c r="CLW7" s="16"/>
      <c r="CLX7" s="16"/>
      <c r="CLY7" s="16"/>
      <c r="CLZ7" s="16"/>
      <c r="CMA7" s="16"/>
      <c r="CMB7" s="16"/>
      <c r="CMC7" s="16"/>
      <c r="CMD7" s="16"/>
      <c r="CME7" s="16"/>
      <c r="CMF7" s="16"/>
      <c r="CMG7" s="16"/>
      <c r="CMH7" s="16"/>
      <c r="CMI7" s="16"/>
      <c r="CMJ7" s="16"/>
      <c r="CMK7" s="16"/>
      <c r="CML7" s="16"/>
      <c r="CMM7" s="16"/>
      <c r="CMN7" s="16"/>
      <c r="CMO7" s="16"/>
      <c r="CMP7" s="16"/>
      <c r="CMQ7" s="16"/>
      <c r="CMR7" s="16"/>
      <c r="CMS7" s="16"/>
      <c r="CMT7" s="16"/>
      <c r="CMU7" s="16"/>
      <c r="CMV7" s="16"/>
      <c r="CMW7" s="16"/>
      <c r="CMX7" s="16"/>
      <c r="CMY7" s="16"/>
      <c r="CMZ7" s="16"/>
      <c r="CNA7" s="16"/>
      <c r="CNB7" s="16"/>
      <c r="CNC7" s="16"/>
      <c r="CND7" s="16"/>
      <c r="CNE7" s="16"/>
      <c r="CNF7" s="16"/>
      <c r="CNG7" s="16"/>
      <c r="CNH7" s="16"/>
      <c r="CNI7" s="16"/>
      <c r="CNJ7" s="16"/>
      <c r="CNK7" s="16"/>
      <c r="CNL7" s="16"/>
      <c r="CNM7" s="16"/>
      <c r="CNN7" s="16"/>
      <c r="CNO7" s="16"/>
      <c r="CNP7" s="16"/>
      <c r="CNQ7" s="16"/>
      <c r="CNR7" s="16"/>
      <c r="CNS7" s="16"/>
      <c r="CNT7" s="16"/>
      <c r="CNU7" s="16"/>
      <c r="CNV7" s="16"/>
      <c r="CNW7" s="16"/>
      <c r="CNX7" s="16"/>
      <c r="CNY7" s="16"/>
      <c r="CNZ7" s="16"/>
      <c r="COA7" s="16"/>
      <c r="COB7" s="16"/>
      <c r="COC7" s="16"/>
      <c r="COD7" s="16"/>
      <c r="COE7" s="16"/>
      <c r="COF7" s="16"/>
      <c r="COG7" s="16"/>
      <c r="COH7" s="16"/>
      <c r="COI7" s="16"/>
      <c r="COJ7" s="16"/>
      <c r="COK7" s="16"/>
      <c r="COL7" s="16"/>
      <c r="COM7" s="16"/>
      <c r="CON7" s="16"/>
      <c r="COO7" s="16"/>
      <c r="COP7" s="16"/>
      <c r="COQ7" s="16"/>
      <c r="COR7" s="16"/>
      <c r="COS7" s="16"/>
      <c r="COT7" s="16"/>
      <c r="COU7" s="16"/>
      <c r="COV7" s="16"/>
      <c r="COW7" s="16"/>
      <c r="COX7" s="16"/>
      <c r="COY7" s="16"/>
      <c r="COZ7" s="16"/>
      <c r="CPA7" s="16"/>
      <c r="CPB7" s="16"/>
      <c r="CPC7" s="16"/>
      <c r="CPD7" s="16"/>
      <c r="CPE7" s="16"/>
      <c r="CPF7" s="16"/>
      <c r="CPG7" s="16"/>
      <c r="CPH7" s="16"/>
      <c r="CPI7" s="16"/>
      <c r="CPJ7" s="16"/>
      <c r="CPK7" s="16"/>
      <c r="CPL7" s="16"/>
      <c r="CPM7" s="16"/>
      <c r="CPN7" s="16"/>
      <c r="CPO7" s="16"/>
      <c r="CPP7" s="16"/>
      <c r="CPQ7" s="16"/>
      <c r="CPR7" s="16"/>
      <c r="CPS7" s="16"/>
      <c r="CPT7" s="16"/>
      <c r="CPU7" s="16"/>
      <c r="CPV7" s="16"/>
      <c r="CPW7" s="16"/>
      <c r="CPX7" s="16"/>
      <c r="CPY7" s="16"/>
      <c r="CPZ7" s="16"/>
      <c r="CQA7" s="16"/>
      <c r="CQB7" s="16"/>
      <c r="CQC7" s="16"/>
      <c r="CQD7" s="16"/>
      <c r="CQE7" s="16"/>
      <c r="CQF7" s="16"/>
      <c r="CQG7" s="16"/>
      <c r="CQH7" s="16"/>
      <c r="CQI7" s="16"/>
      <c r="CQJ7" s="16"/>
      <c r="CQK7" s="16"/>
      <c r="CQL7" s="16"/>
      <c r="CQM7" s="16"/>
      <c r="CQN7" s="16"/>
      <c r="CQO7" s="16"/>
      <c r="CQP7" s="16"/>
      <c r="CQQ7" s="16"/>
      <c r="CQR7" s="16"/>
      <c r="CQS7" s="16"/>
      <c r="CQT7" s="16"/>
      <c r="CQU7" s="16"/>
      <c r="CQV7" s="16"/>
      <c r="CQW7" s="16"/>
      <c r="CQX7" s="16"/>
      <c r="CQY7" s="16"/>
      <c r="CQZ7" s="16"/>
      <c r="CRA7" s="16"/>
      <c r="CRB7" s="16"/>
      <c r="CRC7" s="16"/>
      <c r="CRD7" s="16"/>
      <c r="CRE7" s="16"/>
      <c r="CRF7" s="16"/>
      <c r="CRG7" s="16"/>
      <c r="CRH7" s="16"/>
      <c r="CRI7" s="16"/>
      <c r="CRJ7" s="16"/>
      <c r="CRK7" s="16"/>
      <c r="CRL7" s="16"/>
      <c r="CRM7" s="16"/>
      <c r="CRN7" s="16"/>
      <c r="CRO7" s="16"/>
      <c r="CRP7" s="16"/>
      <c r="CRQ7" s="16"/>
      <c r="CRR7" s="16"/>
      <c r="CRS7" s="16"/>
      <c r="CRT7" s="16"/>
      <c r="CRU7" s="16"/>
      <c r="CRV7" s="16"/>
      <c r="CRW7" s="16"/>
      <c r="CRX7" s="16"/>
      <c r="CRY7" s="16"/>
      <c r="CRZ7" s="16"/>
      <c r="CSA7" s="16"/>
      <c r="CSB7" s="16"/>
      <c r="CSC7" s="16"/>
      <c r="CSD7" s="16"/>
      <c r="CSE7" s="16"/>
      <c r="CSF7" s="16"/>
      <c r="CSG7" s="16"/>
      <c r="CSH7" s="16"/>
      <c r="CSI7" s="16"/>
      <c r="CSJ7" s="16"/>
      <c r="CSK7" s="16"/>
      <c r="CSL7" s="16"/>
      <c r="CSM7" s="16"/>
      <c r="CSN7" s="16"/>
      <c r="CSO7" s="16"/>
      <c r="CSP7" s="16"/>
      <c r="CSQ7" s="16"/>
      <c r="CSR7" s="16"/>
      <c r="CSS7" s="16"/>
      <c r="CST7" s="16"/>
      <c r="CSU7" s="16"/>
      <c r="CSV7" s="16"/>
      <c r="CSW7" s="16"/>
      <c r="CSX7" s="16"/>
      <c r="CSY7" s="16"/>
      <c r="CSZ7" s="16"/>
      <c r="CTA7" s="16"/>
      <c r="CTB7" s="16"/>
      <c r="CTC7" s="16"/>
      <c r="CTD7" s="16"/>
      <c r="CTE7" s="16"/>
      <c r="CTF7" s="16"/>
      <c r="CTG7" s="16"/>
      <c r="CTH7" s="16"/>
      <c r="CTI7" s="16"/>
      <c r="CTJ7" s="16"/>
      <c r="CTK7" s="16"/>
      <c r="CTL7" s="16"/>
      <c r="CTM7" s="16"/>
      <c r="CTN7" s="16"/>
      <c r="CTO7" s="16"/>
      <c r="CTP7" s="16"/>
      <c r="CTQ7" s="16"/>
      <c r="CTR7" s="16"/>
      <c r="CTS7" s="16"/>
      <c r="CTT7" s="16"/>
      <c r="CTU7" s="16"/>
      <c r="CTV7" s="16"/>
      <c r="CTW7" s="16"/>
      <c r="CTX7" s="16"/>
      <c r="CTY7" s="16"/>
      <c r="CTZ7" s="16"/>
      <c r="CUA7" s="16"/>
      <c r="CUB7" s="16"/>
      <c r="CUC7" s="16"/>
      <c r="CUD7" s="16"/>
      <c r="CUE7" s="16"/>
      <c r="CUF7" s="16"/>
      <c r="CUG7" s="16"/>
      <c r="CUH7" s="16"/>
      <c r="CUI7" s="16"/>
      <c r="CUJ7" s="16"/>
      <c r="CUK7" s="16"/>
      <c r="CUL7" s="16"/>
      <c r="CUM7" s="16"/>
      <c r="CUN7" s="16"/>
      <c r="CUO7" s="16"/>
      <c r="CUP7" s="16"/>
      <c r="CUQ7" s="16"/>
      <c r="CUR7" s="16"/>
      <c r="CUS7" s="16"/>
      <c r="CUT7" s="16"/>
      <c r="CUU7" s="16"/>
      <c r="CUV7" s="16"/>
      <c r="CUW7" s="16"/>
      <c r="CUX7" s="16"/>
      <c r="CUY7" s="16"/>
      <c r="CUZ7" s="16"/>
      <c r="CVA7" s="16"/>
      <c r="CVB7" s="16"/>
      <c r="CVC7" s="16"/>
      <c r="CVD7" s="16"/>
      <c r="CVE7" s="16"/>
      <c r="CVF7" s="16"/>
      <c r="CVG7" s="16"/>
      <c r="CVH7" s="16"/>
      <c r="CVI7" s="16"/>
      <c r="CVJ7" s="16"/>
      <c r="CVK7" s="16"/>
      <c r="CVL7" s="16"/>
      <c r="CVM7" s="16"/>
      <c r="CVN7" s="16"/>
      <c r="CVO7" s="16"/>
      <c r="CVP7" s="16"/>
      <c r="CVQ7" s="16"/>
      <c r="CVR7" s="16"/>
      <c r="CVS7" s="16"/>
      <c r="CVT7" s="16"/>
      <c r="CVU7" s="16"/>
      <c r="CVV7" s="16"/>
      <c r="CVW7" s="16"/>
      <c r="CVX7" s="16"/>
      <c r="CVY7" s="16"/>
      <c r="CVZ7" s="16"/>
      <c r="CWA7" s="16"/>
      <c r="CWB7" s="16"/>
      <c r="CWC7" s="16"/>
      <c r="CWD7" s="16"/>
      <c r="CWE7" s="16"/>
      <c r="CWF7" s="16"/>
      <c r="CWG7" s="16"/>
      <c r="CWH7" s="16"/>
      <c r="CWI7" s="16"/>
      <c r="CWJ7" s="16"/>
      <c r="CWK7" s="16"/>
      <c r="CWL7" s="16"/>
      <c r="CWM7" s="16"/>
      <c r="CWN7" s="16"/>
      <c r="CWO7" s="16"/>
      <c r="CWP7" s="16"/>
      <c r="CWQ7" s="16"/>
      <c r="CWR7" s="16"/>
      <c r="CWS7" s="16"/>
      <c r="CWT7" s="16"/>
      <c r="CWU7" s="16"/>
      <c r="CWV7" s="16"/>
      <c r="CWW7" s="16"/>
      <c r="CWX7" s="16"/>
      <c r="CWY7" s="16"/>
      <c r="CWZ7" s="16"/>
      <c r="CXA7" s="16"/>
      <c r="CXB7" s="16"/>
      <c r="CXC7" s="16"/>
      <c r="CXD7" s="16"/>
      <c r="CXE7" s="16"/>
      <c r="CXF7" s="16"/>
      <c r="CXG7" s="16"/>
      <c r="CXH7" s="16"/>
      <c r="CXI7" s="16"/>
      <c r="CXJ7" s="16"/>
      <c r="CXK7" s="16"/>
      <c r="CXL7" s="16"/>
      <c r="CXM7" s="16"/>
      <c r="CXN7" s="16"/>
      <c r="CXO7" s="16"/>
      <c r="CXP7" s="16"/>
      <c r="CXQ7" s="16"/>
      <c r="CXR7" s="16"/>
      <c r="CXS7" s="16"/>
      <c r="CXT7" s="16"/>
      <c r="CXU7" s="16"/>
      <c r="CXV7" s="16"/>
      <c r="CXW7" s="16"/>
      <c r="CXX7" s="16"/>
      <c r="CXY7" s="16"/>
      <c r="CXZ7" s="16"/>
      <c r="CYA7" s="16"/>
      <c r="CYB7" s="16"/>
      <c r="CYC7" s="16"/>
      <c r="CYD7" s="16"/>
      <c r="CYE7" s="16"/>
      <c r="CYF7" s="16"/>
      <c r="CYG7" s="16"/>
      <c r="CYH7" s="16"/>
      <c r="CYI7" s="16"/>
      <c r="CYJ7" s="16"/>
      <c r="CYK7" s="16"/>
      <c r="CYL7" s="16"/>
      <c r="CYM7" s="16"/>
      <c r="CYN7" s="16"/>
      <c r="CYO7" s="16"/>
      <c r="CYP7" s="16"/>
      <c r="CYQ7" s="16"/>
      <c r="CYR7" s="16"/>
      <c r="CYS7" s="16"/>
      <c r="CYT7" s="16"/>
      <c r="CYU7" s="16"/>
      <c r="CYV7" s="16"/>
      <c r="CYW7" s="16"/>
      <c r="CYX7" s="16"/>
      <c r="CYY7" s="16"/>
      <c r="CYZ7" s="16"/>
      <c r="CZA7" s="16"/>
      <c r="CZB7" s="16"/>
      <c r="CZC7" s="16"/>
      <c r="CZD7" s="16"/>
      <c r="CZE7" s="16"/>
      <c r="CZF7" s="16"/>
      <c r="CZG7" s="16"/>
      <c r="CZH7" s="16"/>
      <c r="CZI7" s="16"/>
      <c r="CZJ7" s="16"/>
      <c r="CZK7" s="16"/>
      <c r="CZL7" s="16"/>
      <c r="CZM7" s="16"/>
      <c r="CZN7" s="16"/>
      <c r="CZO7" s="16"/>
      <c r="CZP7" s="16"/>
      <c r="CZQ7" s="16"/>
      <c r="CZR7" s="16"/>
      <c r="CZS7" s="16"/>
      <c r="CZT7" s="16"/>
      <c r="CZU7" s="16"/>
      <c r="CZV7" s="16"/>
      <c r="CZW7" s="16"/>
      <c r="CZX7" s="16"/>
      <c r="CZY7" s="16"/>
      <c r="CZZ7" s="16"/>
      <c r="DAA7" s="16"/>
      <c r="DAB7" s="16"/>
      <c r="DAC7" s="16"/>
      <c r="DAD7" s="16"/>
      <c r="DAE7" s="16"/>
      <c r="DAF7" s="16"/>
      <c r="DAG7" s="16"/>
      <c r="DAH7" s="16"/>
      <c r="DAI7" s="16"/>
      <c r="DAJ7" s="16"/>
      <c r="DAK7" s="16"/>
      <c r="DAL7" s="16"/>
      <c r="DAM7" s="16"/>
      <c r="DAN7" s="16"/>
      <c r="DAO7" s="16"/>
      <c r="DAP7" s="16"/>
      <c r="DAQ7" s="16"/>
      <c r="DAR7" s="16"/>
      <c r="DAS7" s="16"/>
      <c r="DAT7" s="16"/>
      <c r="DAU7" s="16"/>
      <c r="DAV7" s="16"/>
      <c r="DAW7" s="16"/>
      <c r="DAX7" s="16"/>
      <c r="DAY7" s="16"/>
      <c r="DAZ7" s="16"/>
      <c r="DBA7" s="16"/>
      <c r="DBB7" s="16"/>
      <c r="DBC7" s="16"/>
      <c r="DBD7" s="16"/>
      <c r="DBE7" s="16"/>
      <c r="DBF7" s="16"/>
      <c r="DBG7" s="16"/>
      <c r="DBH7" s="16"/>
      <c r="DBI7" s="16"/>
      <c r="DBJ7" s="16"/>
      <c r="DBK7" s="16"/>
      <c r="DBL7" s="16"/>
      <c r="DBM7" s="16"/>
      <c r="DBN7" s="16"/>
      <c r="DBO7" s="16"/>
      <c r="DBP7" s="16"/>
      <c r="DBQ7" s="16"/>
      <c r="DBR7" s="16"/>
      <c r="DBS7" s="16"/>
      <c r="DBT7" s="16"/>
      <c r="DBU7" s="16"/>
      <c r="DBV7" s="16"/>
      <c r="DBW7" s="16"/>
      <c r="DBX7" s="16"/>
      <c r="DBY7" s="16"/>
      <c r="DBZ7" s="16"/>
      <c r="DCA7" s="16"/>
      <c r="DCB7" s="16"/>
      <c r="DCC7" s="16"/>
      <c r="DCD7" s="16"/>
      <c r="DCE7" s="16"/>
      <c r="DCF7" s="16"/>
      <c r="DCG7" s="16"/>
      <c r="DCH7" s="16"/>
      <c r="DCI7" s="16"/>
      <c r="DCJ7" s="16"/>
      <c r="DCK7" s="16"/>
      <c r="DCL7" s="16"/>
      <c r="DCM7" s="16"/>
      <c r="DCN7" s="16"/>
      <c r="DCO7" s="16"/>
      <c r="DCP7" s="16"/>
      <c r="DCQ7" s="16"/>
      <c r="DCR7" s="16"/>
      <c r="DCS7" s="16"/>
      <c r="DCT7" s="16"/>
      <c r="DCU7" s="16"/>
      <c r="DCV7" s="16"/>
      <c r="DCW7" s="16"/>
      <c r="DCX7" s="16"/>
      <c r="DCY7" s="16"/>
      <c r="DCZ7" s="16"/>
      <c r="DDA7" s="16"/>
      <c r="DDB7" s="16"/>
      <c r="DDC7" s="16"/>
      <c r="DDD7" s="16"/>
      <c r="DDE7" s="16"/>
      <c r="DDF7" s="16"/>
      <c r="DDG7" s="16"/>
      <c r="DDH7" s="16"/>
      <c r="DDI7" s="16"/>
      <c r="DDJ7" s="16"/>
      <c r="DDK7" s="16"/>
      <c r="DDL7" s="16"/>
      <c r="DDM7" s="16"/>
      <c r="DDN7" s="16"/>
      <c r="DDO7" s="16"/>
      <c r="DDP7" s="16"/>
      <c r="DDQ7" s="16"/>
      <c r="DDR7" s="16"/>
      <c r="DDS7" s="16"/>
      <c r="DDT7" s="16"/>
      <c r="DDU7" s="16"/>
      <c r="DDV7" s="16"/>
      <c r="DDW7" s="16"/>
      <c r="DDX7" s="16"/>
      <c r="DDY7" s="16"/>
      <c r="DDZ7" s="16"/>
      <c r="DEA7" s="16"/>
      <c r="DEB7" s="16"/>
      <c r="DEC7" s="16"/>
      <c r="DED7" s="16"/>
      <c r="DEE7" s="16"/>
      <c r="DEF7" s="16"/>
      <c r="DEG7" s="16"/>
      <c r="DEH7" s="16"/>
      <c r="DEI7" s="16"/>
      <c r="DEJ7" s="16"/>
      <c r="DEK7" s="16"/>
      <c r="DEL7" s="16"/>
      <c r="DEM7" s="16"/>
      <c r="DEN7" s="16"/>
      <c r="DEO7" s="16"/>
      <c r="DEP7" s="16"/>
      <c r="DEQ7" s="16"/>
      <c r="DER7" s="16"/>
      <c r="DES7" s="16"/>
      <c r="DET7" s="16"/>
      <c r="DEU7" s="16"/>
      <c r="DEV7" s="16"/>
      <c r="DEW7" s="16"/>
      <c r="DEX7" s="16"/>
      <c r="DEY7" s="16"/>
      <c r="DEZ7" s="16"/>
      <c r="DFA7" s="16"/>
      <c r="DFB7" s="16"/>
      <c r="DFC7" s="16"/>
      <c r="DFD7" s="16"/>
      <c r="DFE7" s="16"/>
      <c r="DFF7" s="16"/>
      <c r="DFG7" s="16"/>
      <c r="DFH7" s="16"/>
      <c r="DFI7" s="16"/>
      <c r="DFJ7" s="16"/>
      <c r="DFK7" s="16"/>
      <c r="DFL7" s="16"/>
      <c r="DFM7" s="16"/>
      <c r="DFN7" s="16"/>
      <c r="DFO7" s="16"/>
      <c r="DFP7" s="16"/>
      <c r="DFQ7" s="16"/>
      <c r="DFR7" s="16"/>
      <c r="DFS7" s="16"/>
      <c r="DFT7" s="16"/>
      <c r="DFU7" s="16"/>
      <c r="DFV7" s="16"/>
      <c r="DFW7" s="16"/>
      <c r="DFX7" s="16"/>
      <c r="DFY7" s="16"/>
      <c r="DFZ7" s="16"/>
      <c r="DGA7" s="16"/>
      <c r="DGB7" s="16"/>
      <c r="DGC7" s="16"/>
      <c r="DGD7" s="16"/>
      <c r="DGE7" s="16"/>
      <c r="DGF7" s="16"/>
      <c r="DGG7" s="16"/>
      <c r="DGH7" s="16"/>
      <c r="DGI7" s="16"/>
      <c r="DGJ7" s="16"/>
      <c r="DGK7" s="16"/>
      <c r="DGL7" s="16"/>
      <c r="DGM7" s="16"/>
      <c r="DGN7" s="16"/>
      <c r="DGO7" s="16"/>
      <c r="DGP7" s="16"/>
      <c r="DGQ7" s="16"/>
      <c r="DGR7" s="16"/>
      <c r="DGS7" s="16"/>
      <c r="DGT7" s="16"/>
      <c r="DGU7" s="16"/>
      <c r="DGV7" s="16"/>
      <c r="DGW7" s="16"/>
      <c r="DGX7" s="16"/>
      <c r="DGY7" s="16"/>
      <c r="DGZ7" s="16"/>
      <c r="DHA7" s="16"/>
      <c r="DHB7" s="16"/>
      <c r="DHC7" s="16"/>
      <c r="DHD7" s="16"/>
      <c r="DHE7" s="16"/>
      <c r="DHF7" s="16"/>
      <c r="DHG7" s="16"/>
      <c r="DHH7" s="16"/>
      <c r="DHI7" s="16"/>
      <c r="DHJ7" s="16"/>
      <c r="DHK7" s="16"/>
      <c r="DHL7" s="16"/>
      <c r="DHM7" s="16"/>
      <c r="DHN7" s="16"/>
      <c r="DHO7" s="16"/>
      <c r="DHP7" s="16"/>
      <c r="DHQ7" s="16"/>
      <c r="DHR7" s="16"/>
      <c r="DHS7" s="16"/>
      <c r="DHT7" s="16"/>
      <c r="DHU7" s="16"/>
      <c r="DHV7" s="16"/>
      <c r="DHW7" s="16"/>
      <c r="DHX7" s="16"/>
      <c r="DHY7" s="16"/>
      <c r="DHZ7" s="16"/>
      <c r="DIA7" s="16"/>
      <c r="DIB7" s="16"/>
      <c r="DIC7" s="16"/>
      <c r="DID7" s="16"/>
      <c r="DIE7" s="16"/>
      <c r="DIF7" s="16"/>
      <c r="DIG7" s="16"/>
      <c r="DIH7" s="16"/>
      <c r="DII7" s="16"/>
      <c r="DIJ7" s="16"/>
      <c r="DIK7" s="16"/>
      <c r="DIL7" s="16"/>
      <c r="DIM7" s="16"/>
      <c r="DIN7" s="16"/>
      <c r="DIO7" s="16"/>
      <c r="DIP7" s="16"/>
      <c r="DIQ7" s="16"/>
      <c r="DIR7" s="16"/>
      <c r="DIS7" s="16"/>
      <c r="DIT7" s="16"/>
      <c r="DIU7" s="16"/>
      <c r="DIV7" s="16"/>
      <c r="DIW7" s="16"/>
      <c r="DIX7" s="16"/>
      <c r="DIY7" s="16"/>
      <c r="DIZ7" s="16"/>
      <c r="DJA7" s="16"/>
      <c r="DJB7" s="16"/>
      <c r="DJC7" s="16"/>
      <c r="DJD7" s="16"/>
      <c r="DJE7" s="16"/>
      <c r="DJF7" s="16"/>
      <c r="DJG7" s="16"/>
      <c r="DJH7" s="16"/>
      <c r="DJI7" s="16"/>
      <c r="DJJ7" s="16"/>
      <c r="DJK7" s="16"/>
      <c r="DJL7" s="16"/>
      <c r="DJM7" s="16"/>
      <c r="DJN7" s="16"/>
      <c r="DJO7" s="16"/>
      <c r="DJP7" s="16"/>
      <c r="DJQ7" s="16"/>
      <c r="DJR7" s="16"/>
      <c r="DJS7" s="16"/>
      <c r="DJT7" s="16"/>
      <c r="DJU7" s="16"/>
      <c r="DJV7" s="16"/>
      <c r="DJW7" s="16"/>
      <c r="DJX7" s="16"/>
      <c r="DJY7" s="16"/>
      <c r="DJZ7" s="16"/>
      <c r="DKA7" s="16"/>
      <c r="DKB7" s="16"/>
      <c r="DKC7" s="16"/>
      <c r="DKD7" s="16"/>
      <c r="DKE7" s="16"/>
      <c r="DKF7" s="16"/>
      <c r="DKG7" s="16"/>
      <c r="DKH7" s="16"/>
      <c r="DKI7" s="16"/>
      <c r="DKJ7" s="16"/>
      <c r="DKK7" s="16"/>
      <c r="DKL7" s="16"/>
      <c r="DKM7" s="16"/>
      <c r="DKN7" s="16"/>
      <c r="DKO7" s="16"/>
      <c r="DKP7" s="16"/>
      <c r="DKQ7" s="16"/>
      <c r="DKR7" s="16"/>
      <c r="DKS7" s="16"/>
      <c r="DKT7" s="16"/>
      <c r="DKU7" s="16"/>
      <c r="DKV7" s="16"/>
      <c r="DKW7" s="16"/>
      <c r="DKX7" s="16"/>
      <c r="DKY7" s="16"/>
      <c r="DKZ7" s="16"/>
      <c r="DLA7" s="16"/>
      <c r="DLB7" s="16"/>
      <c r="DLC7" s="16"/>
      <c r="DLD7" s="16"/>
      <c r="DLE7" s="16"/>
      <c r="DLF7" s="16"/>
      <c r="DLG7" s="16"/>
      <c r="DLH7" s="16"/>
      <c r="DLI7" s="16"/>
      <c r="DLJ7" s="16"/>
      <c r="DLK7" s="16"/>
      <c r="DLL7" s="16"/>
      <c r="DLM7" s="16"/>
      <c r="DLN7" s="16"/>
      <c r="DLO7" s="16"/>
      <c r="DLP7" s="16"/>
      <c r="DLQ7" s="16"/>
      <c r="DLR7" s="16"/>
      <c r="DLS7" s="16"/>
      <c r="DLT7" s="16"/>
      <c r="DLU7" s="16"/>
      <c r="DLV7" s="16"/>
      <c r="DLW7" s="16"/>
      <c r="DLX7" s="16"/>
      <c r="DLY7" s="16"/>
      <c r="DLZ7" s="16"/>
      <c r="DMA7" s="16"/>
      <c r="DMB7" s="16"/>
      <c r="DMC7" s="16"/>
      <c r="DMD7" s="16"/>
      <c r="DME7" s="16"/>
      <c r="DMF7" s="16"/>
      <c r="DMG7" s="16"/>
      <c r="DMH7" s="16"/>
      <c r="DMI7" s="16"/>
      <c r="DMJ7" s="16"/>
      <c r="DMK7" s="16"/>
      <c r="DML7" s="16"/>
      <c r="DMM7" s="16"/>
      <c r="DMN7" s="16"/>
      <c r="DMO7" s="16"/>
      <c r="DMP7" s="16"/>
      <c r="DMQ7" s="16"/>
      <c r="DMR7" s="16"/>
      <c r="DMS7" s="16"/>
      <c r="DMT7" s="16"/>
      <c r="DMU7" s="16"/>
      <c r="DMV7" s="16"/>
      <c r="DMW7" s="16"/>
      <c r="DMX7" s="16"/>
      <c r="DMY7" s="16"/>
      <c r="DMZ7" s="16"/>
      <c r="DNA7" s="16"/>
      <c r="DNB7" s="16"/>
      <c r="DNC7" s="16"/>
      <c r="DND7" s="16"/>
      <c r="DNE7" s="16"/>
      <c r="DNF7" s="16"/>
      <c r="DNG7" s="16"/>
      <c r="DNH7" s="16"/>
      <c r="DNI7" s="16"/>
      <c r="DNJ7" s="16"/>
      <c r="DNK7" s="16"/>
      <c r="DNL7" s="16"/>
      <c r="DNM7" s="16"/>
      <c r="DNN7" s="16"/>
      <c r="DNO7" s="16"/>
      <c r="DNP7" s="16"/>
      <c r="DNQ7" s="16"/>
      <c r="DNR7" s="16"/>
      <c r="DNS7" s="16"/>
      <c r="DNT7" s="16"/>
      <c r="DNU7" s="16"/>
      <c r="DNV7" s="16"/>
      <c r="DNW7" s="16"/>
      <c r="DNX7" s="16"/>
      <c r="DNY7" s="16"/>
      <c r="DNZ7" s="16"/>
      <c r="DOA7" s="16"/>
      <c r="DOB7" s="16"/>
      <c r="DOC7" s="16"/>
      <c r="DOD7" s="16"/>
      <c r="DOE7" s="16"/>
      <c r="DOF7" s="16"/>
      <c r="DOG7" s="16"/>
      <c r="DOH7" s="16"/>
      <c r="DOI7" s="16"/>
      <c r="DOJ7" s="16"/>
      <c r="DOK7" s="16"/>
      <c r="DOL7" s="16"/>
      <c r="DOM7" s="16"/>
      <c r="DON7" s="16"/>
      <c r="DOO7" s="16"/>
      <c r="DOP7" s="16"/>
      <c r="DOQ7" s="16"/>
      <c r="DOR7" s="16"/>
      <c r="DOS7" s="16"/>
      <c r="DOT7" s="16"/>
      <c r="DOU7" s="16"/>
      <c r="DOV7" s="16"/>
      <c r="DOW7" s="16"/>
      <c r="DOX7" s="16"/>
      <c r="DOY7" s="16"/>
      <c r="DOZ7" s="16"/>
      <c r="DPA7" s="16"/>
      <c r="DPB7" s="16"/>
      <c r="DPC7" s="16"/>
      <c r="DPD7" s="16"/>
      <c r="DPE7" s="16"/>
      <c r="DPF7" s="16"/>
      <c r="DPG7" s="16"/>
      <c r="DPH7" s="16"/>
      <c r="DPI7" s="16"/>
      <c r="DPJ7" s="16"/>
      <c r="DPK7" s="16"/>
      <c r="DPL7" s="16"/>
      <c r="DPM7" s="16"/>
      <c r="DPN7" s="16"/>
      <c r="DPO7" s="16"/>
      <c r="DPP7" s="16"/>
      <c r="DPQ7" s="16"/>
      <c r="DPR7" s="16"/>
      <c r="DPS7" s="16"/>
      <c r="DPT7" s="16"/>
      <c r="DPU7" s="16"/>
      <c r="DPV7" s="16"/>
      <c r="DPW7" s="16"/>
      <c r="DPX7" s="16"/>
      <c r="DPY7" s="16"/>
      <c r="DPZ7" s="16"/>
      <c r="DQA7" s="16"/>
      <c r="DQB7" s="16"/>
      <c r="DQC7" s="16"/>
      <c r="DQD7" s="16"/>
      <c r="DQE7" s="16"/>
      <c r="DQF7" s="16"/>
      <c r="DQG7" s="16"/>
      <c r="DQH7" s="16"/>
      <c r="DQI7" s="16"/>
      <c r="DQJ7" s="16"/>
      <c r="DQK7" s="16"/>
      <c r="DQL7" s="16"/>
      <c r="DQM7" s="16"/>
      <c r="DQN7" s="16"/>
      <c r="DQO7" s="16"/>
      <c r="DQP7" s="16"/>
      <c r="DQQ7" s="16"/>
      <c r="DQR7" s="16"/>
      <c r="DQS7" s="16"/>
      <c r="DQT7" s="16"/>
      <c r="DQU7" s="16"/>
      <c r="DQV7" s="16"/>
      <c r="DQW7" s="16"/>
      <c r="DQX7" s="16"/>
      <c r="DQY7" s="16"/>
      <c r="DQZ7" s="16"/>
      <c r="DRA7" s="16"/>
      <c r="DRB7" s="16"/>
      <c r="DRC7" s="16"/>
      <c r="DRD7" s="16"/>
      <c r="DRE7" s="16"/>
      <c r="DRF7" s="16"/>
      <c r="DRG7" s="16"/>
      <c r="DRH7" s="16"/>
      <c r="DRI7" s="16"/>
      <c r="DRJ7" s="16"/>
      <c r="DRK7" s="16"/>
      <c r="DRL7" s="16"/>
      <c r="DRM7" s="16"/>
      <c r="DRN7" s="16"/>
      <c r="DRO7" s="16"/>
      <c r="DRP7" s="16"/>
      <c r="DRQ7" s="16"/>
      <c r="DRR7" s="16"/>
      <c r="DRS7" s="16"/>
      <c r="DRT7" s="16"/>
      <c r="DRU7" s="16"/>
      <c r="DRV7" s="16"/>
      <c r="DRW7" s="16"/>
      <c r="DRX7" s="16"/>
      <c r="DRY7" s="16"/>
      <c r="DRZ7" s="16"/>
      <c r="DSA7" s="16"/>
      <c r="DSB7" s="16"/>
      <c r="DSC7" s="16"/>
      <c r="DSD7" s="16"/>
      <c r="DSE7" s="16"/>
      <c r="DSF7" s="16"/>
      <c r="DSG7" s="16"/>
      <c r="DSH7" s="16"/>
      <c r="DSI7" s="16"/>
      <c r="DSJ7" s="16"/>
      <c r="DSK7" s="16"/>
      <c r="DSL7" s="16"/>
      <c r="DSM7" s="16"/>
      <c r="DSN7" s="16"/>
      <c r="DSO7" s="16"/>
      <c r="DSP7" s="16"/>
      <c r="DSQ7" s="16"/>
      <c r="DSR7" s="16"/>
      <c r="DSS7" s="16"/>
      <c r="DST7" s="16"/>
      <c r="DSU7" s="16"/>
      <c r="DSV7" s="16"/>
      <c r="DSW7" s="16"/>
      <c r="DSX7" s="16"/>
      <c r="DSY7" s="16"/>
      <c r="DSZ7" s="16"/>
      <c r="DTA7" s="16"/>
      <c r="DTB7" s="16"/>
      <c r="DTC7" s="16"/>
      <c r="DTD7" s="16"/>
      <c r="DTE7" s="16"/>
      <c r="DTF7" s="16"/>
      <c r="DTG7" s="16"/>
      <c r="DTH7" s="16"/>
      <c r="DTI7" s="16"/>
      <c r="DTJ7" s="16"/>
      <c r="DTK7" s="16"/>
      <c r="DTL7" s="16"/>
      <c r="DTM7" s="16"/>
      <c r="DTN7" s="16"/>
      <c r="DTO7" s="16"/>
      <c r="DTP7" s="16"/>
      <c r="DTQ7" s="16"/>
      <c r="DTR7" s="16"/>
      <c r="DTS7" s="16"/>
      <c r="DTT7" s="16"/>
      <c r="DTU7" s="16"/>
      <c r="DTV7" s="16"/>
      <c r="DTW7" s="16"/>
      <c r="DTX7" s="16"/>
      <c r="DTY7" s="16"/>
      <c r="DTZ7" s="16"/>
      <c r="DUA7" s="16"/>
      <c r="DUB7" s="16"/>
      <c r="DUC7" s="16"/>
      <c r="DUD7" s="16"/>
      <c r="DUE7" s="16"/>
      <c r="DUF7" s="16"/>
      <c r="DUG7" s="16"/>
      <c r="DUH7" s="16"/>
      <c r="DUI7" s="16"/>
      <c r="DUJ7" s="16"/>
      <c r="DUK7" s="16"/>
      <c r="DUL7" s="16"/>
      <c r="DUM7" s="16"/>
      <c r="DUN7" s="16"/>
      <c r="DUO7" s="16"/>
      <c r="DUP7" s="16"/>
      <c r="DUQ7" s="16"/>
      <c r="DUR7" s="16"/>
      <c r="DUS7" s="16"/>
      <c r="DUT7" s="16"/>
      <c r="DUU7" s="16"/>
      <c r="DUV7" s="16"/>
      <c r="DUW7" s="16"/>
      <c r="DUX7" s="16"/>
      <c r="DUY7" s="16"/>
      <c r="DUZ7" s="16"/>
      <c r="DVA7" s="16"/>
      <c r="DVB7" s="16"/>
      <c r="DVC7" s="16"/>
      <c r="DVD7" s="16"/>
      <c r="DVE7" s="16"/>
      <c r="DVF7" s="16"/>
      <c r="DVG7" s="16"/>
      <c r="DVH7" s="16"/>
      <c r="DVI7" s="16"/>
      <c r="DVJ7" s="16"/>
      <c r="DVK7" s="16"/>
      <c r="DVL7" s="16"/>
      <c r="DVM7" s="16"/>
      <c r="DVN7" s="16"/>
      <c r="DVO7" s="16"/>
      <c r="DVP7" s="16"/>
      <c r="DVQ7" s="16"/>
      <c r="DVR7" s="16"/>
      <c r="DVS7" s="16"/>
      <c r="DVT7" s="16"/>
      <c r="DVU7" s="16"/>
      <c r="DVV7" s="16"/>
      <c r="DVW7" s="16"/>
      <c r="DVX7" s="16"/>
      <c r="DVY7" s="16"/>
      <c r="DVZ7" s="16"/>
      <c r="DWA7" s="16"/>
      <c r="DWB7" s="16"/>
      <c r="DWC7" s="16"/>
      <c r="DWD7" s="16"/>
      <c r="DWE7" s="16"/>
      <c r="DWF7" s="16"/>
      <c r="DWG7" s="16"/>
      <c r="DWH7" s="16"/>
      <c r="DWI7" s="16"/>
      <c r="DWJ7" s="16"/>
      <c r="DWK7" s="16"/>
      <c r="DWL7" s="16"/>
      <c r="DWM7" s="16"/>
      <c r="DWN7" s="16"/>
      <c r="DWO7" s="16"/>
      <c r="DWP7" s="16"/>
      <c r="DWQ7" s="16"/>
      <c r="DWR7" s="16"/>
      <c r="DWS7" s="16"/>
      <c r="DWT7" s="16"/>
      <c r="DWU7" s="16"/>
      <c r="DWV7" s="16"/>
      <c r="DWW7" s="16"/>
      <c r="DWX7" s="16"/>
      <c r="DWY7" s="16"/>
      <c r="DWZ7" s="16"/>
      <c r="DXA7" s="16"/>
      <c r="DXB7" s="16"/>
      <c r="DXC7" s="16"/>
      <c r="DXD7" s="16"/>
      <c r="DXE7" s="16"/>
      <c r="DXF7" s="16"/>
      <c r="DXG7" s="16"/>
      <c r="DXH7" s="16"/>
      <c r="DXI7" s="16"/>
      <c r="DXJ7" s="16"/>
      <c r="DXK7" s="16"/>
      <c r="DXL7" s="16"/>
      <c r="DXM7" s="16"/>
      <c r="DXN7" s="16"/>
      <c r="DXO7" s="16"/>
      <c r="DXP7" s="16"/>
      <c r="DXQ7" s="16"/>
      <c r="DXR7" s="16"/>
      <c r="DXS7" s="16"/>
      <c r="DXT7" s="16"/>
      <c r="DXU7" s="16"/>
      <c r="DXV7" s="16"/>
      <c r="DXW7" s="16"/>
      <c r="DXX7" s="16"/>
      <c r="DXY7" s="16"/>
      <c r="DXZ7" s="16"/>
      <c r="DYA7" s="16"/>
      <c r="DYB7" s="16"/>
      <c r="DYC7" s="16"/>
      <c r="DYD7" s="16"/>
      <c r="DYE7" s="16"/>
      <c r="DYF7" s="16"/>
      <c r="DYG7" s="16"/>
      <c r="DYH7" s="16"/>
      <c r="DYI7" s="16"/>
      <c r="DYJ7" s="16"/>
      <c r="DYK7" s="16"/>
      <c r="DYL7" s="16"/>
      <c r="DYM7" s="16"/>
      <c r="DYN7" s="16"/>
      <c r="DYO7" s="16"/>
      <c r="DYP7" s="16"/>
      <c r="DYQ7" s="16"/>
      <c r="DYR7" s="16"/>
      <c r="DYS7" s="16"/>
      <c r="DYT7" s="16"/>
      <c r="DYU7" s="16"/>
      <c r="DYV7" s="16"/>
      <c r="DYW7" s="16"/>
      <c r="DYX7" s="16"/>
      <c r="DYY7" s="16"/>
      <c r="DYZ7" s="16"/>
      <c r="DZA7" s="16"/>
      <c r="DZB7" s="16"/>
      <c r="DZC7" s="16"/>
      <c r="DZD7" s="16"/>
      <c r="DZE7" s="16"/>
      <c r="DZF7" s="16"/>
      <c r="DZG7" s="16"/>
      <c r="DZH7" s="16"/>
      <c r="DZI7" s="16"/>
      <c r="DZJ7" s="16"/>
      <c r="DZK7" s="16"/>
      <c r="DZL7" s="16"/>
      <c r="DZM7" s="16"/>
      <c r="DZN7" s="16"/>
      <c r="DZO7" s="16"/>
      <c r="DZP7" s="16"/>
      <c r="DZQ7" s="16"/>
      <c r="DZR7" s="16"/>
      <c r="DZS7" s="16"/>
      <c r="DZT7" s="16"/>
      <c r="DZU7" s="16"/>
      <c r="DZV7" s="16"/>
      <c r="DZW7" s="16"/>
      <c r="DZX7" s="16"/>
      <c r="DZY7" s="16"/>
      <c r="DZZ7" s="16"/>
      <c r="EAA7" s="16"/>
      <c r="EAB7" s="16"/>
      <c r="EAC7" s="16"/>
      <c r="EAD7" s="16"/>
      <c r="EAE7" s="16"/>
      <c r="EAF7" s="16"/>
      <c r="EAG7" s="16"/>
      <c r="EAH7" s="16"/>
      <c r="EAI7" s="16"/>
      <c r="EAJ7" s="16"/>
      <c r="EAK7" s="16"/>
      <c r="EAL7" s="16"/>
      <c r="EAM7" s="16"/>
      <c r="EAN7" s="16"/>
      <c r="EAO7" s="16"/>
      <c r="EAP7" s="16"/>
      <c r="EAQ7" s="16"/>
      <c r="EAR7" s="16"/>
      <c r="EAS7" s="16"/>
      <c r="EAT7" s="16"/>
      <c r="EAU7" s="16"/>
      <c r="EAV7" s="16"/>
      <c r="EAW7" s="16"/>
      <c r="EAX7" s="16"/>
      <c r="EAY7" s="16"/>
      <c r="EAZ7" s="16"/>
      <c r="EBA7" s="16"/>
      <c r="EBB7" s="16"/>
      <c r="EBC7" s="16"/>
      <c r="EBD7" s="16"/>
      <c r="EBE7" s="16"/>
      <c r="EBF7" s="16"/>
      <c r="EBG7" s="16"/>
      <c r="EBH7" s="16"/>
      <c r="EBI7" s="16"/>
      <c r="EBJ7" s="16"/>
      <c r="EBK7" s="16"/>
      <c r="EBL7" s="16"/>
      <c r="EBM7" s="16"/>
      <c r="EBN7" s="16"/>
      <c r="EBO7" s="16"/>
      <c r="EBP7" s="16"/>
      <c r="EBQ7" s="16"/>
      <c r="EBR7" s="16"/>
      <c r="EBS7" s="16"/>
      <c r="EBT7" s="16"/>
      <c r="EBU7" s="16"/>
      <c r="EBV7" s="16"/>
      <c r="EBW7" s="16"/>
      <c r="EBX7" s="16"/>
      <c r="EBY7" s="16"/>
      <c r="EBZ7" s="16"/>
      <c r="ECA7" s="16"/>
      <c r="ECB7" s="16"/>
      <c r="ECC7" s="16"/>
      <c r="ECD7" s="16"/>
      <c r="ECE7" s="16"/>
      <c r="ECF7" s="16"/>
      <c r="ECG7" s="16"/>
      <c r="ECH7" s="16"/>
      <c r="ECI7" s="16"/>
      <c r="ECJ7" s="16"/>
      <c r="ECK7" s="16"/>
      <c r="ECL7" s="16"/>
      <c r="ECM7" s="16"/>
      <c r="ECN7" s="16"/>
      <c r="ECO7" s="16"/>
      <c r="ECP7" s="16"/>
      <c r="ECQ7" s="16"/>
      <c r="ECR7" s="16"/>
      <c r="ECS7" s="16"/>
      <c r="ECT7" s="16"/>
      <c r="ECU7" s="16"/>
      <c r="ECV7" s="16"/>
      <c r="ECW7" s="16"/>
      <c r="ECX7" s="16"/>
      <c r="ECY7" s="16"/>
      <c r="ECZ7" s="16"/>
      <c r="EDA7" s="16"/>
      <c r="EDB7" s="16"/>
      <c r="EDC7" s="16"/>
      <c r="EDD7" s="16"/>
      <c r="EDE7" s="16"/>
      <c r="EDF7" s="16"/>
      <c r="EDG7" s="16"/>
      <c r="EDH7" s="16"/>
      <c r="EDI7" s="16"/>
      <c r="EDJ7" s="16"/>
      <c r="EDK7" s="16"/>
      <c r="EDL7" s="16"/>
      <c r="EDM7" s="16"/>
      <c r="EDN7" s="16"/>
      <c r="EDO7" s="16"/>
      <c r="EDP7" s="16"/>
      <c r="EDQ7" s="16"/>
      <c r="EDR7" s="16"/>
      <c r="EDS7" s="16"/>
      <c r="EDT7" s="16"/>
      <c r="EDU7" s="16"/>
      <c r="EDV7" s="16"/>
      <c r="EDW7" s="16"/>
      <c r="EDX7" s="16"/>
      <c r="EDY7" s="16"/>
      <c r="EDZ7" s="16"/>
      <c r="EEA7" s="16"/>
      <c r="EEB7" s="16"/>
      <c r="EEC7" s="16"/>
      <c r="EED7" s="16"/>
      <c r="EEE7" s="16"/>
      <c r="EEF7" s="16"/>
      <c r="EEG7" s="16"/>
      <c r="EEH7" s="16"/>
      <c r="EEI7" s="16"/>
      <c r="EEJ7" s="16"/>
      <c r="EEK7" s="16"/>
      <c r="EEL7" s="16"/>
      <c r="EEM7" s="16"/>
      <c r="EEN7" s="16"/>
      <c r="EEO7" s="16"/>
      <c r="EEP7" s="16"/>
      <c r="EEQ7" s="16"/>
      <c r="EER7" s="16"/>
      <c r="EES7" s="16"/>
      <c r="EET7" s="16"/>
      <c r="EEU7" s="16"/>
      <c r="EEV7" s="16"/>
      <c r="EEW7" s="16"/>
      <c r="EEX7" s="16"/>
      <c r="EEY7" s="16"/>
      <c r="EEZ7" s="16"/>
      <c r="EFA7" s="16"/>
      <c r="EFB7" s="16"/>
      <c r="EFC7" s="16"/>
      <c r="EFD7" s="16"/>
      <c r="EFE7" s="16"/>
      <c r="EFF7" s="16"/>
      <c r="EFG7" s="16"/>
      <c r="EFH7" s="16"/>
      <c r="EFI7" s="16"/>
      <c r="EFJ7" s="16"/>
      <c r="EFK7" s="16"/>
      <c r="EFL7" s="16"/>
      <c r="EFM7" s="16"/>
      <c r="EFN7" s="16"/>
      <c r="EFO7" s="16"/>
      <c r="EFP7" s="16"/>
      <c r="EFQ7" s="16"/>
      <c r="EFR7" s="16"/>
      <c r="EFS7" s="16"/>
      <c r="EFT7" s="16"/>
      <c r="EFU7" s="16"/>
      <c r="EFV7" s="16"/>
      <c r="EFW7" s="16"/>
      <c r="EFX7" s="16"/>
      <c r="EFY7" s="16"/>
      <c r="EFZ7" s="16"/>
      <c r="EGA7" s="16"/>
      <c r="EGB7" s="16"/>
      <c r="EGC7" s="16"/>
      <c r="EGD7" s="16"/>
      <c r="EGE7" s="16"/>
      <c r="EGF7" s="16"/>
      <c r="EGG7" s="16"/>
      <c r="EGH7" s="16"/>
      <c r="EGI7" s="16"/>
      <c r="EGJ7" s="16"/>
      <c r="EGK7" s="16"/>
      <c r="EGL7" s="16"/>
      <c r="EGM7" s="16"/>
      <c r="EGN7" s="16"/>
      <c r="EGO7" s="16"/>
      <c r="EGP7" s="16"/>
      <c r="EGQ7" s="16"/>
      <c r="EGR7" s="16"/>
      <c r="EGS7" s="16"/>
      <c r="EGT7" s="16"/>
      <c r="EGU7" s="16"/>
      <c r="EGV7" s="16"/>
      <c r="EGW7" s="16"/>
      <c r="EGX7" s="16"/>
      <c r="EGY7" s="16"/>
      <c r="EGZ7" s="16"/>
      <c r="EHA7" s="16"/>
      <c r="EHB7" s="16"/>
      <c r="EHC7" s="16"/>
      <c r="EHD7" s="16"/>
      <c r="EHE7" s="16"/>
      <c r="EHF7" s="16"/>
      <c r="EHG7" s="16"/>
      <c r="EHH7" s="16"/>
      <c r="EHI7" s="16"/>
      <c r="EHJ7" s="16"/>
      <c r="EHK7" s="16"/>
      <c r="EHL7" s="16"/>
      <c r="EHM7" s="16"/>
      <c r="EHN7" s="16"/>
      <c r="EHO7" s="16"/>
      <c r="EHP7" s="16"/>
      <c r="EHQ7" s="16"/>
      <c r="EHR7" s="16"/>
      <c r="EHS7" s="16"/>
      <c r="EHT7" s="16"/>
      <c r="EHU7" s="16"/>
      <c r="EHV7" s="16"/>
      <c r="EHW7" s="16"/>
      <c r="EHX7" s="16"/>
      <c r="EHY7" s="16"/>
      <c r="EHZ7" s="16"/>
      <c r="EIA7" s="16"/>
      <c r="EIB7" s="16"/>
      <c r="EIC7" s="16"/>
      <c r="EID7" s="16"/>
      <c r="EIE7" s="16"/>
      <c r="EIF7" s="16"/>
      <c r="EIG7" s="16"/>
      <c r="EIH7" s="16"/>
      <c r="EII7" s="16"/>
      <c r="EIJ7" s="16"/>
      <c r="EIK7" s="16"/>
      <c r="EIL7" s="16"/>
      <c r="EIM7" s="16"/>
      <c r="EIN7" s="16"/>
      <c r="EIO7" s="16"/>
      <c r="EIP7" s="16"/>
      <c r="EIQ7" s="16"/>
      <c r="EIR7" s="16"/>
      <c r="EIS7" s="16"/>
      <c r="EIT7" s="16"/>
      <c r="EIU7" s="16"/>
      <c r="EIV7" s="16"/>
      <c r="EIW7" s="16"/>
      <c r="EIX7" s="16"/>
      <c r="EIY7" s="16"/>
      <c r="EIZ7" s="16"/>
      <c r="EJA7" s="16"/>
      <c r="EJB7" s="16"/>
      <c r="EJC7" s="16"/>
      <c r="EJD7" s="16"/>
      <c r="EJE7" s="16"/>
      <c r="EJF7" s="16"/>
      <c r="EJG7" s="16"/>
      <c r="EJH7" s="16"/>
      <c r="EJI7" s="16"/>
      <c r="EJJ7" s="16"/>
      <c r="EJK7" s="16"/>
      <c r="EJL7" s="16"/>
      <c r="EJM7" s="16"/>
      <c r="EJN7" s="16"/>
      <c r="EJO7" s="16"/>
      <c r="EJP7" s="16"/>
      <c r="EJQ7" s="16"/>
      <c r="EJR7" s="16"/>
      <c r="EJS7" s="16"/>
      <c r="EJT7" s="16"/>
      <c r="EJU7" s="16"/>
      <c r="EJV7" s="16"/>
      <c r="EJW7" s="16"/>
      <c r="EJX7" s="16"/>
      <c r="EJY7" s="16"/>
      <c r="EJZ7" s="16"/>
      <c r="EKA7" s="16"/>
      <c r="EKB7" s="16"/>
      <c r="EKC7" s="16"/>
      <c r="EKD7" s="16"/>
      <c r="EKE7" s="16"/>
      <c r="EKF7" s="16"/>
      <c r="EKG7" s="16"/>
      <c r="EKH7" s="16"/>
      <c r="EKI7" s="16"/>
      <c r="EKJ7" s="16"/>
      <c r="EKK7" s="16"/>
      <c r="EKL7" s="16"/>
      <c r="EKM7" s="16"/>
      <c r="EKN7" s="16"/>
      <c r="EKO7" s="16"/>
      <c r="EKP7" s="16"/>
      <c r="EKQ7" s="16"/>
      <c r="EKR7" s="16"/>
      <c r="EKS7" s="16"/>
      <c r="EKT7" s="16"/>
      <c r="EKU7" s="16"/>
      <c r="EKV7" s="16"/>
      <c r="EKW7" s="16"/>
      <c r="EKX7" s="16"/>
      <c r="EKY7" s="16"/>
      <c r="EKZ7" s="16"/>
      <c r="ELA7" s="16"/>
      <c r="ELB7" s="16"/>
      <c r="ELC7" s="16"/>
      <c r="ELD7" s="16"/>
      <c r="ELE7" s="16"/>
      <c r="ELF7" s="16"/>
      <c r="ELG7" s="16"/>
      <c r="ELH7" s="16"/>
      <c r="ELI7" s="16"/>
      <c r="ELJ7" s="16"/>
      <c r="ELK7" s="16"/>
      <c r="ELL7" s="16"/>
      <c r="ELM7" s="16"/>
      <c r="ELN7" s="16"/>
      <c r="ELO7" s="16"/>
      <c r="ELP7" s="16"/>
      <c r="ELQ7" s="16"/>
      <c r="ELR7" s="16"/>
      <c r="ELS7" s="16"/>
      <c r="ELT7" s="16"/>
      <c r="ELU7" s="16"/>
      <c r="ELV7" s="16"/>
      <c r="ELW7" s="16"/>
      <c r="ELX7" s="16"/>
      <c r="ELY7" s="16"/>
      <c r="ELZ7" s="16"/>
      <c r="EMA7" s="16"/>
      <c r="EMB7" s="16"/>
      <c r="EMC7" s="16"/>
      <c r="EMD7" s="16"/>
      <c r="EME7" s="16"/>
      <c r="EMF7" s="16"/>
      <c r="EMG7" s="16"/>
      <c r="EMH7" s="16"/>
      <c r="EMI7" s="16"/>
      <c r="EMJ7" s="16"/>
      <c r="EMK7" s="16"/>
      <c r="EML7" s="16"/>
      <c r="EMM7" s="16"/>
      <c r="EMN7" s="16"/>
      <c r="EMO7" s="16"/>
      <c r="EMP7" s="16"/>
      <c r="EMQ7" s="16"/>
      <c r="EMR7" s="16"/>
      <c r="EMS7" s="16"/>
      <c r="EMT7" s="16"/>
      <c r="EMU7" s="16"/>
      <c r="EMV7" s="16"/>
      <c r="EMW7" s="16"/>
      <c r="EMX7" s="16"/>
      <c r="EMY7" s="16"/>
      <c r="EMZ7" s="16"/>
      <c r="ENA7" s="16"/>
      <c r="ENB7" s="16"/>
      <c r="ENC7" s="16"/>
      <c r="END7" s="16"/>
      <c r="ENE7" s="16"/>
      <c r="ENF7" s="16"/>
      <c r="ENG7" s="16"/>
      <c r="ENH7" s="16"/>
      <c r="ENI7" s="16"/>
      <c r="ENJ7" s="16"/>
      <c r="ENK7" s="16"/>
      <c r="ENL7" s="16"/>
      <c r="ENM7" s="16"/>
      <c r="ENN7" s="16"/>
      <c r="ENO7" s="16"/>
      <c r="ENP7" s="16"/>
      <c r="ENQ7" s="16"/>
      <c r="ENR7" s="16"/>
      <c r="ENS7" s="16"/>
      <c r="ENT7" s="16"/>
      <c r="ENU7" s="16"/>
      <c r="ENV7" s="16"/>
      <c r="ENW7" s="16"/>
      <c r="ENX7" s="16"/>
      <c r="ENY7" s="16"/>
      <c r="ENZ7" s="16"/>
      <c r="EOA7" s="16"/>
      <c r="EOB7" s="16"/>
      <c r="EOC7" s="16"/>
      <c r="EOD7" s="16"/>
      <c r="EOE7" s="16"/>
      <c r="EOF7" s="16"/>
      <c r="EOG7" s="16"/>
      <c r="EOH7" s="16"/>
      <c r="EOI7" s="16"/>
      <c r="EOJ7" s="16"/>
      <c r="EOK7" s="16"/>
      <c r="EOL7" s="16"/>
      <c r="EOM7" s="16"/>
      <c r="EON7" s="16"/>
      <c r="EOO7" s="16"/>
      <c r="EOP7" s="16"/>
      <c r="EOQ7" s="16"/>
      <c r="EOR7" s="16"/>
      <c r="EOS7" s="16"/>
      <c r="EOT7" s="16"/>
      <c r="EOU7" s="16"/>
      <c r="EOV7" s="16"/>
      <c r="EOW7" s="16"/>
      <c r="EOX7" s="16"/>
      <c r="EOY7" s="16"/>
      <c r="EOZ7" s="16"/>
      <c r="EPA7" s="16"/>
      <c r="EPB7" s="16"/>
      <c r="EPC7" s="16"/>
      <c r="EPD7" s="16"/>
      <c r="EPE7" s="16"/>
      <c r="EPF7" s="16"/>
      <c r="EPG7" s="16"/>
      <c r="EPH7" s="16"/>
      <c r="EPI7" s="16"/>
      <c r="EPJ7" s="16"/>
      <c r="EPK7" s="16"/>
      <c r="EPL7" s="16"/>
      <c r="EPM7" s="16"/>
      <c r="EPN7" s="16"/>
      <c r="EPO7" s="16"/>
      <c r="EPP7" s="16"/>
      <c r="EPQ7" s="16"/>
      <c r="EPR7" s="16"/>
      <c r="EPS7" s="16"/>
      <c r="EPT7" s="16"/>
      <c r="EPU7" s="16"/>
      <c r="EPV7" s="16"/>
      <c r="EPW7" s="16"/>
      <c r="EPX7" s="16"/>
      <c r="EPY7" s="16"/>
      <c r="EPZ7" s="16"/>
      <c r="EQA7" s="16"/>
      <c r="EQB7" s="16"/>
      <c r="EQC7" s="16"/>
      <c r="EQD7" s="16"/>
      <c r="EQE7" s="16"/>
      <c r="EQF7" s="16"/>
      <c r="EQG7" s="16"/>
      <c r="EQH7" s="16"/>
      <c r="EQI7" s="16"/>
      <c r="EQJ7" s="16"/>
      <c r="EQK7" s="16"/>
      <c r="EQL7" s="16"/>
      <c r="EQM7" s="16"/>
      <c r="EQN7" s="16"/>
      <c r="EQO7" s="16"/>
      <c r="EQP7" s="16"/>
      <c r="EQQ7" s="16"/>
      <c r="EQR7" s="16"/>
      <c r="EQS7" s="16"/>
      <c r="EQT7" s="16"/>
      <c r="EQU7" s="16"/>
      <c r="EQV7" s="16"/>
      <c r="EQW7" s="16"/>
      <c r="EQX7" s="16"/>
      <c r="EQY7" s="16"/>
      <c r="EQZ7" s="16"/>
      <c r="ERA7" s="16"/>
      <c r="ERB7" s="16"/>
      <c r="ERC7" s="16"/>
      <c r="ERD7" s="16"/>
      <c r="ERE7" s="16"/>
      <c r="ERF7" s="16"/>
      <c r="ERG7" s="16"/>
      <c r="ERH7" s="16"/>
      <c r="ERI7" s="16"/>
      <c r="ERJ7" s="16"/>
      <c r="ERK7" s="16"/>
      <c r="ERL7" s="16"/>
      <c r="ERM7" s="16"/>
      <c r="ERN7" s="16"/>
      <c r="ERO7" s="16"/>
      <c r="ERP7" s="16"/>
      <c r="ERQ7" s="16"/>
      <c r="ERR7" s="16"/>
      <c r="ERS7" s="16"/>
      <c r="ERT7" s="16"/>
      <c r="ERU7" s="16"/>
      <c r="ERV7" s="16"/>
      <c r="ERW7" s="16"/>
      <c r="ERX7" s="16"/>
      <c r="ERY7" s="16"/>
      <c r="ERZ7" s="16"/>
      <c r="ESA7" s="16"/>
      <c r="ESB7" s="16"/>
      <c r="ESC7" s="16"/>
      <c r="ESD7" s="16"/>
      <c r="ESE7" s="16"/>
      <c r="ESF7" s="16"/>
      <c r="ESG7" s="16"/>
      <c r="ESH7" s="16"/>
      <c r="ESI7" s="16"/>
      <c r="ESJ7" s="16"/>
      <c r="ESK7" s="16"/>
      <c r="ESL7" s="16"/>
      <c r="ESM7" s="16"/>
      <c r="ESN7" s="16"/>
      <c r="ESO7" s="16"/>
      <c r="ESP7" s="16"/>
      <c r="ESQ7" s="16"/>
      <c r="ESR7" s="16"/>
      <c r="ESS7" s="16"/>
      <c r="EST7" s="16"/>
      <c r="ESU7" s="16"/>
      <c r="ESV7" s="16"/>
      <c r="ESW7" s="16"/>
      <c r="ESX7" s="16"/>
      <c r="ESY7" s="16"/>
      <c r="ESZ7" s="16"/>
      <c r="ETA7" s="16"/>
      <c r="ETB7" s="16"/>
      <c r="ETC7" s="16"/>
      <c r="ETD7" s="16"/>
      <c r="ETE7" s="16"/>
      <c r="ETF7" s="16"/>
      <c r="ETG7" s="16"/>
      <c r="ETH7" s="16"/>
      <c r="ETI7" s="16"/>
      <c r="ETJ7" s="16"/>
      <c r="ETK7" s="16"/>
      <c r="ETL7" s="16"/>
      <c r="ETM7" s="16"/>
      <c r="ETN7" s="16"/>
      <c r="ETO7" s="16"/>
      <c r="ETP7" s="16"/>
      <c r="ETQ7" s="16"/>
      <c r="ETR7" s="16"/>
      <c r="ETS7" s="16"/>
      <c r="ETT7" s="16"/>
      <c r="ETU7" s="16"/>
      <c r="ETV7" s="16"/>
      <c r="ETW7" s="16"/>
      <c r="ETX7" s="16"/>
      <c r="ETY7" s="16"/>
      <c r="ETZ7" s="16"/>
      <c r="EUA7" s="16"/>
      <c r="EUB7" s="16"/>
      <c r="EUC7" s="16"/>
      <c r="EUD7" s="16"/>
      <c r="EUE7" s="16"/>
      <c r="EUF7" s="16"/>
      <c r="EUG7" s="16"/>
      <c r="EUH7" s="16"/>
      <c r="EUI7" s="16"/>
      <c r="EUJ7" s="16"/>
      <c r="EUK7" s="16"/>
      <c r="EUL7" s="16"/>
      <c r="EUM7" s="16"/>
      <c r="EUN7" s="16"/>
      <c r="EUO7" s="16"/>
      <c r="EUP7" s="16"/>
      <c r="EUQ7" s="16"/>
      <c r="EUR7" s="16"/>
      <c r="EUS7" s="16"/>
      <c r="EUT7" s="16"/>
      <c r="EUU7" s="16"/>
      <c r="EUV7" s="16"/>
      <c r="EUW7" s="16"/>
      <c r="EUX7" s="16"/>
      <c r="EUY7" s="16"/>
      <c r="EUZ7" s="16"/>
      <c r="EVA7" s="16"/>
      <c r="EVB7" s="16"/>
      <c r="EVC7" s="16"/>
      <c r="EVD7" s="16"/>
      <c r="EVE7" s="16"/>
      <c r="EVF7" s="16"/>
      <c r="EVG7" s="16"/>
      <c r="EVH7" s="16"/>
      <c r="EVI7" s="16"/>
      <c r="EVJ7" s="16"/>
      <c r="EVK7" s="16"/>
      <c r="EVL7" s="16"/>
      <c r="EVM7" s="16"/>
      <c r="EVN7" s="16"/>
      <c r="EVO7" s="16"/>
      <c r="EVP7" s="16"/>
      <c r="EVQ7" s="16"/>
      <c r="EVR7" s="16"/>
      <c r="EVS7" s="16"/>
      <c r="EVT7" s="16"/>
      <c r="EVU7" s="16"/>
      <c r="EVV7" s="16"/>
      <c r="EVW7" s="16"/>
      <c r="EVX7" s="16"/>
      <c r="EVY7" s="16"/>
      <c r="EVZ7" s="16"/>
      <c r="EWA7" s="16"/>
      <c r="EWB7" s="16"/>
      <c r="EWC7" s="16"/>
      <c r="EWD7" s="16"/>
      <c r="EWE7" s="16"/>
      <c r="EWF7" s="16"/>
      <c r="EWG7" s="16"/>
      <c r="EWH7" s="16"/>
      <c r="EWI7" s="16"/>
      <c r="EWJ7" s="16"/>
      <c r="EWK7" s="16"/>
      <c r="EWL7" s="16"/>
      <c r="EWM7" s="16"/>
      <c r="EWN7" s="16"/>
      <c r="EWO7" s="16"/>
      <c r="EWP7" s="16"/>
      <c r="EWQ7" s="16"/>
      <c r="EWR7" s="16"/>
      <c r="EWS7" s="16"/>
      <c r="EWT7" s="16"/>
      <c r="EWU7" s="16"/>
      <c r="EWV7" s="16"/>
      <c r="EWW7" s="16"/>
      <c r="EWX7" s="16"/>
      <c r="EWY7" s="16"/>
      <c r="EWZ7" s="16"/>
      <c r="EXA7" s="16"/>
      <c r="EXB7" s="16"/>
      <c r="EXC7" s="16"/>
      <c r="EXD7" s="16"/>
      <c r="EXE7" s="16"/>
      <c r="EXF7" s="16"/>
      <c r="EXG7" s="16"/>
      <c r="EXH7" s="16"/>
      <c r="EXI7" s="16"/>
      <c r="EXJ7" s="16"/>
      <c r="EXK7" s="16"/>
      <c r="EXL7" s="16"/>
      <c r="EXM7" s="16"/>
      <c r="EXN7" s="16"/>
      <c r="EXO7" s="16"/>
      <c r="EXP7" s="16"/>
      <c r="EXQ7" s="16"/>
      <c r="EXR7" s="16"/>
      <c r="EXS7" s="16"/>
      <c r="EXT7" s="16"/>
      <c r="EXU7" s="16"/>
      <c r="EXV7" s="16"/>
      <c r="EXW7" s="16"/>
      <c r="EXX7" s="16"/>
      <c r="EXY7" s="16"/>
      <c r="EXZ7" s="16"/>
      <c r="EYA7" s="16"/>
      <c r="EYB7" s="16"/>
      <c r="EYC7" s="16"/>
      <c r="EYD7" s="16"/>
      <c r="EYE7" s="16"/>
      <c r="EYF7" s="16"/>
      <c r="EYG7" s="16"/>
      <c r="EYH7" s="16"/>
      <c r="EYI7" s="16"/>
      <c r="EYJ7" s="16"/>
      <c r="EYK7" s="16"/>
      <c r="EYL7" s="16"/>
      <c r="EYM7" s="16"/>
      <c r="EYN7" s="16"/>
      <c r="EYO7" s="16"/>
      <c r="EYP7" s="16"/>
      <c r="EYQ7" s="16"/>
      <c r="EYR7" s="16"/>
      <c r="EYS7" s="16"/>
      <c r="EYT7" s="16"/>
      <c r="EYU7" s="16"/>
      <c r="EYV7" s="16"/>
      <c r="EYW7" s="16"/>
      <c r="EYX7" s="16"/>
      <c r="EYY7" s="16"/>
      <c r="EYZ7" s="16"/>
      <c r="EZA7" s="16"/>
      <c r="EZB7" s="16"/>
      <c r="EZC7" s="16"/>
      <c r="EZD7" s="16"/>
      <c r="EZE7" s="16"/>
      <c r="EZF7" s="16"/>
      <c r="EZG7" s="16"/>
      <c r="EZH7" s="16"/>
      <c r="EZI7" s="16"/>
      <c r="EZJ7" s="16"/>
      <c r="EZK7" s="16"/>
      <c r="EZL7" s="16"/>
      <c r="EZM7" s="16"/>
      <c r="EZN7" s="16"/>
      <c r="EZO7" s="16"/>
      <c r="EZP7" s="16"/>
      <c r="EZQ7" s="16"/>
      <c r="EZR7" s="16"/>
      <c r="EZS7" s="16"/>
      <c r="EZT7" s="16"/>
      <c r="EZU7" s="16"/>
      <c r="EZV7" s="16"/>
      <c r="EZW7" s="16"/>
      <c r="EZX7" s="16"/>
      <c r="EZY7" s="16"/>
      <c r="EZZ7" s="16"/>
      <c r="FAA7" s="16"/>
      <c r="FAB7" s="16"/>
      <c r="FAC7" s="16"/>
      <c r="FAD7" s="16"/>
      <c r="FAE7" s="16"/>
      <c r="FAF7" s="16"/>
      <c r="FAG7" s="16"/>
      <c r="FAH7" s="16"/>
      <c r="FAI7" s="16"/>
      <c r="FAJ7" s="16"/>
      <c r="FAK7" s="16"/>
      <c r="FAL7" s="16"/>
      <c r="FAM7" s="16"/>
      <c r="FAN7" s="16"/>
      <c r="FAO7" s="16"/>
      <c r="FAP7" s="16"/>
      <c r="FAQ7" s="16"/>
      <c r="FAR7" s="16"/>
      <c r="FAS7" s="16"/>
      <c r="FAT7" s="16"/>
      <c r="FAU7" s="16"/>
      <c r="FAV7" s="16"/>
      <c r="FAW7" s="16"/>
      <c r="FAX7" s="16"/>
      <c r="FAY7" s="16"/>
      <c r="FAZ7" s="16"/>
      <c r="FBA7" s="16"/>
      <c r="FBB7" s="16"/>
      <c r="FBC7" s="16"/>
      <c r="FBD7" s="16"/>
      <c r="FBE7" s="16"/>
      <c r="FBF7" s="16"/>
      <c r="FBG7" s="16"/>
      <c r="FBH7" s="16"/>
      <c r="FBI7" s="16"/>
      <c r="FBJ7" s="16"/>
      <c r="FBK7" s="16"/>
      <c r="FBL7" s="16"/>
      <c r="FBM7" s="16"/>
      <c r="FBN7" s="16"/>
      <c r="FBO7" s="16"/>
      <c r="FBP7" s="16"/>
      <c r="FBQ7" s="16"/>
      <c r="FBR7" s="16"/>
      <c r="FBS7" s="16"/>
      <c r="FBT7" s="16"/>
      <c r="FBU7" s="16"/>
      <c r="FBV7" s="16"/>
      <c r="FBW7" s="16"/>
    </row>
    <row r="8" spans="1:4131" x14ac:dyDescent="0.4">
      <c r="A8" s="9" t="s">
        <v>5</v>
      </c>
      <c r="B8" s="29">
        <f>AVERAGE(B2:B6)</f>
        <v>2</v>
      </c>
      <c r="C8" s="57">
        <f>C7/B10</f>
        <v>1.0733126291998989</v>
      </c>
      <c r="D8" s="23"/>
      <c r="E8" s="11"/>
      <c r="F8" s="12"/>
      <c r="G8" s="12"/>
      <c r="H8" s="44"/>
      <c r="I8" s="32">
        <f>I7/H7</f>
        <v>0.5</v>
      </c>
      <c r="J8" s="50">
        <f>AVERAGE(J2:J5)</f>
        <v>2.5</v>
      </c>
      <c r="K8" s="28">
        <f>AVERAGE(K2:K5)</f>
        <v>1</v>
      </c>
      <c r="L8" s="32">
        <f>L7/H7</f>
        <v>0.6</v>
      </c>
      <c r="M8" s="52">
        <f>AVERAGE(M2:M5)</f>
        <v>2.5</v>
      </c>
      <c r="N8" s="29">
        <f>AVERAGE(N2:N5)</f>
        <v>0.99999999999999989</v>
      </c>
      <c r="O8" s="32">
        <f>O7/H7</f>
        <v>0.4</v>
      </c>
      <c r="P8" s="20"/>
      <c r="Q8" s="10"/>
    </row>
    <row r="9" spans="1:4131" s="3" customFormat="1" x14ac:dyDescent="0.4">
      <c r="A9" s="9" t="s">
        <v>34</v>
      </c>
      <c r="B9" s="62">
        <f>_xlfn.STDEV.S(B2:B6)</f>
        <v>2.2360679774997898</v>
      </c>
      <c r="C9" s="24"/>
      <c r="D9" s="24"/>
      <c r="E9" s="24"/>
      <c r="F9" s="24"/>
      <c r="G9" s="24"/>
      <c r="H9" s="24"/>
      <c r="I9" s="58">
        <f>I8*4/5</f>
        <v>0.4</v>
      </c>
      <c r="J9" s="59"/>
      <c r="K9" s="59"/>
      <c r="L9" s="58">
        <f>L8*4/5</f>
        <v>0.48</v>
      </c>
      <c r="M9" s="60"/>
      <c r="N9" s="60"/>
      <c r="O9" s="58">
        <f>O8*4/5</f>
        <v>0.32</v>
      </c>
      <c r="P9" s="20"/>
      <c r="Q9" s="10"/>
      <c r="R9" s="1"/>
      <c r="S9" s="1"/>
      <c r="T9" s="1"/>
      <c r="U9" s="1"/>
      <c r="V9" s="1"/>
      <c r="W9" s="1"/>
      <c r="X9" s="1"/>
      <c r="AA9" s="1"/>
      <c r="AB9" s="1"/>
      <c r="AE9" s="1"/>
    </row>
    <row r="10" spans="1:4131" ht="21.6" thickBot="1" x14ac:dyDescent="0.45">
      <c r="A10" s="10"/>
      <c r="B10" s="62">
        <f>5*((B9)^3)</f>
        <v>55.901699437494756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3"/>
      <c r="S10" s="3"/>
      <c r="T10" s="3"/>
      <c r="U10" s="3"/>
      <c r="V10" s="3"/>
      <c r="W10" s="3"/>
    </row>
    <row r="11" spans="1:4131" ht="21.6" thickBot="1" x14ac:dyDescent="0.4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77" t="s">
        <v>38</v>
      </c>
      <c r="L11" s="10"/>
      <c r="M11" s="10"/>
      <c r="N11" s="10"/>
      <c r="O11" s="10"/>
      <c r="P11" s="10"/>
      <c r="Q11" s="10"/>
    </row>
    <row r="12" spans="1:4131" x14ac:dyDescent="0.4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78">
        <f>1-((1/L9)*O9)</f>
        <v>0.33333333333333326</v>
      </c>
      <c r="L12" s="60"/>
      <c r="M12" s="10"/>
      <c r="N12" s="73" t="s">
        <v>36</v>
      </c>
      <c r="O12" s="74">
        <f>(5/4)*1.5*(L9-O9)</f>
        <v>0.29999999999999993</v>
      </c>
      <c r="P12" s="10"/>
      <c r="Q12" s="10"/>
    </row>
    <row r="13" spans="1:4131" ht="21.6" thickBot="1" x14ac:dyDescent="0.4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78">
        <f>((1/O9)*L9)-1</f>
        <v>0.5</v>
      </c>
      <c r="L13" s="10"/>
      <c r="M13" s="10"/>
      <c r="N13" s="72" t="s">
        <v>37</v>
      </c>
      <c r="O13" s="80">
        <f>B7*O12</f>
        <v>2.9999999999999991</v>
      </c>
      <c r="P13" s="10"/>
      <c r="Q13" s="10"/>
    </row>
    <row r="14" spans="1:4131" ht="21.6" thickBot="1" x14ac:dyDescent="0.4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79">
        <f>(K12+K13)/1.5</f>
        <v>0.55555555555555547</v>
      </c>
      <c r="L14" s="10"/>
      <c r="M14" s="10"/>
      <c r="N14" s="10"/>
      <c r="O14" s="10"/>
      <c r="P14" s="10"/>
      <c r="Q14" s="10"/>
    </row>
    <row r="15" spans="1:4131" x14ac:dyDescent="0.4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35" spans="1:24" x14ac:dyDescent="0.4">
      <c r="A35"/>
      <c r="B35" s="7"/>
      <c r="C35" s="7"/>
      <c r="D35" s="7"/>
      <c r="E35" s="7"/>
      <c r="F35" s="7"/>
      <c r="G35" s="7"/>
      <c r="H35" s="7"/>
      <c r="I35"/>
      <c r="J35"/>
      <c r="K35"/>
      <c r="L35"/>
      <c r="M35"/>
      <c r="N35"/>
      <c r="O35"/>
      <c r="P35"/>
    </row>
    <row r="36" spans="1:24" x14ac:dyDescent="0.4">
      <c r="A36"/>
      <c r="B36" s="7"/>
      <c r="C36" s="7"/>
      <c r="D36" s="7"/>
      <c r="E36" s="7"/>
      <c r="F36" s="7"/>
      <c r="G36" s="7"/>
      <c r="H36" s="7"/>
      <c r="I36"/>
      <c r="J36"/>
      <c r="K36"/>
      <c r="L36"/>
      <c r="M36"/>
      <c r="N36"/>
      <c r="O36"/>
      <c r="P36"/>
    </row>
    <row r="37" spans="1:24" x14ac:dyDescent="0.4">
      <c r="A37"/>
      <c r="B37" s="7"/>
      <c r="C37" s="7"/>
      <c r="D37" s="7"/>
      <c r="E37" s="7"/>
      <c r="F37" s="7"/>
      <c r="G37" s="7"/>
      <c r="H37" s="7"/>
      <c r="I37"/>
      <c r="J37"/>
      <c r="K37"/>
      <c r="L37"/>
      <c r="M37"/>
      <c r="N37"/>
      <c r="O37"/>
      <c r="P37"/>
    </row>
    <row r="38" spans="1:24" s="5" customFormat="1" x14ac:dyDescent="0.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24" x14ac:dyDescent="0.4">
      <c r="A39"/>
      <c r="B39" s="7"/>
      <c r="C39" s="7"/>
      <c r="D39" s="7"/>
      <c r="E39" s="7"/>
      <c r="F39" s="7"/>
      <c r="G39" s="7"/>
      <c r="H39" s="7"/>
      <c r="I39"/>
      <c r="J39"/>
      <c r="K39"/>
      <c r="L39"/>
      <c r="M39"/>
      <c r="N39"/>
      <c r="O39"/>
      <c r="P39"/>
    </row>
    <row r="40" spans="1:24" customFormat="1" x14ac:dyDescent="0.4">
      <c r="B40" s="7"/>
      <c r="C40" s="7"/>
      <c r="D40" s="7"/>
      <c r="E40" s="7"/>
      <c r="F40" s="7"/>
      <c r="G40" s="7"/>
      <c r="H40" s="7"/>
      <c r="Q40" s="1"/>
      <c r="R40" s="1"/>
      <c r="S40" s="1"/>
      <c r="T40" s="1"/>
      <c r="U40" s="1"/>
      <c r="V40" s="1"/>
      <c r="W40" s="1"/>
      <c r="X40" s="1"/>
    </row>
    <row r="41" spans="1:24" customFormat="1" ht="14.4" x14ac:dyDescent="0.3">
      <c r="B41" s="7"/>
      <c r="C41" s="7"/>
      <c r="D41" s="7"/>
      <c r="E41" s="7"/>
      <c r="F41" s="7"/>
      <c r="G41" s="7"/>
      <c r="H41" s="7"/>
    </row>
    <row r="42" spans="1:24" customFormat="1" ht="14.4" x14ac:dyDescent="0.3">
      <c r="B42" s="7"/>
      <c r="C42" s="7"/>
      <c r="D42" s="7"/>
      <c r="E42" s="7"/>
      <c r="F42" s="7"/>
      <c r="G42" s="7"/>
      <c r="H42" s="7"/>
    </row>
    <row r="43" spans="1:24" x14ac:dyDescent="0.4">
      <c r="A43"/>
      <c r="B43" s="7"/>
      <c r="C43" s="7"/>
      <c r="D43" s="7"/>
      <c r="E43" s="7"/>
      <c r="F43" s="7"/>
      <c r="G43" s="7"/>
      <c r="H43" s="7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</sheetData>
  <conditionalFormatting sqref="P1:P8">
    <cfRule type="colorScale" priority="87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:P40">
    <cfRule type="colorScale" priority="87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P40">
    <cfRule type="colorScale" priority="87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P40">
    <cfRule type="colorScale" priority="87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194">
      <colorScale>
        <cfvo type="min"/>
        <cfvo type="max"/>
        <color rgb="FFFFEF9C"/>
        <color rgb="FF63BE7B"/>
      </colorScale>
    </cfRule>
  </conditionalFormatting>
  <conditionalFormatting sqref="A37:P40">
    <cfRule type="colorScale" priority="87197">
      <colorScale>
        <cfvo type="min"/>
        <cfvo type="max"/>
        <color rgb="FFF8696B"/>
        <color rgb="FFFCFCFF"/>
      </colorScale>
    </cfRule>
  </conditionalFormatting>
  <conditionalFormatting sqref="A37:P40">
    <cfRule type="colorScale" priority="871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9E78-6549-4A25-BFBF-CFDEB923DC9D}">
  <sheetPr codeName="Sheet12"/>
  <dimension ref="A1:FBW44"/>
  <sheetViews>
    <sheetView zoomScale="106" zoomScaleNormal="106" workbookViewId="0">
      <pane ySplit="1" topLeftCell="A2" activePane="bottomLeft" state="frozen"/>
      <selection activeCell="AD1" sqref="AD1"/>
      <selection pane="bottomLeft" activeCell="F13" sqref="F13"/>
    </sheetView>
  </sheetViews>
  <sheetFormatPr defaultColWidth="11.44140625" defaultRowHeight="21" x14ac:dyDescent="0.4"/>
  <cols>
    <col min="1" max="1" width="11.109375" style="1" customWidth="1"/>
    <col min="2" max="2" width="10.6640625" style="4" customWidth="1"/>
    <col min="3" max="3" width="20.44140625" style="4" customWidth="1"/>
    <col min="4" max="4" width="2.6640625" style="4" customWidth="1"/>
    <col min="5" max="6" width="2.88671875" style="4" customWidth="1"/>
    <col min="7" max="7" width="2.5546875" style="4" customWidth="1"/>
    <col min="8" max="8" width="2" style="4" customWidth="1"/>
    <col min="9" max="9" width="12.6640625" style="1" customWidth="1"/>
    <col min="10" max="10" width="7.88671875" style="1" customWidth="1"/>
    <col min="11" max="11" width="17" style="1" customWidth="1"/>
    <col min="12" max="12" width="14.44140625" style="1" customWidth="1"/>
    <col min="13" max="13" width="15.5546875" style="1" customWidth="1"/>
    <col min="14" max="14" width="18.109375" style="1" customWidth="1"/>
    <col min="15" max="15" width="14.44140625" style="1" customWidth="1"/>
    <col min="16" max="16" width="3.6640625" style="1" customWidth="1"/>
    <col min="17" max="17" width="10.88671875" style="1" bestFit="1" customWidth="1"/>
    <col min="18" max="19" width="19.109375" style="1" customWidth="1"/>
    <col min="20" max="20" width="9.5546875" style="1" bestFit="1" customWidth="1"/>
    <col min="21" max="21" width="12.44140625" style="1" bestFit="1" customWidth="1"/>
    <col min="22" max="23" width="18.109375" style="1" customWidth="1"/>
    <col min="24" max="24" width="17.33203125" style="1" customWidth="1"/>
    <col min="25" max="16384" width="11.44140625" style="1"/>
  </cols>
  <sheetData>
    <row r="1" spans="1:4131" x14ac:dyDescent="0.4">
      <c r="A1" s="15" t="s">
        <v>14</v>
      </c>
      <c r="B1" s="15" t="s">
        <v>3</v>
      </c>
      <c r="C1" s="15" t="s">
        <v>35</v>
      </c>
      <c r="D1" s="15"/>
      <c r="E1" s="15" t="s">
        <v>22</v>
      </c>
      <c r="F1" s="15"/>
      <c r="G1" s="15" t="s">
        <v>1</v>
      </c>
      <c r="H1" s="61" t="s">
        <v>25</v>
      </c>
      <c r="I1" s="26" t="s">
        <v>0</v>
      </c>
      <c r="J1" s="53" t="s">
        <v>24</v>
      </c>
      <c r="K1" s="53" t="s">
        <v>18</v>
      </c>
      <c r="L1" s="53" t="s">
        <v>19</v>
      </c>
      <c r="M1" s="27" t="s">
        <v>23</v>
      </c>
      <c r="N1" s="27" t="s">
        <v>20</v>
      </c>
      <c r="O1" s="27" t="s">
        <v>21</v>
      </c>
      <c r="P1" s="14"/>
      <c r="Q1" s="10"/>
    </row>
    <row r="2" spans="1:4131" x14ac:dyDescent="0.4">
      <c r="A2" s="9" t="s">
        <v>12</v>
      </c>
      <c r="B2" s="19">
        <v>4</v>
      </c>
      <c r="C2" s="19">
        <f>(B2-$B$9)^3</f>
        <v>-91.125</v>
      </c>
      <c r="D2" s="36">
        <f>B2/B8</f>
        <v>7.8431372549019607E-2</v>
      </c>
      <c r="E2" s="36">
        <f>D2</f>
        <v>7.8431372549019607E-2</v>
      </c>
      <c r="F2" s="37">
        <v>0.16666666666666666</v>
      </c>
      <c r="G2" s="38">
        <f>F2</f>
        <v>0.16666666666666666</v>
      </c>
      <c r="H2" s="43">
        <f>G2*100</f>
        <v>16.666666666666664</v>
      </c>
      <c r="I2" s="33">
        <f>((G2*100)-(E2*100))</f>
        <v>8.823529411764703</v>
      </c>
      <c r="J2" s="34">
        <v>1</v>
      </c>
      <c r="K2" s="42">
        <f>J2/$J$9</f>
        <v>0.33333333333333331</v>
      </c>
      <c r="L2" s="33">
        <f t="shared" ref="L2:L6" si="0">I2*K2</f>
        <v>2.9411764705882342</v>
      </c>
      <c r="M2" s="34">
        <v>5</v>
      </c>
      <c r="N2" s="42">
        <f>M2/$M$9</f>
        <v>1.6666666666666667</v>
      </c>
      <c r="O2" s="33">
        <f>I2*N2</f>
        <v>14.705882352941172</v>
      </c>
      <c r="P2" s="14"/>
      <c r="Q2" s="10"/>
    </row>
    <row r="3" spans="1:4131" x14ac:dyDescent="0.4">
      <c r="A3" s="9" t="s">
        <v>11</v>
      </c>
      <c r="B3" s="19">
        <v>4</v>
      </c>
      <c r="C3" s="19">
        <f t="shared" ref="C3:C7" si="1">(B3-$B$9)^3</f>
        <v>-91.125</v>
      </c>
      <c r="D3" s="36">
        <f>B3/B8</f>
        <v>7.8431372549019607E-2</v>
      </c>
      <c r="E3" s="36">
        <f>E2+D3</f>
        <v>0.15686274509803921</v>
      </c>
      <c r="F3" s="37">
        <v>0.16666666666666666</v>
      </c>
      <c r="G3" s="38">
        <f>F3+G2</f>
        <v>0.33333333333333331</v>
      </c>
      <c r="H3" s="43">
        <f t="shared" ref="H3:H6" si="2">G3*100</f>
        <v>33.333333333333329</v>
      </c>
      <c r="I3" s="33">
        <f>((G3*100)-(E3*100))</f>
        <v>17.647058823529406</v>
      </c>
      <c r="J3" s="34">
        <f>2</f>
        <v>2</v>
      </c>
      <c r="K3" s="42">
        <f>J3/$J$9</f>
        <v>0.66666666666666663</v>
      </c>
      <c r="L3" s="33">
        <f t="shared" si="0"/>
        <v>11.764705882352937</v>
      </c>
      <c r="M3" s="34">
        <v>4</v>
      </c>
      <c r="N3" s="42">
        <f>M3/$M$9</f>
        <v>1.3333333333333333</v>
      </c>
      <c r="O3" s="33">
        <f>I3*N3</f>
        <v>23.529411764705873</v>
      </c>
      <c r="P3" s="14"/>
      <c r="Q3" s="10"/>
    </row>
    <row r="4" spans="1:4131" x14ac:dyDescent="0.4">
      <c r="A4" s="9" t="s">
        <v>10</v>
      </c>
      <c r="B4" s="19">
        <v>4</v>
      </c>
      <c r="C4" s="19">
        <f t="shared" si="1"/>
        <v>-91.125</v>
      </c>
      <c r="D4" s="36">
        <f>B4/B8</f>
        <v>7.8431372549019607E-2</v>
      </c>
      <c r="E4" s="36">
        <f>E3+D4</f>
        <v>0.23529411764705882</v>
      </c>
      <c r="F4" s="37">
        <v>0.16666666666666666</v>
      </c>
      <c r="G4" s="38">
        <f>F4+G3</f>
        <v>0.5</v>
      </c>
      <c r="H4" s="43">
        <f t="shared" si="2"/>
        <v>50</v>
      </c>
      <c r="I4" s="33">
        <f>((G4*100)-(E4*100))</f>
        <v>26.47058823529412</v>
      </c>
      <c r="J4" s="34">
        <v>3</v>
      </c>
      <c r="K4" s="42">
        <f>J4/$J$9</f>
        <v>1</v>
      </c>
      <c r="L4" s="33">
        <f t="shared" si="0"/>
        <v>26.47058823529412</v>
      </c>
      <c r="M4" s="34">
        <v>3</v>
      </c>
      <c r="N4" s="42">
        <f>M4/$M$9</f>
        <v>1</v>
      </c>
      <c r="O4" s="33">
        <f>I4*N4</f>
        <v>26.47058823529412</v>
      </c>
      <c r="P4" s="14"/>
      <c r="Q4" s="10"/>
    </row>
    <row r="5" spans="1:4131" x14ac:dyDescent="0.4">
      <c r="A5" s="9" t="s">
        <v>9</v>
      </c>
      <c r="B5" s="19">
        <v>13</v>
      </c>
      <c r="C5" s="19">
        <f t="shared" si="1"/>
        <v>91.125</v>
      </c>
      <c r="D5" s="36">
        <f>B5/B8</f>
        <v>0.25490196078431371</v>
      </c>
      <c r="E5" s="36">
        <f>E4+D5</f>
        <v>0.49019607843137253</v>
      </c>
      <c r="F5" s="37">
        <v>0.16666666666666666</v>
      </c>
      <c r="G5" s="38">
        <f>F5+G4</f>
        <v>0.66666666666666663</v>
      </c>
      <c r="H5" s="43">
        <f t="shared" si="2"/>
        <v>66.666666666666657</v>
      </c>
      <c r="I5" s="33">
        <f>((G5*100)-(E5*100))</f>
        <v>17.647058823529406</v>
      </c>
      <c r="J5" s="34">
        <v>4</v>
      </c>
      <c r="K5" s="42">
        <f>J5/$J$9</f>
        <v>1.3333333333333333</v>
      </c>
      <c r="L5" s="33">
        <f t="shared" si="0"/>
        <v>23.529411764705873</v>
      </c>
      <c r="M5" s="34">
        <v>2</v>
      </c>
      <c r="N5" s="42">
        <f>M5/$M$9</f>
        <v>0.66666666666666663</v>
      </c>
      <c r="O5" s="33">
        <f>I5*N5</f>
        <v>11.764705882352937</v>
      </c>
      <c r="P5" s="14"/>
      <c r="Q5" s="10"/>
    </row>
    <row r="6" spans="1:4131" x14ac:dyDescent="0.4">
      <c r="A6" s="9" t="s">
        <v>8</v>
      </c>
      <c r="B6" s="19">
        <v>13</v>
      </c>
      <c r="C6" s="19">
        <f t="shared" si="1"/>
        <v>91.125</v>
      </c>
      <c r="D6" s="36">
        <f>B6/B8</f>
        <v>0.25490196078431371</v>
      </c>
      <c r="E6" s="36">
        <f>E5+D6</f>
        <v>0.74509803921568629</v>
      </c>
      <c r="F6" s="37">
        <v>0.16666666666666666</v>
      </c>
      <c r="G6" s="38">
        <f>F6+G5</f>
        <v>0.83333333333333326</v>
      </c>
      <c r="H6" s="43">
        <f t="shared" si="2"/>
        <v>83.333333333333329</v>
      </c>
      <c r="I6" s="33">
        <f>((G6*100)-(E6*100))</f>
        <v>8.8235294117646959</v>
      </c>
      <c r="J6" s="34">
        <v>5</v>
      </c>
      <c r="K6" s="42">
        <f>J6/$J$9</f>
        <v>1.6666666666666667</v>
      </c>
      <c r="L6" s="33">
        <f t="shared" si="0"/>
        <v>14.70588235294116</v>
      </c>
      <c r="M6" s="34">
        <v>1</v>
      </c>
      <c r="N6" s="42">
        <f>M6/$M$9</f>
        <v>0.33333333333333331</v>
      </c>
      <c r="O6" s="33">
        <f>I6*N6</f>
        <v>2.941176470588232</v>
      </c>
      <c r="P6" s="20"/>
      <c r="Q6" s="10"/>
    </row>
    <row r="7" spans="1:4131" x14ac:dyDescent="0.4">
      <c r="A7" s="9" t="s">
        <v>4</v>
      </c>
      <c r="B7" s="19">
        <v>13</v>
      </c>
      <c r="C7" s="19">
        <f t="shared" si="1"/>
        <v>91.125</v>
      </c>
      <c r="D7" s="36">
        <f>B7/B8</f>
        <v>0.25490196078431371</v>
      </c>
      <c r="E7" s="36">
        <f>E6+D7</f>
        <v>1</v>
      </c>
      <c r="F7" s="37">
        <v>0.16666666666666666</v>
      </c>
      <c r="G7" s="54">
        <f>F7+G6</f>
        <v>0.99999999999999989</v>
      </c>
      <c r="H7" s="43"/>
      <c r="I7" s="43"/>
      <c r="J7" s="43"/>
      <c r="K7" s="43"/>
      <c r="L7" s="43"/>
      <c r="M7" s="43"/>
      <c r="N7" s="43"/>
      <c r="O7" s="43"/>
      <c r="P7" s="20"/>
      <c r="Q7" s="10"/>
    </row>
    <row r="8" spans="1:4131" s="8" customFormat="1" x14ac:dyDescent="0.4">
      <c r="A8" s="18" t="s">
        <v>6</v>
      </c>
      <c r="B8" s="28">
        <f>SUM(B2:B7)</f>
        <v>51</v>
      </c>
      <c r="C8" s="28">
        <f>SUM(C2:C7)</f>
        <v>0</v>
      </c>
      <c r="D8" s="45"/>
      <c r="E8" s="45"/>
      <c r="F8" s="46"/>
      <c r="G8" s="51">
        <f>SUM(G2:G7)</f>
        <v>3.5</v>
      </c>
      <c r="H8" s="51">
        <f t="shared" ref="H8:O8" si="3">SUM(H2:H6)</f>
        <v>250</v>
      </c>
      <c r="I8" s="48">
        <f t="shared" si="3"/>
        <v>79.411764705882334</v>
      </c>
      <c r="J8" s="49">
        <f t="shared" si="3"/>
        <v>15</v>
      </c>
      <c r="K8" s="28">
        <f t="shared" si="3"/>
        <v>5</v>
      </c>
      <c r="L8" s="48">
        <f t="shared" si="3"/>
        <v>79.41176470588232</v>
      </c>
      <c r="M8" s="50">
        <f t="shared" si="3"/>
        <v>15</v>
      </c>
      <c r="N8" s="28">
        <f t="shared" si="3"/>
        <v>5</v>
      </c>
      <c r="O8" s="48">
        <f t="shared" si="3"/>
        <v>79.411764705882334</v>
      </c>
      <c r="P8" s="22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/>
      <c r="AG8" s="1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  <c r="AMK8" s="16"/>
      <c r="AML8" s="16"/>
      <c r="AMM8" s="16"/>
      <c r="AMN8" s="16"/>
      <c r="AMO8" s="16"/>
      <c r="AMP8" s="16"/>
      <c r="AMQ8" s="16"/>
      <c r="AMR8" s="16"/>
      <c r="AMS8" s="16"/>
      <c r="AMT8" s="16"/>
      <c r="AMU8" s="16"/>
      <c r="AMV8" s="16"/>
      <c r="AMW8" s="16"/>
      <c r="AMX8" s="16"/>
      <c r="AMY8" s="16"/>
      <c r="AMZ8" s="16"/>
      <c r="ANA8" s="16"/>
      <c r="ANB8" s="16"/>
      <c r="ANC8" s="16"/>
      <c r="AND8" s="16"/>
      <c r="ANE8" s="16"/>
      <c r="ANF8" s="16"/>
      <c r="ANG8" s="16"/>
      <c r="ANH8" s="16"/>
      <c r="ANI8" s="16"/>
      <c r="ANJ8" s="16"/>
      <c r="ANK8" s="16"/>
      <c r="ANL8" s="16"/>
      <c r="ANM8" s="16"/>
      <c r="ANN8" s="16"/>
      <c r="ANO8" s="16"/>
      <c r="ANP8" s="16"/>
      <c r="ANQ8" s="16"/>
      <c r="ANR8" s="16"/>
      <c r="ANS8" s="16"/>
      <c r="ANT8" s="16"/>
      <c r="ANU8" s="16"/>
      <c r="ANV8" s="16"/>
      <c r="ANW8" s="16"/>
      <c r="ANX8" s="16"/>
      <c r="ANY8" s="16"/>
      <c r="ANZ8" s="16"/>
      <c r="AOA8" s="16"/>
      <c r="AOB8" s="16"/>
      <c r="AOC8" s="16"/>
      <c r="AOD8" s="16"/>
      <c r="AOE8" s="16"/>
      <c r="AOF8" s="16"/>
      <c r="AOG8" s="16"/>
      <c r="AOH8" s="16"/>
      <c r="AOI8" s="16"/>
      <c r="AOJ8" s="16"/>
      <c r="AOK8" s="16"/>
      <c r="AOL8" s="16"/>
      <c r="AOM8" s="16"/>
      <c r="AON8" s="16"/>
      <c r="AOO8" s="16"/>
      <c r="AOP8" s="16"/>
      <c r="AOQ8" s="16"/>
      <c r="AOR8" s="16"/>
      <c r="AOS8" s="16"/>
      <c r="AOT8" s="16"/>
      <c r="AOU8" s="16"/>
      <c r="AOV8" s="16"/>
      <c r="AOW8" s="16"/>
      <c r="AOX8" s="16"/>
      <c r="AOY8" s="16"/>
      <c r="AOZ8" s="16"/>
      <c r="APA8" s="16"/>
      <c r="APB8" s="16"/>
      <c r="APC8" s="16"/>
      <c r="APD8" s="16"/>
      <c r="APE8" s="16"/>
      <c r="APF8" s="16"/>
      <c r="APG8" s="16"/>
      <c r="APH8" s="16"/>
      <c r="API8" s="16"/>
      <c r="APJ8" s="16"/>
      <c r="APK8" s="16"/>
      <c r="APL8" s="16"/>
      <c r="APM8" s="16"/>
      <c r="APN8" s="16"/>
      <c r="APO8" s="16"/>
      <c r="APP8" s="16"/>
      <c r="APQ8" s="16"/>
      <c r="APR8" s="16"/>
      <c r="APS8" s="16"/>
      <c r="APT8" s="16"/>
      <c r="APU8" s="16"/>
      <c r="APV8" s="16"/>
      <c r="APW8" s="16"/>
      <c r="APX8" s="16"/>
      <c r="APY8" s="16"/>
      <c r="APZ8" s="16"/>
      <c r="AQA8" s="16"/>
      <c r="AQB8" s="16"/>
      <c r="AQC8" s="16"/>
      <c r="AQD8" s="16"/>
      <c r="AQE8" s="16"/>
      <c r="AQF8" s="16"/>
      <c r="AQG8" s="16"/>
      <c r="AQH8" s="16"/>
      <c r="AQI8" s="16"/>
      <c r="AQJ8" s="16"/>
      <c r="AQK8" s="16"/>
      <c r="AQL8" s="16"/>
      <c r="AQM8" s="16"/>
      <c r="AQN8" s="16"/>
      <c r="AQO8" s="16"/>
      <c r="AQP8" s="16"/>
      <c r="AQQ8" s="16"/>
      <c r="AQR8" s="16"/>
      <c r="AQS8" s="16"/>
      <c r="AQT8" s="16"/>
      <c r="AQU8" s="16"/>
      <c r="AQV8" s="16"/>
      <c r="AQW8" s="16"/>
      <c r="AQX8" s="16"/>
      <c r="AQY8" s="16"/>
      <c r="AQZ8" s="16"/>
      <c r="ARA8" s="16"/>
      <c r="ARB8" s="16"/>
      <c r="ARC8" s="16"/>
      <c r="ARD8" s="16"/>
      <c r="ARE8" s="16"/>
      <c r="ARF8" s="16"/>
      <c r="ARG8" s="16"/>
      <c r="ARH8" s="16"/>
      <c r="ARI8" s="16"/>
      <c r="ARJ8" s="16"/>
      <c r="ARK8" s="16"/>
      <c r="ARL8" s="16"/>
      <c r="ARM8" s="16"/>
      <c r="ARN8" s="16"/>
      <c r="ARO8" s="16"/>
      <c r="ARP8" s="16"/>
      <c r="ARQ8" s="16"/>
      <c r="ARR8" s="16"/>
      <c r="ARS8" s="16"/>
      <c r="ART8" s="16"/>
      <c r="ARU8" s="16"/>
      <c r="ARV8" s="16"/>
      <c r="ARW8" s="16"/>
      <c r="ARX8" s="16"/>
      <c r="ARY8" s="16"/>
      <c r="ARZ8" s="16"/>
      <c r="ASA8" s="16"/>
      <c r="ASB8" s="16"/>
      <c r="ASC8" s="16"/>
      <c r="ASD8" s="16"/>
      <c r="ASE8" s="16"/>
      <c r="ASF8" s="16"/>
      <c r="ASG8" s="16"/>
      <c r="ASH8" s="16"/>
      <c r="ASI8" s="16"/>
      <c r="ASJ8" s="16"/>
      <c r="ASK8" s="16"/>
      <c r="ASL8" s="16"/>
      <c r="ASM8" s="16"/>
      <c r="ASN8" s="16"/>
      <c r="ASO8" s="16"/>
      <c r="ASP8" s="16"/>
      <c r="ASQ8" s="16"/>
      <c r="ASR8" s="16"/>
      <c r="ASS8" s="16"/>
      <c r="AST8" s="16"/>
      <c r="ASU8" s="16"/>
      <c r="ASV8" s="16"/>
      <c r="ASW8" s="16"/>
      <c r="ASX8" s="16"/>
      <c r="ASY8" s="16"/>
      <c r="ASZ8" s="16"/>
      <c r="ATA8" s="16"/>
      <c r="ATB8" s="16"/>
      <c r="ATC8" s="16"/>
      <c r="ATD8" s="16"/>
      <c r="ATE8" s="16"/>
      <c r="ATF8" s="16"/>
      <c r="ATG8" s="16"/>
      <c r="ATH8" s="16"/>
      <c r="ATI8" s="16"/>
      <c r="ATJ8" s="16"/>
      <c r="ATK8" s="16"/>
      <c r="ATL8" s="16"/>
      <c r="ATM8" s="16"/>
      <c r="ATN8" s="16"/>
      <c r="ATO8" s="16"/>
      <c r="ATP8" s="16"/>
      <c r="ATQ8" s="16"/>
      <c r="ATR8" s="16"/>
      <c r="ATS8" s="16"/>
      <c r="ATT8" s="16"/>
      <c r="ATU8" s="16"/>
      <c r="ATV8" s="16"/>
      <c r="ATW8" s="16"/>
      <c r="ATX8" s="16"/>
      <c r="ATY8" s="16"/>
      <c r="ATZ8" s="16"/>
      <c r="AUA8" s="16"/>
      <c r="AUB8" s="16"/>
      <c r="AUC8" s="16"/>
      <c r="AUD8" s="16"/>
      <c r="AUE8" s="16"/>
      <c r="AUF8" s="16"/>
      <c r="AUG8" s="16"/>
      <c r="AUH8" s="16"/>
      <c r="AUI8" s="16"/>
      <c r="AUJ8" s="16"/>
      <c r="AUK8" s="16"/>
      <c r="AUL8" s="16"/>
      <c r="AUM8" s="16"/>
      <c r="AUN8" s="16"/>
      <c r="AUO8" s="16"/>
      <c r="AUP8" s="16"/>
      <c r="AUQ8" s="16"/>
      <c r="AUR8" s="16"/>
      <c r="AUS8" s="16"/>
      <c r="AUT8" s="16"/>
      <c r="AUU8" s="16"/>
      <c r="AUV8" s="16"/>
      <c r="AUW8" s="16"/>
      <c r="AUX8" s="16"/>
      <c r="AUY8" s="16"/>
      <c r="AUZ8" s="16"/>
      <c r="AVA8" s="16"/>
      <c r="AVB8" s="16"/>
      <c r="AVC8" s="16"/>
      <c r="AVD8" s="16"/>
      <c r="AVE8" s="16"/>
      <c r="AVF8" s="16"/>
      <c r="AVG8" s="16"/>
      <c r="AVH8" s="16"/>
      <c r="AVI8" s="16"/>
      <c r="AVJ8" s="16"/>
      <c r="AVK8" s="16"/>
      <c r="AVL8" s="16"/>
      <c r="AVM8" s="16"/>
      <c r="AVN8" s="16"/>
      <c r="AVO8" s="16"/>
      <c r="AVP8" s="16"/>
      <c r="AVQ8" s="16"/>
      <c r="AVR8" s="16"/>
      <c r="AVS8" s="16"/>
      <c r="AVT8" s="16"/>
      <c r="AVU8" s="16"/>
      <c r="AVV8" s="16"/>
      <c r="AVW8" s="16"/>
      <c r="AVX8" s="16"/>
      <c r="AVY8" s="16"/>
      <c r="AVZ8" s="16"/>
      <c r="AWA8" s="16"/>
      <c r="AWB8" s="16"/>
      <c r="AWC8" s="16"/>
      <c r="AWD8" s="16"/>
      <c r="AWE8" s="16"/>
      <c r="AWF8" s="16"/>
      <c r="AWG8" s="16"/>
      <c r="AWH8" s="16"/>
      <c r="AWI8" s="16"/>
      <c r="AWJ8" s="16"/>
      <c r="AWK8" s="16"/>
      <c r="AWL8" s="16"/>
      <c r="AWM8" s="16"/>
      <c r="AWN8" s="16"/>
      <c r="AWO8" s="16"/>
      <c r="AWP8" s="16"/>
      <c r="AWQ8" s="16"/>
      <c r="AWR8" s="16"/>
      <c r="AWS8" s="16"/>
      <c r="AWT8" s="16"/>
      <c r="AWU8" s="16"/>
      <c r="AWV8" s="16"/>
      <c r="AWW8" s="16"/>
      <c r="AWX8" s="16"/>
      <c r="AWY8" s="16"/>
      <c r="AWZ8" s="16"/>
      <c r="AXA8" s="16"/>
      <c r="AXB8" s="16"/>
      <c r="AXC8" s="16"/>
      <c r="AXD8" s="16"/>
      <c r="AXE8" s="16"/>
      <c r="AXF8" s="16"/>
      <c r="AXG8" s="16"/>
      <c r="AXH8" s="16"/>
      <c r="AXI8" s="16"/>
      <c r="AXJ8" s="16"/>
      <c r="AXK8" s="16"/>
      <c r="AXL8" s="16"/>
      <c r="AXM8" s="16"/>
      <c r="AXN8" s="16"/>
      <c r="AXO8" s="16"/>
      <c r="AXP8" s="16"/>
      <c r="AXQ8" s="16"/>
      <c r="AXR8" s="16"/>
      <c r="AXS8" s="16"/>
      <c r="AXT8" s="16"/>
      <c r="AXU8" s="16"/>
      <c r="AXV8" s="16"/>
      <c r="AXW8" s="16"/>
      <c r="AXX8" s="16"/>
      <c r="AXY8" s="16"/>
      <c r="AXZ8" s="16"/>
      <c r="AYA8" s="16"/>
      <c r="AYB8" s="16"/>
      <c r="AYC8" s="16"/>
      <c r="AYD8" s="16"/>
      <c r="AYE8" s="16"/>
      <c r="AYF8" s="16"/>
      <c r="AYG8" s="16"/>
      <c r="AYH8" s="16"/>
      <c r="AYI8" s="16"/>
      <c r="AYJ8" s="16"/>
      <c r="AYK8" s="16"/>
      <c r="AYL8" s="16"/>
      <c r="AYM8" s="16"/>
      <c r="AYN8" s="16"/>
      <c r="AYO8" s="16"/>
      <c r="AYP8" s="16"/>
      <c r="AYQ8" s="16"/>
      <c r="AYR8" s="16"/>
      <c r="AYS8" s="16"/>
      <c r="AYT8" s="16"/>
      <c r="AYU8" s="16"/>
      <c r="AYV8" s="16"/>
      <c r="AYW8" s="16"/>
      <c r="AYX8" s="16"/>
      <c r="AYY8" s="16"/>
      <c r="AYZ8" s="16"/>
      <c r="AZA8" s="16"/>
      <c r="AZB8" s="16"/>
      <c r="AZC8" s="16"/>
      <c r="AZD8" s="16"/>
      <c r="AZE8" s="16"/>
      <c r="AZF8" s="16"/>
      <c r="AZG8" s="16"/>
      <c r="AZH8" s="16"/>
      <c r="AZI8" s="16"/>
      <c r="AZJ8" s="16"/>
      <c r="AZK8" s="16"/>
      <c r="AZL8" s="16"/>
      <c r="AZM8" s="16"/>
      <c r="AZN8" s="16"/>
      <c r="AZO8" s="16"/>
      <c r="AZP8" s="16"/>
      <c r="AZQ8" s="16"/>
      <c r="AZR8" s="16"/>
      <c r="AZS8" s="16"/>
      <c r="AZT8" s="16"/>
      <c r="AZU8" s="16"/>
      <c r="AZV8" s="16"/>
      <c r="AZW8" s="16"/>
      <c r="AZX8" s="16"/>
      <c r="AZY8" s="16"/>
      <c r="AZZ8" s="16"/>
      <c r="BAA8" s="16"/>
      <c r="BAB8" s="16"/>
      <c r="BAC8" s="16"/>
      <c r="BAD8" s="16"/>
      <c r="BAE8" s="16"/>
      <c r="BAF8" s="16"/>
      <c r="BAG8" s="16"/>
      <c r="BAH8" s="16"/>
      <c r="BAI8" s="16"/>
      <c r="BAJ8" s="16"/>
      <c r="BAK8" s="16"/>
      <c r="BAL8" s="16"/>
      <c r="BAM8" s="16"/>
      <c r="BAN8" s="16"/>
      <c r="BAO8" s="16"/>
      <c r="BAP8" s="16"/>
      <c r="BAQ8" s="16"/>
      <c r="BAR8" s="16"/>
      <c r="BAS8" s="16"/>
      <c r="BAT8" s="16"/>
      <c r="BAU8" s="16"/>
      <c r="BAV8" s="16"/>
      <c r="BAW8" s="16"/>
      <c r="BAX8" s="16"/>
      <c r="BAY8" s="16"/>
      <c r="BAZ8" s="16"/>
      <c r="BBA8" s="16"/>
      <c r="BBB8" s="16"/>
      <c r="BBC8" s="16"/>
      <c r="BBD8" s="16"/>
      <c r="BBE8" s="16"/>
      <c r="BBF8" s="16"/>
      <c r="BBG8" s="16"/>
      <c r="BBH8" s="16"/>
      <c r="BBI8" s="16"/>
      <c r="BBJ8" s="16"/>
      <c r="BBK8" s="16"/>
      <c r="BBL8" s="16"/>
      <c r="BBM8" s="16"/>
      <c r="BBN8" s="16"/>
      <c r="BBO8" s="16"/>
      <c r="BBP8" s="16"/>
      <c r="BBQ8" s="16"/>
      <c r="BBR8" s="16"/>
      <c r="BBS8" s="16"/>
      <c r="BBT8" s="16"/>
      <c r="BBU8" s="16"/>
      <c r="BBV8" s="16"/>
      <c r="BBW8" s="16"/>
      <c r="BBX8" s="16"/>
      <c r="BBY8" s="16"/>
      <c r="BBZ8" s="16"/>
      <c r="BCA8" s="16"/>
      <c r="BCB8" s="16"/>
      <c r="BCC8" s="16"/>
      <c r="BCD8" s="16"/>
      <c r="BCE8" s="16"/>
      <c r="BCF8" s="16"/>
      <c r="BCG8" s="16"/>
      <c r="BCH8" s="16"/>
      <c r="BCI8" s="16"/>
      <c r="BCJ8" s="16"/>
      <c r="BCK8" s="16"/>
      <c r="BCL8" s="16"/>
      <c r="BCM8" s="16"/>
      <c r="BCN8" s="16"/>
      <c r="BCO8" s="16"/>
      <c r="BCP8" s="16"/>
      <c r="BCQ8" s="16"/>
      <c r="BCR8" s="16"/>
      <c r="BCS8" s="16"/>
      <c r="BCT8" s="16"/>
      <c r="BCU8" s="16"/>
      <c r="BCV8" s="16"/>
      <c r="BCW8" s="16"/>
      <c r="BCX8" s="16"/>
      <c r="BCY8" s="16"/>
      <c r="BCZ8" s="16"/>
      <c r="BDA8" s="16"/>
      <c r="BDB8" s="16"/>
      <c r="BDC8" s="16"/>
      <c r="BDD8" s="16"/>
      <c r="BDE8" s="16"/>
      <c r="BDF8" s="16"/>
      <c r="BDG8" s="16"/>
      <c r="BDH8" s="16"/>
      <c r="BDI8" s="16"/>
      <c r="BDJ8" s="16"/>
      <c r="BDK8" s="16"/>
      <c r="BDL8" s="16"/>
      <c r="BDM8" s="16"/>
      <c r="BDN8" s="16"/>
      <c r="BDO8" s="16"/>
      <c r="BDP8" s="16"/>
      <c r="BDQ8" s="16"/>
      <c r="BDR8" s="16"/>
      <c r="BDS8" s="16"/>
      <c r="BDT8" s="16"/>
      <c r="BDU8" s="16"/>
      <c r="BDV8" s="16"/>
      <c r="BDW8" s="16"/>
      <c r="BDX8" s="16"/>
      <c r="BDY8" s="16"/>
      <c r="BDZ8" s="16"/>
      <c r="BEA8" s="16"/>
      <c r="BEB8" s="16"/>
      <c r="BEC8" s="16"/>
      <c r="BED8" s="16"/>
      <c r="BEE8" s="16"/>
      <c r="BEF8" s="16"/>
      <c r="BEG8" s="16"/>
      <c r="BEH8" s="16"/>
      <c r="BEI8" s="16"/>
      <c r="BEJ8" s="16"/>
      <c r="BEK8" s="16"/>
      <c r="BEL8" s="16"/>
      <c r="BEM8" s="16"/>
      <c r="BEN8" s="16"/>
      <c r="BEO8" s="16"/>
      <c r="BEP8" s="16"/>
      <c r="BEQ8" s="16"/>
      <c r="BER8" s="16"/>
      <c r="BES8" s="16"/>
      <c r="BET8" s="16"/>
      <c r="BEU8" s="16"/>
      <c r="BEV8" s="16"/>
      <c r="BEW8" s="16"/>
      <c r="BEX8" s="16"/>
      <c r="BEY8" s="16"/>
      <c r="BEZ8" s="16"/>
      <c r="BFA8" s="16"/>
      <c r="BFB8" s="16"/>
      <c r="BFC8" s="16"/>
      <c r="BFD8" s="16"/>
      <c r="BFE8" s="16"/>
      <c r="BFF8" s="16"/>
      <c r="BFG8" s="16"/>
      <c r="BFH8" s="16"/>
      <c r="BFI8" s="16"/>
      <c r="BFJ8" s="16"/>
      <c r="BFK8" s="16"/>
      <c r="BFL8" s="16"/>
      <c r="BFM8" s="16"/>
      <c r="BFN8" s="16"/>
      <c r="BFO8" s="16"/>
      <c r="BFP8" s="16"/>
      <c r="BFQ8" s="16"/>
      <c r="BFR8" s="16"/>
      <c r="BFS8" s="16"/>
      <c r="BFT8" s="16"/>
      <c r="BFU8" s="16"/>
      <c r="BFV8" s="16"/>
      <c r="BFW8" s="16"/>
      <c r="BFX8" s="16"/>
      <c r="BFY8" s="16"/>
      <c r="BFZ8" s="16"/>
      <c r="BGA8" s="16"/>
      <c r="BGB8" s="16"/>
      <c r="BGC8" s="16"/>
      <c r="BGD8" s="16"/>
      <c r="BGE8" s="16"/>
      <c r="BGF8" s="16"/>
      <c r="BGG8" s="16"/>
      <c r="BGH8" s="16"/>
      <c r="BGI8" s="16"/>
      <c r="BGJ8" s="16"/>
      <c r="BGK8" s="16"/>
      <c r="BGL8" s="16"/>
      <c r="BGM8" s="16"/>
      <c r="BGN8" s="16"/>
      <c r="BGO8" s="16"/>
      <c r="BGP8" s="16"/>
      <c r="BGQ8" s="16"/>
      <c r="BGR8" s="16"/>
      <c r="BGS8" s="16"/>
      <c r="BGT8" s="16"/>
      <c r="BGU8" s="16"/>
      <c r="BGV8" s="16"/>
      <c r="BGW8" s="16"/>
      <c r="BGX8" s="16"/>
      <c r="BGY8" s="16"/>
      <c r="BGZ8" s="16"/>
      <c r="BHA8" s="16"/>
      <c r="BHB8" s="16"/>
      <c r="BHC8" s="16"/>
      <c r="BHD8" s="16"/>
      <c r="BHE8" s="16"/>
      <c r="BHF8" s="16"/>
      <c r="BHG8" s="16"/>
      <c r="BHH8" s="16"/>
      <c r="BHI8" s="16"/>
      <c r="BHJ8" s="16"/>
      <c r="BHK8" s="16"/>
      <c r="BHL8" s="16"/>
      <c r="BHM8" s="16"/>
      <c r="BHN8" s="16"/>
      <c r="BHO8" s="16"/>
      <c r="BHP8" s="16"/>
      <c r="BHQ8" s="16"/>
      <c r="BHR8" s="16"/>
      <c r="BHS8" s="16"/>
      <c r="BHT8" s="16"/>
      <c r="BHU8" s="16"/>
      <c r="BHV8" s="16"/>
      <c r="BHW8" s="16"/>
      <c r="BHX8" s="16"/>
      <c r="BHY8" s="16"/>
      <c r="BHZ8" s="16"/>
      <c r="BIA8" s="16"/>
      <c r="BIB8" s="16"/>
      <c r="BIC8" s="16"/>
      <c r="BID8" s="16"/>
      <c r="BIE8" s="16"/>
      <c r="BIF8" s="16"/>
      <c r="BIG8" s="16"/>
      <c r="BIH8" s="16"/>
      <c r="BII8" s="16"/>
      <c r="BIJ8" s="16"/>
      <c r="BIK8" s="16"/>
      <c r="BIL8" s="16"/>
      <c r="BIM8" s="16"/>
      <c r="BIN8" s="16"/>
      <c r="BIO8" s="16"/>
      <c r="BIP8" s="16"/>
      <c r="BIQ8" s="16"/>
      <c r="BIR8" s="16"/>
      <c r="BIS8" s="16"/>
      <c r="BIT8" s="16"/>
      <c r="BIU8" s="16"/>
      <c r="BIV8" s="16"/>
      <c r="BIW8" s="16"/>
      <c r="BIX8" s="16"/>
      <c r="BIY8" s="16"/>
      <c r="BIZ8" s="16"/>
      <c r="BJA8" s="16"/>
      <c r="BJB8" s="16"/>
      <c r="BJC8" s="16"/>
      <c r="BJD8" s="16"/>
      <c r="BJE8" s="16"/>
      <c r="BJF8" s="16"/>
      <c r="BJG8" s="16"/>
      <c r="BJH8" s="16"/>
      <c r="BJI8" s="16"/>
      <c r="BJJ8" s="16"/>
      <c r="BJK8" s="16"/>
      <c r="BJL8" s="16"/>
      <c r="BJM8" s="16"/>
      <c r="BJN8" s="16"/>
      <c r="BJO8" s="16"/>
      <c r="BJP8" s="16"/>
      <c r="BJQ8" s="16"/>
      <c r="BJR8" s="16"/>
      <c r="BJS8" s="16"/>
      <c r="BJT8" s="16"/>
      <c r="BJU8" s="16"/>
      <c r="BJV8" s="16"/>
      <c r="BJW8" s="16"/>
      <c r="BJX8" s="16"/>
      <c r="BJY8" s="16"/>
      <c r="BJZ8" s="16"/>
      <c r="BKA8" s="16"/>
      <c r="BKB8" s="16"/>
      <c r="BKC8" s="16"/>
      <c r="BKD8" s="16"/>
      <c r="BKE8" s="16"/>
      <c r="BKF8" s="16"/>
      <c r="BKG8" s="16"/>
      <c r="BKH8" s="16"/>
      <c r="BKI8" s="16"/>
      <c r="BKJ8" s="16"/>
      <c r="BKK8" s="16"/>
      <c r="BKL8" s="16"/>
      <c r="BKM8" s="16"/>
      <c r="BKN8" s="16"/>
      <c r="BKO8" s="16"/>
      <c r="BKP8" s="16"/>
      <c r="BKQ8" s="16"/>
      <c r="BKR8" s="16"/>
      <c r="BKS8" s="16"/>
      <c r="BKT8" s="16"/>
      <c r="BKU8" s="16"/>
      <c r="BKV8" s="16"/>
      <c r="BKW8" s="16"/>
      <c r="BKX8" s="16"/>
      <c r="BKY8" s="16"/>
      <c r="BKZ8" s="16"/>
      <c r="BLA8" s="16"/>
      <c r="BLB8" s="16"/>
      <c r="BLC8" s="16"/>
      <c r="BLD8" s="16"/>
      <c r="BLE8" s="16"/>
      <c r="BLF8" s="16"/>
      <c r="BLG8" s="16"/>
      <c r="BLH8" s="16"/>
      <c r="BLI8" s="16"/>
      <c r="BLJ8" s="16"/>
      <c r="BLK8" s="16"/>
      <c r="BLL8" s="16"/>
      <c r="BLM8" s="16"/>
      <c r="BLN8" s="16"/>
      <c r="BLO8" s="16"/>
      <c r="BLP8" s="16"/>
      <c r="BLQ8" s="16"/>
      <c r="BLR8" s="16"/>
      <c r="BLS8" s="16"/>
      <c r="BLT8" s="16"/>
      <c r="BLU8" s="16"/>
      <c r="BLV8" s="16"/>
      <c r="BLW8" s="16"/>
      <c r="BLX8" s="16"/>
      <c r="BLY8" s="16"/>
      <c r="BLZ8" s="16"/>
      <c r="BMA8" s="16"/>
      <c r="BMB8" s="16"/>
      <c r="BMC8" s="16"/>
      <c r="BMD8" s="16"/>
      <c r="BME8" s="16"/>
      <c r="BMF8" s="16"/>
      <c r="BMG8" s="16"/>
      <c r="BMH8" s="16"/>
      <c r="BMI8" s="16"/>
      <c r="BMJ8" s="16"/>
      <c r="BMK8" s="16"/>
      <c r="BML8" s="16"/>
      <c r="BMM8" s="16"/>
      <c r="BMN8" s="16"/>
      <c r="BMO8" s="16"/>
      <c r="BMP8" s="16"/>
      <c r="BMQ8" s="16"/>
      <c r="BMR8" s="16"/>
      <c r="BMS8" s="16"/>
      <c r="BMT8" s="16"/>
      <c r="BMU8" s="16"/>
      <c r="BMV8" s="16"/>
      <c r="BMW8" s="16"/>
      <c r="BMX8" s="16"/>
      <c r="BMY8" s="16"/>
      <c r="BMZ8" s="16"/>
      <c r="BNA8" s="16"/>
      <c r="BNB8" s="16"/>
      <c r="BNC8" s="16"/>
      <c r="BND8" s="16"/>
      <c r="BNE8" s="16"/>
      <c r="BNF8" s="16"/>
      <c r="BNG8" s="16"/>
      <c r="BNH8" s="16"/>
      <c r="BNI8" s="16"/>
      <c r="BNJ8" s="16"/>
      <c r="BNK8" s="16"/>
      <c r="BNL8" s="16"/>
      <c r="BNM8" s="16"/>
      <c r="BNN8" s="16"/>
      <c r="BNO8" s="16"/>
      <c r="BNP8" s="16"/>
      <c r="BNQ8" s="16"/>
      <c r="BNR8" s="16"/>
      <c r="BNS8" s="16"/>
      <c r="BNT8" s="16"/>
      <c r="BNU8" s="16"/>
      <c r="BNV8" s="16"/>
      <c r="BNW8" s="16"/>
      <c r="BNX8" s="16"/>
      <c r="BNY8" s="16"/>
      <c r="BNZ8" s="16"/>
      <c r="BOA8" s="16"/>
      <c r="BOB8" s="16"/>
      <c r="BOC8" s="16"/>
      <c r="BOD8" s="16"/>
      <c r="BOE8" s="16"/>
      <c r="BOF8" s="16"/>
      <c r="BOG8" s="16"/>
      <c r="BOH8" s="16"/>
      <c r="BOI8" s="16"/>
      <c r="BOJ8" s="16"/>
      <c r="BOK8" s="16"/>
      <c r="BOL8" s="16"/>
      <c r="BOM8" s="16"/>
      <c r="BON8" s="16"/>
      <c r="BOO8" s="16"/>
      <c r="BOP8" s="16"/>
      <c r="BOQ8" s="16"/>
      <c r="BOR8" s="16"/>
      <c r="BOS8" s="16"/>
      <c r="BOT8" s="16"/>
      <c r="BOU8" s="16"/>
      <c r="BOV8" s="16"/>
      <c r="BOW8" s="16"/>
      <c r="BOX8" s="16"/>
      <c r="BOY8" s="16"/>
      <c r="BOZ8" s="16"/>
      <c r="BPA8" s="16"/>
      <c r="BPB8" s="16"/>
      <c r="BPC8" s="16"/>
      <c r="BPD8" s="16"/>
      <c r="BPE8" s="16"/>
      <c r="BPF8" s="16"/>
      <c r="BPG8" s="16"/>
      <c r="BPH8" s="16"/>
      <c r="BPI8" s="16"/>
      <c r="BPJ8" s="16"/>
      <c r="BPK8" s="16"/>
      <c r="BPL8" s="16"/>
      <c r="BPM8" s="16"/>
      <c r="BPN8" s="16"/>
      <c r="BPO8" s="16"/>
      <c r="BPP8" s="16"/>
      <c r="BPQ8" s="16"/>
      <c r="BPR8" s="16"/>
      <c r="BPS8" s="16"/>
      <c r="BPT8" s="16"/>
      <c r="BPU8" s="16"/>
      <c r="BPV8" s="16"/>
      <c r="BPW8" s="16"/>
      <c r="BPX8" s="16"/>
      <c r="BPY8" s="16"/>
      <c r="BPZ8" s="16"/>
      <c r="BQA8" s="16"/>
      <c r="BQB8" s="16"/>
      <c r="BQC8" s="16"/>
      <c r="BQD8" s="16"/>
      <c r="BQE8" s="16"/>
      <c r="BQF8" s="16"/>
      <c r="BQG8" s="16"/>
      <c r="BQH8" s="16"/>
      <c r="BQI8" s="16"/>
      <c r="BQJ8" s="16"/>
      <c r="BQK8" s="16"/>
      <c r="BQL8" s="16"/>
      <c r="BQM8" s="16"/>
      <c r="BQN8" s="16"/>
      <c r="BQO8" s="16"/>
      <c r="BQP8" s="16"/>
      <c r="BQQ8" s="16"/>
      <c r="BQR8" s="16"/>
      <c r="BQS8" s="16"/>
      <c r="BQT8" s="16"/>
      <c r="BQU8" s="16"/>
      <c r="BQV8" s="16"/>
      <c r="BQW8" s="16"/>
      <c r="BQX8" s="16"/>
      <c r="BQY8" s="16"/>
      <c r="BQZ8" s="16"/>
      <c r="BRA8" s="16"/>
      <c r="BRB8" s="16"/>
      <c r="BRC8" s="16"/>
      <c r="BRD8" s="16"/>
      <c r="BRE8" s="16"/>
      <c r="BRF8" s="16"/>
      <c r="BRG8" s="16"/>
      <c r="BRH8" s="16"/>
      <c r="BRI8" s="16"/>
      <c r="BRJ8" s="16"/>
      <c r="BRK8" s="16"/>
      <c r="BRL8" s="16"/>
      <c r="BRM8" s="16"/>
      <c r="BRN8" s="16"/>
      <c r="BRO8" s="16"/>
      <c r="BRP8" s="16"/>
      <c r="BRQ8" s="16"/>
      <c r="BRR8" s="16"/>
      <c r="BRS8" s="16"/>
      <c r="BRT8" s="16"/>
      <c r="BRU8" s="16"/>
      <c r="BRV8" s="16"/>
      <c r="BRW8" s="16"/>
      <c r="BRX8" s="16"/>
      <c r="BRY8" s="16"/>
      <c r="BRZ8" s="16"/>
      <c r="BSA8" s="16"/>
      <c r="BSB8" s="16"/>
      <c r="BSC8" s="16"/>
      <c r="BSD8" s="16"/>
      <c r="BSE8" s="16"/>
      <c r="BSF8" s="16"/>
      <c r="BSG8" s="16"/>
      <c r="BSH8" s="16"/>
      <c r="BSI8" s="16"/>
      <c r="BSJ8" s="16"/>
      <c r="BSK8" s="16"/>
      <c r="BSL8" s="16"/>
      <c r="BSM8" s="16"/>
      <c r="BSN8" s="16"/>
      <c r="BSO8" s="16"/>
      <c r="BSP8" s="16"/>
      <c r="BSQ8" s="16"/>
      <c r="BSR8" s="16"/>
      <c r="BSS8" s="16"/>
      <c r="BST8" s="16"/>
      <c r="BSU8" s="16"/>
      <c r="BSV8" s="16"/>
      <c r="BSW8" s="16"/>
      <c r="BSX8" s="16"/>
      <c r="BSY8" s="16"/>
      <c r="BSZ8" s="16"/>
      <c r="BTA8" s="16"/>
      <c r="BTB8" s="16"/>
      <c r="BTC8" s="16"/>
      <c r="BTD8" s="16"/>
      <c r="BTE8" s="16"/>
      <c r="BTF8" s="16"/>
      <c r="BTG8" s="16"/>
      <c r="BTH8" s="16"/>
      <c r="BTI8" s="16"/>
      <c r="BTJ8" s="16"/>
      <c r="BTK8" s="16"/>
      <c r="BTL8" s="16"/>
      <c r="BTM8" s="16"/>
      <c r="BTN8" s="16"/>
      <c r="BTO8" s="16"/>
      <c r="BTP8" s="16"/>
      <c r="BTQ8" s="16"/>
      <c r="BTR8" s="16"/>
      <c r="BTS8" s="16"/>
      <c r="BTT8" s="16"/>
      <c r="BTU8" s="16"/>
      <c r="BTV8" s="16"/>
      <c r="BTW8" s="16"/>
      <c r="BTX8" s="16"/>
      <c r="BTY8" s="16"/>
      <c r="BTZ8" s="16"/>
      <c r="BUA8" s="16"/>
      <c r="BUB8" s="16"/>
      <c r="BUC8" s="16"/>
      <c r="BUD8" s="16"/>
      <c r="BUE8" s="16"/>
      <c r="BUF8" s="16"/>
      <c r="BUG8" s="16"/>
      <c r="BUH8" s="16"/>
      <c r="BUI8" s="16"/>
      <c r="BUJ8" s="16"/>
      <c r="BUK8" s="16"/>
      <c r="BUL8" s="16"/>
      <c r="BUM8" s="16"/>
      <c r="BUN8" s="16"/>
      <c r="BUO8" s="16"/>
      <c r="BUP8" s="16"/>
      <c r="BUQ8" s="16"/>
      <c r="BUR8" s="16"/>
      <c r="BUS8" s="16"/>
      <c r="BUT8" s="16"/>
      <c r="BUU8" s="16"/>
      <c r="BUV8" s="16"/>
      <c r="BUW8" s="16"/>
      <c r="BUX8" s="16"/>
      <c r="BUY8" s="16"/>
      <c r="BUZ8" s="16"/>
      <c r="BVA8" s="16"/>
      <c r="BVB8" s="16"/>
      <c r="BVC8" s="16"/>
      <c r="BVD8" s="16"/>
      <c r="BVE8" s="16"/>
      <c r="BVF8" s="16"/>
      <c r="BVG8" s="16"/>
      <c r="BVH8" s="16"/>
      <c r="BVI8" s="16"/>
      <c r="BVJ8" s="16"/>
      <c r="BVK8" s="16"/>
      <c r="BVL8" s="16"/>
      <c r="BVM8" s="16"/>
      <c r="BVN8" s="16"/>
      <c r="BVO8" s="16"/>
      <c r="BVP8" s="16"/>
      <c r="BVQ8" s="16"/>
      <c r="BVR8" s="16"/>
      <c r="BVS8" s="16"/>
      <c r="BVT8" s="16"/>
      <c r="BVU8" s="16"/>
      <c r="BVV8" s="16"/>
      <c r="BVW8" s="16"/>
      <c r="BVX8" s="16"/>
      <c r="BVY8" s="16"/>
      <c r="BVZ8" s="16"/>
      <c r="BWA8" s="16"/>
      <c r="BWB8" s="16"/>
      <c r="BWC8" s="16"/>
      <c r="BWD8" s="16"/>
      <c r="BWE8" s="16"/>
      <c r="BWF8" s="16"/>
      <c r="BWG8" s="16"/>
      <c r="BWH8" s="16"/>
      <c r="BWI8" s="16"/>
      <c r="BWJ8" s="16"/>
      <c r="BWK8" s="16"/>
      <c r="BWL8" s="16"/>
      <c r="BWM8" s="16"/>
      <c r="BWN8" s="16"/>
      <c r="BWO8" s="16"/>
      <c r="BWP8" s="16"/>
      <c r="BWQ8" s="16"/>
      <c r="BWR8" s="16"/>
      <c r="BWS8" s="16"/>
      <c r="BWT8" s="16"/>
      <c r="BWU8" s="16"/>
      <c r="BWV8" s="16"/>
      <c r="BWW8" s="16"/>
      <c r="BWX8" s="16"/>
      <c r="BWY8" s="16"/>
      <c r="BWZ8" s="16"/>
      <c r="BXA8" s="16"/>
      <c r="BXB8" s="16"/>
      <c r="BXC8" s="16"/>
      <c r="BXD8" s="16"/>
      <c r="BXE8" s="16"/>
      <c r="BXF8" s="16"/>
      <c r="BXG8" s="16"/>
      <c r="BXH8" s="16"/>
      <c r="BXI8" s="16"/>
      <c r="BXJ8" s="16"/>
      <c r="BXK8" s="16"/>
      <c r="BXL8" s="16"/>
      <c r="BXM8" s="16"/>
      <c r="BXN8" s="16"/>
      <c r="BXO8" s="16"/>
      <c r="BXP8" s="16"/>
      <c r="BXQ8" s="16"/>
      <c r="BXR8" s="16"/>
      <c r="BXS8" s="16"/>
      <c r="BXT8" s="16"/>
      <c r="BXU8" s="16"/>
      <c r="BXV8" s="16"/>
      <c r="BXW8" s="16"/>
      <c r="BXX8" s="16"/>
      <c r="BXY8" s="16"/>
      <c r="BXZ8" s="16"/>
      <c r="BYA8" s="16"/>
      <c r="BYB8" s="16"/>
      <c r="BYC8" s="16"/>
      <c r="BYD8" s="16"/>
      <c r="BYE8" s="16"/>
      <c r="BYF8" s="16"/>
      <c r="BYG8" s="16"/>
      <c r="BYH8" s="16"/>
      <c r="BYI8" s="16"/>
      <c r="BYJ8" s="16"/>
      <c r="BYK8" s="16"/>
      <c r="BYL8" s="16"/>
      <c r="BYM8" s="16"/>
      <c r="BYN8" s="16"/>
      <c r="BYO8" s="16"/>
      <c r="BYP8" s="16"/>
      <c r="BYQ8" s="16"/>
      <c r="BYR8" s="16"/>
      <c r="BYS8" s="16"/>
      <c r="BYT8" s="16"/>
      <c r="BYU8" s="16"/>
      <c r="BYV8" s="16"/>
      <c r="BYW8" s="16"/>
      <c r="BYX8" s="16"/>
      <c r="BYY8" s="16"/>
      <c r="BYZ8" s="16"/>
      <c r="BZA8" s="16"/>
      <c r="BZB8" s="16"/>
      <c r="BZC8" s="16"/>
      <c r="BZD8" s="16"/>
      <c r="BZE8" s="16"/>
      <c r="BZF8" s="16"/>
      <c r="BZG8" s="16"/>
      <c r="BZH8" s="16"/>
      <c r="BZI8" s="16"/>
      <c r="BZJ8" s="16"/>
      <c r="BZK8" s="16"/>
      <c r="BZL8" s="16"/>
      <c r="BZM8" s="16"/>
      <c r="BZN8" s="16"/>
      <c r="BZO8" s="16"/>
      <c r="BZP8" s="16"/>
      <c r="BZQ8" s="16"/>
      <c r="BZR8" s="16"/>
      <c r="BZS8" s="16"/>
      <c r="BZT8" s="16"/>
      <c r="BZU8" s="16"/>
      <c r="BZV8" s="16"/>
      <c r="BZW8" s="16"/>
      <c r="BZX8" s="16"/>
      <c r="BZY8" s="16"/>
      <c r="BZZ8" s="16"/>
      <c r="CAA8" s="16"/>
      <c r="CAB8" s="16"/>
      <c r="CAC8" s="16"/>
      <c r="CAD8" s="16"/>
      <c r="CAE8" s="16"/>
      <c r="CAF8" s="16"/>
      <c r="CAG8" s="16"/>
      <c r="CAH8" s="16"/>
      <c r="CAI8" s="16"/>
      <c r="CAJ8" s="16"/>
      <c r="CAK8" s="16"/>
      <c r="CAL8" s="16"/>
      <c r="CAM8" s="16"/>
      <c r="CAN8" s="16"/>
      <c r="CAO8" s="16"/>
      <c r="CAP8" s="16"/>
      <c r="CAQ8" s="16"/>
      <c r="CAR8" s="16"/>
      <c r="CAS8" s="16"/>
      <c r="CAT8" s="16"/>
      <c r="CAU8" s="16"/>
      <c r="CAV8" s="16"/>
      <c r="CAW8" s="16"/>
      <c r="CAX8" s="16"/>
      <c r="CAY8" s="16"/>
      <c r="CAZ8" s="16"/>
      <c r="CBA8" s="16"/>
      <c r="CBB8" s="16"/>
      <c r="CBC8" s="16"/>
      <c r="CBD8" s="16"/>
      <c r="CBE8" s="16"/>
      <c r="CBF8" s="16"/>
      <c r="CBG8" s="16"/>
      <c r="CBH8" s="16"/>
      <c r="CBI8" s="16"/>
      <c r="CBJ8" s="16"/>
      <c r="CBK8" s="16"/>
      <c r="CBL8" s="16"/>
      <c r="CBM8" s="16"/>
      <c r="CBN8" s="16"/>
      <c r="CBO8" s="16"/>
      <c r="CBP8" s="16"/>
      <c r="CBQ8" s="16"/>
      <c r="CBR8" s="16"/>
      <c r="CBS8" s="16"/>
      <c r="CBT8" s="16"/>
      <c r="CBU8" s="16"/>
      <c r="CBV8" s="16"/>
      <c r="CBW8" s="16"/>
      <c r="CBX8" s="16"/>
      <c r="CBY8" s="16"/>
      <c r="CBZ8" s="16"/>
      <c r="CCA8" s="16"/>
      <c r="CCB8" s="16"/>
      <c r="CCC8" s="16"/>
      <c r="CCD8" s="16"/>
      <c r="CCE8" s="16"/>
      <c r="CCF8" s="16"/>
      <c r="CCG8" s="16"/>
      <c r="CCH8" s="16"/>
      <c r="CCI8" s="16"/>
      <c r="CCJ8" s="16"/>
      <c r="CCK8" s="16"/>
      <c r="CCL8" s="16"/>
      <c r="CCM8" s="16"/>
      <c r="CCN8" s="16"/>
      <c r="CCO8" s="16"/>
      <c r="CCP8" s="16"/>
      <c r="CCQ8" s="16"/>
      <c r="CCR8" s="16"/>
      <c r="CCS8" s="16"/>
      <c r="CCT8" s="16"/>
      <c r="CCU8" s="16"/>
      <c r="CCV8" s="16"/>
      <c r="CCW8" s="16"/>
      <c r="CCX8" s="16"/>
      <c r="CCY8" s="16"/>
      <c r="CCZ8" s="16"/>
      <c r="CDA8" s="16"/>
      <c r="CDB8" s="16"/>
      <c r="CDC8" s="16"/>
      <c r="CDD8" s="16"/>
      <c r="CDE8" s="16"/>
      <c r="CDF8" s="16"/>
      <c r="CDG8" s="16"/>
      <c r="CDH8" s="16"/>
      <c r="CDI8" s="16"/>
      <c r="CDJ8" s="16"/>
      <c r="CDK8" s="16"/>
      <c r="CDL8" s="16"/>
      <c r="CDM8" s="16"/>
      <c r="CDN8" s="16"/>
      <c r="CDO8" s="16"/>
      <c r="CDP8" s="16"/>
      <c r="CDQ8" s="16"/>
      <c r="CDR8" s="16"/>
      <c r="CDS8" s="16"/>
      <c r="CDT8" s="16"/>
      <c r="CDU8" s="16"/>
      <c r="CDV8" s="16"/>
      <c r="CDW8" s="16"/>
      <c r="CDX8" s="16"/>
      <c r="CDY8" s="16"/>
      <c r="CDZ8" s="16"/>
      <c r="CEA8" s="16"/>
      <c r="CEB8" s="16"/>
      <c r="CEC8" s="16"/>
      <c r="CED8" s="16"/>
      <c r="CEE8" s="16"/>
      <c r="CEF8" s="16"/>
      <c r="CEG8" s="16"/>
      <c r="CEH8" s="16"/>
      <c r="CEI8" s="16"/>
      <c r="CEJ8" s="16"/>
      <c r="CEK8" s="16"/>
      <c r="CEL8" s="16"/>
      <c r="CEM8" s="16"/>
      <c r="CEN8" s="16"/>
      <c r="CEO8" s="16"/>
      <c r="CEP8" s="16"/>
      <c r="CEQ8" s="16"/>
      <c r="CER8" s="16"/>
      <c r="CES8" s="16"/>
      <c r="CET8" s="16"/>
      <c r="CEU8" s="16"/>
      <c r="CEV8" s="16"/>
      <c r="CEW8" s="16"/>
      <c r="CEX8" s="16"/>
      <c r="CEY8" s="16"/>
      <c r="CEZ8" s="16"/>
      <c r="CFA8" s="16"/>
      <c r="CFB8" s="16"/>
      <c r="CFC8" s="16"/>
      <c r="CFD8" s="16"/>
      <c r="CFE8" s="16"/>
      <c r="CFF8" s="16"/>
      <c r="CFG8" s="16"/>
      <c r="CFH8" s="16"/>
      <c r="CFI8" s="16"/>
      <c r="CFJ8" s="16"/>
      <c r="CFK8" s="16"/>
      <c r="CFL8" s="16"/>
      <c r="CFM8" s="16"/>
      <c r="CFN8" s="16"/>
      <c r="CFO8" s="16"/>
      <c r="CFP8" s="16"/>
      <c r="CFQ8" s="16"/>
      <c r="CFR8" s="16"/>
      <c r="CFS8" s="16"/>
      <c r="CFT8" s="16"/>
      <c r="CFU8" s="16"/>
      <c r="CFV8" s="16"/>
      <c r="CFW8" s="16"/>
      <c r="CFX8" s="16"/>
      <c r="CFY8" s="16"/>
      <c r="CFZ8" s="16"/>
      <c r="CGA8" s="16"/>
      <c r="CGB8" s="16"/>
      <c r="CGC8" s="16"/>
      <c r="CGD8" s="16"/>
      <c r="CGE8" s="16"/>
      <c r="CGF8" s="16"/>
      <c r="CGG8" s="16"/>
      <c r="CGH8" s="16"/>
      <c r="CGI8" s="16"/>
      <c r="CGJ8" s="16"/>
      <c r="CGK8" s="16"/>
      <c r="CGL8" s="16"/>
      <c r="CGM8" s="16"/>
      <c r="CGN8" s="16"/>
      <c r="CGO8" s="16"/>
      <c r="CGP8" s="16"/>
      <c r="CGQ8" s="16"/>
      <c r="CGR8" s="16"/>
      <c r="CGS8" s="16"/>
      <c r="CGT8" s="16"/>
      <c r="CGU8" s="16"/>
      <c r="CGV8" s="16"/>
      <c r="CGW8" s="16"/>
      <c r="CGX8" s="16"/>
      <c r="CGY8" s="16"/>
      <c r="CGZ8" s="16"/>
      <c r="CHA8" s="16"/>
      <c r="CHB8" s="16"/>
      <c r="CHC8" s="16"/>
      <c r="CHD8" s="16"/>
      <c r="CHE8" s="16"/>
      <c r="CHF8" s="16"/>
      <c r="CHG8" s="16"/>
      <c r="CHH8" s="16"/>
      <c r="CHI8" s="16"/>
      <c r="CHJ8" s="16"/>
      <c r="CHK8" s="16"/>
      <c r="CHL8" s="16"/>
      <c r="CHM8" s="16"/>
      <c r="CHN8" s="16"/>
      <c r="CHO8" s="16"/>
      <c r="CHP8" s="16"/>
      <c r="CHQ8" s="16"/>
      <c r="CHR8" s="16"/>
      <c r="CHS8" s="16"/>
      <c r="CHT8" s="16"/>
      <c r="CHU8" s="16"/>
      <c r="CHV8" s="16"/>
      <c r="CHW8" s="16"/>
      <c r="CHX8" s="16"/>
      <c r="CHY8" s="16"/>
      <c r="CHZ8" s="16"/>
      <c r="CIA8" s="16"/>
      <c r="CIB8" s="16"/>
      <c r="CIC8" s="16"/>
      <c r="CID8" s="16"/>
      <c r="CIE8" s="16"/>
      <c r="CIF8" s="16"/>
      <c r="CIG8" s="16"/>
      <c r="CIH8" s="16"/>
      <c r="CII8" s="16"/>
      <c r="CIJ8" s="16"/>
      <c r="CIK8" s="16"/>
      <c r="CIL8" s="16"/>
      <c r="CIM8" s="16"/>
      <c r="CIN8" s="16"/>
      <c r="CIO8" s="16"/>
      <c r="CIP8" s="16"/>
      <c r="CIQ8" s="16"/>
      <c r="CIR8" s="16"/>
      <c r="CIS8" s="16"/>
      <c r="CIT8" s="16"/>
      <c r="CIU8" s="16"/>
      <c r="CIV8" s="16"/>
      <c r="CIW8" s="16"/>
      <c r="CIX8" s="16"/>
      <c r="CIY8" s="16"/>
      <c r="CIZ8" s="16"/>
      <c r="CJA8" s="16"/>
      <c r="CJB8" s="16"/>
      <c r="CJC8" s="16"/>
      <c r="CJD8" s="16"/>
      <c r="CJE8" s="16"/>
      <c r="CJF8" s="16"/>
      <c r="CJG8" s="16"/>
      <c r="CJH8" s="16"/>
      <c r="CJI8" s="16"/>
      <c r="CJJ8" s="16"/>
      <c r="CJK8" s="16"/>
      <c r="CJL8" s="16"/>
      <c r="CJM8" s="16"/>
      <c r="CJN8" s="16"/>
      <c r="CJO8" s="16"/>
      <c r="CJP8" s="16"/>
      <c r="CJQ8" s="16"/>
      <c r="CJR8" s="16"/>
      <c r="CJS8" s="16"/>
      <c r="CJT8" s="16"/>
      <c r="CJU8" s="16"/>
      <c r="CJV8" s="16"/>
      <c r="CJW8" s="16"/>
      <c r="CJX8" s="16"/>
      <c r="CJY8" s="16"/>
      <c r="CJZ8" s="16"/>
      <c r="CKA8" s="16"/>
      <c r="CKB8" s="16"/>
      <c r="CKC8" s="16"/>
      <c r="CKD8" s="16"/>
      <c r="CKE8" s="16"/>
      <c r="CKF8" s="16"/>
      <c r="CKG8" s="16"/>
      <c r="CKH8" s="16"/>
      <c r="CKI8" s="16"/>
      <c r="CKJ8" s="16"/>
      <c r="CKK8" s="16"/>
      <c r="CKL8" s="16"/>
      <c r="CKM8" s="16"/>
      <c r="CKN8" s="16"/>
      <c r="CKO8" s="16"/>
      <c r="CKP8" s="16"/>
      <c r="CKQ8" s="16"/>
      <c r="CKR8" s="16"/>
      <c r="CKS8" s="16"/>
      <c r="CKT8" s="16"/>
      <c r="CKU8" s="16"/>
      <c r="CKV8" s="16"/>
      <c r="CKW8" s="16"/>
      <c r="CKX8" s="16"/>
      <c r="CKY8" s="16"/>
      <c r="CKZ8" s="16"/>
      <c r="CLA8" s="16"/>
      <c r="CLB8" s="16"/>
      <c r="CLC8" s="16"/>
      <c r="CLD8" s="16"/>
      <c r="CLE8" s="16"/>
      <c r="CLF8" s="16"/>
      <c r="CLG8" s="16"/>
      <c r="CLH8" s="16"/>
      <c r="CLI8" s="16"/>
      <c r="CLJ8" s="16"/>
      <c r="CLK8" s="16"/>
      <c r="CLL8" s="16"/>
      <c r="CLM8" s="16"/>
      <c r="CLN8" s="16"/>
      <c r="CLO8" s="16"/>
      <c r="CLP8" s="16"/>
      <c r="CLQ8" s="16"/>
      <c r="CLR8" s="16"/>
      <c r="CLS8" s="16"/>
      <c r="CLT8" s="16"/>
      <c r="CLU8" s="16"/>
      <c r="CLV8" s="16"/>
      <c r="CLW8" s="16"/>
      <c r="CLX8" s="16"/>
      <c r="CLY8" s="16"/>
      <c r="CLZ8" s="16"/>
      <c r="CMA8" s="16"/>
      <c r="CMB8" s="16"/>
      <c r="CMC8" s="16"/>
      <c r="CMD8" s="16"/>
      <c r="CME8" s="16"/>
      <c r="CMF8" s="16"/>
      <c r="CMG8" s="16"/>
      <c r="CMH8" s="16"/>
      <c r="CMI8" s="16"/>
      <c r="CMJ8" s="16"/>
      <c r="CMK8" s="16"/>
      <c r="CML8" s="16"/>
      <c r="CMM8" s="16"/>
      <c r="CMN8" s="16"/>
      <c r="CMO8" s="16"/>
      <c r="CMP8" s="16"/>
      <c r="CMQ8" s="16"/>
      <c r="CMR8" s="16"/>
      <c r="CMS8" s="16"/>
      <c r="CMT8" s="16"/>
      <c r="CMU8" s="16"/>
      <c r="CMV8" s="16"/>
      <c r="CMW8" s="16"/>
      <c r="CMX8" s="16"/>
      <c r="CMY8" s="16"/>
      <c r="CMZ8" s="16"/>
      <c r="CNA8" s="16"/>
      <c r="CNB8" s="16"/>
      <c r="CNC8" s="16"/>
      <c r="CND8" s="16"/>
      <c r="CNE8" s="16"/>
      <c r="CNF8" s="16"/>
      <c r="CNG8" s="16"/>
      <c r="CNH8" s="16"/>
      <c r="CNI8" s="16"/>
      <c r="CNJ8" s="16"/>
      <c r="CNK8" s="16"/>
      <c r="CNL8" s="16"/>
      <c r="CNM8" s="16"/>
      <c r="CNN8" s="16"/>
      <c r="CNO8" s="16"/>
      <c r="CNP8" s="16"/>
      <c r="CNQ8" s="16"/>
      <c r="CNR8" s="16"/>
      <c r="CNS8" s="16"/>
      <c r="CNT8" s="16"/>
      <c r="CNU8" s="16"/>
      <c r="CNV8" s="16"/>
      <c r="CNW8" s="16"/>
      <c r="CNX8" s="16"/>
      <c r="CNY8" s="16"/>
      <c r="CNZ8" s="16"/>
      <c r="COA8" s="16"/>
      <c r="COB8" s="16"/>
      <c r="COC8" s="16"/>
      <c r="COD8" s="16"/>
      <c r="COE8" s="16"/>
      <c r="COF8" s="16"/>
      <c r="COG8" s="16"/>
      <c r="COH8" s="16"/>
      <c r="COI8" s="16"/>
      <c r="COJ8" s="16"/>
      <c r="COK8" s="16"/>
      <c r="COL8" s="16"/>
      <c r="COM8" s="16"/>
      <c r="CON8" s="16"/>
      <c r="COO8" s="16"/>
      <c r="COP8" s="16"/>
      <c r="COQ8" s="16"/>
      <c r="COR8" s="16"/>
      <c r="COS8" s="16"/>
      <c r="COT8" s="16"/>
      <c r="COU8" s="16"/>
      <c r="COV8" s="16"/>
      <c r="COW8" s="16"/>
      <c r="COX8" s="16"/>
      <c r="COY8" s="16"/>
      <c r="COZ8" s="16"/>
      <c r="CPA8" s="16"/>
      <c r="CPB8" s="16"/>
      <c r="CPC8" s="16"/>
      <c r="CPD8" s="16"/>
      <c r="CPE8" s="16"/>
      <c r="CPF8" s="16"/>
      <c r="CPG8" s="16"/>
      <c r="CPH8" s="16"/>
      <c r="CPI8" s="16"/>
      <c r="CPJ8" s="16"/>
      <c r="CPK8" s="16"/>
      <c r="CPL8" s="16"/>
      <c r="CPM8" s="16"/>
      <c r="CPN8" s="16"/>
      <c r="CPO8" s="16"/>
      <c r="CPP8" s="16"/>
      <c r="CPQ8" s="16"/>
      <c r="CPR8" s="16"/>
      <c r="CPS8" s="16"/>
      <c r="CPT8" s="16"/>
      <c r="CPU8" s="16"/>
      <c r="CPV8" s="16"/>
      <c r="CPW8" s="16"/>
      <c r="CPX8" s="16"/>
      <c r="CPY8" s="16"/>
      <c r="CPZ8" s="16"/>
      <c r="CQA8" s="16"/>
      <c r="CQB8" s="16"/>
      <c r="CQC8" s="16"/>
      <c r="CQD8" s="16"/>
      <c r="CQE8" s="16"/>
      <c r="CQF8" s="16"/>
      <c r="CQG8" s="16"/>
      <c r="CQH8" s="16"/>
      <c r="CQI8" s="16"/>
      <c r="CQJ8" s="16"/>
      <c r="CQK8" s="16"/>
      <c r="CQL8" s="16"/>
      <c r="CQM8" s="16"/>
      <c r="CQN8" s="16"/>
      <c r="CQO8" s="16"/>
      <c r="CQP8" s="16"/>
      <c r="CQQ8" s="16"/>
      <c r="CQR8" s="16"/>
      <c r="CQS8" s="16"/>
      <c r="CQT8" s="16"/>
      <c r="CQU8" s="16"/>
      <c r="CQV8" s="16"/>
      <c r="CQW8" s="16"/>
      <c r="CQX8" s="16"/>
      <c r="CQY8" s="16"/>
      <c r="CQZ8" s="16"/>
      <c r="CRA8" s="16"/>
      <c r="CRB8" s="16"/>
      <c r="CRC8" s="16"/>
      <c r="CRD8" s="16"/>
      <c r="CRE8" s="16"/>
      <c r="CRF8" s="16"/>
      <c r="CRG8" s="16"/>
      <c r="CRH8" s="16"/>
      <c r="CRI8" s="16"/>
      <c r="CRJ8" s="16"/>
      <c r="CRK8" s="16"/>
      <c r="CRL8" s="16"/>
      <c r="CRM8" s="16"/>
      <c r="CRN8" s="16"/>
      <c r="CRO8" s="16"/>
      <c r="CRP8" s="16"/>
      <c r="CRQ8" s="16"/>
      <c r="CRR8" s="16"/>
      <c r="CRS8" s="16"/>
      <c r="CRT8" s="16"/>
      <c r="CRU8" s="16"/>
      <c r="CRV8" s="16"/>
      <c r="CRW8" s="16"/>
      <c r="CRX8" s="16"/>
      <c r="CRY8" s="16"/>
      <c r="CRZ8" s="16"/>
      <c r="CSA8" s="16"/>
      <c r="CSB8" s="16"/>
      <c r="CSC8" s="16"/>
      <c r="CSD8" s="16"/>
      <c r="CSE8" s="16"/>
      <c r="CSF8" s="16"/>
      <c r="CSG8" s="16"/>
      <c r="CSH8" s="16"/>
      <c r="CSI8" s="16"/>
      <c r="CSJ8" s="16"/>
      <c r="CSK8" s="16"/>
      <c r="CSL8" s="16"/>
      <c r="CSM8" s="16"/>
      <c r="CSN8" s="16"/>
      <c r="CSO8" s="16"/>
      <c r="CSP8" s="16"/>
      <c r="CSQ8" s="16"/>
      <c r="CSR8" s="16"/>
      <c r="CSS8" s="16"/>
      <c r="CST8" s="16"/>
      <c r="CSU8" s="16"/>
      <c r="CSV8" s="16"/>
      <c r="CSW8" s="16"/>
      <c r="CSX8" s="16"/>
      <c r="CSY8" s="16"/>
      <c r="CSZ8" s="16"/>
      <c r="CTA8" s="16"/>
      <c r="CTB8" s="16"/>
      <c r="CTC8" s="16"/>
      <c r="CTD8" s="16"/>
      <c r="CTE8" s="16"/>
      <c r="CTF8" s="16"/>
      <c r="CTG8" s="16"/>
      <c r="CTH8" s="16"/>
      <c r="CTI8" s="16"/>
      <c r="CTJ8" s="16"/>
      <c r="CTK8" s="16"/>
      <c r="CTL8" s="16"/>
      <c r="CTM8" s="16"/>
      <c r="CTN8" s="16"/>
      <c r="CTO8" s="16"/>
      <c r="CTP8" s="16"/>
      <c r="CTQ8" s="16"/>
      <c r="CTR8" s="16"/>
      <c r="CTS8" s="16"/>
      <c r="CTT8" s="16"/>
      <c r="CTU8" s="16"/>
      <c r="CTV8" s="16"/>
      <c r="CTW8" s="16"/>
      <c r="CTX8" s="16"/>
      <c r="CTY8" s="16"/>
      <c r="CTZ8" s="16"/>
      <c r="CUA8" s="16"/>
      <c r="CUB8" s="16"/>
      <c r="CUC8" s="16"/>
      <c r="CUD8" s="16"/>
      <c r="CUE8" s="16"/>
      <c r="CUF8" s="16"/>
      <c r="CUG8" s="16"/>
      <c r="CUH8" s="16"/>
      <c r="CUI8" s="16"/>
      <c r="CUJ8" s="16"/>
      <c r="CUK8" s="16"/>
      <c r="CUL8" s="16"/>
      <c r="CUM8" s="16"/>
      <c r="CUN8" s="16"/>
      <c r="CUO8" s="16"/>
      <c r="CUP8" s="16"/>
      <c r="CUQ8" s="16"/>
      <c r="CUR8" s="16"/>
      <c r="CUS8" s="16"/>
      <c r="CUT8" s="16"/>
      <c r="CUU8" s="16"/>
      <c r="CUV8" s="16"/>
      <c r="CUW8" s="16"/>
      <c r="CUX8" s="16"/>
      <c r="CUY8" s="16"/>
      <c r="CUZ8" s="16"/>
      <c r="CVA8" s="16"/>
      <c r="CVB8" s="16"/>
      <c r="CVC8" s="16"/>
      <c r="CVD8" s="16"/>
      <c r="CVE8" s="16"/>
      <c r="CVF8" s="16"/>
      <c r="CVG8" s="16"/>
      <c r="CVH8" s="16"/>
      <c r="CVI8" s="16"/>
      <c r="CVJ8" s="16"/>
      <c r="CVK8" s="16"/>
      <c r="CVL8" s="16"/>
      <c r="CVM8" s="16"/>
      <c r="CVN8" s="16"/>
      <c r="CVO8" s="16"/>
      <c r="CVP8" s="16"/>
      <c r="CVQ8" s="16"/>
      <c r="CVR8" s="16"/>
      <c r="CVS8" s="16"/>
      <c r="CVT8" s="16"/>
      <c r="CVU8" s="16"/>
      <c r="CVV8" s="16"/>
      <c r="CVW8" s="16"/>
      <c r="CVX8" s="16"/>
      <c r="CVY8" s="16"/>
      <c r="CVZ8" s="16"/>
      <c r="CWA8" s="16"/>
      <c r="CWB8" s="16"/>
      <c r="CWC8" s="16"/>
      <c r="CWD8" s="16"/>
      <c r="CWE8" s="16"/>
      <c r="CWF8" s="16"/>
      <c r="CWG8" s="16"/>
      <c r="CWH8" s="16"/>
      <c r="CWI8" s="16"/>
      <c r="CWJ8" s="16"/>
      <c r="CWK8" s="16"/>
      <c r="CWL8" s="16"/>
      <c r="CWM8" s="16"/>
      <c r="CWN8" s="16"/>
      <c r="CWO8" s="16"/>
      <c r="CWP8" s="16"/>
      <c r="CWQ8" s="16"/>
      <c r="CWR8" s="16"/>
      <c r="CWS8" s="16"/>
      <c r="CWT8" s="16"/>
      <c r="CWU8" s="16"/>
      <c r="CWV8" s="16"/>
      <c r="CWW8" s="16"/>
      <c r="CWX8" s="16"/>
      <c r="CWY8" s="16"/>
      <c r="CWZ8" s="16"/>
      <c r="CXA8" s="16"/>
      <c r="CXB8" s="16"/>
      <c r="CXC8" s="16"/>
      <c r="CXD8" s="16"/>
      <c r="CXE8" s="16"/>
      <c r="CXF8" s="16"/>
      <c r="CXG8" s="16"/>
      <c r="CXH8" s="16"/>
      <c r="CXI8" s="16"/>
      <c r="CXJ8" s="16"/>
      <c r="CXK8" s="16"/>
      <c r="CXL8" s="16"/>
      <c r="CXM8" s="16"/>
      <c r="CXN8" s="16"/>
      <c r="CXO8" s="16"/>
      <c r="CXP8" s="16"/>
      <c r="CXQ8" s="16"/>
      <c r="CXR8" s="16"/>
      <c r="CXS8" s="16"/>
      <c r="CXT8" s="16"/>
      <c r="CXU8" s="16"/>
      <c r="CXV8" s="16"/>
      <c r="CXW8" s="16"/>
      <c r="CXX8" s="16"/>
      <c r="CXY8" s="16"/>
      <c r="CXZ8" s="16"/>
      <c r="CYA8" s="16"/>
      <c r="CYB8" s="16"/>
      <c r="CYC8" s="16"/>
      <c r="CYD8" s="16"/>
      <c r="CYE8" s="16"/>
      <c r="CYF8" s="16"/>
      <c r="CYG8" s="16"/>
      <c r="CYH8" s="16"/>
      <c r="CYI8" s="16"/>
      <c r="CYJ8" s="16"/>
      <c r="CYK8" s="16"/>
      <c r="CYL8" s="16"/>
      <c r="CYM8" s="16"/>
      <c r="CYN8" s="16"/>
      <c r="CYO8" s="16"/>
      <c r="CYP8" s="16"/>
      <c r="CYQ8" s="16"/>
      <c r="CYR8" s="16"/>
      <c r="CYS8" s="16"/>
      <c r="CYT8" s="16"/>
      <c r="CYU8" s="16"/>
      <c r="CYV8" s="16"/>
      <c r="CYW8" s="16"/>
      <c r="CYX8" s="16"/>
      <c r="CYY8" s="16"/>
      <c r="CYZ8" s="16"/>
      <c r="CZA8" s="16"/>
      <c r="CZB8" s="16"/>
      <c r="CZC8" s="16"/>
      <c r="CZD8" s="16"/>
      <c r="CZE8" s="16"/>
      <c r="CZF8" s="16"/>
      <c r="CZG8" s="16"/>
      <c r="CZH8" s="16"/>
      <c r="CZI8" s="16"/>
      <c r="CZJ8" s="16"/>
      <c r="CZK8" s="16"/>
      <c r="CZL8" s="16"/>
      <c r="CZM8" s="16"/>
      <c r="CZN8" s="16"/>
      <c r="CZO8" s="16"/>
      <c r="CZP8" s="16"/>
      <c r="CZQ8" s="16"/>
      <c r="CZR8" s="16"/>
      <c r="CZS8" s="16"/>
      <c r="CZT8" s="16"/>
      <c r="CZU8" s="16"/>
      <c r="CZV8" s="16"/>
      <c r="CZW8" s="16"/>
      <c r="CZX8" s="16"/>
      <c r="CZY8" s="16"/>
      <c r="CZZ8" s="16"/>
      <c r="DAA8" s="16"/>
      <c r="DAB8" s="16"/>
      <c r="DAC8" s="16"/>
      <c r="DAD8" s="16"/>
      <c r="DAE8" s="16"/>
      <c r="DAF8" s="16"/>
      <c r="DAG8" s="16"/>
      <c r="DAH8" s="16"/>
      <c r="DAI8" s="16"/>
      <c r="DAJ8" s="16"/>
      <c r="DAK8" s="16"/>
      <c r="DAL8" s="16"/>
      <c r="DAM8" s="16"/>
      <c r="DAN8" s="16"/>
      <c r="DAO8" s="16"/>
      <c r="DAP8" s="16"/>
      <c r="DAQ8" s="16"/>
      <c r="DAR8" s="16"/>
      <c r="DAS8" s="16"/>
      <c r="DAT8" s="16"/>
      <c r="DAU8" s="16"/>
      <c r="DAV8" s="16"/>
      <c r="DAW8" s="16"/>
      <c r="DAX8" s="16"/>
      <c r="DAY8" s="16"/>
      <c r="DAZ8" s="16"/>
      <c r="DBA8" s="16"/>
      <c r="DBB8" s="16"/>
      <c r="DBC8" s="16"/>
      <c r="DBD8" s="16"/>
      <c r="DBE8" s="16"/>
      <c r="DBF8" s="16"/>
      <c r="DBG8" s="16"/>
      <c r="DBH8" s="16"/>
      <c r="DBI8" s="16"/>
      <c r="DBJ8" s="16"/>
      <c r="DBK8" s="16"/>
      <c r="DBL8" s="16"/>
      <c r="DBM8" s="16"/>
      <c r="DBN8" s="16"/>
      <c r="DBO8" s="16"/>
      <c r="DBP8" s="16"/>
      <c r="DBQ8" s="16"/>
      <c r="DBR8" s="16"/>
      <c r="DBS8" s="16"/>
      <c r="DBT8" s="16"/>
      <c r="DBU8" s="16"/>
      <c r="DBV8" s="16"/>
      <c r="DBW8" s="16"/>
      <c r="DBX8" s="16"/>
      <c r="DBY8" s="16"/>
      <c r="DBZ8" s="16"/>
      <c r="DCA8" s="16"/>
      <c r="DCB8" s="16"/>
      <c r="DCC8" s="16"/>
      <c r="DCD8" s="16"/>
      <c r="DCE8" s="16"/>
      <c r="DCF8" s="16"/>
      <c r="DCG8" s="16"/>
      <c r="DCH8" s="16"/>
      <c r="DCI8" s="16"/>
      <c r="DCJ8" s="16"/>
      <c r="DCK8" s="16"/>
      <c r="DCL8" s="16"/>
      <c r="DCM8" s="16"/>
      <c r="DCN8" s="16"/>
      <c r="DCO8" s="16"/>
      <c r="DCP8" s="16"/>
      <c r="DCQ8" s="16"/>
      <c r="DCR8" s="16"/>
      <c r="DCS8" s="16"/>
      <c r="DCT8" s="16"/>
      <c r="DCU8" s="16"/>
      <c r="DCV8" s="16"/>
      <c r="DCW8" s="16"/>
      <c r="DCX8" s="16"/>
      <c r="DCY8" s="16"/>
      <c r="DCZ8" s="16"/>
      <c r="DDA8" s="16"/>
      <c r="DDB8" s="16"/>
      <c r="DDC8" s="16"/>
      <c r="DDD8" s="16"/>
      <c r="DDE8" s="16"/>
      <c r="DDF8" s="16"/>
      <c r="DDG8" s="16"/>
      <c r="DDH8" s="16"/>
      <c r="DDI8" s="16"/>
      <c r="DDJ8" s="16"/>
      <c r="DDK8" s="16"/>
      <c r="DDL8" s="16"/>
      <c r="DDM8" s="16"/>
      <c r="DDN8" s="16"/>
      <c r="DDO8" s="16"/>
      <c r="DDP8" s="16"/>
      <c r="DDQ8" s="16"/>
      <c r="DDR8" s="16"/>
      <c r="DDS8" s="16"/>
      <c r="DDT8" s="16"/>
      <c r="DDU8" s="16"/>
      <c r="DDV8" s="16"/>
      <c r="DDW8" s="16"/>
      <c r="DDX8" s="16"/>
      <c r="DDY8" s="16"/>
      <c r="DDZ8" s="16"/>
      <c r="DEA8" s="16"/>
      <c r="DEB8" s="16"/>
      <c r="DEC8" s="16"/>
      <c r="DED8" s="16"/>
      <c r="DEE8" s="16"/>
      <c r="DEF8" s="16"/>
      <c r="DEG8" s="16"/>
      <c r="DEH8" s="16"/>
      <c r="DEI8" s="16"/>
      <c r="DEJ8" s="16"/>
      <c r="DEK8" s="16"/>
      <c r="DEL8" s="16"/>
      <c r="DEM8" s="16"/>
      <c r="DEN8" s="16"/>
      <c r="DEO8" s="16"/>
      <c r="DEP8" s="16"/>
      <c r="DEQ8" s="16"/>
      <c r="DER8" s="16"/>
      <c r="DES8" s="16"/>
      <c r="DET8" s="16"/>
      <c r="DEU8" s="16"/>
      <c r="DEV8" s="16"/>
      <c r="DEW8" s="16"/>
      <c r="DEX8" s="16"/>
      <c r="DEY8" s="16"/>
      <c r="DEZ8" s="16"/>
      <c r="DFA8" s="16"/>
      <c r="DFB8" s="16"/>
      <c r="DFC8" s="16"/>
      <c r="DFD8" s="16"/>
      <c r="DFE8" s="16"/>
      <c r="DFF8" s="16"/>
      <c r="DFG8" s="16"/>
      <c r="DFH8" s="16"/>
      <c r="DFI8" s="16"/>
      <c r="DFJ8" s="16"/>
      <c r="DFK8" s="16"/>
      <c r="DFL8" s="16"/>
      <c r="DFM8" s="16"/>
      <c r="DFN8" s="16"/>
      <c r="DFO8" s="16"/>
      <c r="DFP8" s="16"/>
      <c r="DFQ8" s="16"/>
      <c r="DFR8" s="16"/>
      <c r="DFS8" s="16"/>
      <c r="DFT8" s="16"/>
      <c r="DFU8" s="16"/>
      <c r="DFV8" s="16"/>
      <c r="DFW8" s="16"/>
      <c r="DFX8" s="16"/>
      <c r="DFY8" s="16"/>
      <c r="DFZ8" s="16"/>
      <c r="DGA8" s="16"/>
      <c r="DGB8" s="16"/>
      <c r="DGC8" s="16"/>
      <c r="DGD8" s="16"/>
      <c r="DGE8" s="16"/>
      <c r="DGF8" s="16"/>
      <c r="DGG8" s="16"/>
      <c r="DGH8" s="16"/>
      <c r="DGI8" s="16"/>
      <c r="DGJ8" s="16"/>
      <c r="DGK8" s="16"/>
      <c r="DGL8" s="16"/>
      <c r="DGM8" s="16"/>
      <c r="DGN8" s="16"/>
      <c r="DGO8" s="16"/>
      <c r="DGP8" s="16"/>
      <c r="DGQ8" s="16"/>
      <c r="DGR8" s="16"/>
      <c r="DGS8" s="16"/>
      <c r="DGT8" s="16"/>
      <c r="DGU8" s="16"/>
      <c r="DGV8" s="16"/>
      <c r="DGW8" s="16"/>
      <c r="DGX8" s="16"/>
      <c r="DGY8" s="16"/>
      <c r="DGZ8" s="16"/>
      <c r="DHA8" s="16"/>
      <c r="DHB8" s="16"/>
      <c r="DHC8" s="16"/>
      <c r="DHD8" s="16"/>
      <c r="DHE8" s="16"/>
      <c r="DHF8" s="16"/>
      <c r="DHG8" s="16"/>
      <c r="DHH8" s="16"/>
      <c r="DHI8" s="16"/>
      <c r="DHJ8" s="16"/>
      <c r="DHK8" s="16"/>
      <c r="DHL8" s="16"/>
      <c r="DHM8" s="16"/>
      <c r="DHN8" s="16"/>
      <c r="DHO8" s="16"/>
      <c r="DHP8" s="16"/>
      <c r="DHQ8" s="16"/>
      <c r="DHR8" s="16"/>
      <c r="DHS8" s="16"/>
      <c r="DHT8" s="16"/>
      <c r="DHU8" s="16"/>
      <c r="DHV8" s="16"/>
      <c r="DHW8" s="16"/>
      <c r="DHX8" s="16"/>
      <c r="DHY8" s="16"/>
      <c r="DHZ8" s="16"/>
      <c r="DIA8" s="16"/>
      <c r="DIB8" s="16"/>
      <c r="DIC8" s="16"/>
      <c r="DID8" s="16"/>
      <c r="DIE8" s="16"/>
      <c r="DIF8" s="16"/>
      <c r="DIG8" s="16"/>
      <c r="DIH8" s="16"/>
      <c r="DII8" s="16"/>
      <c r="DIJ8" s="16"/>
      <c r="DIK8" s="16"/>
      <c r="DIL8" s="16"/>
      <c r="DIM8" s="16"/>
      <c r="DIN8" s="16"/>
      <c r="DIO8" s="16"/>
      <c r="DIP8" s="16"/>
      <c r="DIQ8" s="16"/>
      <c r="DIR8" s="16"/>
      <c r="DIS8" s="16"/>
      <c r="DIT8" s="16"/>
      <c r="DIU8" s="16"/>
      <c r="DIV8" s="16"/>
      <c r="DIW8" s="16"/>
      <c r="DIX8" s="16"/>
      <c r="DIY8" s="16"/>
      <c r="DIZ8" s="16"/>
      <c r="DJA8" s="16"/>
      <c r="DJB8" s="16"/>
      <c r="DJC8" s="16"/>
      <c r="DJD8" s="16"/>
      <c r="DJE8" s="16"/>
      <c r="DJF8" s="16"/>
      <c r="DJG8" s="16"/>
      <c r="DJH8" s="16"/>
      <c r="DJI8" s="16"/>
      <c r="DJJ8" s="16"/>
      <c r="DJK8" s="16"/>
      <c r="DJL8" s="16"/>
      <c r="DJM8" s="16"/>
      <c r="DJN8" s="16"/>
      <c r="DJO8" s="16"/>
      <c r="DJP8" s="16"/>
      <c r="DJQ8" s="16"/>
      <c r="DJR8" s="16"/>
      <c r="DJS8" s="16"/>
      <c r="DJT8" s="16"/>
      <c r="DJU8" s="16"/>
      <c r="DJV8" s="16"/>
      <c r="DJW8" s="16"/>
      <c r="DJX8" s="16"/>
      <c r="DJY8" s="16"/>
      <c r="DJZ8" s="16"/>
      <c r="DKA8" s="16"/>
      <c r="DKB8" s="16"/>
      <c r="DKC8" s="16"/>
      <c r="DKD8" s="16"/>
      <c r="DKE8" s="16"/>
      <c r="DKF8" s="16"/>
      <c r="DKG8" s="16"/>
      <c r="DKH8" s="16"/>
      <c r="DKI8" s="16"/>
      <c r="DKJ8" s="16"/>
      <c r="DKK8" s="16"/>
      <c r="DKL8" s="16"/>
      <c r="DKM8" s="16"/>
      <c r="DKN8" s="16"/>
      <c r="DKO8" s="16"/>
      <c r="DKP8" s="16"/>
      <c r="DKQ8" s="16"/>
      <c r="DKR8" s="16"/>
      <c r="DKS8" s="16"/>
      <c r="DKT8" s="16"/>
      <c r="DKU8" s="16"/>
      <c r="DKV8" s="16"/>
      <c r="DKW8" s="16"/>
      <c r="DKX8" s="16"/>
      <c r="DKY8" s="16"/>
      <c r="DKZ8" s="16"/>
      <c r="DLA8" s="16"/>
      <c r="DLB8" s="16"/>
      <c r="DLC8" s="16"/>
      <c r="DLD8" s="16"/>
      <c r="DLE8" s="16"/>
      <c r="DLF8" s="16"/>
      <c r="DLG8" s="16"/>
      <c r="DLH8" s="16"/>
      <c r="DLI8" s="16"/>
      <c r="DLJ8" s="16"/>
      <c r="DLK8" s="16"/>
      <c r="DLL8" s="16"/>
      <c r="DLM8" s="16"/>
      <c r="DLN8" s="16"/>
      <c r="DLO8" s="16"/>
      <c r="DLP8" s="16"/>
      <c r="DLQ8" s="16"/>
      <c r="DLR8" s="16"/>
      <c r="DLS8" s="16"/>
      <c r="DLT8" s="16"/>
      <c r="DLU8" s="16"/>
      <c r="DLV8" s="16"/>
      <c r="DLW8" s="16"/>
      <c r="DLX8" s="16"/>
      <c r="DLY8" s="16"/>
      <c r="DLZ8" s="16"/>
      <c r="DMA8" s="16"/>
      <c r="DMB8" s="16"/>
      <c r="DMC8" s="16"/>
      <c r="DMD8" s="16"/>
      <c r="DME8" s="16"/>
      <c r="DMF8" s="16"/>
      <c r="DMG8" s="16"/>
      <c r="DMH8" s="16"/>
      <c r="DMI8" s="16"/>
      <c r="DMJ8" s="16"/>
      <c r="DMK8" s="16"/>
      <c r="DML8" s="16"/>
      <c r="DMM8" s="16"/>
      <c r="DMN8" s="16"/>
      <c r="DMO8" s="16"/>
      <c r="DMP8" s="16"/>
      <c r="DMQ8" s="16"/>
      <c r="DMR8" s="16"/>
      <c r="DMS8" s="16"/>
      <c r="DMT8" s="16"/>
      <c r="DMU8" s="16"/>
      <c r="DMV8" s="16"/>
      <c r="DMW8" s="16"/>
      <c r="DMX8" s="16"/>
      <c r="DMY8" s="16"/>
      <c r="DMZ8" s="16"/>
      <c r="DNA8" s="16"/>
      <c r="DNB8" s="16"/>
      <c r="DNC8" s="16"/>
      <c r="DND8" s="16"/>
      <c r="DNE8" s="16"/>
      <c r="DNF8" s="16"/>
      <c r="DNG8" s="16"/>
      <c r="DNH8" s="16"/>
      <c r="DNI8" s="16"/>
      <c r="DNJ8" s="16"/>
      <c r="DNK8" s="16"/>
      <c r="DNL8" s="16"/>
      <c r="DNM8" s="16"/>
      <c r="DNN8" s="16"/>
      <c r="DNO8" s="16"/>
      <c r="DNP8" s="16"/>
      <c r="DNQ8" s="16"/>
      <c r="DNR8" s="16"/>
      <c r="DNS8" s="16"/>
      <c r="DNT8" s="16"/>
      <c r="DNU8" s="16"/>
      <c r="DNV8" s="16"/>
      <c r="DNW8" s="16"/>
      <c r="DNX8" s="16"/>
      <c r="DNY8" s="16"/>
      <c r="DNZ8" s="16"/>
      <c r="DOA8" s="16"/>
      <c r="DOB8" s="16"/>
      <c r="DOC8" s="16"/>
      <c r="DOD8" s="16"/>
      <c r="DOE8" s="16"/>
      <c r="DOF8" s="16"/>
      <c r="DOG8" s="16"/>
      <c r="DOH8" s="16"/>
      <c r="DOI8" s="16"/>
      <c r="DOJ8" s="16"/>
      <c r="DOK8" s="16"/>
      <c r="DOL8" s="16"/>
      <c r="DOM8" s="16"/>
      <c r="DON8" s="16"/>
      <c r="DOO8" s="16"/>
      <c r="DOP8" s="16"/>
      <c r="DOQ8" s="16"/>
      <c r="DOR8" s="16"/>
      <c r="DOS8" s="16"/>
      <c r="DOT8" s="16"/>
      <c r="DOU8" s="16"/>
      <c r="DOV8" s="16"/>
      <c r="DOW8" s="16"/>
      <c r="DOX8" s="16"/>
      <c r="DOY8" s="16"/>
      <c r="DOZ8" s="16"/>
      <c r="DPA8" s="16"/>
      <c r="DPB8" s="16"/>
      <c r="DPC8" s="16"/>
      <c r="DPD8" s="16"/>
      <c r="DPE8" s="16"/>
      <c r="DPF8" s="16"/>
      <c r="DPG8" s="16"/>
      <c r="DPH8" s="16"/>
      <c r="DPI8" s="16"/>
      <c r="DPJ8" s="16"/>
      <c r="DPK8" s="16"/>
      <c r="DPL8" s="16"/>
      <c r="DPM8" s="16"/>
      <c r="DPN8" s="16"/>
      <c r="DPO8" s="16"/>
      <c r="DPP8" s="16"/>
      <c r="DPQ8" s="16"/>
      <c r="DPR8" s="16"/>
      <c r="DPS8" s="16"/>
      <c r="DPT8" s="16"/>
      <c r="DPU8" s="16"/>
      <c r="DPV8" s="16"/>
      <c r="DPW8" s="16"/>
      <c r="DPX8" s="16"/>
      <c r="DPY8" s="16"/>
      <c r="DPZ8" s="16"/>
      <c r="DQA8" s="16"/>
      <c r="DQB8" s="16"/>
      <c r="DQC8" s="16"/>
      <c r="DQD8" s="16"/>
      <c r="DQE8" s="16"/>
      <c r="DQF8" s="16"/>
      <c r="DQG8" s="16"/>
      <c r="DQH8" s="16"/>
      <c r="DQI8" s="16"/>
      <c r="DQJ8" s="16"/>
      <c r="DQK8" s="16"/>
      <c r="DQL8" s="16"/>
      <c r="DQM8" s="16"/>
      <c r="DQN8" s="16"/>
      <c r="DQO8" s="16"/>
      <c r="DQP8" s="16"/>
      <c r="DQQ8" s="16"/>
      <c r="DQR8" s="16"/>
      <c r="DQS8" s="16"/>
      <c r="DQT8" s="16"/>
      <c r="DQU8" s="16"/>
      <c r="DQV8" s="16"/>
      <c r="DQW8" s="16"/>
      <c r="DQX8" s="16"/>
      <c r="DQY8" s="16"/>
      <c r="DQZ8" s="16"/>
      <c r="DRA8" s="16"/>
      <c r="DRB8" s="16"/>
      <c r="DRC8" s="16"/>
      <c r="DRD8" s="16"/>
      <c r="DRE8" s="16"/>
      <c r="DRF8" s="16"/>
      <c r="DRG8" s="16"/>
      <c r="DRH8" s="16"/>
      <c r="DRI8" s="16"/>
      <c r="DRJ8" s="16"/>
      <c r="DRK8" s="16"/>
      <c r="DRL8" s="16"/>
      <c r="DRM8" s="16"/>
      <c r="DRN8" s="16"/>
      <c r="DRO8" s="16"/>
      <c r="DRP8" s="16"/>
      <c r="DRQ8" s="16"/>
      <c r="DRR8" s="16"/>
      <c r="DRS8" s="16"/>
      <c r="DRT8" s="16"/>
      <c r="DRU8" s="16"/>
      <c r="DRV8" s="16"/>
      <c r="DRW8" s="16"/>
      <c r="DRX8" s="16"/>
      <c r="DRY8" s="16"/>
      <c r="DRZ8" s="16"/>
      <c r="DSA8" s="16"/>
      <c r="DSB8" s="16"/>
      <c r="DSC8" s="16"/>
      <c r="DSD8" s="16"/>
      <c r="DSE8" s="16"/>
      <c r="DSF8" s="16"/>
      <c r="DSG8" s="16"/>
      <c r="DSH8" s="16"/>
      <c r="DSI8" s="16"/>
      <c r="DSJ8" s="16"/>
      <c r="DSK8" s="16"/>
      <c r="DSL8" s="16"/>
      <c r="DSM8" s="16"/>
      <c r="DSN8" s="16"/>
      <c r="DSO8" s="16"/>
      <c r="DSP8" s="16"/>
      <c r="DSQ8" s="16"/>
      <c r="DSR8" s="16"/>
      <c r="DSS8" s="16"/>
      <c r="DST8" s="16"/>
      <c r="DSU8" s="16"/>
      <c r="DSV8" s="16"/>
      <c r="DSW8" s="16"/>
      <c r="DSX8" s="16"/>
      <c r="DSY8" s="16"/>
      <c r="DSZ8" s="16"/>
      <c r="DTA8" s="16"/>
      <c r="DTB8" s="16"/>
      <c r="DTC8" s="16"/>
      <c r="DTD8" s="16"/>
      <c r="DTE8" s="16"/>
      <c r="DTF8" s="16"/>
      <c r="DTG8" s="16"/>
      <c r="DTH8" s="16"/>
      <c r="DTI8" s="16"/>
      <c r="DTJ8" s="16"/>
      <c r="DTK8" s="16"/>
      <c r="DTL8" s="16"/>
      <c r="DTM8" s="16"/>
      <c r="DTN8" s="16"/>
      <c r="DTO8" s="16"/>
      <c r="DTP8" s="16"/>
      <c r="DTQ8" s="16"/>
      <c r="DTR8" s="16"/>
      <c r="DTS8" s="16"/>
      <c r="DTT8" s="16"/>
      <c r="DTU8" s="16"/>
      <c r="DTV8" s="16"/>
      <c r="DTW8" s="16"/>
      <c r="DTX8" s="16"/>
      <c r="DTY8" s="16"/>
      <c r="DTZ8" s="16"/>
      <c r="DUA8" s="16"/>
      <c r="DUB8" s="16"/>
      <c r="DUC8" s="16"/>
      <c r="DUD8" s="16"/>
      <c r="DUE8" s="16"/>
      <c r="DUF8" s="16"/>
      <c r="DUG8" s="16"/>
      <c r="DUH8" s="16"/>
      <c r="DUI8" s="16"/>
      <c r="DUJ8" s="16"/>
      <c r="DUK8" s="16"/>
      <c r="DUL8" s="16"/>
      <c r="DUM8" s="16"/>
      <c r="DUN8" s="16"/>
      <c r="DUO8" s="16"/>
      <c r="DUP8" s="16"/>
      <c r="DUQ8" s="16"/>
      <c r="DUR8" s="16"/>
      <c r="DUS8" s="16"/>
      <c r="DUT8" s="16"/>
      <c r="DUU8" s="16"/>
      <c r="DUV8" s="16"/>
      <c r="DUW8" s="16"/>
      <c r="DUX8" s="16"/>
      <c r="DUY8" s="16"/>
      <c r="DUZ8" s="16"/>
      <c r="DVA8" s="16"/>
      <c r="DVB8" s="16"/>
      <c r="DVC8" s="16"/>
      <c r="DVD8" s="16"/>
      <c r="DVE8" s="16"/>
      <c r="DVF8" s="16"/>
      <c r="DVG8" s="16"/>
      <c r="DVH8" s="16"/>
      <c r="DVI8" s="16"/>
      <c r="DVJ8" s="16"/>
      <c r="DVK8" s="16"/>
      <c r="DVL8" s="16"/>
      <c r="DVM8" s="16"/>
      <c r="DVN8" s="16"/>
      <c r="DVO8" s="16"/>
      <c r="DVP8" s="16"/>
      <c r="DVQ8" s="16"/>
      <c r="DVR8" s="16"/>
      <c r="DVS8" s="16"/>
      <c r="DVT8" s="16"/>
      <c r="DVU8" s="16"/>
      <c r="DVV8" s="16"/>
      <c r="DVW8" s="16"/>
      <c r="DVX8" s="16"/>
      <c r="DVY8" s="16"/>
      <c r="DVZ8" s="16"/>
      <c r="DWA8" s="16"/>
      <c r="DWB8" s="16"/>
      <c r="DWC8" s="16"/>
      <c r="DWD8" s="16"/>
      <c r="DWE8" s="16"/>
      <c r="DWF8" s="16"/>
      <c r="DWG8" s="16"/>
      <c r="DWH8" s="16"/>
      <c r="DWI8" s="16"/>
      <c r="DWJ8" s="16"/>
      <c r="DWK8" s="16"/>
      <c r="DWL8" s="16"/>
      <c r="DWM8" s="16"/>
      <c r="DWN8" s="16"/>
      <c r="DWO8" s="16"/>
      <c r="DWP8" s="16"/>
      <c r="DWQ8" s="16"/>
      <c r="DWR8" s="16"/>
      <c r="DWS8" s="16"/>
      <c r="DWT8" s="16"/>
      <c r="DWU8" s="16"/>
      <c r="DWV8" s="16"/>
      <c r="DWW8" s="16"/>
      <c r="DWX8" s="16"/>
      <c r="DWY8" s="16"/>
      <c r="DWZ8" s="16"/>
      <c r="DXA8" s="16"/>
      <c r="DXB8" s="16"/>
      <c r="DXC8" s="16"/>
      <c r="DXD8" s="16"/>
      <c r="DXE8" s="16"/>
      <c r="DXF8" s="16"/>
      <c r="DXG8" s="16"/>
      <c r="DXH8" s="16"/>
      <c r="DXI8" s="16"/>
      <c r="DXJ8" s="16"/>
      <c r="DXK8" s="16"/>
      <c r="DXL8" s="16"/>
      <c r="DXM8" s="16"/>
      <c r="DXN8" s="16"/>
      <c r="DXO8" s="16"/>
      <c r="DXP8" s="16"/>
      <c r="DXQ8" s="16"/>
      <c r="DXR8" s="16"/>
      <c r="DXS8" s="16"/>
      <c r="DXT8" s="16"/>
      <c r="DXU8" s="16"/>
      <c r="DXV8" s="16"/>
      <c r="DXW8" s="16"/>
      <c r="DXX8" s="16"/>
      <c r="DXY8" s="16"/>
      <c r="DXZ8" s="16"/>
      <c r="DYA8" s="16"/>
      <c r="DYB8" s="16"/>
      <c r="DYC8" s="16"/>
      <c r="DYD8" s="16"/>
      <c r="DYE8" s="16"/>
      <c r="DYF8" s="16"/>
      <c r="DYG8" s="16"/>
      <c r="DYH8" s="16"/>
      <c r="DYI8" s="16"/>
      <c r="DYJ8" s="16"/>
      <c r="DYK8" s="16"/>
      <c r="DYL8" s="16"/>
      <c r="DYM8" s="16"/>
      <c r="DYN8" s="16"/>
      <c r="DYO8" s="16"/>
      <c r="DYP8" s="16"/>
      <c r="DYQ8" s="16"/>
      <c r="DYR8" s="16"/>
      <c r="DYS8" s="16"/>
      <c r="DYT8" s="16"/>
      <c r="DYU8" s="16"/>
      <c r="DYV8" s="16"/>
      <c r="DYW8" s="16"/>
      <c r="DYX8" s="16"/>
      <c r="DYY8" s="16"/>
      <c r="DYZ8" s="16"/>
      <c r="DZA8" s="16"/>
      <c r="DZB8" s="16"/>
      <c r="DZC8" s="16"/>
      <c r="DZD8" s="16"/>
      <c r="DZE8" s="16"/>
      <c r="DZF8" s="16"/>
      <c r="DZG8" s="16"/>
      <c r="DZH8" s="16"/>
      <c r="DZI8" s="16"/>
      <c r="DZJ8" s="16"/>
      <c r="DZK8" s="16"/>
      <c r="DZL8" s="16"/>
      <c r="DZM8" s="16"/>
      <c r="DZN8" s="16"/>
      <c r="DZO8" s="16"/>
      <c r="DZP8" s="16"/>
      <c r="DZQ8" s="16"/>
      <c r="DZR8" s="16"/>
      <c r="DZS8" s="16"/>
      <c r="DZT8" s="16"/>
      <c r="DZU8" s="16"/>
      <c r="DZV8" s="16"/>
      <c r="DZW8" s="16"/>
      <c r="DZX8" s="16"/>
      <c r="DZY8" s="16"/>
      <c r="DZZ8" s="16"/>
      <c r="EAA8" s="16"/>
      <c r="EAB8" s="16"/>
      <c r="EAC8" s="16"/>
      <c r="EAD8" s="16"/>
      <c r="EAE8" s="16"/>
      <c r="EAF8" s="16"/>
      <c r="EAG8" s="16"/>
      <c r="EAH8" s="16"/>
      <c r="EAI8" s="16"/>
      <c r="EAJ8" s="16"/>
      <c r="EAK8" s="16"/>
      <c r="EAL8" s="16"/>
      <c r="EAM8" s="16"/>
      <c r="EAN8" s="16"/>
      <c r="EAO8" s="16"/>
      <c r="EAP8" s="16"/>
      <c r="EAQ8" s="16"/>
      <c r="EAR8" s="16"/>
      <c r="EAS8" s="16"/>
      <c r="EAT8" s="16"/>
      <c r="EAU8" s="16"/>
      <c r="EAV8" s="16"/>
      <c r="EAW8" s="16"/>
      <c r="EAX8" s="16"/>
      <c r="EAY8" s="16"/>
      <c r="EAZ8" s="16"/>
      <c r="EBA8" s="16"/>
      <c r="EBB8" s="16"/>
      <c r="EBC8" s="16"/>
      <c r="EBD8" s="16"/>
      <c r="EBE8" s="16"/>
      <c r="EBF8" s="16"/>
      <c r="EBG8" s="16"/>
      <c r="EBH8" s="16"/>
      <c r="EBI8" s="16"/>
      <c r="EBJ8" s="16"/>
      <c r="EBK8" s="16"/>
      <c r="EBL8" s="16"/>
      <c r="EBM8" s="16"/>
      <c r="EBN8" s="16"/>
      <c r="EBO8" s="16"/>
      <c r="EBP8" s="16"/>
      <c r="EBQ8" s="16"/>
      <c r="EBR8" s="16"/>
      <c r="EBS8" s="16"/>
      <c r="EBT8" s="16"/>
      <c r="EBU8" s="16"/>
      <c r="EBV8" s="16"/>
      <c r="EBW8" s="16"/>
      <c r="EBX8" s="16"/>
      <c r="EBY8" s="16"/>
      <c r="EBZ8" s="16"/>
      <c r="ECA8" s="16"/>
      <c r="ECB8" s="16"/>
      <c r="ECC8" s="16"/>
      <c r="ECD8" s="16"/>
      <c r="ECE8" s="16"/>
      <c r="ECF8" s="16"/>
      <c r="ECG8" s="16"/>
      <c r="ECH8" s="16"/>
      <c r="ECI8" s="16"/>
      <c r="ECJ8" s="16"/>
      <c r="ECK8" s="16"/>
      <c r="ECL8" s="16"/>
      <c r="ECM8" s="16"/>
      <c r="ECN8" s="16"/>
      <c r="ECO8" s="16"/>
      <c r="ECP8" s="16"/>
      <c r="ECQ8" s="16"/>
      <c r="ECR8" s="16"/>
      <c r="ECS8" s="16"/>
      <c r="ECT8" s="16"/>
      <c r="ECU8" s="16"/>
      <c r="ECV8" s="16"/>
      <c r="ECW8" s="16"/>
      <c r="ECX8" s="16"/>
      <c r="ECY8" s="16"/>
      <c r="ECZ8" s="16"/>
      <c r="EDA8" s="16"/>
      <c r="EDB8" s="16"/>
      <c r="EDC8" s="16"/>
      <c r="EDD8" s="16"/>
      <c r="EDE8" s="16"/>
      <c r="EDF8" s="16"/>
      <c r="EDG8" s="16"/>
      <c r="EDH8" s="16"/>
      <c r="EDI8" s="16"/>
      <c r="EDJ8" s="16"/>
      <c r="EDK8" s="16"/>
      <c r="EDL8" s="16"/>
      <c r="EDM8" s="16"/>
      <c r="EDN8" s="16"/>
      <c r="EDO8" s="16"/>
      <c r="EDP8" s="16"/>
      <c r="EDQ8" s="16"/>
      <c r="EDR8" s="16"/>
      <c r="EDS8" s="16"/>
      <c r="EDT8" s="16"/>
      <c r="EDU8" s="16"/>
      <c r="EDV8" s="16"/>
      <c r="EDW8" s="16"/>
      <c r="EDX8" s="16"/>
      <c r="EDY8" s="16"/>
      <c r="EDZ8" s="16"/>
      <c r="EEA8" s="16"/>
      <c r="EEB8" s="16"/>
      <c r="EEC8" s="16"/>
      <c r="EED8" s="16"/>
      <c r="EEE8" s="16"/>
      <c r="EEF8" s="16"/>
      <c r="EEG8" s="16"/>
      <c r="EEH8" s="16"/>
      <c r="EEI8" s="16"/>
      <c r="EEJ8" s="16"/>
      <c r="EEK8" s="16"/>
      <c r="EEL8" s="16"/>
      <c r="EEM8" s="16"/>
      <c r="EEN8" s="16"/>
      <c r="EEO8" s="16"/>
      <c r="EEP8" s="16"/>
      <c r="EEQ8" s="16"/>
      <c r="EER8" s="16"/>
      <c r="EES8" s="16"/>
      <c r="EET8" s="16"/>
      <c r="EEU8" s="16"/>
      <c r="EEV8" s="16"/>
      <c r="EEW8" s="16"/>
      <c r="EEX8" s="16"/>
      <c r="EEY8" s="16"/>
      <c r="EEZ8" s="16"/>
      <c r="EFA8" s="16"/>
      <c r="EFB8" s="16"/>
      <c r="EFC8" s="16"/>
      <c r="EFD8" s="16"/>
      <c r="EFE8" s="16"/>
      <c r="EFF8" s="16"/>
      <c r="EFG8" s="16"/>
      <c r="EFH8" s="16"/>
      <c r="EFI8" s="16"/>
      <c r="EFJ8" s="16"/>
      <c r="EFK8" s="16"/>
      <c r="EFL8" s="16"/>
      <c r="EFM8" s="16"/>
      <c r="EFN8" s="16"/>
      <c r="EFO8" s="16"/>
      <c r="EFP8" s="16"/>
      <c r="EFQ8" s="16"/>
      <c r="EFR8" s="16"/>
      <c r="EFS8" s="16"/>
      <c r="EFT8" s="16"/>
      <c r="EFU8" s="16"/>
      <c r="EFV8" s="16"/>
      <c r="EFW8" s="16"/>
      <c r="EFX8" s="16"/>
      <c r="EFY8" s="16"/>
      <c r="EFZ8" s="16"/>
      <c r="EGA8" s="16"/>
      <c r="EGB8" s="16"/>
      <c r="EGC8" s="16"/>
      <c r="EGD8" s="16"/>
      <c r="EGE8" s="16"/>
      <c r="EGF8" s="16"/>
      <c r="EGG8" s="16"/>
      <c r="EGH8" s="16"/>
      <c r="EGI8" s="16"/>
      <c r="EGJ8" s="16"/>
      <c r="EGK8" s="16"/>
      <c r="EGL8" s="16"/>
      <c r="EGM8" s="16"/>
      <c r="EGN8" s="16"/>
      <c r="EGO8" s="16"/>
      <c r="EGP8" s="16"/>
      <c r="EGQ8" s="16"/>
      <c r="EGR8" s="16"/>
      <c r="EGS8" s="16"/>
      <c r="EGT8" s="16"/>
      <c r="EGU8" s="16"/>
      <c r="EGV8" s="16"/>
      <c r="EGW8" s="16"/>
      <c r="EGX8" s="16"/>
      <c r="EGY8" s="16"/>
      <c r="EGZ8" s="16"/>
      <c r="EHA8" s="16"/>
      <c r="EHB8" s="16"/>
      <c r="EHC8" s="16"/>
      <c r="EHD8" s="16"/>
      <c r="EHE8" s="16"/>
      <c r="EHF8" s="16"/>
      <c r="EHG8" s="16"/>
      <c r="EHH8" s="16"/>
      <c r="EHI8" s="16"/>
      <c r="EHJ8" s="16"/>
      <c r="EHK8" s="16"/>
      <c r="EHL8" s="16"/>
      <c r="EHM8" s="16"/>
      <c r="EHN8" s="16"/>
      <c r="EHO8" s="16"/>
      <c r="EHP8" s="16"/>
      <c r="EHQ8" s="16"/>
      <c r="EHR8" s="16"/>
      <c r="EHS8" s="16"/>
      <c r="EHT8" s="16"/>
      <c r="EHU8" s="16"/>
      <c r="EHV8" s="16"/>
      <c r="EHW8" s="16"/>
      <c r="EHX8" s="16"/>
      <c r="EHY8" s="16"/>
      <c r="EHZ8" s="16"/>
      <c r="EIA8" s="16"/>
      <c r="EIB8" s="16"/>
      <c r="EIC8" s="16"/>
      <c r="EID8" s="16"/>
      <c r="EIE8" s="16"/>
      <c r="EIF8" s="16"/>
      <c r="EIG8" s="16"/>
      <c r="EIH8" s="16"/>
      <c r="EII8" s="16"/>
      <c r="EIJ8" s="16"/>
      <c r="EIK8" s="16"/>
      <c r="EIL8" s="16"/>
      <c r="EIM8" s="16"/>
      <c r="EIN8" s="16"/>
      <c r="EIO8" s="16"/>
      <c r="EIP8" s="16"/>
      <c r="EIQ8" s="16"/>
      <c r="EIR8" s="16"/>
      <c r="EIS8" s="16"/>
      <c r="EIT8" s="16"/>
      <c r="EIU8" s="16"/>
      <c r="EIV8" s="16"/>
      <c r="EIW8" s="16"/>
      <c r="EIX8" s="16"/>
      <c r="EIY8" s="16"/>
      <c r="EIZ8" s="16"/>
      <c r="EJA8" s="16"/>
      <c r="EJB8" s="16"/>
      <c r="EJC8" s="16"/>
      <c r="EJD8" s="16"/>
      <c r="EJE8" s="16"/>
      <c r="EJF8" s="16"/>
      <c r="EJG8" s="16"/>
      <c r="EJH8" s="16"/>
      <c r="EJI8" s="16"/>
      <c r="EJJ8" s="16"/>
      <c r="EJK8" s="16"/>
      <c r="EJL8" s="16"/>
      <c r="EJM8" s="16"/>
      <c r="EJN8" s="16"/>
      <c r="EJO8" s="16"/>
      <c r="EJP8" s="16"/>
      <c r="EJQ8" s="16"/>
      <c r="EJR8" s="16"/>
      <c r="EJS8" s="16"/>
      <c r="EJT8" s="16"/>
      <c r="EJU8" s="16"/>
      <c r="EJV8" s="16"/>
      <c r="EJW8" s="16"/>
      <c r="EJX8" s="16"/>
      <c r="EJY8" s="16"/>
      <c r="EJZ8" s="16"/>
      <c r="EKA8" s="16"/>
      <c r="EKB8" s="16"/>
      <c r="EKC8" s="16"/>
      <c r="EKD8" s="16"/>
      <c r="EKE8" s="16"/>
      <c r="EKF8" s="16"/>
      <c r="EKG8" s="16"/>
      <c r="EKH8" s="16"/>
      <c r="EKI8" s="16"/>
      <c r="EKJ8" s="16"/>
      <c r="EKK8" s="16"/>
      <c r="EKL8" s="16"/>
      <c r="EKM8" s="16"/>
      <c r="EKN8" s="16"/>
      <c r="EKO8" s="16"/>
      <c r="EKP8" s="16"/>
      <c r="EKQ8" s="16"/>
      <c r="EKR8" s="16"/>
      <c r="EKS8" s="16"/>
      <c r="EKT8" s="16"/>
      <c r="EKU8" s="16"/>
      <c r="EKV8" s="16"/>
      <c r="EKW8" s="16"/>
      <c r="EKX8" s="16"/>
      <c r="EKY8" s="16"/>
      <c r="EKZ8" s="16"/>
      <c r="ELA8" s="16"/>
      <c r="ELB8" s="16"/>
      <c r="ELC8" s="16"/>
      <c r="ELD8" s="16"/>
      <c r="ELE8" s="16"/>
      <c r="ELF8" s="16"/>
      <c r="ELG8" s="16"/>
      <c r="ELH8" s="16"/>
      <c r="ELI8" s="16"/>
      <c r="ELJ8" s="16"/>
      <c r="ELK8" s="16"/>
      <c r="ELL8" s="16"/>
      <c r="ELM8" s="16"/>
      <c r="ELN8" s="16"/>
      <c r="ELO8" s="16"/>
      <c r="ELP8" s="16"/>
      <c r="ELQ8" s="16"/>
      <c r="ELR8" s="16"/>
      <c r="ELS8" s="16"/>
      <c r="ELT8" s="16"/>
      <c r="ELU8" s="16"/>
      <c r="ELV8" s="16"/>
      <c r="ELW8" s="16"/>
      <c r="ELX8" s="16"/>
      <c r="ELY8" s="16"/>
      <c r="ELZ8" s="16"/>
      <c r="EMA8" s="16"/>
      <c r="EMB8" s="16"/>
      <c r="EMC8" s="16"/>
      <c r="EMD8" s="16"/>
      <c r="EME8" s="16"/>
      <c r="EMF8" s="16"/>
      <c r="EMG8" s="16"/>
      <c r="EMH8" s="16"/>
      <c r="EMI8" s="16"/>
      <c r="EMJ8" s="16"/>
      <c r="EMK8" s="16"/>
      <c r="EML8" s="16"/>
      <c r="EMM8" s="16"/>
      <c r="EMN8" s="16"/>
      <c r="EMO8" s="16"/>
      <c r="EMP8" s="16"/>
      <c r="EMQ8" s="16"/>
      <c r="EMR8" s="16"/>
      <c r="EMS8" s="16"/>
      <c r="EMT8" s="16"/>
      <c r="EMU8" s="16"/>
      <c r="EMV8" s="16"/>
      <c r="EMW8" s="16"/>
      <c r="EMX8" s="16"/>
      <c r="EMY8" s="16"/>
      <c r="EMZ8" s="16"/>
      <c r="ENA8" s="16"/>
      <c r="ENB8" s="16"/>
      <c r="ENC8" s="16"/>
      <c r="END8" s="16"/>
      <c r="ENE8" s="16"/>
      <c r="ENF8" s="16"/>
      <c r="ENG8" s="16"/>
      <c r="ENH8" s="16"/>
      <c r="ENI8" s="16"/>
      <c r="ENJ8" s="16"/>
      <c r="ENK8" s="16"/>
      <c r="ENL8" s="16"/>
      <c r="ENM8" s="16"/>
      <c r="ENN8" s="16"/>
      <c r="ENO8" s="16"/>
      <c r="ENP8" s="16"/>
      <c r="ENQ8" s="16"/>
      <c r="ENR8" s="16"/>
      <c r="ENS8" s="16"/>
      <c r="ENT8" s="16"/>
      <c r="ENU8" s="16"/>
      <c r="ENV8" s="16"/>
      <c r="ENW8" s="16"/>
      <c r="ENX8" s="16"/>
      <c r="ENY8" s="16"/>
      <c r="ENZ8" s="16"/>
      <c r="EOA8" s="16"/>
      <c r="EOB8" s="16"/>
      <c r="EOC8" s="16"/>
      <c r="EOD8" s="16"/>
      <c r="EOE8" s="16"/>
      <c r="EOF8" s="16"/>
      <c r="EOG8" s="16"/>
      <c r="EOH8" s="16"/>
      <c r="EOI8" s="16"/>
      <c r="EOJ8" s="16"/>
      <c r="EOK8" s="16"/>
      <c r="EOL8" s="16"/>
      <c r="EOM8" s="16"/>
      <c r="EON8" s="16"/>
      <c r="EOO8" s="16"/>
      <c r="EOP8" s="16"/>
      <c r="EOQ8" s="16"/>
      <c r="EOR8" s="16"/>
      <c r="EOS8" s="16"/>
      <c r="EOT8" s="16"/>
      <c r="EOU8" s="16"/>
      <c r="EOV8" s="16"/>
      <c r="EOW8" s="16"/>
      <c r="EOX8" s="16"/>
      <c r="EOY8" s="16"/>
      <c r="EOZ8" s="16"/>
      <c r="EPA8" s="16"/>
      <c r="EPB8" s="16"/>
      <c r="EPC8" s="16"/>
      <c r="EPD8" s="16"/>
      <c r="EPE8" s="16"/>
      <c r="EPF8" s="16"/>
      <c r="EPG8" s="16"/>
      <c r="EPH8" s="16"/>
      <c r="EPI8" s="16"/>
      <c r="EPJ8" s="16"/>
      <c r="EPK8" s="16"/>
      <c r="EPL8" s="16"/>
      <c r="EPM8" s="16"/>
      <c r="EPN8" s="16"/>
      <c r="EPO8" s="16"/>
      <c r="EPP8" s="16"/>
      <c r="EPQ8" s="16"/>
      <c r="EPR8" s="16"/>
      <c r="EPS8" s="16"/>
      <c r="EPT8" s="16"/>
      <c r="EPU8" s="16"/>
      <c r="EPV8" s="16"/>
      <c r="EPW8" s="16"/>
      <c r="EPX8" s="16"/>
      <c r="EPY8" s="16"/>
      <c r="EPZ8" s="16"/>
      <c r="EQA8" s="16"/>
      <c r="EQB8" s="16"/>
      <c r="EQC8" s="16"/>
      <c r="EQD8" s="16"/>
      <c r="EQE8" s="16"/>
      <c r="EQF8" s="16"/>
      <c r="EQG8" s="16"/>
      <c r="EQH8" s="16"/>
      <c r="EQI8" s="16"/>
      <c r="EQJ8" s="16"/>
      <c r="EQK8" s="16"/>
      <c r="EQL8" s="16"/>
      <c r="EQM8" s="16"/>
      <c r="EQN8" s="16"/>
      <c r="EQO8" s="16"/>
      <c r="EQP8" s="16"/>
      <c r="EQQ8" s="16"/>
      <c r="EQR8" s="16"/>
      <c r="EQS8" s="16"/>
      <c r="EQT8" s="16"/>
      <c r="EQU8" s="16"/>
      <c r="EQV8" s="16"/>
      <c r="EQW8" s="16"/>
      <c r="EQX8" s="16"/>
      <c r="EQY8" s="16"/>
      <c r="EQZ8" s="16"/>
      <c r="ERA8" s="16"/>
      <c r="ERB8" s="16"/>
      <c r="ERC8" s="16"/>
      <c r="ERD8" s="16"/>
      <c r="ERE8" s="16"/>
      <c r="ERF8" s="16"/>
      <c r="ERG8" s="16"/>
      <c r="ERH8" s="16"/>
      <c r="ERI8" s="16"/>
      <c r="ERJ8" s="16"/>
      <c r="ERK8" s="16"/>
      <c r="ERL8" s="16"/>
      <c r="ERM8" s="16"/>
      <c r="ERN8" s="16"/>
      <c r="ERO8" s="16"/>
      <c r="ERP8" s="16"/>
      <c r="ERQ8" s="16"/>
      <c r="ERR8" s="16"/>
      <c r="ERS8" s="16"/>
      <c r="ERT8" s="16"/>
      <c r="ERU8" s="16"/>
      <c r="ERV8" s="16"/>
      <c r="ERW8" s="16"/>
      <c r="ERX8" s="16"/>
      <c r="ERY8" s="16"/>
      <c r="ERZ8" s="16"/>
      <c r="ESA8" s="16"/>
      <c r="ESB8" s="16"/>
      <c r="ESC8" s="16"/>
      <c r="ESD8" s="16"/>
      <c r="ESE8" s="16"/>
      <c r="ESF8" s="16"/>
      <c r="ESG8" s="16"/>
      <c r="ESH8" s="16"/>
      <c r="ESI8" s="16"/>
      <c r="ESJ8" s="16"/>
      <c r="ESK8" s="16"/>
      <c r="ESL8" s="16"/>
      <c r="ESM8" s="16"/>
      <c r="ESN8" s="16"/>
      <c r="ESO8" s="16"/>
      <c r="ESP8" s="16"/>
      <c r="ESQ8" s="16"/>
      <c r="ESR8" s="16"/>
      <c r="ESS8" s="16"/>
      <c r="EST8" s="16"/>
      <c r="ESU8" s="16"/>
      <c r="ESV8" s="16"/>
      <c r="ESW8" s="16"/>
      <c r="ESX8" s="16"/>
      <c r="ESY8" s="16"/>
      <c r="ESZ8" s="16"/>
      <c r="ETA8" s="16"/>
      <c r="ETB8" s="16"/>
      <c r="ETC8" s="16"/>
      <c r="ETD8" s="16"/>
      <c r="ETE8" s="16"/>
      <c r="ETF8" s="16"/>
      <c r="ETG8" s="16"/>
      <c r="ETH8" s="16"/>
      <c r="ETI8" s="16"/>
      <c r="ETJ8" s="16"/>
      <c r="ETK8" s="16"/>
      <c r="ETL8" s="16"/>
      <c r="ETM8" s="16"/>
      <c r="ETN8" s="16"/>
      <c r="ETO8" s="16"/>
      <c r="ETP8" s="16"/>
      <c r="ETQ8" s="16"/>
      <c r="ETR8" s="16"/>
      <c r="ETS8" s="16"/>
      <c r="ETT8" s="16"/>
      <c r="ETU8" s="16"/>
      <c r="ETV8" s="16"/>
      <c r="ETW8" s="16"/>
      <c r="ETX8" s="16"/>
      <c r="ETY8" s="16"/>
      <c r="ETZ8" s="16"/>
      <c r="EUA8" s="16"/>
      <c r="EUB8" s="16"/>
      <c r="EUC8" s="16"/>
      <c r="EUD8" s="16"/>
      <c r="EUE8" s="16"/>
      <c r="EUF8" s="16"/>
      <c r="EUG8" s="16"/>
      <c r="EUH8" s="16"/>
      <c r="EUI8" s="16"/>
      <c r="EUJ8" s="16"/>
      <c r="EUK8" s="16"/>
      <c r="EUL8" s="16"/>
      <c r="EUM8" s="16"/>
      <c r="EUN8" s="16"/>
      <c r="EUO8" s="16"/>
      <c r="EUP8" s="16"/>
      <c r="EUQ8" s="16"/>
      <c r="EUR8" s="16"/>
      <c r="EUS8" s="16"/>
      <c r="EUT8" s="16"/>
      <c r="EUU8" s="16"/>
      <c r="EUV8" s="16"/>
      <c r="EUW8" s="16"/>
      <c r="EUX8" s="16"/>
      <c r="EUY8" s="16"/>
      <c r="EUZ8" s="16"/>
      <c r="EVA8" s="16"/>
      <c r="EVB8" s="16"/>
      <c r="EVC8" s="16"/>
      <c r="EVD8" s="16"/>
      <c r="EVE8" s="16"/>
      <c r="EVF8" s="16"/>
      <c r="EVG8" s="16"/>
      <c r="EVH8" s="16"/>
      <c r="EVI8" s="16"/>
      <c r="EVJ8" s="16"/>
      <c r="EVK8" s="16"/>
      <c r="EVL8" s="16"/>
      <c r="EVM8" s="16"/>
      <c r="EVN8" s="16"/>
      <c r="EVO8" s="16"/>
      <c r="EVP8" s="16"/>
      <c r="EVQ8" s="16"/>
      <c r="EVR8" s="16"/>
      <c r="EVS8" s="16"/>
      <c r="EVT8" s="16"/>
      <c r="EVU8" s="16"/>
      <c r="EVV8" s="16"/>
      <c r="EVW8" s="16"/>
      <c r="EVX8" s="16"/>
      <c r="EVY8" s="16"/>
      <c r="EVZ8" s="16"/>
      <c r="EWA8" s="16"/>
      <c r="EWB8" s="16"/>
      <c r="EWC8" s="16"/>
      <c r="EWD8" s="16"/>
      <c r="EWE8" s="16"/>
      <c r="EWF8" s="16"/>
      <c r="EWG8" s="16"/>
      <c r="EWH8" s="16"/>
      <c r="EWI8" s="16"/>
      <c r="EWJ8" s="16"/>
      <c r="EWK8" s="16"/>
      <c r="EWL8" s="16"/>
      <c r="EWM8" s="16"/>
      <c r="EWN8" s="16"/>
      <c r="EWO8" s="16"/>
      <c r="EWP8" s="16"/>
      <c r="EWQ8" s="16"/>
      <c r="EWR8" s="16"/>
      <c r="EWS8" s="16"/>
      <c r="EWT8" s="16"/>
      <c r="EWU8" s="16"/>
      <c r="EWV8" s="16"/>
      <c r="EWW8" s="16"/>
      <c r="EWX8" s="16"/>
      <c r="EWY8" s="16"/>
      <c r="EWZ8" s="16"/>
      <c r="EXA8" s="16"/>
      <c r="EXB8" s="16"/>
      <c r="EXC8" s="16"/>
      <c r="EXD8" s="16"/>
      <c r="EXE8" s="16"/>
      <c r="EXF8" s="16"/>
      <c r="EXG8" s="16"/>
      <c r="EXH8" s="16"/>
      <c r="EXI8" s="16"/>
      <c r="EXJ8" s="16"/>
      <c r="EXK8" s="16"/>
      <c r="EXL8" s="16"/>
      <c r="EXM8" s="16"/>
      <c r="EXN8" s="16"/>
      <c r="EXO8" s="16"/>
      <c r="EXP8" s="16"/>
      <c r="EXQ8" s="16"/>
      <c r="EXR8" s="16"/>
      <c r="EXS8" s="16"/>
      <c r="EXT8" s="16"/>
      <c r="EXU8" s="16"/>
      <c r="EXV8" s="16"/>
      <c r="EXW8" s="16"/>
      <c r="EXX8" s="16"/>
      <c r="EXY8" s="16"/>
      <c r="EXZ8" s="16"/>
      <c r="EYA8" s="16"/>
      <c r="EYB8" s="16"/>
      <c r="EYC8" s="16"/>
      <c r="EYD8" s="16"/>
      <c r="EYE8" s="16"/>
      <c r="EYF8" s="16"/>
      <c r="EYG8" s="16"/>
      <c r="EYH8" s="16"/>
      <c r="EYI8" s="16"/>
      <c r="EYJ8" s="16"/>
      <c r="EYK8" s="16"/>
      <c r="EYL8" s="16"/>
      <c r="EYM8" s="16"/>
      <c r="EYN8" s="16"/>
      <c r="EYO8" s="16"/>
      <c r="EYP8" s="16"/>
      <c r="EYQ8" s="16"/>
      <c r="EYR8" s="16"/>
      <c r="EYS8" s="16"/>
      <c r="EYT8" s="16"/>
      <c r="EYU8" s="16"/>
      <c r="EYV8" s="16"/>
      <c r="EYW8" s="16"/>
      <c r="EYX8" s="16"/>
      <c r="EYY8" s="16"/>
      <c r="EYZ8" s="16"/>
      <c r="EZA8" s="16"/>
      <c r="EZB8" s="16"/>
      <c r="EZC8" s="16"/>
      <c r="EZD8" s="16"/>
      <c r="EZE8" s="16"/>
      <c r="EZF8" s="16"/>
      <c r="EZG8" s="16"/>
      <c r="EZH8" s="16"/>
      <c r="EZI8" s="16"/>
      <c r="EZJ8" s="16"/>
      <c r="EZK8" s="16"/>
      <c r="EZL8" s="16"/>
      <c r="EZM8" s="16"/>
      <c r="EZN8" s="16"/>
      <c r="EZO8" s="16"/>
      <c r="EZP8" s="16"/>
      <c r="EZQ8" s="16"/>
      <c r="EZR8" s="16"/>
      <c r="EZS8" s="16"/>
      <c r="EZT8" s="16"/>
      <c r="EZU8" s="16"/>
      <c r="EZV8" s="16"/>
      <c r="EZW8" s="16"/>
      <c r="EZX8" s="16"/>
      <c r="EZY8" s="16"/>
      <c r="EZZ8" s="16"/>
      <c r="FAA8" s="16"/>
      <c r="FAB8" s="16"/>
      <c r="FAC8" s="16"/>
      <c r="FAD8" s="16"/>
      <c r="FAE8" s="16"/>
      <c r="FAF8" s="16"/>
      <c r="FAG8" s="16"/>
      <c r="FAH8" s="16"/>
      <c r="FAI8" s="16"/>
      <c r="FAJ8" s="16"/>
      <c r="FAK8" s="16"/>
      <c r="FAL8" s="16"/>
      <c r="FAM8" s="16"/>
      <c r="FAN8" s="16"/>
      <c r="FAO8" s="16"/>
      <c r="FAP8" s="16"/>
      <c r="FAQ8" s="16"/>
      <c r="FAR8" s="16"/>
      <c r="FAS8" s="16"/>
      <c r="FAT8" s="16"/>
      <c r="FAU8" s="16"/>
      <c r="FAV8" s="16"/>
      <c r="FAW8" s="16"/>
      <c r="FAX8" s="16"/>
      <c r="FAY8" s="16"/>
      <c r="FAZ8" s="16"/>
      <c r="FBA8" s="16"/>
      <c r="FBB8" s="16"/>
      <c r="FBC8" s="16"/>
      <c r="FBD8" s="16"/>
      <c r="FBE8" s="16"/>
      <c r="FBF8" s="16"/>
      <c r="FBG8" s="16"/>
      <c r="FBH8" s="16"/>
      <c r="FBI8" s="16"/>
      <c r="FBJ8" s="16"/>
      <c r="FBK8" s="16"/>
      <c r="FBL8" s="16"/>
      <c r="FBM8" s="16"/>
      <c r="FBN8" s="16"/>
      <c r="FBO8" s="16"/>
      <c r="FBP8" s="16"/>
      <c r="FBQ8" s="16"/>
      <c r="FBR8" s="16"/>
      <c r="FBS8" s="16"/>
      <c r="FBT8" s="16"/>
      <c r="FBU8" s="16"/>
      <c r="FBV8" s="16"/>
      <c r="FBW8" s="16"/>
    </row>
    <row r="9" spans="1:4131" x14ac:dyDescent="0.4">
      <c r="A9" s="9" t="s">
        <v>5</v>
      </c>
      <c r="B9" s="29">
        <f>AVERAGE(B2:B7)</f>
        <v>8.5</v>
      </c>
      <c r="C9" s="29">
        <f>C8/B11</f>
        <v>0</v>
      </c>
      <c r="D9" s="23"/>
      <c r="E9" s="11"/>
      <c r="F9" s="12"/>
      <c r="G9" s="12"/>
      <c r="H9" s="44"/>
      <c r="I9" s="32">
        <f>I8/H8</f>
        <v>0.31764705882352934</v>
      </c>
      <c r="J9" s="50">
        <f>AVERAGE(J2:J6)</f>
        <v>3</v>
      </c>
      <c r="K9" s="28">
        <f>AVERAGE(K2:K6)</f>
        <v>1</v>
      </c>
      <c r="L9" s="32">
        <f>L8/H8</f>
        <v>0.31764705882352928</v>
      </c>
      <c r="M9" s="52">
        <f>AVERAGE(M2:M6)</f>
        <v>3</v>
      </c>
      <c r="N9" s="29">
        <f>AVERAGE(N2:N6)</f>
        <v>1</v>
      </c>
      <c r="O9" s="32">
        <f>O8/H8</f>
        <v>0.31764705882352934</v>
      </c>
      <c r="P9" s="20"/>
      <c r="Q9" s="10"/>
    </row>
    <row r="10" spans="1:4131" s="3" customFormat="1" x14ac:dyDescent="0.4">
      <c r="A10" s="9" t="s">
        <v>34</v>
      </c>
      <c r="B10" s="29">
        <f>_xlfn.STDEV.S(B2:B7)</f>
        <v>4.9295030175464953</v>
      </c>
      <c r="C10" s="24"/>
      <c r="D10" s="24"/>
      <c r="E10" s="24"/>
      <c r="F10" s="24"/>
      <c r="G10" s="24"/>
      <c r="H10" s="24"/>
      <c r="I10" s="58">
        <f>I9*5/6</f>
        <v>0.26470588235294112</v>
      </c>
      <c r="J10" s="59"/>
      <c r="K10" s="59"/>
      <c r="L10" s="58">
        <f>L9*5/6</f>
        <v>0.26470588235294107</v>
      </c>
      <c r="M10" s="60"/>
      <c r="N10" s="60"/>
      <c r="O10" s="58">
        <f>O9*5/6</f>
        <v>0.26470588235294112</v>
      </c>
      <c r="P10" s="20"/>
      <c r="Q10" s="10"/>
      <c r="R10" s="1"/>
      <c r="S10" s="1"/>
      <c r="T10" s="1"/>
      <c r="U10" s="1"/>
      <c r="V10" s="1"/>
      <c r="W10" s="1"/>
      <c r="X10" s="1"/>
      <c r="AA10" s="1"/>
      <c r="AB10" s="1"/>
      <c r="AE10" s="1"/>
    </row>
    <row r="11" spans="1:4131" ht="21.6" thickBot="1" x14ac:dyDescent="0.45">
      <c r="A11" s="10"/>
      <c r="B11" s="52">
        <f>6*((B10)^3)</f>
        <v>718.72153995827921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3"/>
      <c r="S11" s="3"/>
      <c r="T11" s="3"/>
      <c r="U11" s="3"/>
      <c r="V11" s="3"/>
      <c r="W11" s="3"/>
    </row>
    <row r="12" spans="1:4131" ht="21.6" thickBot="1" x14ac:dyDescent="0.4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77" t="s">
        <v>38</v>
      </c>
      <c r="L12" s="10"/>
      <c r="M12" s="10"/>
      <c r="N12" s="10"/>
      <c r="O12" s="10"/>
      <c r="P12" s="10"/>
      <c r="Q12" s="10"/>
    </row>
    <row r="13" spans="1:4131" x14ac:dyDescent="0.4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78">
        <f>1-((1/L10)*O10)</f>
        <v>0</v>
      </c>
      <c r="L13" s="10"/>
      <c r="M13" s="10"/>
      <c r="N13" s="73" t="s">
        <v>36</v>
      </c>
      <c r="O13" s="74">
        <f>(6/5)*1.5*(L10-O10)</f>
        <v>-9.9920072216264079E-17</v>
      </c>
      <c r="P13" s="10"/>
      <c r="Q13" s="10"/>
    </row>
    <row r="14" spans="1:4131" ht="21.6" thickBot="1" x14ac:dyDescent="0.4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78">
        <f>((1/O10)*L10)-1</f>
        <v>0</v>
      </c>
      <c r="L14" s="10"/>
      <c r="M14" s="10"/>
      <c r="N14" s="72" t="s">
        <v>37</v>
      </c>
      <c r="O14" s="80">
        <f>B8*O13</f>
        <v>-5.0959236830294684E-15</v>
      </c>
      <c r="P14" s="10"/>
      <c r="Q14" s="10"/>
    </row>
    <row r="15" spans="1:4131" ht="21.6" thickBot="1" x14ac:dyDescent="0.4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79">
        <f>(K13+K14)/1.5</f>
        <v>0</v>
      </c>
      <c r="L15" s="10"/>
      <c r="M15" s="10"/>
      <c r="N15" s="10"/>
      <c r="O15" s="10"/>
      <c r="P15" s="10"/>
      <c r="Q15" s="10"/>
    </row>
    <row r="16" spans="1:413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36" spans="1:24" x14ac:dyDescent="0.4">
      <c r="A36"/>
      <c r="B36" s="7"/>
      <c r="C36" s="7"/>
      <c r="D36" s="7"/>
      <c r="E36" s="7"/>
      <c r="F36" s="7"/>
      <c r="G36" s="7"/>
      <c r="H36" s="7"/>
      <c r="I36"/>
      <c r="J36"/>
      <c r="K36"/>
      <c r="L36"/>
      <c r="M36"/>
      <c r="N36"/>
      <c r="O36"/>
      <c r="P36"/>
    </row>
    <row r="37" spans="1:24" x14ac:dyDescent="0.4">
      <c r="A37"/>
      <c r="B37" s="7"/>
      <c r="C37" s="7"/>
      <c r="D37" s="7"/>
      <c r="E37" s="7"/>
      <c r="F37" s="7"/>
      <c r="G37" s="7"/>
      <c r="H37" s="7"/>
      <c r="I37"/>
      <c r="J37"/>
      <c r="K37"/>
      <c r="L37"/>
      <c r="M37"/>
      <c r="N37"/>
      <c r="O37"/>
      <c r="P37"/>
    </row>
    <row r="38" spans="1:24" x14ac:dyDescent="0.4">
      <c r="A38"/>
      <c r="B38" s="7"/>
      <c r="C38" s="7"/>
      <c r="D38" s="7"/>
      <c r="E38" s="7"/>
      <c r="F38" s="7"/>
      <c r="G38" s="7"/>
      <c r="H38" s="7"/>
      <c r="I38"/>
      <c r="J38"/>
      <c r="K38"/>
      <c r="L38"/>
      <c r="M38"/>
      <c r="N38"/>
      <c r="O38"/>
      <c r="P38"/>
    </row>
    <row r="39" spans="1:24" s="5" customFormat="1" x14ac:dyDescent="0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24" x14ac:dyDescent="0.4">
      <c r="A40"/>
      <c r="B40" s="7"/>
      <c r="C40" s="7"/>
      <c r="D40" s="7"/>
      <c r="E40" s="7"/>
      <c r="F40" s="7"/>
      <c r="G40" s="7"/>
      <c r="H40" s="7"/>
      <c r="I40"/>
      <c r="J40"/>
      <c r="K40"/>
      <c r="L40"/>
      <c r="M40"/>
      <c r="N40"/>
      <c r="O40"/>
      <c r="P40"/>
    </row>
    <row r="41" spans="1:24" customFormat="1" x14ac:dyDescent="0.4">
      <c r="B41" s="7"/>
      <c r="C41" s="7"/>
      <c r="D41" s="7"/>
      <c r="E41" s="7"/>
      <c r="F41" s="7"/>
      <c r="G41" s="7"/>
      <c r="H41" s="7"/>
      <c r="Q41" s="1"/>
      <c r="R41" s="1"/>
      <c r="S41" s="1"/>
      <c r="T41" s="1"/>
      <c r="U41" s="1"/>
      <c r="V41" s="1"/>
      <c r="W41" s="1"/>
      <c r="X41" s="1"/>
    </row>
    <row r="42" spans="1:24" customFormat="1" ht="14.4" x14ac:dyDescent="0.3">
      <c r="B42" s="7"/>
      <c r="C42" s="7"/>
      <c r="D42" s="7"/>
      <c r="E42" s="7"/>
      <c r="F42" s="7"/>
      <c r="G42" s="7"/>
      <c r="H42" s="7"/>
    </row>
    <row r="43" spans="1:24" customFormat="1" ht="14.4" x14ac:dyDescent="0.3">
      <c r="B43" s="7"/>
      <c r="C43" s="7"/>
      <c r="D43" s="7"/>
      <c r="E43" s="7"/>
      <c r="F43" s="7"/>
      <c r="G43" s="7"/>
      <c r="H43" s="7"/>
    </row>
    <row r="44" spans="1:24" x14ac:dyDescent="0.4">
      <c r="A44"/>
      <c r="B44" s="7"/>
      <c r="C44" s="7"/>
      <c r="D44" s="7"/>
      <c r="E44" s="7"/>
      <c r="F44" s="7"/>
      <c r="G44" s="7"/>
      <c r="H44" s="7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</sheetData>
  <conditionalFormatting sqref="P1:P9">
    <cfRule type="colorScale" priority="87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P41">
    <cfRule type="colorScale" priority="87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P41">
    <cfRule type="colorScale" priority="87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P41">
    <cfRule type="colorScale" priority="87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238">
      <colorScale>
        <cfvo type="min"/>
        <cfvo type="max"/>
        <color rgb="FFFFEF9C"/>
        <color rgb="FF63BE7B"/>
      </colorScale>
    </cfRule>
  </conditionalFormatting>
  <conditionalFormatting sqref="A38:P41">
    <cfRule type="colorScale" priority="87241">
      <colorScale>
        <cfvo type="min"/>
        <cfvo type="max"/>
        <color rgb="FFF8696B"/>
        <color rgb="FFFCFCFF"/>
      </colorScale>
    </cfRule>
  </conditionalFormatting>
  <conditionalFormatting sqref="A38:P41">
    <cfRule type="colorScale" priority="872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70C8-9655-4476-A865-143C12D6A9DF}">
  <sheetPr codeName="Sheet5"/>
  <dimension ref="A1:FBY48"/>
  <sheetViews>
    <sheetView zoomScale="106" zoomScaleNormal="106" workbookViewId="0">
      <pane ySplit="1" topLeftCell="A7" activePane="bottomLeft" state="frozen"/>
      <selection activeCell="AD1" sqref="AD1"/>
      <selection pane="bottomLeft" activeCell="L19" sqref="L19"/>
    </sheetView>
  </sheetViews>
  <sheetFormatPr defaultColWidth="11.44140625" defaultRowHeight="21" x14ac:dyDescent="0.4"/>
  <cols>
    <col min="1" max="1" width="11.109375" style="1" customWidth="1"/>
    <col min="2" max="2" width="10.6640625" style="4" customWidth="1"/>
    <col min="3" max="3" width="21" style="4" customWidth="1"/>
    <col min="4" max="4" width="1.33203125" style="4" customWidth="1"/>
    <col min="5" max="5" width="1.6640625" style="4" customWidth="1"/>
    <col min="6" max="6" width="1.5546875" style="4" customWidth="1"/>
    <col min="7" max="7" width="1.88671875" style="4" customWidth="1"/>
    <col min="8" max="8" width="0.44140625" style="4" customWidth="1"/>
    <col min="9" max="9" width="2.6640625" style="4" customWidth="1"/>
    <col min="10" max="10" width="1.6640625" style="1" customWidth="1"/>
    <col min="11" max="11" width="7.88671875" style="1" customWidth="1"/>
    <col min="12" max="12" width="17" style="1" customWidth="1"/>
    <col min="13" max="13" width="14.44140625" style="1" customWidth="1"/>
    <col min="14" max="14" width="15.5546875" style="1" customWidth="1"/>
    <col min="15" max="15" width="18.109375" style="1" customWidth="1"/>
    <col min="16" max="16" width="36.6640625" style="1" customWidth="1"/>
    <col min="17" max="17" width="14.44140625" style="1" customWidth="1"/>
    <col min="18" max="18" width="9.5546875" style="1" customWidth="1"/>
    <col min="19" max="19" width="10.88671875" style="1" bestFit="1" customWidth="1"/>
    <col min="20" max="21" width="19.109375" style="1" customWidth="1"/>
    <col min="22" max="22" width="9.5546875" style="1" bestFit="1" customWidth="1"/>
    <col min="23" max="23" width="12.44140625" style="1" bestFit="1" customWidth="1"/>
    <col min="24" max="25" width="18.109375" style="1" customWidth="1"/>
    <col min="26" max="26" width="17.33203125" style="1" customWidth="1"/>
    <col min="27" max="16384" width="11.44140625" style="1"/>
  </cols>
  <sheetData>
    <row r="1" spans="1:4133" x14ac:dyDescent="0.4">
      <c r="A1" s="15" t="s">
        <v>14</v>
      </c>
      <c r="B1" s="15" t="s">
        <v>3</v>
      </c>
      <c r="C1" s="64" t="s">
        <v>35</v>
      </c>
      <c r="D1" s="15"/>
      <c r="E1" s="15" t="s">
        <v>22</v>
      </c>
      <c r="F1" s="15"/>
      <c r="G1" s="15" t="s">
        <v>1</v>
      </c>
      <c r="H1" s="61" t="s">
        <v>25</v>
      </c>
      <c r="I1" s="25" t="s">
        <v>0</v>
      </c>
      <c r="J1" s="26" t="s">
        <v>0</v>
      </c>
      <c r="K1" s="53" t="s">
        <v>24</v>
      </c>
      <c r="L1" s="53" t="s">
        <v>18</v>
      </c>
      <c r="M1" s="53" t="s">
        <v>19</v>
      </c>
      <c r="N1" s="27" t="s">
        <v>23</v>
      </c>
      <c r="O1" s="27" t="s">
        <v>20</v>
      </c>
      <c r="P1" s="27" t="s">
        <v>21</v>
      </c>
      <c r="Q1" s="10"/>
      <c r="R1" s="14"/>
    </row>
    <row r="2" spans="1:4133" x14ac:dyDescent="0.4">
      <c r="A2" s="9" t="s">
        <v>12</v>
      </c>
      <c r="B2" s="19">
        <v>1</v>
      </c>
      <c r="C2" s="63">
        <f>(B2-$B$13)^3</f>
        <v>-3796.4160000000011</v>
      </c>
      <c r="D2" s="36">
        <f>B2/B12</f>
        <v>6.024096385542169E-3</v>
      </c>
      <c r="E2" s="36">
        <f>D2</f>
        <v>6.024096385542169E-3</v>
      </c>
      <c r="F2" s="37">
        <v>0.1</v>
      </c>
      <c r="G2" s="54">
        <f>F2</f>
        <v>0.1</v>
      </c>
      <c r="H2" s="43">
        <f>G2*100</f>
        <v>10</v>
      </c>
      <c r="I2" s="39">
        <f>G2*D2</f>
        <v>6.0240963855421692E-4</v>
      </c>
      <c r="J2" s="33">
        <f t="shared" ref="J2:J10" si="0">((G2*100)-(E2*100))</f>
        <v>9.3975903614457827</v>
      </c>
      <c r="K2" s="34">
        <v>1</v>
      </c>
      <c r="L2" s="42">
        <f t="shared" ref="L2:L10" si="1">K2/$K$13</f>
        <v>0.2</v>
      </c>
      <c r="M2" s="33">
        <f t="shared" ref="M2:M10" si="2">J2*L2</f>
        <v>1.8795180722891567</v>
      </c>
      <c r="N2" s="34">
        <f>9</f>
        <v>9</v>
      </c>
      <c r="O2" s="42">
        <f>N2/$N$13</f>
        <v>1.8</v>
      </c>
      <c r="P2" s="33">
        <f t="shared" ref="P2:P10" si="3">J2*O2</f>
        <v>16.91566265060241</v>
      </c>
      <c r="Q2" s="10"/>
      <c r="R2" s="14"/>
    </row>
    <row r="3" spans="1:4133" x14ac:dyDescent="0.4">
      <c r="A3" s="9" t="s">
        <v>11</v>
      </c>
      <c r="B3" s="19">
        <v>1</v>
      </c>
      <c r="C3" s="63">
        <f t="shared" ref="C3:C11" si="4">(B3-$B$13)^3</f>
        <v>-3796.4160000000011</v>
      </c>
      <c r="D3" s="36">
        <f>B3/B12</f>
        <v>6.024096385542169E-3</v>
      </c>
      <c r="E3" s="36">
        <f t="shared" ref="E3:E11" si="5">E2+D3</f>
        <v>1.2048192771084338E-2</v>
      </c>
      <c r="F3" s="37">
        <v>0.1</v>
      </c>
      <c r="G3" s="54">
        <f t="shared" ref="G3:G11" si="6">F3+G2</f>
        <v>0.2</v>
      </c>
      <c r="H3" s="43">
        <f t="shared" ref="H3:H10" si="7">G3*100</f>
        <v>20</v>
      </c>
      <c r="I3" s="39">
        <f t="shared" ref="I3:I11" si="8">(G2+G3)*D3</f>
        <v>1.8072289156626509E-3</v>
      </c>
      <c r="J3" s="33">
        <f t="shared" si="0"/>
        <v>18.795180722891565</v>
      </c>
      <c r="K3" s="34">
        <f>2</f>
        <v>2</v>
      </c>
      <c r="L3" s="42">
        <f t="shared" si="1"/>
        <v>0.4</v>
      </c>
      <c r="M3" s="33">
        <f t="shared" si="2"/>
        <v>7.5180722891566267</v>
      </c>
      <c r="N3" s="34">
        <v>8</v>
      </c>
      <c r="O3" s="42">
        <f t="shared" ref="O3:O10" si="9">N3/$N$13</f>
        <v>1.6</v>
      </c>
      <c r="P3" s="33">
        <f t="shared" si="3"/>
        <v>30.072289156626507</v>
      </c>
      <c r="Q3" s="10"/>
      <c r="R3" s="14"/>
    </row>
    <row r="4" spans="1:4133" x14ac:dyDescent="0.4">
      <c r="A4" s="9" t="s">
        <v>10</v>
      </c>
      <c r="B4" s="19">
        <v>4</v>
      </c>
      <c r="C4" s="63">
        <f t="shared" si="4"/>
        <v>-2000.3760000000009</v>
      </c>
      <c r="D4" s="36">
        <f>B4/B12</f>
        <v>2.4096385542168676E-2</v>
      </c>
      <c r="E4" s="36">
        <f t="shared" si="5"/>
        <v>3.6144578313253017E-2</v>
      </c>
      <c r="F4" s="37">
        <v>0.1</v>
      </c>
      <c r="G4" s="54">
        <f t="shared" si="6"/>
        <v>0.30000000000000004</v>
      </c>
      <c r="H4" s="43">
        <f t="shared" si="7"/>
        <v>30.000000000000004</v>
      </c>
      <c r="I4" s="39">
        <f t="shared" si="8"/>
        <v>1.2048192771084338E-2</v>
      </c>
      <c r="J4" s="33">
        <f t="shared" si="0"/>
        <v>26.385542168674704</v>
      </c>
      <c r="K4" s="34">
        <v>3</v>
      </c>
      <c r="L4" s="42">
        <f t="shared" si="1"/>
        <v>0.6</v>
      </c>
      <c r="M4" s="33">
        <f t="shared" si="2"/>
        <v>15.831325301204821</v>
      </c>
      <c r="N4" s="34">
        <v>7</v>
      </c>
      <c r="O4" s="42">
        <f t="shared" si="9"/>
        <v>1.4</v>
      </c>
      <c r="P4" s="33">
        <f t="shared" si="3"/>
        <v>36.939759036144579</v>
      </c>
      <c r="Q4" s="10"/>
      <c r="R4" s="14"/>
    </row>
    <row r="5" spans="1:4133" x14ac:dyDescent="0.4">
      <c r="A5" s="9" t="s">
        <v>9</v>
      </c>
      <c r="B5" s="19">
        <v>4</v>
      </c>
      <c r="C5" s="63">
        <f t="shared" si="4"/>
        <v>-2000.3760000000009</v>
      </c>
      <c r="D5" s="36">
        <f>B5/B12</f>
        <v>2.4096385542168676E-2</v>
      </c>
      <c r="E5" s="36">
        <f t="shared" si="5"/>
        <v>6.0240963855421693E-2</v>
      </c>
      <c r="F5" s="37">
        <v>0.1</v>
      </c>
      <c r="G5" s="54">
        <f t="shared" si="6"/>
        <v>0.4</v>
      </c>
      <c r="H5" s="43">
        <f t="shared" si="7"/>
        <v>40</v>
      </c>
      <c r="I5" s="39">
        <f t="shared" si="8"/>
        <v>1.6867469879518076E-2</v>
      </c>
      <c r="J5" s="33">
        <f t="shared" si="0"/>
        <v>33.975903614457835</v>
      </c>
      <c r="K5" s="34">
        <v>4</v>
      </c>
      <c r="L5" s="42">
        <f t="shared" si="1"/>
        <v>0.8</v>
      </c>
      <c r="M5" s="33">
        <f t="shared" si="2"/>
        <v>27.180722891566269</v>
      </c>
      <c r="N5" s="34">
        <v>6</v>
      </c>
      <c r="O5" s="42">
        <f t="shared" si="9"/>
        <v>1.2</v>
      </c>
      <c r="P5" s="33">
        <f t="shared" si="3"/>
        <v>40.7710843373494</v>
      </c>
      <c r="Q5" s="10"/>
      <c r="R5" s="14"/>
    </row>
    <row r="6" spans="1:4133" x14ac:dyDescent="0.4">
      <c r="A6" s="9" t="s">
        <v>8</v>
      </c>
      <c r="B6" s="19">
        <v>15</v>
      </c>
      <c r="C6" s="63">
        <f t="shared" si="4"/>
        <v>-4.0960000000000107</v>
      </c>
      <c r="D6" s="36">
        <f>B6/B12</f>
        <v>9.036144578313253E-2</v>
      </c>
      <c r="E6" s="36">
        <f t="shared" si="5"/>
        <v>0.15060240963855423</v>
      </c>
      <c r="F6" s="40">
        <v>0.1</v>
      </c>
      <c r="G6" s="54">
        <f t="shared" si="6"/>
        <v>0.5</v>
      </c>
      <c r="H6" s="43">
        <f t="shared" si="7"/>
        <v>50</v>
      </c>
      <c r="I6" s="39">
        <f t="shared" si="8"/>
        <v>8.1325301204819275E-2</v>
      </c>
      <c r="J6" s="33">
        <f t="shared" si="0"/>
        <v>34.939759036144579</v>
      </c>
      <c r="K6" s="34">
        <v>5</v>
      </c>
      <c r="L6" s="42">
        <f t="shared" si="1"/>
        <v>1</v>
      </c>
      <c r="M6" s="33">
        <f t="shared" si="2"/>
        <v>34.939759036144579</v>
      </c>
      <c r="N6" s="34">
        <v>5</v>
      </c>
      <c r="O6" s="42">
        <f t="shared" si="9"/>
        <v>1</v>
      </c>
      <c r="P6" s="33">
        <f t="shared" si="3"/>
        <v>34.939759036144579</v>
      </c>
      <c r="Q6" s="10"/>
      <c r="R6" s="20"/>
    </row>
    <row r="7" spans="1:4133" x14ac:dyDescent="0.4">
      <c r="A7" s="9" t="s">
        <v>4</v>
      </c>
      <c r="B7" s="19">
        <v>15</v>
      </c>
      <c r="C7" s="63">
        <f t="shared" si="4"/>
        <v>-4.0960000000000107</v>
      </c>
      <c r="D7" s="36">
        <f>B7/B12</f>
        <v>9.036144578313253E-2</v>
      </c>
      <c r="E7" s="36">
        <f t="shared" si="5"/>
        <v>0.24096385542168675</v>
      </c>
      <c r="F7" s="40">
        <v>0.1</v>
      </c>
      <c r="G7" s="54">
        <f t="shared" si="6"/>
        <v>0.6</v>
      </c>
      <c r="H7" s="43">
        <f t="shared" si="7"/>
        <v>60</v>
      </c>
      <c r="I7" s="39">
        <f t="shared" si="8"/>
        <v>9.9397590361445784E-2</v>
      </c>
      <c r="J7" s="33">
        <f t="shared" si="0"/>
        <v>35.903614457831324</v>
      </c>
      <c r="K7" s="34">
        <v>6</v>
      </c>
      <c r="L7" s="42">
        <f t="shared" si="1"/>
        <v>1.2</v>
      </c>
      <c r="M7" s="33">
        <f t="shared" si="2"/>
        <v>43.084337349397586</v>
      </c>
      <c r="N7" s="34">
        <v>4</v>
      </c>
      <c r="O7" s="42">
        <f t="shared" si="9"/>
        <v>0.8</v>
      </c>
      <c r="P7" s="33">
        <f t="shared" si="3"/>
        <v>28.722891566265062</v>
      </c>
      <c r="Q7" s="10"/>
      <c r="R7" s="20"/>
    </row>
    <row r="8" spans="1:4133" x14ac:dyDescent="0.4">
      <c r="A8" s="9" t="s">
        <v>7</v>
      </c>
      <c r="B8" s="19">
        <v>26</v>
      </c>
      <c r="C8" s="63">
        <f t="shared" si="4"/>
        <v>830.58399999999961</v>
      </c>
      <c r="D8" s="36">
        <f>B8/B12</f>
        <v>0.15662650602409639</v>
      </c>
      <c r="E8" s="36">
        <f t="shared" si="5"/>
        <v>0.39759036144578314</v>
      </c>
      <c r="F8" s="40">
        <v>0.1</v>
      </c>
      <c r="G8" s="54">
        <f t="shared" si="6"/>
        <v>0.7</v>
      </c>
      <c r="H8" s="43">
        <f t="shared" si="7"/>
        <v>70</v>
      </c>
      <c r="I8" s="39">
        <f t="shared" si="8"/>
        <v>0.20361445783132529</v>
      </c>
      <c r="J8" s="33">
        <f t="shared" si="0"/>
        <v>30.24096385542169</v>
      </c>
      <c r="K8" s="34">
        <v>7</v>
      </c>
      <c r="L8" s="42">
        <f t="shared" si="1"/>
        <v>1.4</v>
      </c>
      <c r="M8" s="33">
        <f t="shared" si="2"/>
        <v>42.337349397590366</v>
      </c>
      <c r="N8" s="34">
        <v>3</v>
      </c>
      <c r="O8" s="42">
        <f t="shared" si="9"/>
        <v>0.6</v>
      </c>
      <c r="P8" s="33">
        <f t="shared" si="3"/>
        <v>18.144578313253014</v>
      </c>
      <c r="Q8" s="10"/>
      <c r="R8" s="20"/>
    </row>
    <row r="9" spans="1:4133" x14ac:dyDescent="0.4">
      <c r="A9" s="9" t="s">
        <v>15</v>
      </c>
      <c r="B9" s="19">
        <v>26</v>
      </c>
      <c r="C9" s="63">
        <f t="shared" si="4"/>
        <v>830.58399999999961</v>
      </c>
      <c r="D9" s="36">
        <f>B9/B12</f>
        <v>0.15662650602409639</v>
      </c>
      <c r="E9" s="36">
        <f t="shared" si="5"/>
        <v>0.55421686746987953</v>
      </c>
      <c r="F9" s="40">
        <v>0.1</v>
      </c>
      <c r="G9" s="54">
        <f t="shared" si="6"/>
        <v>0.79999999999999993</v>
      </c>
      <c r="H9" s="43">
        <f t="shared" si="7"/>
        <v>80</v>
      </c>
      <c r="I9" s="39">
        <f t="shared" si="8"/>
        <v>0.23493975903614459</v>
      </c>
      <c r="J9" s="33">
        <f t="shared" si="0"/>
        <v>24.578313253012048</v>
      </c>
      <c r="K9" s="34">
        <v>8</v>
      </c>
      <c r="L9" s="42">
        <f t="shared" si="1"/>
        <v>1.6</v>
      </c>
      <c r="M9" s="33">
        <f t="shared" si="2"/>
        <v>39.325301204819283</v>
      </c>
      <c r="N9" s="34">
        <v>2</v>
      </c>
      <c r="O9" s="42">
        <f t="shared" si="9"/>
        <v>0.4</v>
      </c>
      <c r="P9" s="33">
        <f t="shared" si="3"/>
        <v>9.8313253012048207</v>
      </c>
      <c r="Q9" s="10"/>
      <c r="R9" s="20"/>
    </row>
    <row r="10" spans="1:4133" x14ac:dyDescent="0.4">
      <c r="A10" s="9" t="s">
        <v>16</v>
      </c>
      <c r="B10" s="19">
        <v>37</v>
      </c>
      <c r="C10" s="63">
        <f t="shared" si="4"/>
        <v>8489.6639999999989</v>
      </c>
      <c r="D10" s="36">
        <f>B10/B12</f>
        <v>0.22289156626506024</v>
      </c>
      <c r="E10" s="36">
        <f t="shared" si="5"/>
        <v>0.77710843373493976</v>
      </c>
      <c r="F10" s="40">
        <v>0.1</v>
      </c>
      <c r="G10" s="54">
        <f t="shared" si="6"/>
        <v>0.89999999999999991</v>
      </c>
      <c r="H10" s="43">
        <f t="shared" si="7"/>
        <v>89.999999999999986</v>
      </c>
      <c r="I10" s="39">
        <f t="shared" si="8"/>
        <v>0.37891566265060234</v>
      </c>
      <c r="J10" s="33">
        <f t="shared" si="0"/>
        <v>12.289156626506013</v>
      </c>
      <c r="K10" s="34">
        <v>9</v>
      </c>
      <c r="L10" s="42">
        <f t="shared" si="1"/>
        <v>1.8</v>
      </c>
      <c r="M10" s="33">
        <f t="shared" si="2"/>
        <v>22.120481927710824</v>
      </c>
      <c r="N10" s="34">
        <v>1</v>
      </c>
      <c r="O10" s="42">
        <f t="shared" si="9"/>
        <v>0.2</v>
      </c>
      <c r="P10" s="33">
        <f t="shared" si="3"/>
        <v>2.457831325301203</v>
      </c>
      <c r="Q10" s="10"/>
      <c r="R10" s="2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</row>
    <row r="11" spans="1:4133" s="2" customFormat="1" x14ac:dyDescent="0.4">
      <c r="A11" s="13" t="s">
        <v>17</v>
      </c>
      <c r="B11" s="19">
        <v>37</v>
      </c>
      <c r="C11" s="63">
        <f t="shared" si="4"/>
        <v>8489.6639999999989</v>
      </c>
      <c r="D11" s="41">
        <f>B11/B12</f>
        <v>0.22289156626506024</v>
      </c>
      <c r="E11" s="41">
        <f t="shared" si="5"/>
        <v>1</v>
      </c>
      <c r="F11" s="40">
        <v>0.1</v>
      </c>
      <c r="G11" s="55">
        <f t="shared" si="6"/>
        <v>0.99999999999999989</v>
      </c>
      <c r="H11" s="35"/>
      <c r="I11" s="39">
        <f t="shared" si="8"/>
        <v>0.42349397590361443</v>
      </c>
      <c r="J11" s="35"/>
      <c r="K11" s="34"/>
      <c r="L11" s="42"/>
      <c r="M11" s="33"/>
      <c r="N11" s="34"/>
      <c r="O11" s="42"/>
      <c r="P11" s="33"/>
      <c r="Q11" s="10"/>
      <c r="R11" s="2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/>
      <c r="AI11" s="1"/>
      <c r="AJ11" s="17"/>
      <c r="AK11" s="17"/>
      <c r="AL11" s="17"/>
      <c r="AM11" s="17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</row>
    <row r="12" spans="1:4133" s="8" customFormat="1" x14ac:dyDescent="0.4">
      <c r="A12" s="18" t="s">
        <v>6</v>
      </c>
      <c r="B12" s="56">
        <f>SUM(B2:B11)</f>
        <v>166</v>
      </c>
      <c r="C12" s="67">
        <f>SUM(C2:C11)</f>
        <v>7038.7199999999939</v>
      </c>
      <c r="D12" s="45"/>
      <c r="E12" s="45"/>
      <c r="F12" s="46"/>
      <c r="G12" s="51">
        <f>SUM(G2:G11)</f>
        <v>5.5</v>
      </c>
      <c r="H12" s="51">
        <f>SUM(H2:H10)</f>
        <v>450</v>
      </c>
      <c r="I12" s="47">
        <f>SUM(I2:I11)</f>
        <v>1.4530120481927711</v>
      </c>
      <c r="J12" s="48">
        <f t="shared" ref="J12:O12" si="10">SUM(J2:J10)</f>
        <v>226.50602409638554</v>
      </c>
      <c r="K12" s="49">
        <f t="shared" si="10"/>
        <v>45</v>
      </c>
      <c r="L12" s="28">
        <f t="shared" si="10"/>
        <v>9</v>
      </c>
      <c r="M12" s="48">
        <f t="shared" si="10"/>
        <v>234.2168674698795</v>
      </c>
      <c r="N12" s="50">
        <f t="shared" si="10"/>
        <v>45</v>
      </c>
      <c r="O12" s="28">
        <f t="shared" si="10"/>
        <v>9</v>
      </c>
      <c r="P12" s="48">
        <f>SUM(P2:P11)</f>
        <v>218.79518072289159</v>
      </c>
      <c r="Q12" s="10"/>
      <c r="R12" s="2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/>
      <c r="AI12" s="1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  <c r="AMK12" s="16"/>
      <c r="AML12" s="16"/>
      <c r="AMM12" s="16"/>
      <c r="AMN12" s="16"/>
      <c r="AMO12" s="16"/>
      <c r="AMP12" s="16"/>
      <c r="AMQ12" s="16"/>
      <c r="AMR12" s="16"/>
      <c r="AMS12" s="16"/>
      <c r="AMT12" s="16"/>
      <c r="AMU12" s="16"/>
      <c r="AMV12" s="16"/>
      <c r="AMW12" s="16"/>
      <c r="AMX12" s="16"/>
      <c r="AMY12" s="16"/>
      <c r="AMZ12" s="16"/>
      <c r="ANA12" s="16"/>
      <c r="ANB12" s="16"/>
      <c r="ANC12" s="16"/>
      <c r="AND12" s="16"/>
      <c r="ANE12" s="16"/>
      <c r="ANF12" s="16"/>
      <c r="ANG12" s="16"/>
      <c r="ANH12" s="16"/>
      <c r="ANI12" s="16"/>
      <c r="ANJ12" s="16"/>
      <c r="ANK12" s="16"/>
      <c r="ANL12" s="16"/>
      <c r="ANM12" s="16"/>
      <c r="ANN12" s="16"/>
      <c r="ANO12" s="16"/>
      <c r="ANP12" s="16"/>
      <c r="ANQ12" s="16"/>
      <c r="ANR12" s="16"/>
      <c r="ANS12" s="16"/>
      <c r="ANT12" s="16"/>
      <c r="ANU12" s="16"/>
      <c r="ANV12" s="16"/>
      <c r="ANW12" s="16"/>
      <c r="ANX12" s="16"/>
      <c r="ANY12" s="16"/>
      <c r="ANZ12" s="16"/>
      <c r="AOA12" s="16"/>
      <c r="AOB12" s="16"/>
      <c r="AOC12" s="16"/>
      <c r="AOD12" s="16"/>
      <c r="AOE12" s="16"/>
      <c r="AOF12" s="16"/>
      <c r="AOG12" s="16"/>
      <c r="AOH12" s="16"/>
      <c r="AOI12" s="16"/>
      <c r="AOJ12" s="16"/>
      <c r="AOK12" s="16"/>
      <c r="AOL12" s="16"/>
      <c r="AOM12" s="16"/>
      <c r="AON12" s="16"/>
      <c r="AOO12" s="16"/>
      <c r="AOP12" s="16"/>
      <c r="AOQ12" s="16"/>
      <c r="AOR12" s="16"/>
      <c r="AOS12" s="16"/>
      <c r="AOT12" s="16"/>
      <c r="AOU12" s="16"/>
      <c r="AOV12" s="16"/>
      <c r="AOW12" s="16"/>
      <c r="AOX12" s="16"/>
      <c r="AOY12" s="16"/>
      <c r="AOZ12" s="16"/>
      <c r="APA12" s="16"/>
      <c r="APB12" s="16"/>
      <c r="APC12" s="16"/>
      <c r="APD12" s="16"/>
      <c r="APE12" s="16"/>
      <c r="APF12" s="16"/>
      <c r="APG12" s="16"/>
      <c r="APH12" s="16"/>
      <c r="API12" s="16"/>
      <c r="APJ12" s="16"/>
      <c r="APK12" s="16"/>
      <c r="APL12" s="16"/>
      <c r="APM12" s="16"/>
      <c r="APN12" s="16"/>
      <c r="APO12" s="16"/>
      <c r="APP12" s="16"/>
      <c r="APQ12" s="16"/>
      <c r="APR12" s="16"/>
      <c r="APS12" s="16"/>
      <c r="APT12" s="16"/>
      <c r="APU12" s="16"/>
      <c r="APV12" s="16"/>
      <c r="APW12" s="16"/>
      <c r="APX12" s="16"/>
      <c r="APY12" s="16"/>
      <c r="APZ12" s="16"/>
      <c r="AQA12" s="16"/>
      <c r="AQB12" s="16"/>
      <c r="AQC12" s="16"/>
      <c r="AQD12" s="16"/>
      <c r="AQE12" s="16"/>
      <c r="AQF12" s="16"/>
      <c r="AQG12" s="16"/>
      <c r="AQH12" s="16"/>
      <c r="AQI12" s="16"/>
      <c r="AQJ12" s="16"/>
      <c r="AQK12" s="16"/>
      <c r="AQL12" s="16"/>
      <c r="AQM12" s="16"/>
      <c r="AQN12" s="16"/>
      <c r="AQO12" s="16"/>
      <c r="AQP12" s="16"/>
      <c r="AQQ12" s="16"/>
      <c r="AQR12" s="16"/>
      <c r="AQS12" s="16"/>
      <c r="AQT12" s="16"/>
      <c r="AQU12" s="16"/>
      <c r="AQV12" s="16"/>
      <c r="AQW12" s="16"/>
      <c r="AQX12" s="16"/>
      <c r="AQY12" s="16"/>
      <c r="AQZ12" s="16"/>
      <c r="ARA12" s="16"/>
      <c r="ARB12" s="16"/>
      <c r="ARC12" s="16"/>
      <c r="ARD12" s="16"/>
      <c r="ARE12" s="16"/>
      <c r="ARF12" s="16"/>
      <c r="ARG12" s="16"/>
      <c r="ARH12" s="16"/>
      <c r="ARI12" s="16"/>
      <c r="ARJ12" s="16"/>
      <c r="ARK12" s="16"/>
      <c r="ARL12" s="16"/>
      <c r="ARM12" s="16"/>
      <c r="ARN12" s="16"/>
      <c r="ARO12" s="16"/>
      <c r="ARP12" s="16"/>
      <c r="ARQ12" s="16"/>
      <c r="ARR12" s="16"/>
      <c r="ARS12" s="16"/>
      <c r="ART12" s="16"/>
      <c r="ARU12" s="16"/>
      <c r="ARV12" s="16"/>
      <c r="ARW12" s="16"/>
      <c r="ARX12" s="16"/>
      <c r="ARY12" s="16"/>
      <c r="ARZ12" s="16"/>
      <c r="ASA12" s="16"/>
      <c r="ASB12" s="16"/>
      <c r="ASC12" s="16"/>
      <c r="ASD12" s="16"/>
      <c r="ASE12" s="16"/>
      <c r="ASF12" s="16"/>
      <c r="ASG12" s="16"/>
      <c r="ASH12" s="16"/>
      <c r="ASI12" s="16"/>
      <c r="ASJ12" s="16"/>
      <c r="ASK12" s="16"/>
      <c r="ASL12" s="16"/>
      <c r="ASM12" s="16"/>
      <c r="ASN12" s="16"/>
      <c r="ASO12" s="16"/>
      <c r="ASP12" s="16"/>
      <c r="ASQ12" s="16"/>
      <c r="ASR12" s="16"/>
      <c r="ASS12" s="16"/>
      <c r="AST12" s="16"/>
      <c r="ASU12" s="16"/>
      <c r="ASV12" s="16"/>
      <c r="ASW12" s="16"/>
      <c r="ASX12" s="16"/>
      <c r="ASY12" s="16"/>
      <c r="ASZ12" s="16"/>
      <c r="ATA12" s="16"/>
      <c r="ATB12" s="16"/>
      <c r="ATC12" s="16"/>
      <c r="ATD12" s="16"/>
      <c r="ATE12" s="16"/>
      <c r="ATF12" s="16"/>
      <c r="ATG12" s="16"/>
      <c r="ATH12" s="16"/>
      <c r="ATI12" s="16"/>
      <c r="ATJ12" s="16"/>
      <c r="ATK12" s="16"/>
      <c r="ATL12" s="16"/>
      <c r="ATM12" s="16"/>
      <c r="ATN12" s="16"/>
      <c r="ATO12" s="16"/>
      <c r="ATP12" s="16"/>
      <c r="ATQ12" s="16"/>
      <c r="ATR12" s="16"/>
      <c r="ATS12" s="16"/>
      <c r="ATT12" s="16"/>
      <c r="ATU12" s="16"/>
      <c r="ATV12" s="16"/>
      <c r="ATW12" s="16"/>
      <c r="ATX12" s="16"/>
      <c r="ATY12" s="16"/>
      <c r="ATZ12" s="16"/>
      <c r="AUA12" s="16"/>
      <c r="AUB12" s="16"/>
      <c r="AUC12" s="16"/>
      <c r="AUD12" s="16"/>
      <c r="AUE12" s="16"/>
      <c r="AUF12" s="16"/>
      <c r="AUG12" s="16"/>
      <c r="AUH12" s="16"/>
      <c r="AUI12" s="16"/>
      <c r="AUJ12" s="16"/>
      <c r="AUK12" s="16"/>
      <c r="AUL12" s="16"/>
      <c r="AUM12" s="16"/>
      <c r="AUN12" s="16"/>
      <c r="AUO12" s="16"/>
      <c r="AUP12" s="16"/>
      <c r="AUQ12" s="16"/>
      <c r="AUR12" s="16"/>
      <c r="AUS12" s="16"/>
      <c r="AUT12" s="16"/>
      <c r="AUU12" s="16"/>
      <c r="AUV12" s="16"/>
      <c r="AUW12" s="16"/>
      <c r="AUX12" s="16"/>
      <c r="AUY12" s="16"/>
      <c r="AUZ12" s="16"/>
      <c r="AVA12" s="16"/>
      <c r="AVB12" s="16"/>
      <c r="AVC12" s="16"/>
      <c r="AVD12" s="16"/>
      <c r="AVE12" s="16"/>
      <c r="AVF12" s="16"/>
      <c r="AVG12" s="16"/>
      <c r="AVH12" s="16"/>
      <c r="AVI12" s="16"/>
      <c r="AVJ12" s="16"/>
      <c r="AVK12" s="16"/>
      <c r="AVL12" s="16"/>
      <c r="AVM12" s="16"/>
      <c r="AVN12" s="16"/>
      <c r="AVO12" s="16"/>
      <c r="AVP12" s="16"/>
      <c r="AVQ12" s="16"/>
      <c r="AVR12" s="16"/>
      <c r="AVS12" s="16"/>
      <c r="AVT12" s="16"/>
      <c r="AVU12" s="16"/>
      <c r="AVV12" s="16"/>
      <c r="AVW12" s="16"/>
      <c r="AVX12" s="16"/>
      <c r="AVY12" s="16"/>
      <c r="AVZ12" s="16"/>
      <c r="AWA12" s="16"/>
      <c r="AWB12" s="16"/>
      <c r="AWC12" s="16"/>
      <c r="AWD12" s="16"/>
      <c r="AWE12" s="16"/>
      <c r="AWF12" s="16"/>
      <c r="AWG12" s="16"/>
      <c r="AWH12" s="16"/>
      <c r="AWI12" s="16"/>
      <c r="AWJ12" s="16"/>
      <c r="AWK12" s="16"/>
      <c r="AWL12" s="16"/>
      <c r="AWM12" s="16"/>
      <c r="AWN12" s="16"/>
      <c r="AWO12" s="16"/>
      <c r="AWP12" s="16"/>
      <c r="AWQ12" s="16"/>
      <c r="AWR12" s="16"/>
      <c r="AWS12" s="16"/>
      <c r="AWT12" s="16"/>
      <c r="AWU12" s="16"/>
      <c r="AWV12" s="16"/>
      <c r="AWW12" s="16"/>
      <c r="AWX12" s="16"/>
      <c r="AWY12" s="16"/>
      <c r="AWZ12" s="16"/>
      <c r="AXA12" s="16"/>
      <c r="AXB12" s="16"/>
      <c r="AXC12" s="16"/>
      <c r="AXD12" s="16"/>
      <c r="AXE12" s="16"/>
      <c r="AXF12" s="16"/>
      <c r="AXG12" s="16"/>
      <c r="AXH12" s="16"/>
      <c r="AXI12" s="16"/>
      <c r="AXJ12" s="16"/>
      <c r="AXK12" s="16"/>
      <c r="AXL12" s="16"/>
      <c r="AXM12" s="16"/>
      <c r="AXN12" s="16"/>
      <c r="AXO12" s="16"/>
      <c r="AXP12" s="16"/>
      <c r="AXQ12" s="16"/>
      <c r="AXR12" s="16"/>
      <c r="AXS12" s="16"/>
      <c r="AXT12" s="16"/>
      <c r="AXU12" s="16"/>
      <c r="AXV12" s="16"/>
      <c r="AXW12" s="16"/>
      <c r="AXX12" s="16"/>
      <c r="AXY12" s="16"/>
      <c r="AXZ12" s="16"/>
      <c r="AYA12" s="16"/>
      <c r="AYB12" s="16"/>
      <c r="AYC12" s="16"/>
      <c r="AYD12" s="16"/>
      <c r="AYE12" s="16"/>
      <c r="AYF12" s="16"/>
      <c r="AYG12" s="16"/>
      <c r="AYH12" s="16"/>
      <c r="AYI12" s="16"/>
      <c r="AYJ12" s="16"/>
      <c r="AYK12" s="16"/>
      <c r="AYL12" s="16"/>
      <c r="AYM12" s="16"/>
      <c r="AYN12" s="16"/>
      <c r="AYO12" s="16"/>
      <c r="AYP12" s="16"/>
      <c r="AYQ12" s="16"/>
      <c r="AYR12" s="16"/>
      <c r="AYS12" s="16"/>
      <c r="AYT12" s="16"/>
      <c r="AYU12" s="16"/>
      <c r="AYV12" s="16"/>
      <c r="AYW12" s="16"/>
      <c r="AYX12" s="16"/>
      <c r="AYY12" s="16"/>
      <c r="AYZ12" s="16"/>
      <c r="AZA12" s="16"/>
      <c r="AZB12" s="16"/>
      <c r="AZC12" s="16"/>
      <c r="AZD12" s="16"/>
      <c r="AZE12" s="16"/>
      <c r="AZF12" s="16"/>
      <c r="AZG12" s="16"/>
      <c r="AZH12" s="16"/>
      <c r="AZI12" s="16"/>
      <c r="AZJ12" s="16"/>
      <c r="AZK12" s="16"/>
      <c r="AZL12" s="16"/>
      <c r="AZM12" s="16"/>
      <c r="AZN12" s="16"/>
      <c r="AZO12" s="16"/>
      <c r="AZP12" s="16"/>
      <c r="AZQ12" s="16"/>
      <c r="AZR12" s="16"/>
      <c r="AZS12" s="16"/>
      <c r="AZT12" s="16"/>
      <c r="AZU12" s="16"/>
      <c r="AZV12" s="16"/>
      <c r="AZW12" s="16"/>
      <c r="AZX12" s="16"/>
      <c r="AZY12" s="16"/>
      <c r="AZZ12" s="16"/>
      <c r="BAA12" s="16"/>
      <c r="BAB12" s="16"/>
      <c r="BAC12" s="16"/>
      <c r="BAD12" s="16"/>
      <c r="BAE12" s="16"/>
      <c r="BAF12" s="16"/>
      <c r="BAG12" s="16"/>
      <c r="BAH12" s="16"/>
      <c r="BAI12" s="16"/>
      <c r="BAJ12" s="16"/>
      <c r="BAK12" s="16"/>
      <c r="BAL12" s="16"/>
      <c r="BAM12" s="16"/>
      <c r="BAN12" s="16"/>
      <c r="BAO12" s="16"/>
      <c r="BAP12" s="16"/>
      <c r="BAQ12" s="16"/>
      <c r="BAR12" s="16"/>
      <c r="BAS12" s="16"/>
      <c r="BAT12" s="16"/>
      <c r="BAU12" s="16"/>
      <c r="BAV12" s="16"/>
      <c r="BAW12" s="16"/>
      <c r="BAX12" s="16"/>
      <c r="BAY12" s="16"/>
      <c r="BAZ12" s="16"/>
      <c r="BBA12" s="16"/>
      <c r="BBB12" s="16"/>
      <c r="BBC12" s="16"/>
      <c r="BBD12" s="16"/>
      <c r="BBE12" s="16"/>
      <c r="BBF12" s="16"/>
      <c r="BBG12" s="16"/>
      <c r="BBH12" s="16"/>
      <c r="BBI12" s="16"/>
      <c r="BBJ12" s="16"/>
      <c r="BBK12" s="16"/>
      <c r="BBL12" s="16"/>
      <c r="BBM12" s="16"/>
      <c r="BBN12" s="16"/>
      <c r="BBO12" s="16"/>
      <c r="BBP12" s="16"/>
      <c r="BBQ12" s="16"/>
      <c r="BBR12" s="16"/>
      <c r="BBS12" s="16"/>
      <c r="BBT12" s="16"/>
      <c r="BBU12" s="16"/>
      <c r="BBV12" s="16"/>
      <c r="BBW12" s="16"/>
      <c r="BBX12" s="16"/>
      <c r="BBY12" s="16"/>
      <c r="BBZ12" s="16"/>
      <c r="BCA12" s="16"/>
      <c r="BCB12" s="16"/>
      <c r="BCC12" s="16"/>
      <c r="BCD12" s="16"/>
      <c r="BCE12" s="16"/>
      <c r="BCF12" s="16"/>
      <c r="BCG12" s="16"/>
      <c r="BCH12" s="16"/>
      <c r="BCI12" s="16"/>
      <c r="BCJ12" s="16"/>
      <c r="BCK12" s="16"/>
      <c r="BCL12" s="16"/>
      <c r="BCM12" s="16"/>
      <c r="BCN12" s="16"/>
      <c r="BCO12" s="16"/>
      <c r="BCP12" s="16"/>
      <c r="BCQ12" s="16"/>
      <c r="BCR12" s="16"/>
      <c r="BCS12" s="16"/>
      <c r="BCT12" s="16"/>
      <c r="BCU12" s="16"/>
      <c r="BCV12" s="16"/>
      <c r="BCW12" s="16"/>
      <c r="BCX12" s="16"/>
      <c r="BCY12" s="16"/>
      <c r="BCZ12" s="16"/>
      <c r="BDA12" s="16"/>
      <c r="BDB12" s="16"/>
      <c r="BDC12" s="16"/>
      <c r="BDD12" s="16"/>
      <c r="BDE12" s="16"/>
      <c r="BDF12" s="16"/>
      <c r="BDG12" s="16"/>
      <c r="BDH12" s="16"/>
      <c r="BDI12" s="16"/>
      <c r="BDJ12" s="16"/>
      <c r="BDK12" s="16"/>
      <c r="BDL12" s="16"/>
      <c r="BDM12" s="16"/>
      <c r="BDN12" s="16"/>
      <c r="BDO12" s="16"/>
      <c r="BDP12" s="16"/>
      <c r="BDQ12" s="16"/>
      <c r="BDR12" s="16"/>
      <c r="BDS12" s="16"/>
      <c r="BDT12" s="16"/>
      <c r="BDU12" s="16"/>
      <c r="BDV12" s="16"/>
      <c r="BDW12" s="16"/>
      <c r="BDX12" s="16"/>
      <c r="BDY12" s="16"/>
      <c r="BDZ12" s="16"/>
      <c r="BEA12" s="16"/>
      <c r="BEB12" s="16"/>
      <c r="BEC12" s="16"/>
      <c r="BED12" s="16"/>
      <c r="BEE12" s="16"/>
      <c r="BEF12" s="16"/>
      <c r="BEG12" s="16"/>
      <c r="BEH12" s="16"/>
      <c r="BEI12" s="16"/>
      <c r="BEJ12" s="16"/>
      <c r="BEK12" s="16"/>
      <c r="BEL12" s="16"/>
      <c r="BEM12" s="16"/>
      <c r="BEN12" s="16"/>
      <c r="BEO12" s="16"/>
      <c r="BEP12" s="16"/>
      <c r="BEQ12" s="16"/>
      <c r="BER12" s="16"/>
      <c r="BES12" s="16"/>
      <c r="BET12" s="16"/>
      <c r="BEU12" s="16"/>
      <c r="BEV12" s="16"/>
      <c r="BEW12" s="16"/>
      <c r="BEX12" s="16"/>
      <c r="BEY12" s="16"/>
      <c r="BEZ12" s="16"/>
      <c r="BFA12" s="16"/>
      <c r="BFB12" s="16"/>
      <c r="BFC12" s="16"/>
      <c r="BFD12" s="16"/>
      <c r="BFE12" s="16"/>
      <c r="BFF12" s="16"/>
      <c r="BFG12" s="16"/>
      <c r="BFH12" s="16"/>
      <c r="BFI12" s="16"/>
      <c r="BFJ12" s="16"/>
      <c r="BFK12" s="16"/>
      <c r="BFL12" s="16"/>
      <c r="BFM12" s="16"/>
      <c r="BFN12" s="16"/>
      <c r="BFO12" s="16"/>
      <c r="BFP12" s="16"/>
      <c r="BFQ12" s="16"/>
      <c r="BFR12" s="16"/>
      <c r="BFS12" s="16"/>
      <c r="BFT12" s="16"/>
      <c r="BFU12" s="16"/>
      <c r="BFV12" s="16"/>
      <c r="BFW12" s="16"/>
      <c r="BFX12" s="16"/>
      <c r="BFY12" s="16"/>
      <c r="BFZ12" s="16"/>
      <c r="BGA12" s="16"/>
      <c r="BGB12" s="16"/>
      <c r="BGC12" s="16"/>
      <c r="BGD12" s="16"/>
      <c r="BGE12" s="16"/>
      <c r="BGF12" s="16"/>
      <c r="BGG12" s="16"/>
      <c r="BGH12" s="16"/>
      <c r="BGI12" s="16"/>
      <c r="BGJ12" s="16"/>
      <c r="BGK12" s="16"/>
      <c r="BGL12" s="16"/>
      <c r="BGM12" s="16"/>
      <c r="BGN12" s="16"/>
      <c r="BGO12" s="16"/>
      <c r="BGP12" s="16"/>
      <c r="BGQ12" s="16"/>
      <c r="BGR12" s="16"/>
      <c r="BGS12" s="16"/>
      <c r="BGT12" s="16"/>
      <c r="BGU12" s="16"/>
      <c r="BGV12" s="16"/>
      <c r="BGW12" s="16"/>
      <c r="BGX12" s="16"/>
      <c r="BGY12" s="16"/>
      <c r="BGZ12" s="16"/>
      <c r="BHA12" s="16"/>
      <c r="BHB12" s="16"/>
      <c r="BHC12" s="16"/>
      <c r="BHD12" s="16"/>
      <c r="BHE12" s="16"/>
      <c r="BHF12" s="16"/>
      <c r="BHG12" s="16"/>
      <c r="BHH12" s="16"/>
      <c r="BHI12" s="16"/>
      <c r="BHJ12" s="16"/>
      <c r="BHK12" s="16"/>
      <c r="BHL12" s="16"/>
      <c r="BHM12" s="16"/>
      <c r="BHN12" s="16"/>
      <c r="BHO12" s="16"/>
      <c r="BHP12" s="16"/>
      <c r="BHQ12" s="16"/>
      <c r="BHR12" s="16"/>
      <c r="BHS12" s="16"/>
      <c r="BHT12" s="16"/>
      <c r="BHU12" s="16"/>
      <c r="BHV12" s="16"/>
      <c r="BHW12" s="16"/>
      <c r="BHX12" s="16"/>
      <c r="BHY12" s="16"/>
      <c r="BHZ12" s="16"/>
      <c r="BIA12" s="16"/>
      <c r="BIB12" s="16"/>
      <c r="BIC12" s="16"/>
      <c r="BID12" s="16"/>
      <c r="BIE12" s="16"/>
      <c r="BIF12" s="16"/>
      <c r="BIG12" s="16"/>
      <c r="BIH12" s="16"/>
      <c r="BII12" s="16"/>
      <c r="BIJ12" s="16"/>
      <c r="BIK12" s="16"/>
      <c r="BIL12" s="16"/>
      <c r="BIM12" s="16"/>
      <c r="BIN12" s="16"/>
      <c r="BIO12" s="16"/>
      <c r="BIP12" s="16"/>
      <c r="BIQ12" s="16"/>
      <c r="BIR12" s="16"/>
      <c r="BIS12" s="16"/>
      <c r="BIT12" s="16"/>
      <c r="BIU12" s="16"/>
      <c r="BIV12" s="16"/>
      <c r="BIW12" s="16"/>
      <c r="BIX12" s="16"/>
      <c r="BIY12" s="16"/>
      <c r="BIZ12" s="16"/>
      <c r="BJA12" s="16"/>
      <c r="BJB12" s="16"/>
      <c r="BJC12" s="16"/>
      <c r="BJD12" s="16"/>
      <c r="BJE12" s="16"/>
      <c r="BJF12" s="16"/>
      <c r="BJG12" s="16"/>
      <c r="BJH12" s="16"/>
      <c r="BJI12" s="16"/>
      <c r="BJJ12" s="16"/>
      <c r="BJK12" s="16"/>
      <c r="BJL12" s="16"/>
      <c r="BJM12" s="16"/>
      <c r="BJN12" s="16"/>
      <c r="BJO12" s="16"/>
      <c r="BJP12" s="16"/>
      <c r="BJQ12" s="16"/>
      <c r="BJR12" s="16"/>
      <c r="BJS12" s="16"/>
      <c r="BJT12" s="16"/>
      <c r="BJU12" s="16"/>
      <c r="BJV12" s="16"/>
      <c r="BJW12" s="16"/>
      <c r="BJX12" s="16"/>
      <c r="BJY12" s="16"/>
      <c r="BJZ12" s="16"/>
      <c r="BKA12" s="16"/>
      <c r="BKB12" s="16"/>
      <c r="BKC12" s="16"/>
      <c r="BKD12" s="16"/>
      <c r="BKE12" s="16"/>
      <c r="BKF12" s="16"/>
      <c r="BKG12" s="16"/>
      <c r="BKH12" s="16"/>
      <c r="BKI12" s="16"/>
      <c r="BKJ12" s="16"/>
      <c r="BKK12" s="16"/>
      <c r="BKL12" s="16"/>
      <c r="BKM12" s="16"/>
      <c r="BKN12" s="16"/>
      <c r="BKO12" s="16"/>
      <c r="BKP12" s="16"/>
      <c r="BKQ12" s="16"/>
      <c r="BKR12" s="16"/>
      <c r="BKS12" s="16"/>
      <c r="BKT12" s="16"/>
      <c r="BKU12" s="16"/>
      <c r="BKV12" s="16"/>
      <c r="BKW12" s="16"/>
      <c r="BKX12" s="16"/>
      <c r="BKY12" s="16"/>
      <c r="BKZ12" s="16"/>
      <c r="BLA12" s="16"/>
      <c r="BLB12" s="16"/>
      <c r="BLC12" s="16"/>
      <c r="BLD12" s="16"/>
      <c r="BLE12" s="16"/>
      <c r="BLF12" s="16"/>
      <c r="BLG12" s="16"/>
      <c r="BLH12" s="16"/>
      <c r="BLI12" s="16"/>
      <c r="BLJ12" s="16"/>
      <c r="BLK12" s="16"/>
      <c r="BLL12" s="16"/>
      <c r="BLM12" s="16"/>
      <c r="BLN12" s="16"/>
      <c r="BLO12" s="16"/>
      <c r="BLP12" s="16"/>
      <c r="BLQ12" s="16"/>
      <c r="BLR12" s="16"/>
      <c r="BLS12" s="16"/>
      <c r="BLT12" s="16"/>
      <c r="BLU12" s="16"/>
      <c r="BLV12" s="16"/>
      <c r="BLW12" s="16"/>
      <c r="BLX12" s="16"/>
      <c r="BLY12" s="16"/>
      <c r="BLZ12" s="16"/>
      <c r="BMA12" s="16"/>
      <c r="BMB12" s="16"/>
      <c r="BMC12" s="16"/>
      <c r="BMD12" s="16"/>
      <c r="BME12" s="16"/>
      <c r="BMF12" s="16"/>
      <c r="BMG12" s="16"/>
      <c r="BMH12" s="16"/>
      <c r="BMI12" s="16"/>
      <c r="BMJ12" s="16"/>
      <c r="BMK12" s="16"/>
      <c r="BML12" s="16"/>
      <c r="BMM12" s="16"/>
      <c r="BMN12" s="16"/>
      <c r="BMO12" s="16"/>
      <c r="BMP12" s="16"/>
      <c r="BMQ12" s="16"/>
      <c r="BMR12" s="16"/>
      <c r="BMS12" s="16"/>
      <c r="BMT12" s="16"/>
      <c r="BMU12" s="16"/>
      <c r="BMV12" s="16"/>
      <c r="BMW12" s="16"/>
      <c r="BMX12" s="16"/>
      <c r="BMY12" s="16"/>
      <c r="BMZ12" s="16"/>
      <c r="BNA12" s="16"/>
      <c r="BNB12" s="16"/>
      <c r="BNC12" s="16"/>
      <c r="BND12" s="16"/>
      <c r="BNE12" s="16"/>
      <c r="BNF12" s="16"/>
      <c r="BNG12" s="16"/>
      <c r="BNH12" s="16"/>
      <c r="BNI12" s="16"/>
      <c r="BNJ12" s="16"/>
      <c r="BNK12" s="16"/>
      <c r="BNL12" s="16"/>
      <c r="BNM12" s="16"/>
      <c r="BNN12" s="16"/>
      <c r="BNO12" s="16"/>
      <c r="BNP12" s="16"/>
      <c r="BNQ12" s="16"/>
      <c r="BNR12" s="16"/>
      <c r="BNS12" s="16"/>
      <c r="BNT12" s="16"/>
      <c r="BNU12" s="16"/>
      <c r="BNV12" s="16"/>
      <c r="BNW12" s="16"/>
      <c r="BNX12" s="16"/>
      <c r="BNY12" s="16"/>
      <c r="BNZ12" s="16"/>
      <c r="BOA12" s="16"/>
      <c r="BOB12" s="16"/>
      <c r="BOC12" s="16"/>
      <c r="BOD12" s="16"/>
      <c r="BOE12" s="16"/>
      <c r="BOF12" s="16"/>
      <c r="BOG12" s="16"/>
      <c r="BOH12" s="16"/>
      <c r="BOI12" s="16"/>
      <c r="BOJ12" s="16"/>
      <c r="BOK12" s="16"/>
      <c r="BOL12" s="16"/>
      <c r="BOM12" s="16"/>
      <c r="BON12" s="16"/>
      <c r="BOO12" s="16"/>
      <c r="BOP12" s="16"/>
      <c r="BOQ12" s="16"/>
      <c r="BOR12" s="16"/>
      <c r="BOS12" s="16"/>
      <c r="BOT12" s="16"/>
      <c r="BOU12" s="16"/>
      <c r="BOV12" s="16"/>
      <c r="BOW12" s="16"/>
      <c r="BOX12" s="16"/>
      <c r="BOY12" s="16"/>
      <c r="BOZ12" s="16"/>
      <c r="BPA12" s="16"/>
      <c r="BPB12" s="16"/>
      <c r="BPC12" s="16"/>
      <c r="BPD12" s="16"/>
      <c r="BPE12" s="16"/>
      <c r="BPF12" s="16"/>
      <c r="BPG12" s="16"/>
      <c r="BPH12" s="16"/>
      <c r="BPI12" s="16"/>
      <c r="BPJ12" s="16"/>
      <c r="BPK12" s="16"/>
      <c r="BPL12" s="16"/>
      <c r="BPM12" s="16"/>
      <c r="BPN12" s="16"/>
      <c r="BPO12" s="16"/>
      <c r="BPP12" s="16"/>
      <c r="BPQ12" s="16"/>
      <c r="BPR12" s="16"/>
      <c r="BPS12" s="16"/>
      <c r="BPT12" s="16"/>
      <c r="BPU12" s="16"/>
      <c r="BPV12" s="16"/>
      <c r="BPW12" s="16"/>
      <c r="BPX12" s="16"/>
      <c r="BPY12" s="16"/>
      <c r="BPZ12" s="16"/>
      <c r="BQA12" s="16"/>
      <c r="BQB12" s="16"/>
      <c r="BQC12" s="16"/>
      <c r="BQD12" s="16"/>
      <c r="BQE12" s="16"/>
      <c r="BQF12" s="16"/>
      <c r="BQG12" s="16"/>
      <c r="BQH12" s="16"/>
      <c r="BQI12" s="16"/>
      <c r="BQJ12" s="16"/>
      <c r="BQK12" s="16"/>
      <c r="BQL12" s="16"/>
      <c r="BQM12" s="16"/>
      <c r="BQN12" s="16"/>
      <c r="BQO12" s="16"/>
      <c r="BQP12" s="16"/>
      <c r="BQQ12" s="16"/>
      <c r="BQR12" s="16"/>
      <c r="BQS12" s="16"/>
      <c r="BQT12" s="16"/>
      <c r="BQU12" s="16"/>
      <c r="BQV12" s="16"/>
      <c r="BQW12" s="16"/>
      <c r="BQX12" s="16"/>
      <c r="BQY12" s="16"/>
      <c r="BQZ12" s="16"/>
      <c r="BRA12" s="16"/>
      <c r="BRB12" s="16"/>
      <c r="BRC12" s="16"/>
      <c r="BRD12" s="16"/>
      <c r="BRE12" s="16"/>
      <c r="BRF12" s="16"/>
      <c r="BRG12" s="16"/>
      <c r="BRH12" s="16"/>
      <c r="BRI12" s="16"/>
      <c r="BRJ12" s="16"/>
      <c r="BRK12" s="16"/>
      <c r="BRL12" s="16"/>
      <c r="BRM12" s="16"/>
      <c r="BRN12" s="16"/>
      <c r="BRO12" s="16"/>
      <c r="BRP12" s="16"/>
      <c r="BRQ12" s="16"/>
      <c r="BRR12" s="16"/>
      <c r="BRS12" s="16"/>
      <c r="BRT12" s="16"/>
      <c r="BRU12" s="16"/>
      <c r="BRV12" s="16"/>
      <c r="BRW12" s="16"/>
      <c r="BRX12" s="16"/>
      <c r="BRY12" s="16"/>
      <c r="BRZ12" s="16"/>
      <c r="BSA12" s="16"/>
      <c r="BSB12" s="16"/>
      <c r="BSC12" s="16"/>
      <c r="BSD12" s="16"/>
      <c r="BSE12" s="16"/>
      <c r="BSF12" s="16"/>
      <c r="BSG12" s="16"/>
      <c r="BSH12" s="16"/>
      <c r="BSI12" s="16"/>
      <c r="BSJ12" s="16"/>
      <c r="BSK12" s="16"/>
      <c r="BSL12" s="16"/>
      <c r="BSM12" s="16"/>
      <c r="BSN12" s="16"/>
      <c r="BSO12" s="16"/>
      <c r="BSP12" s="16"/>
      <c r="BSQ12" s="16"/>
      <c r="BSR12" s="16"/>
      <c r="BSS12" s="16"/>
      <c r="BST12" s="16"/>
      <c r="BSU12" s="16"/>
      <c r="BSV12" s="16"/>
      <c r="BSW12" s="16"/>
      <c r="BSX12" s="16"/>
      <c r="BSY12" s="16"/>
      <c r="BSZ12" s="16"/>
      <c r="BTA12" s="16"/>
      <c r="BTB12" s="16"/>
      <c r="BTC12" s="16"/>
      <c r="BTD12" s="16"/>
      <c r="BTE12" s="16"/>
      <c r="BTF12" s="16"/>
      <c r="BTG12" s="16"/>
      <c r="BTH12" s="16"/>
      <c r="BTI12" s="16"/>
      <c r="BTJ12" s="16"/>
      <c r="BTK12" s="16"/>
      <c r="BTL12" s="16"/>
      <c r="BTM12" s="16"/>
      <c r="BTN12" s="16"/>
      <c r="BTO12" s="16"/>
      <c r="BTP12" s="16"/>
      <c r="BTQ12" s="16"/>
      <c r="BTR12" s="16"/>
      <c r="BTS12" s="16"/>
      <c r="BTT12" s="16"/>
      <c r="BTU12" s="16"/>
      <c r="BTV12" s="16"/>
      <c r="BTW12" s="16"/>
      <c r="BTX12" s="16"/>
      <c r="BTY12" s="16"/>
      <c r="BTZ12" s="16"/>
      <c r="BUA12" s="16"/>
      <c r="BUB12" s="16"/>
      <c r="BUC12" s="16"/>
      <c r="BUD12" s="16"/>
      <c r="BUE12" s="16"/>
      <c r="BUF12" s="16"/>
      <c r="BUG12" s="16"/>
      <c r="BUH12" s="16"/>
      <c r="BUI12" s="16"/>
      <c r="BUJ12" s="16"/>
      <c r="BUK12" s="16"/>
      <c r="BUL12" s="16"/>
      <c r="BUM12" s="16"/>
      <c r="BUN12" s="16"/>
      <c r="BUO12" s="16"/>
      <c r="BUP12" s="16"/>
      <c r="BUQ12" s="16"/>
      <c r="BUR12" s="16"/>
      <c r="BUS12" s="16"/>
      <c r="BUT12" s="16"/>
      <c r="BUU12" s="16"/>
      <c r="BUV12" s="16"/>
      <c r="BUW12" s="16"/>
      <c r="BUX12" s="16"/>
      <c r="BUY12" s="16"/>
      <c r="BUZ12" s="16"/>
      <c r="BVA12" s="16"/>
      <c r="BVB12" s="16"/>
      <c r="BVC12" s="16"/>
      <c r="BVD12" s="16"/>
      <c r="BVE12" s="16"/>
      <c r="BVF12" s="16"/>
      <c r="BVG12" s="16"/>
      <c r="BVH12" s="16"/>
      <c r="BVI12" s="16"/>
      <c r="BVJ12" s="16"/>
      <c r="BVK12" s="16"/>
      <c r="BVL12" s="16"/>
      <c r="BVM12" s="16"/>
      <c r="BVN12" s="16"/>
      <c r="BVO12" s="16"/>
      <c r="BVP12" s="16"/>
      <c r="BVQ12" s="16"/>
      <c r="BVR12" s="16"/>
      <c r="BVS12" s="16"/>
      <c r="BVT12" s="16"/>
      <c r="BVU12" s="16"/>
      <c r="BVV12" s="16"/>
      <c r="BVW12" s="16"/>
      <c r="BVX12" s="16"/>
      <c r="BVY12" s="16"/>
      <c r="BVZ12" s="16"/>
      <c r="BWA12" s="16"/>
      <c r="BWB12" s="16"/>
      <c r="BWC12" s="16"/>
      <c r="BWD12" s="16"/>
      <c r="BWE12" s="16"/>
      <c r="BWF12" s="16"/>
      <c r="BWG12" s="16"/>
      <c r="BWH12" s="16"/>
      <c r="BWI12" s="16"/>
      <c r="BWJ12" s="16"/>
      <c r="BWK12" s="16"/>
      <c r="BWL12" s="16"/>
      <c r="BWM12" s="16"/>
      <c r="BWN12" s="16"/>
      <c r="BWO12" s="16"/>
      <c r="BWP12" s="16"/>
      <c r="BWQ12" s="16"/>
      <c r="BWR12" s="16"/>
      <c r="BWS12" s="16"/>
      <c r="BWT12" s="16"/>
      <c r="BWU12" s="16"/>
      <c r="BWV12" s="16"/>
      <c r="BWW12" s="16"/>
      <c r="BWX12" s="16"/>
      <c r="BWY12" s="16"/>
      <c r="BWZ12" s="16"/>
      <c r="BXA12" s="16"/>
      <c r="BXB12" s="16"/>
      <c r="BXC12" s="16"/>
      <c r="BXD12" s="16"/>
      <c r="BXE12" s="16"/>
      <c r="BXF12" s="16"/>
      <c r="BXG12" s="16"/>
      <c r="BXH12" s="16"/>
      <c r="BXI12" s="16"/>
      <c r="BXJ12" s="16"/>
      <c r="BXK12" s="16"/>
      <c r="BXL12" s="16"/>
      <c r="BXM12" s="16"/>
      <c r="BXN12" s="16"/>
      <c r="BXO12" s="16"/>
      <c r="BXP12" s="16"/>
      <c r="BXQ12" s="16"/>
      <c r="BXR12" s="16"/>
      <c r="BXS12" s="16"/>
      <c r="BXT12" s="16"/>
      <c r="BXU12" s="16"/>
      <c r="BXV12" s="16"/>
      <c r="BXW12" s="16"/>
      <c r="BXX12" s="16"/>
      <c r="BXY12" s="16"/>
      <c r="BXZ12" s="16"/>
      <c r="BYA12" s="16"/>
      <c r="BYB12" s="16"/>
      <c r="BYC12" s="16"/>
      <c r="BYD12" s="16"/>
      <c r="BYE12" s="16"/>
      <c r="BYF12" s="16"/>
      <c r="BYG12" s="16"/>
      <c r="BYH12" s="16"/>
      <c r="BYI12" s="16"/>
      <c r="BYJ12" s="16"/>
      <c r="BYK12" s="16"/>
      <c r="BYL12" s="16"/>
      <c r="BYM12" s="16"/>
      <c r="BYN12" s="16"/>
      <c r="BYO12" s="16"/>
      <c r="BYP12" s="16"/>
      <c r="BYQ12" s="16"/>
      <c r="BYR12" s="16"/>
      <c r="BYS12" s="16"/>
      <c r="BYT12" s="16"/>
      <c r="BYU12" s="16"/>
      <c r="BYV12" s="16"/>
      <c r="BYW12" s="16"/>
      <c r="BYX12" s="16"/>
      <c r="BYY12" s="16"/>
      <c r="BYZ12" s="16"/>
      <c r="BZA12" s="16"/>
      <c r="BZB12" s="16"/>
      <c r="BZC12" s="16"/>
      <c r="BZD12" s="16"/>
      <c r="BZE12" s="16"/>
      <c r="BZF12" s="16"/>
      <c r="BZG12" s="16"/>
      <c r="BZH12" s="16"/>
      <c r="BZI12" s="16"/>
      <c r="BZJ12" s="16"/>
      <c r="BZK12" s="16"/>
      <c r="BZL12" s="16"/>
      <c r="BZM12" s="16"/>
      <c r="BZN12" s="16"/>
      <c r="BZO12" s="16"/>
      <c r="BZP12" s="16"/>
      <c r="BZQ12" s="16"/>
      <c r="BZR12" s="16"/>
      <c r="BZS12" s="16"/>
      <c r="BZT12" s="16"/>
      <c r="BZU12" s="16"/>
      <c r="BZV12" s="16"/>
      <c r="BZW12" s="16"/>
      <c r="BZX12" s="16"/>
      <c r="BZY12" s="16"/>
      <c r="BZZ12" s="16"/>
      <c r="CAA12" s="16"/>
      <c r="CAB12" s="16"/>
      <c r="CAC12" s="16"/>
      <c r="CAD12" s="16"/>
      <c r="CAE12" s="16"/>
      <c r="CAF12" s="16"/>
      <c r="CAG12" s="16"/>
      <c r="CAH12" s="16"/>
      <c r="CAI12" s="16"/>
      <c r="CAJ12" s="16"/>
      <c r="CAK12" s="16"/>
      <c r="CAL12" s="16"/>
      <c r="CAM12" s="16"/>
      <c r="CAN12" s="16"/>
      <c r="CAO12" s="16"/>
      <c r="CAP12" s="16"/>
      <c r="CAQ12" s="16"/>
      <c r="CAR12" s="16"/>
      <c r="CAS12" s="16"/>
      <c r="CAT12" s="16"/>
      <c r="CAU12" s="16"/>
      <c r="CAV12" s="16"/>
      <c r="CAW12" s="16"/>
      <c r="CAX12" s="16"/>
      <c r="CAY12" s="16"/>
      <c r="CAZ12" s="16"/>
      <c r="CBA12" s="16"/>
      <c r="CBB12" s="16"/>
      <c r="CBC12" s="16"/>
      <c r="CBD12" s="16"/>
      <c r="CBE12" s="16"/>
      <c r="CBF12" s="16"/>
      <c r="CBG12" s="16"/>
      <c r="CBH12" s="16"/>
      <c r="CBI12" s="16"/>
      <c r="CBJ12" s="16"/>
      <c r="CBK12" s="16"/>
      <c r="CBL12" s="16"/>
      <c r="CBM12" s="16"/>
      <c r="CBN12" s="16"/>
      <c r="CBO12" s="16"/>
      <c r="CBP12" s="16"/>
      <c r="CBQ12" s="16"/>
      <c r="CBR12" s="16"/>
      <c r="CBS12" s="16"/>
      <c r="CBT12" s="16"/>
      <c r="CBU12" s="16"/>
      <c r="CBV12" s="16"/>
      <c r="CBW12" s="16"/>
      <c r="CBX12" s="16"/>
      <c r="CBY12" s="16"/>
      <c r="CBZ12" s="16"/>
      <c r="CCA12" s="16"/>
      <c r="CCB12" s="16"/>
      <c r="CCC12" s="16"/>
      <c r="CCD12" s="16"/>
      <c r="CCE12" s="16"/>
      <c r="CCF12" s="16"/>
      <c r="CCG12" s="16"/>
      <c r="CCH12" s="16"/>
      <c r="CCI12" s="16"/>
      <c r="CCJ12" s="16"/>
      <c r="CCK12" s="16"/>
      <c r="CCL12" s="16"/>
      <c r="CCM12" s="16"/>
      <c r="CCN12" s="16"/>
      <c r="CCO12" s="16"/>
      <c r="CCP12" s="16"/>
      <c r="CCQ12" s="16"/>
      <c r="CCR12" s="16"/>
      <c r="CCS12" s="16"/>
      <c r="CCT12" s="16"/>
      <c r="CCU12" s="16"/>
      <c r="CCV12" s="16"/>
      <c r="CCW12" s="16"/>
      <c r="CCX12" s="16"/>
      <c r="CCY12" s="16"/>
      <c r="CCZ12" s="16"/>
      <c r="CDA12" s="16"/>
      <c r="CDB12" s="16"/>
      <c r="CDC12" s="16"/>
      <c r="CDD12" s="16"/>
      <c r="CDE12" s="16"/>
      <c r="CDF12" s="16"/>
      <c r="CDG12" s="16"/>
      <c r="CDH12" s="16"/>
      <c r="CDI12" s="16"/>
      <c r="CDJ12" s="16"/>
      <c r="CDK12" s="16"/>
      <c r="CDL12" s="16"/>
      <c r="CDM12" s="16"/>
      <c r="CDN12" s="16"/>
      <c r="CDO12" s="16"/>
      <c r="CDP12" s="16"/>
      <c r="CDQ12" s="16"/>
      <c r="CDR12" s="16"/>
      <c r="CDS12" s="16"/>
      <c r="CDT12" s="16"/>
      <c r="CDU12" s="16"/>
      <c r="CDV12" s="16"/>
      <c r="CDW12" s="16"/>
      <c r="CDX12" s="16"/>
      <c r="CDY12" s="16"/>
      <c r="CDZ12" s="16"/>
      <c r="CEA12" s="16"/>
      <c r="CEB12" s="16"/>
      <c r="CEC12" s="16"/>
      <c r="CED12" s="16"/>
      <c r="CEE12" s="16"/>
      <c r="CEF12" s="16"/>
      <c r="CEG12" s="16"/>
      <c r="CEH12" s="16"/>
      <c r="CEI12" s="16"/>
      <c r="CEJ12" s="16"/>
      <c r="CEK12" s="16"/>
      <c r="CEL12" s="16"/>
      <c r="CEM12" s="16"/>
      <c r="CEN12" s="16"/>
      <c r="CEO12" s="16"/>
      <c r="CEP12" s="16"/>
      <c r="CEQ12" s="16"/>
      <c r="CER12" s="16"/>
      <c r="CES12" s="16"/>
      <c r="CET12" s="16"/>
      <c r="CEU12" s="16"/>
      <c r="CEV12" s="16"/>
      <c r="CEW12" s="16"/>
      <c r="CEX12" s="16"/>
      <c r="CEY12" s="16"/>
      <c r="CEZ12" s="16"/>
      <c r="CFA12" s="16"/>
      <c r="CFB12" s="16"/>
      <c r="CFC12" s="16"/>
      <c r="CFD12" s="16"/>
      <c r="CFE12" s="16"/>
      <c r="CFF12" s="16"/>
      <c r="CFG12" s="16"/>
      <c r="CFH12" s="16"/>
      <c r="CFI12" s="16"/>
      <c r="CFJ12" s="16"/>
      <c r="CFK12" s="16"/>
      <c r="CFL12" s="16"/>
      <c r="CFM12" s="16"/>
      <c r="CFN12" s="16"/>
      <c r="CFO12" s="16"/>
      <c r="CFP12" s="16"/>
      <c r="CFQ12" s="16"/>
      <c r="CFR12" s="16"/>
      <c r="CFS12" s="16"/>
      <c r="CFT12" s="16"/>
      <c r="CFU12" s="16"/>
      <c r="CFV12" s="16"/>
      <c r="CFW12" s="16"/>
      <c r="CFX12" s="16"/>
      <c r="CFY12" s="16"/>
      <c r="CFZ12" s="16"/>
      <c r="CGA12" s="16"/>
      <c r="CGB12" s="16"/>
      <c r="CGC12" s="16"/>
      <c r="CGD12" s="16"/>
      <c r="CGE12" s="16"/>
      <c r="CGF12" s="16"/>
      <c r="CGG12" s="16"/>
      <c r="CGH12" s="16"/>
      <c r="CGI12" s="16"/>
      <c r="CGJ12" s="16"/>
      <c r="CGK12" s="16"/>
      <c r="CGL12" s="16"/>
      <c r="CGM12" s="16"/>
      <c r="CGN12" s="16"/>
      <c r="CGO12" s="16"/>
      <c r="CGP12" s="16"/>
      <c r="CGQ12" s="16"/>
      <c r="CGR12" s="16"/>
      <c r="CGS12" s="16"/>
      <c r="CGT12" s="16"/>
      <c r="CGU12" s="16"/>
      <c r="CGV12" s="16"/>
      <c r="CGW12" s="16"/>
      <c r="CGX12" s="16"/>
      <c r="CGY12" s="16"/>
      <c r="CGZ12" s="16"/>
      <c r="CHA12" s="16"/>
      <c r="CHB12" s="16"/>
      <c r="CHC12" s="16"/>
      <c r="CHD12" s="16"/>
      <c r="CHE12" s="16"/>
      <c r="CHF12" s="16"/>
      <c r="CHG12" s="16"/>
      <c r="CHH12" s="16"/>
      <c r="CHI12" s="16"/>
      <c r="CHJ12" s="16"/>
      <c r="CHK12" s="16"/>
      <c r="CHL12" s="16"/>
      <c r="CHM12" s="16"/>
      <c r="CHN12" s="16"/>
      <c r="CHO12" s="16"/>
      <c r="CHP12" s="16"/>
      <c r="CHQ12" s="16"/>
      <c r="CHR12" s="16"/>
      <c r="CHS12" s="16"/>
      <c r="CHT12" s="16"/>
      <c r="CHU12" s="16"/>
      <c r="CHV12" s="16"/>
      <c r="CHW12" s="16"/>
      <c r="CHX12" s="16"/>
      <c r="CHY12" s="16"/>
      <c r="CHZ12" s="16"/>
      <c r="CIA12" s="16"/>
      <c r="CIB12" s="16"/>
      <c r="CIC12" s="16"/>
      <c r="CID12" s="16"/>
      <c r="CIE12" s="16"/>
      <c r="CIF12" s="16"/>
      <c r="CIG12" s="16"/>
      <c r="CIH12" s="16"/>
      <c r="CII12" s="16"/>
      <c r="CIJ12" s="16"/>
      <c r="CIK12" s="16"/>
      <c r="CIL12" s="16"/>
      <c r="CIM12" s="16"/>
      <c r="CIN12" s="16"/>
      <c r="CIO12" s="16"/>
      <c r="CIP12" s="16"/>
      <c r="CIQ12" s="16"/>
      <c r="CIR12" s="16"/>
      <c r="CIS12" s="16"/>
      <c r="CIT12" s="16"/>
      <c r="CIU12" s="16"/>
      <c r="CIV12" s="16"/>
      <c r="CIW12" s="16"/>
      <c r="CIX12" s="16"/>
      <c r="CIY12" s="16"/>
      <c r="CIZ12" s="16"/>
      <c r="CJA12" s="16"/>
      <c r="CJB12" s="16"/>
      <c r="CJC12" s="16"/>
      <c r="CJD12" s="16"/>
      <c r="CJE12" s="16"/>
      <c r="CJF12" s="16"/>
      <c r="CJG12" s="16"/>
      <c r="CJH12" s="16"/>
      <c r="CJI12" s="16"/>
      <c r="CJJ12" s="16"/>
      <c r="CJK12" s="16"/>
      <c r="CJL12" s="16"/>
      <c r="CJM12" s="16"/>
      <c r="CJN12" s="16"/>
      <c r="CJO12" s="16"/>
      <c r="CJP12" s="16"/>
      <c r="CJQ12" s="16"/>
      <c r="CJR12" s="16"/>
      <c r="CJS12" s="16"/>
      <c r="CJT12" s="16"/>
      <c r="CJU12" s="16"/>
      <c r="CJV12" s="16"/>
      <c r="CJW12" s="16"/>
      <c r="CJX12" s="16"/>
      <c r="CJY12" s="16"/>
      <c r="CJZ12" s="16"/>
      <c r="CKA12" s="16"/>
      <c r="CKB12" s="16"/>
      <c r="CKC12" s="16"/>
      <c r="CKD12" s="16"/>
      <c r="CKE12" s="16"/>
      <c r="CKF12" s="16"/>
      <c r="CKG12" s="16"/>
      <c r="CKH12" s="16"/>
      <c r="CKI12" s="16"/>
      <c r="CKJ12" s="16"/>
      <c r="CKK12" s="16"/>
      <c r="CKL12" s="16"/>
      <c r="CKM12" s="16"/>
      <c r="CKN12" s="16"/>
      <c r="CKO12" s="16"/>
      <c r="CKP12" s="16"/>
      <c r="CKQ12" s="16"/>
      <c r="CKR12" s="16"/>
      <c r="CKS12" s="16"/>
      <c r="CKT12" s="16"/>
      <c r="CKU12" s="16"/>
      <c r="CKV12" s="16"/>
      <c r="CKW12" s="16"/>
      <c r="CKX12" s="16"/>
      <c r="CKY12" s="16"/>
      <c r="CKZ12" s="16"/>
      <c r="CLA12" s="16"/>
      <c r="CLB12" s="16"/>
      <c r="CLC12" s="16"/>
      <c r="CLD12" s="16"/>
      <c r="CLE12" s="16"/>
      <c r="CLF12" s="16"/>
      <c r="CLG12" s="16"/>
      <c r="CLH12" s="16"/>
      <c r="CLI12" s="16"/>
      <c r="CLJ12" s="16"/>
      <c r="CLK12" s="16"/>
      <c r="CLL12" s="16"/>
      <c r="CLM12" s="16"/>
      <c r="CLN12" s="16"/>
      <c r="CLO12" s="16"/>
      <c r="CLP12" s="16"/>
      <c r="CLQ12" s="16"/>
      <c r="CLR12" s="16"/>
      <c r="CLS12" s="16"/>
      <c r="CLT12" s="16"/>
      <c r="CLU12" s="16"/>
      <c r="CLV12" s="16"/>
      <c r="CLW12" s="16"/>
      <c r="CLX12" s="16"/>
      <c r="CLY12" s="16"/>
      <c r="CLZ12" s="16"/>
      <c r="CMA12" s="16"/>
      <c r="CMB12" s="16"/>
      <c r="CMC12" s="16"/>
      <c r="CMD12" s="16"/>
      <c r="CME12" s="16"/>
      <c r="CMF12" s="16"/>
      <c r="CMG12" s="16"/>
      <c r="CMH12" s="16"/>
      <c r="CMI12" s="16"/>
      <c r="CMJ12" s="16"/>
      <c r="CMK12" s="16"/>
      <c r="CML12" s="16"/>
      <c r="CMM12" s="16"/>
      <c r="CMN12" s="16"/>
      <c r="CMO12" s="16"/>
      <c r="CMP12" s="16"/>
      <c r="CMQ12" s="16"/>
      <c r="CMR12" s="16"/>
      <c r="CMS12" s="16"/>
      <c r="CMT12" s="16"/>
      <c r="CMU12" s="16"/>
      <c r="CMV12" s="16"/>
      <c r="CMW12" s="16"/>
      <c r="CMX12" s="16"/>
      <c r="CMY12" s="16"/>
      <c r="CMZ12" s="16"/>
      <c r="CNA12" s="16"/>
      <c r="CNB12" s="16"/>
      <c r="CNC12" s="16"/>
      <c r="CND12" s="16"/>
      <c r="CNE12" s="16"/>
      <c r="CNF12" s="16"/>
      <c r="CNG12" s="16"/>
      <c r="CNH12" s="16"/>
      <c r="CNI12" s="16"/>
      <c r="CNJ12" s="16"/>
      <c r="CNK12" s="16"/>
      <c r="CNL12" s="16"/>
      <c r="CNM12" s="16"/>
      <c r="CNN12" s="16"/>
      <c r="CNO12" s="16"/>
      <c r="CNP12" s="16"/>
      <c r="CNQ12" s="16"/>
      <c r="CNR12" s="16"/>
      <c r="CNS12" s="16"/>
      <c r="CNT12" s="16"/>
      <c r="CNU12" s="16"/>
      <c r="CNV12" s="16"/>
      <c r="CNW12" s="16"/>
      <c r="CNX12" s="16"/>
      <c r="CNY12" s="16"/>
      <c r="CNZ12" s="16"/>
      <c r="COA12" s="16"/>
      <c r="COB12" s="16"/>
      <c r="COC12" s="16"/>
      <c r="COD12" s="16"/>
      <c r="COE12" s="16"/>
      <c r="COF12" s="16"/>
      <c r="COG12" s="16"/>
      <c r="COH12" s="16"/>
      <c r="COI12" s="16"/>
      <c r="COJ12" s="16"/>
      <c r="COK12" s="16"/>
      <c r="COL12" s="16"/>
      <c r="COM12" s="16"/>
      <c r="CON12" s="16"/>
      <c r="COO12" s="16"/>
      <c r="COP12" s="16"/>
      <c r="COQ12" s="16"/>
      <c r="COR12" s="16"/>
      <c r="COS12" s="16"/>
      <c r="COT12" s="16"/>
      <c r="COU12" s="16"/>
      <c r="COV12" s="16"/>
      <c r="COW12" s="16"/>
      <c r="COX12" s="16"/>
      <c r="COY12" s="16"/>
      <c r="COZ12" s="16"/>
      <c r="CPA12" s="16"/>
      <c r="CPB12" s="16"/>
      <c r="CPC12" s="16"/>
      <c r="CPD12" s="16"/>
      <c r="CPE12" s="16"/>
      <c r="CPF12" s="16"/>
      <c r="CPG12" s="16"/>
      <c r="CPH12" s="16"/>
      <c r="CPI12" s="16"/>
      <c r="CPJ12" s="16"/>
      <c r="CPK12" s="16"/>
      <c r="CPL12" s="16"/>
      <c r="CPM12" s="16"/>
      <c r="CPN12" s="16"/>
      <c r="CPO12" s="16"/>
      <c r="CPP12" s="16"/>
      <c r="CPQ12" s="16"/>
      <c r="CPR12" s="16"/>
      <c r="CPS12" s="16"/>
      <c r="CPT12" s="16"/>
      <c r="CPU12" s="16"/>
      <c r="CPV12" s="16"/>
      <c r="CPW12" s="16"/>
      <c r="CPX12" s="16"/>
      <c r="CPY12" s="16"/>
      <c r="CPZ12" s="16"/>
      <c r="CQA12" s="16"/>
      <c r="CQB12" s="16"/>
      <c r="CQC12" s="16"/>
      <c r="CQD12" s="16"/>
      <c r="CQE12" s="16"/>
      <c r="CQF12" s="16"/>
      <c r="CQG12" s="16"/>
      <c r="CQH12" s="16"/>
      <c r="CQI12" s="16"/>
      <c r="CQJ12" s="16"/>
      <c r="CQK12" s="16"/>
      <c r="CQL12" s="16"/>
      <c r="CQM12" s="16"/>
      <c r="CQN12" s="16"/>
      <c r="CQO12" s="16"/>
      <c r="CQP12" s="16"/>
      <c r="CQQ12" s="16"/>
      <c r="CQR12" s="16"/>
      <c r="CQS12" s="16"/>
      <c r="CQT12" s="16"/>
      <c r="CQU12" s="16"/>
      <c r="CQV12" s="16"/>
      <c r="CQW12" s="16"/>
      <c r="CQX12" s="16"/>
      <c r="CQY12" s="16"/>
      <c r="CQZ12" s="16"/>
      <c r="CRA12" s="16"/>
      <c r="CRB12" s="16"/>
      <c r="CRC12" s="16"/>
      <c r="CRD12" s="16"/>
      <c r="CRE12" s="16"/>
      <c r="CRF12" s="16"/>
      <c r="CRG12" s="16"/>
      <c r="CRH12" s="16"/>
      <c r="CRI12" s="16"/>
      <c r="CRJ12" s="16"/>
      <c r="CRK12" s="16"/>
      <c r="CRL12" s="16"/>
      <c r="CRM12" s="16"/>
      <c r="CRN12" s="16"/>
      <c r="CRO12" s="16"/>
      <c r="CRP12" s="16"/>
      <c r="CRQ12" s="16"/>
      <c r="CRR12" s="16"/>
      <c r="CRS12" s="16"/>
      <c r="CRT12" s="16"/>
      <c r="CRU12" s="16"/>
      <c r="CRV12" s="16"/>
      <c r="CRW12" s="16"/>
      <c r="CRX12" s="16"/>
      <c r="CRY12" s="16"/>
      <c r="CRZ12" s="16"/>
      <c r="CSA12" s="16"/>
      <c r="CSB12" s="16"/>
      <c r="CSC12" s="16"/>
      <c r="CSD12" s="16"/>
      <c r="CSE12" s="16"/>
      <c r="CSF12" s="16"/>
      <c r="CSG12" s="16"/>
      <c r="CSH12" s="16"/>
      <c r="CSI12" s="16"/>
      <c r="CSJ12" s="16"/>
      <c r="CSK12" s="16"/>
      <c r="CSL12" s="16"/>
      <c r="CSM12" s="16"/>
      <c r="CSN12" s="16"/>
      <c r="CSO12" s="16"/>
      <c r="CSP12" s="16"/>
      <c r="CSQ12" s="16"/>
      <c r="CSR12" s="16"/>
      <c r="CSS12" s="16"/>
      <c r="CST12" s="16"/>
      <c r="CSU12" s="16"/>
      <c r="CSV12" s="16"/>
      <c r="CSW12" s="16"/>
      <c r="CSX12" s="16"/>
      <c r="CSY12" s="16"/>
      <c r="CSZ12" s="16"/>
      <c r="CTA12" s="16"/>
      <c r="CTB12" s="16"/>
      <c r="CTC12" s="16"/>
      <c r="CTD12" s="16"/>
      <c r="CTE12" s="16"/>
      <c r="CTF12" s="16"/>
      <c r="CTG12" s="16"/>
      <c r="CTH12" s="16"/>
      <c r="CTI12" s="16"/>
      <c r="CTJ12" s="16"/>
      <c r="CTK12" s="16"/>
      <c r="CTL12" s="16"/>
      <c r="CTM12" s="16"/>
      <c r="CTN12" s="16"/>
      <c r="CTO12" s="16"/>
      <c r="CTP12" s="16"/>
      <c r="CTQ12" s="16"/>
      <c r="CTR12" s="16"/>
      <c r="CTS12" s="16"/>
      <c r="CTT12" s="16"/>
      <c r="CTU12" s="16"/>
      <c r="CTV12" s="16"/>
      <c r="CTW12" s="16"/>
      <c r="CTX12" s="16"/>
      <c r="CTY12" s="16"/>
      <c r="CTZ12" s="16"/>
      <c r="CUA12" s="16"/>
      <c r="CUB12" s="16"/>
      <c r="CUC12" s="16"/>
      <c r="CUD12" s="16"/>
      <c r="CUE12" s="16"/>
      <c r="CUF12" s="16"/>
      <c r="CUG12" s="16"/>
      <c r="CUH12" s="16"/>
      <c r="CUI12" s="16"/>
      <c r="CUJ12" s="16"/>
      <c r="CUK12" s="16"/>
      <c r="CUL12" s="16"/>
      <c r="CUM12" s="16"/>
      <c r="CUN12" s="16"/>
      <c r="CUO12" s="16"/>
      <c r="CUP12" s="16"/>
      <c r="CUQ12" s="16"/>
      <c r="CUR12" s="16"/>
      <c r="CUS12" s="16"/>
      <c r="CUT12" s="16"/>
      <c r="CUU12" s="16"/>
      <c r="CUV12" s="16"/>
      <c r="CUW12" s="16"/>
      <c r="CUX12" s="16"/>
      <c r="CUY12" s="16"/>
      <c r="CUZ12" s="16"/>
      <c r="CVA12" s="16"/>
      <c r="CVB12" s="16"/>
      <c r="CVC12" s="16"/>
      <c r="CVD12" s="16"/>
      <c r="CVE12" s="16"/>
      <c r="CVF12" s="16"/>
      <c r="CVG12" s="16"/>
      <c r="CVH12" s="16"/>
      <c r="CVI12" s="16"/>
      <c r="CVJ12" s="16"/>
      <c r="CVK12" s="16"/>
      <c r="CVL12" s="16"/>
      <c r="CVM12" s="16"/>
      <c r="CVN12" s="16"/>
      <c r="CVO12" s="16"/>
      <c r="CVP12" s="16"/>
      <c r="CVQ12" s="16"/>
      <c r="CVR12" s="16"/>
      <c r="CVS12" s="16"/>
      <c r="CVT12" s="16"/>
      <c r="CVU12" s="16"/>
      <c r="CVV12" s="16"/>
      <c r="CVW12" s="16"/>
      <c r="CVX12" s="16"/>
      <c r="CVY12" s="16"/>
      <c r="CVZ12" s="16"/>
      <c r="CWA12" s="16"/>
      <c r="CWB12" s="16"/>
      <c r="CWC12" s="16"/>
      <c r="CWD12" s="16"/>
      <c r="CWE12" s="16"/>
      <c r="CWF12" s="16"/>
      <c r="CWG12" s="16"/>
      <c r="CWH12" s="16"/>
      <c r="CWI12" s="16"/>
      <c r="CWJ12" s="16"/>
      <c r="CWK12" s="16"/>
      <c r="CWL12" s="16"/>
      <c r="CWM12" s="16"/>
      <c r="CWN12" s="16"/>
      <c r="CWO12" s="16"/>
      <c r="CWP12" s="16"/>
      <c r="CWQ12" s="16"/>
      <c r="CWR12" s="16"/>
      <c r="CWS12" s="16"/>
      <c r="CWT12" s="16"/>
      <c r="CWU12" s="16"/>
      <c r="CWV12" s="16"/>
      <c r="CWW12" s="16"/>
      <c r="CWX12" s="16"/>
      <c r="CWY12" s="16"/>
      <c r="CWZ12" s="16"/>
      <c r="CXA12" s="16"/>
      <c r="CXB12" s="16"/>
      <c r="CXC12" s="16"/>
      <c r="CXD12" s="16"/>
      <c r="CXE12" s="16"/>
      <c r="CXF12" s="16"/>
      <c r="CXG12" s="16"/>
      <c r="CXH12" s="16"/>
      <c r="CXI12" s="16"/>
      <c r="CXJ12" s="16"/>
      <c r="CXK12" s="16"/>
      <c r="CXL12" s="16"/>
      <c r="CXM12" s="16"/>
      <c r="CXN12" s="16"/>
      <c r="CXO12" s="16"/>
      <c r="CXP12" s="16"/>
      <c r="CXQ12" s="16"/>
      <c r="CXR12" s="16"/>
      <c r="CXS12" s="16"/>
      <c r="CXT12" s="16"/>
      <c r="CXU12" s="16"/>
      <c r="CXV12" s="16"/>
      <c r="CXW12" s="16"/>
      <c r="CXX12" s="16"/>
      <c r="CXY12" s="16"/>
      <c r="CXZ12" s="16"/>
      <c r="CYA12" s="16"/>
      <c r="CYB12" s="16"/>
      <c r="CYC12" s="16"/>
      <c r="CYD12" s="16"/>
      <c r="CYE12" s="16"/>
      <c r="CYF12" s="16"/>
      <c r="CYG12" s="16"/>
      <c r="CYH12" s="16"/>
      <c r="CYI12" s="16"/>
      <c r="CYJ12" s="16"/>
      <c r="CYK12" s="16"/>
      <c r="CYL12" s="16"/>
      <c r="CYM12" s="16"/>
      <c r="CYN12" s="16"/>
      <c r="CYO12" s="16"/>
      <c r="CYP12" s="16"/>
      <c r="CYQ12" s="16"/>
      <c r="CYR12" s="16"/>
      <c r="CYS12" s="16"/>
      <c r="CYT12" s="16"/>
      <c r="CYU12" s="16"/>
      <c r="CYV12" s="16"/>
      <c r="CYW12" s="16"/>
      <c r="CYX12" s="16"/>
      <c r="CYY12" s="16"/>
      <c r="CYZ12" s="16"/>
      <c r="CZA12" s="16"/>
      <c r="CZB12" s="16"/>
      <c r="CZC12" s="16"/>
      <c r="CZD12" s="16"/>
      <c r="CZE12" s="16"/>
      <c r="CZF12" s="16"/>
      <c r="CZG12" s="16"/>
      <c r="CZH12" s="16"/>
      <c r="CZI12" s="16"/>
      <c r="CZJ12" s="16"/>
      <c r="CZK12" s="16"/>
      <c r="CZL12" s="16"/>
      <c r="CZM12" s="16"/>
      <c r="CZN12" s="16"/>
      <c r="CZO12" s="16"/>
      <c r="CZP12" s="16"/>
      <c r="CZQ12" s="16"/>
      <c r="CZR12" s="16"/>
      <c r="CZS12" s="16"/>
      <c r="CZT12" s="16"/>
      <c r="CZU12" s="16"/>
      <c r="CZV12" s="16"/>
      <c r="CZW12" s="16"/>
      <c r="CZX12" s="16"/>
      <c r="CZY12" s="16"/>
      <c r="CZZ12" s="16"/>
      <c r="DAA12" s="16"/>
      <c r="DAB12" s="16"/>
      <c r="DAC12" s="16"/>
      <c r="DAD12" s="16"/>
      <c r="DAE12" s="16"/>
      <c r="DAF12" s="16"/>
      <c r="DAG12" s="16"/>
      <c r="DAH12" s="16"/>
      <c r="DAI12" s="16"/>
      <c r="DAJ12" s="16"/>
      <c r="DAK12" s="16"/>
      <c r="DAL12" s="16"/>
      <c r="DAM12" s="16"/>
      <c r="DAN12" s="16"/>
      <c r="DAO12" s="16"/>
      <c r="DAP12" s="16"/>
      <c r="DAQ12" s="16"/>
      <c r="DAR12" s="16"/>
      <c r="DAS12" s="16"/>
      <c r="DAT12" s="16"/>
      <c r="DAU12" s="16"/>
      <c r="DAV12" s="16"/>
      <c r="DAW12" s="16"/>
      <c r="DAX12" s="16"/>
      <c r="DAY12" s="16"/>
      <c r="DAZ12" s="16"/>
      <c r="DBA12" s="16"/>
      <c r="DBB12" s="16"/>
      <c r="DBC12" s="16"/>
      <c r="DBD12" s="16"/>
      <c r="DBE12" s="16"/>
      <c r="DBF12" s="16"/>
      <c r="DBG12" s="16"/>
      <c r="DBH12" s="16"/>
      <c r="DBI12" s="16"/>
      <c r="DBJ12" s="16"/>
      <c r="DBK12" s="16"/>
      <c r="DBL12" s="16"/>
      <c r="DBM12" s="16"/>
      <c r="DBN12" s="16"/>
      <c r="DBO12" s="16"/>
      <c r="DBP12" s="16"/>
      <c r="DBQ12" s="16"/>
      <c r="DBR12" s="16"/>
      <c r="DBS12" s="16"/>
      <c r="DBT12" s="16"/>
      <c r="DBU12" s="16"/>
      <c r="DBV12" s="16"/>
      <c r="DBW12" s="16"/>
      <c r="DBX12" s="16"/>
      <c r="DBY12" s="16"/>
      <c r="DBZ12" s="16"/>
      <c r="DCA12" s="16"/>
      <c r="DCB12" s="16"/>
      <c r="DCC12" s="16"/>
      <c r="DCD12" s="16"/>
      <c r="DCE12" s="16"/>
      <c r="DCF12" s="16"/>
      <c r="DCG12" s="16"/>
      <c r="DCH12" s="16"/>
      <c r="DCI12" s="16"/>
      <c r="DCJ12" s="16"/>
      <c r="DCK12" s="16"/>
      <c r="DCL12" s="16"/>
      <c r="DCM12" s="16"/>
      <c r="DCN12" s="16"/>
      <c r="DCO12" s="16"/>
      <c r="DCP12" s="16"/>
      <c r="DCQ12" s="16"/>
      <c r="DCR12" s="16"/>
      <c r="DCS12" s="16"/>
      <c r="DCT12" s="16"/>
      <c r="DCU12" s="16"/>
      <c r="DCV12" s="16"/>
      <c r="DCW12" s="16"/>
      <c r="DCX12" s="16"/>
      <c r="DCY12" s="16"/>
      <c r="DCZ12" s="16"/>
      <c r="DDA12" s="16"/>
      <c r="DDB12" s="16"/>
      <c r="DDC12" s="16"/>
      <c r="DDD12" s="16"/>
      <c r="DDE12" s="16"/>
      <c r="DDF12" s="16"/>
      <c r="DDG12" s="16"/>
      <c r="DDH12" s="16"/>
      <c r="DDI12" s="16"/>
      <c r="DDJ12" s="16"/>
      <c r="DDK12" s="16"/>
      <c r="DDL12" s="16"/>
      <c r="DDM12" s="16"/>
      <c r="DDN12" s="16"/>
      <c r="DDO12" s="16"/>
      <c r="DDP12" s="16"/>
      <c r="DDQ12" s="16"/>
      <c r="DDR12" s="16"/>
      <c r="DDS12" s="16"/>
      <c r="DDT12" s="16"/>
      <c r="DDU12" s="16"/>
      <c r="DDV12" s="16"/>
      <c r="DDW12" s="16"/>
      <c r="DDX12" s="16"/>
      <c r="DDY12" s="16"/>
      <c r="DDZ12" s="16"/>
      <c r="DEA12" s="16"/>
      <c r="DEB12" s="16"/>
      <c r="DEC12" s="16"/>
      <c r="DED12" s="16"/>
      <c r="DEE12" s="16"/>
      <c r="DEF12" s="16"/>
      <c r="DEG12" s="16"/>
      <c r="DEH12" s="16"/>
      <c r="DEI12" s="16"/>
      <c r="DEJ12" s="16"/>
      <c r="DEK12" s="16"/>
      <c r="DEL12" s="16"/>
      <c r="DEM12" s="16"/>
      <c r="DEN12" s="16"/>
      <c r="DEO12" s="16"/>
      <c r="DEP12" s="16"/>
      <c r="DEQ12" s="16"/>
      <c r="DER12" s="16"/>
      <c r="DES12" s="16"/>
      <c r="DET12" s="16"/>
      <c r="DEU12" s="16"/>
      <c r="DEV12" s="16"/>
      <c r="DEW12" s="16"/>
      <c r="DEX12" s="16"/>
      <c r="DEY12" s="16"/>
      <c r="DEZ12" s="16"/>
      <c r="DFA12" s="16"/>
      <c r="DFB12" s="16"/>
      <c r="DFC12" s="16"/>
      <c r="DFD12" s="16"/>
      <c r="DFE12" s="16"/>
      <c r="DFF12" s="16"/>
      <c r="DFG12" s="16"/>
      <c r="DFH12" s="16"/>
      <c r="DFI12" s="16"/>
      <c r="DFJ12" s="16"/>
      <c r="DFK12" s="16"/>
      <c r="DFL12" s="16"/>
      <c r="DFM12" s="16"/>
      <c r="DFN12" s="16"/>
      <c r="DFO12" s="16"/>
      <c r="DFP12" s="16"/>
      <c r="DFQ12" s="16"/>
      <c r="DFR12" s="16"/>
      <c r="DFS12" s="16"/>
      <c r="DFT12" s="16"/>
      <c r="DFU12" s="16"/>
      <c r="DFV12" s="16"/>
      <c r="DFW12" s="16"/>
      <c r="DFX12" s="16"/>
      <c r="DFY12" s="16"/>
      <c r="DFZ12" s="16"/>
      <c r="DGA12" s="16"/>
      <c r="DGB12" s="16"/>
      <c r="DGC12" s="16"/>
      <c r="DGD12" s="16"/>
      <c r="DGE12" s="16"/>
      <c r="DGF12" s="16"/>
      <c r="DGG12" s="16"/>
      <c r="DGH12" s="16"/>
      <c r="DGI12" s="16"/>
      <c r="DGJ12" s="16"/>
      <c r="DGK12" s="16"/>
      <c r="DGL12" s="16"/>
      <c r="DGM12" s="16"/>
      <c r="DGN12" s="16"/>
      <c r="DGO12" s="16"/>
      <c r="DGP12" s="16"/>
      <c r="DGQ12" s="16"/>
      <c r="DGR12" s="16"/>
      <c r="DGS12" s="16"/>
      <c r="DGT12" s="16"/>
      <c r="DGU12" s="16"/>
      <c r="DGV12" s="16"/>
      <c r="DGW12" s="16"/>
      <c r="DGX12" s="16"/>
      <c r="DGY12" s="16"/>
      <c r="DGZ12" s="16"/>
      <c r="DHA12" s="16"/>
      <c r="DHB12" s="16"/>
      <c r="DHC12" s="16"/>
      <c r="DHD12" s="16"/>
      <c r="DHE12" s="16"/>
      <c r="DHF12" s="16"/>
      <c r="DHG12" s="16"/>
      <c r="DHH12" s="16"/>
      <c r="DHI12" s="16"/>
      <c r="DHJ12" s="16"/>
      <c r="DHK12" s="16"/>
      <c r="DHL12" s="16"/>
      <c r="DHM12" s="16"/>
      <c r="DHN12" s="16"/>
      <c r="DHO12" s="16"/>
      <c r="DHP12" s="16"/>
      <c r="DHQ12" s="16"/>
      <c r="DHR12" s="16"/>
      <c r="DHS12" s="16"/>
      <c r="DHT12" s="16"/>
      <c r="DHU12" s="16"/>
      <c r="DHV12" s="16"/>
      <c r="DHW12" s="16"/>
      <c r="DHX12" s="16"/>
      <c r="DHY12" s="16"/>
      <c r="DHZ12" s="16"/>
      <c r="DIA12" s="16"/>
      <c r="DIB12" s="16"/>
      <c r="DIC12" s="16"/>
      <c r="DID12" s="16"/>
      <c r="DIE12" s="16"/>
      <c r="DIF12" s="16"/>
      <c r="DIG12" s="16"/>
      <c r="DIH12" s="16"/>
      <c r="DII12" s="16"/>
      <c r="DIJ12" s="16"/>
      <c r="DIK12" s="16"/>
      <c r="DIL12" s="16"/>
      <c r="DIM12" s="16"/>
      <c r="DIN12" s="16"/>
      <c r="DIO12" s="16"/>
      <c r="DIP12" s="16"/>
      <c r="DIQ12" s="16"/>
      <c r="DIR12" s="16"/>
      <c r="DIS12" s="16"/>
      <c r="DIT12" s="16"/>
      <c r="DIU12" s="16"/>
      <c r="DIV12" s="16"/>
      <c r="DIW12" s="16"/>
      <c r="DIX12" s="16"/>
      <c r="DIY12" s="16"/>
      <c r="DIZ12" s="16"/>
      <c r="DJA12" s="16"/>
      <c r="DJB12" s="16"/>
      <c r="DJC12" s="16"/>
      <c r="DJD12" s="16"/>
      <c r="DJE12" s="16"/>
      <c r="DJF12" s="16"/>
      <c r="DJG12" s="16"/>
      <c r="DJH12" s="16"/>
      <c r="DJI12" s="16"/>
      <c r="DJJ12" s="16"/>
      <c r="DJK12" s="16"/>
      <c r="DJL12" s="16"/>
      <c r="DJM12" s="16"/>
      <c r="DJN12" s="16"/>
      <c r="DJO12" s="16"/>
      <c r="DJP12" s="16"/>
      <c r="DJQ12" s="16"/>
      <c r="DJR12" s="16"/>
      <c r="DJS12" s="16"/>
      <c r="DJT12" s="16"/>
      <c r="DJU12" s="16"/>
      <c r="DJV12" s="16"/>
      <c r="DJW12" s="16"/>
      <c r="DJX12" s="16"/>
      <c r="DJY12" s="16"/>
      <c r="DJZ12" s="16"/>
      <c r="DKA12" s="16"/>
      <c r="DKB12" s="16"/>
      <c r="DKC12" s="16"/>
      <c r="DKD12" s="16"/>
      <c r="DKE12" s="16"/>
      <c r="DKF12" s="16"/>
      <c r="DKG12" s="16"/>
      <c r="DKH12" s="16"/>
      <c r="DKI12" s="16"/>
      <c r="DKJ12" s="16"/>
      <c r="DKK12" s="16"/>
      <c r="DKL12" s="16"/>
      <c r="DKM12" s="16"/>
      <c r="DKN12" s="16"/>
      <c r="DKO12" s="16"/>
      <c r="DKP12" s="16"/>
      <c r="DKQ12" s="16"/>
      <c r="DKR12" s="16"/>
      <c r="DKS12" s="16"/>
      <c r="DKT12" s="16"/>
      <c r="DKU12" s="16"/>
      <c r="DKV12" s="16"/>
      <c r="DKW12" s="16"/>
      <c r="DKX12" s="16"/>
      <c r="DKY12" s="16"/>
      <c r="DKZ12" s="16"/>
      <c r="DLA12" s="16"/>
      <c r="DLB12" s="16"/>
      <c r="DLC12" s="16"/>
      <c r="DLD12" s="16"/>
      <c r="DLE12" s="16"/>
      <c r="DLF12" s="16"/>
      <c r="DLG12" s="16"/>
      <c r="DLH12" s="16"/>
      <c r="DLI12" s="16"/>
      <c r="DLJ12" s="16"/>
      <c r="DLK12" s="16"/>
      <c r="DLL12" s="16"/>
      <c r="DLM12" s="16"/>
      <c r="DLN12" s="16"/>
      <c r="DLO12" s="16"/>
      <c r="DLP12" s="16"/>
      <c r="DLQ12" s="16"/>
      <c r="DLR12" s="16"/>
      <c r="DLS12" s="16"/>
      <c r="DLT12" s="16"/>
      <c r="DLU12" s="16"/>
      <c r="DLV12" s="16"/>
      <c r="DLW12" s="16"/>
      <c r="DLX12" s="16"/>
      <c r="DLY12" s="16"/>
      <c r="DLZ12" s="16"/>
      <c r="DMA12" s="16"/>
      <c r="DMB12" s="16"/>
      <c r="DMC12" s="16"/>
      <c r="DMD12" s="16"/>
      <c r="DME12" s="16"/>
      <c r="DMF12" s="16"/>
      <c r="DMG12" s="16"/>
      <c r="DMH12" s="16"/>
      <c r="DMI12" s="16"/>
      <c r="DMJ12" s="16"/>
      <c r="DMK12" s="16"/>
      <c r="DML12" s="16"/>
      <c r="DMM12" s="16"/>
      <c r="DMN12" s="16"/>
      <c r="DMO12" s="16"/>
      <c r="DMP12" s="16"/>
      <c r="DMQ12" s="16"/>
      <c r="DMR12" s="16"/>
      <c r="DMS12" s="16"/>
      <c r="DMT12" s="16"/>
      <c r="DMU12" s="16"/>
      <c r="DMV12" s="16"/>
      <c r="DMW12" s="16"/>
      <c r="DMX12" s="16"/>
      <c r="DMY12" s="16"/>
      <c r="DMZ12" s="16"/>
      <c r="DNA12" s="16"/>
      <c r="DNB12" s="16"/>
      <c r="DNC12" s="16"/>
      <c r="DND12" s="16"/>
      <c r="DNE12" s="16"/>
      <c r="DNF12" s="16"/>
      <c r="DNG12" s="16"/>
      <c r="DNH12" s="16"/>
      <c r="DNI12" s="16"/>
      <c r="DNJ12" s="16"/>
      <c r="DNK12" s="16"/>
      <c r="DNL12" s="16"/>
      <c r="DNM12" s="16"/>
      <c r="DNN12" s="16"/>
      <c r="DNO12" s="16"/>
      <c r="DNP12" s="16"/>
      <c r="DNQ12" s="16"/>
      <c r="DNR12" s="16"/>
      <c r="DNS12" s="16"/>
      <c r="DNT12" s="16"/>
      <c r="DNU12" s="16"/>
      <c r="DNV12" s="16"/>
      <c r="DNW12" s="16"/>
      <c r="DNX12" s="16"/>
      <c r="DNY12" s="16"/>
      <c r="DNZ12" s="16"/>
      <c r="DOA12" s="16"/>
      <c r="DOB12" s="16"/>
      <c r="DOC12" s="16"/>
      <c r="DOD12" s="16"/>
      <c r="DOE12" s="16"/>
      <c r="DOF12" s="16"/>
      <c r="DOG12" s="16"/>
      <c r="DOH12" s="16"/>
      <c r="DOI12" s="16"/>
      <c r="DOJ12" s="16"/>
      <c r="DOK12" s="16"/>
      <c r="DOL12" s="16"/>
      <c r="DOM12" s="16"/>
      <c r="DON12" s="16"/>
      <c r="DOO12" s="16"/>
      <c r="DOP12" s="16"/>
      <c r="DOQ12" s="16"/>
      <c r="DOR12" s="16"/>
      <c r="DOS12" s="16"/>
      <c r="DOT12" s="16"/>
      <c r="DOU12" s="16"/>
      <c r="DOV12" s="16"/>
      <c r="DOW12" s="16"/>
      <c r="DOX12" s="16"/>
      <c r="DOY12" s="16"/>
      <c r="DOZ12" s="16"/>
      <c r="DPA12" s="16"/>
      <c r="DPB12" s="16"/>
      <c r="DPC12" s="16"/>
      <c r="DPD12" s="16"/>
      <c r="DPE12" s="16"/>
      <c r="DPF12" s="16"/>
      <c r="DPG12" s="16"/>
      <c r="DPH12" s="16"/>
      <c r="DPI12" s="16"/>
      <c r="DPJ12" s="16"/>
      <c r="DPK12" s="16"/>
      <c r="DPL12" s="16"/>
      <c r="DPM12" s="16"/>
      <c r="DPN12" s="16"/>
      <c r="DPO12" s="16"/>
      <c r="DPP12" s="16"/>
      <c r="DPQ12" s="16"/>
      <c r="DPR12" s="16"/>
      <c r="DPS12" s="16"/>
      <c r="DPT12" s="16"/>
      <c r="DPU12" s="16"/>
      <c r="DPV12" s="16"/>
      <c r="DPW12" s="16"/>
      <c r="DPX12" s="16"/>
      <c r="DPY12" s="16"/>
      <c r="DPZ12" s="16"/>
      <c r="DQA12" s="16"/>
      <c r="DQB12" s="16"/>
      <c r="DQC12" s="16"/>
      <c r="DQD12" s="16"/>
      <c r="DQE12" s="16"/>
      <c r="DQF12" s="16"/>
      <c r="DQG12" s="16"/>
      <c r="DQH12" s="16"/>
      <c r="DQI12" s="16"/>
      <c r="DQJ12" s="16"/>
      <c r="DQK12" s="16"/>
      <c r="DQL12" s="16"/>
      <c r="DQM12" s="16"/>
      <c r="DQN12" s="16"/>
      <c r="DQO12" s="16"/>
      <c r="DQP12" s="16"/>
      <c r="DQQ12" s="16"/>
      <c r="DQR12" s="16"/>
      <c r="DQS12" s="16"/>
      <c r="DQT12" s="16"/>
      <c r="DQU12" s="16"/>
      <c r="DQV12" s="16"/>
      <c r="DQW12" s="16"/>
      <c r="DQX12" s="16"/>
      <c r="DQY12" s="16"/>
      <c r="DQZ12" s="16"/>
      <c r="DRA12" s="16"/>
      <c r="DRB12" s="16"/>
      <c r="DRC12" s="16"/>
      <c r="DRD12" s="16"/>
      <c r="DRE12" s="16"/>
      <c r="DRF12" s="16"/>
      <c r="DRG12" s="16"/>
      <c r="DRH12" s="16"/>
      <c r="DRI12" s="16"/>
      <c r="DRJ12" s="16"/>
      <c r="DRK12" s="16"/>
      <c r="DRL12" s="16"/>
      <c r="DRM12" s="16"/>
      <c r="DRN12" s="16"/>
      <c r="DRO12" s="16"/>
      <c r="DRP12" s="16"/>
      <c r="DRQ12" s="16"/>
      <c r="DRR12" s="16"/>
      <c r="DRS12" s="16"/>
      <c r="DRT12" s="16"/>
      <c r="DRU12" s="16"/>
      <c r="DRV12" s="16"/>
      <c r="DRW12" s="16"/>
      <c r="DRX12" s="16"/>
      <c r="DRY12" s="16"/>
      <c r="DRZ12" s="16"/>
      <c r="DSA12" s="16"/>
      <c r="DSB12" s="16"/>
      <c r="DSC12" s="16"/>
      <c r="DSD12" s="16"/>
      <c r="DSE12" s="16"/>
      <c r="DSF12" s="16"/>
      <c r="DSG12" s="16"/>
      <c r="DSH12" s="16"/>
      <c r="DSI12" s="16"/>
      <c r="DSJ12" s="16"/>
      <c r="DSK12" s="16"/>
      <c r="DSL12" s="16"/>
      <c r="DSM12" s="16"/>
      <c r="DSN12" s="16"/>
      <c r="DSO12" s="16"/>
      <c r="DSP12" s="16"/>
      <c r="DSQ12" s="16"/>
      <c r="DSR12" s="16"/>
      <c r="DSS12" s="16"/>
      <c r="DST12" s="16"/>
      <c r="DSU12" s="16"/>
      <c r="DSV12" s="16"/>
      <c r="DSW12" s="16"/>
      <c r="DSX12" s="16"/>
      <c r="DSY12" s="16"/>
      <c r="DSZ12" s="16"/>
      <c r="DTA12" s="16"/>
      <c r="DTB12" s="16"/>
      <c r="DTC12" s="16"/>
      <c r="DTD12" s="16"/>
      <c r="DTE12" s="16"/>
      <c r="DTF12" s="16"/>
      <c r="DTG12" s="16"/>
      <c r="DTH12" s="16"/>
      <c r="DTI12" s="16"/>
      <c r="DTJ12" s="16"/>
      <c r="DTK12" s="16"/>
      <c r="DTL12" s="16"/>
      <c r="DTM12" s="16"/>
      <c r="DTN12" s="16"/>
      <c r="DTO12" s="16"/>
      <c r="DTP12" s="16"/>
      <c r="DTQ12" s="16"/>
      <c r="DTR12" s="16"/>
      <c r="DTS12" s="16"/>
      <c r="DTT12" s="16"/>
      <c r="DTU12" s="16"/>
      <c r="DTV12" s="16"/>
      <c r="DTW12" s="16"/>
      <c r="DTX12" s="16"/>
      <c r="DTY12" s="16"/>
      <c r="DTZ12" s="16"/>
      <c r="DUA12" s="16"/>
      <c r="DUB12" s="16"/>
      <c r="DUC12" s="16"/>
      <c r="DUD12" s="16"/>
      <c r="DUE12" s="16"/>
      <c r="DUF12" s="16"/>
      <c r="DUG12" s="16"/>
      <c r="DUH12" s="16"/>
      <c r="DUI12" s="16"/>
      <c r="DUJ12" s="16"/>
      <c r="DUK12" s="16"/>
      <c r="DUL12" s="16"/>
      <c r="DUM12" s="16"/>
      <c r="DUN12" s="16"/>
      <c r="DUO12" s="16"/>
      <c r="DUP12" s="16"/>
      <c r="DUQ12" s="16"/>
      <c r="DUR12" s="16"/>
      <c r="DUS12" s="16"/>
      <c r="DUT12" s="16"/>
      <c r="DUU12" s="16"/>
      <c r="DUV12" s="16"/>
      <c r="DUW12" s="16"/>
      <c r="DUX12" s="16"/>
      <c r="DUY12" s="16"/>
      <c r="DUZ12" s="16"/>
      <c r="DVA12" s="16"/>
      <c r="DVB12" s="16"/>
      <c r="DVC12" s="16"/>
      <c r="DVD12" s="16"/>
      <c r="DVE12" s="16"/>
      <c r="DVF12" s="16"/>
      <c r="DVG12" s="16"/>
      <c r="DVH12" s="16"/>
      <c r="DVI12" s="16"/>
      <c r="DVJ12" s="16"/>
      <c r="DVK12" s="16"/>
      <c r="DVL12" s="16"/>
      <c r="DVM12" s="16"/>
      <c r="DVN12" s="16"/>
      <c r="DVO12" s="16"/>
      <c r="DVP12" s="16"/>
      <c r="DVQ12" s="16"/>
      <c r="DVR12" s="16"/>
      <c r="DVS12" s="16"/>
      <c r="DVT12" s="16"/>
      <c r="DVU12" s="16"/>
      <c r="DVV12" s="16"/>
      <c r="DVW12" s="16"/>
      <c r="DVX12" s="16"/>
      <c r="DVY12" s="16"/>
      <c r="DVZ12" s="16"/>
      <c r="DWA12" s="16"/>
      <c r="DWB12" s="16"/>
      <c r="DWC12" s="16"/>
      <c r="DWD12" s="16"/>
      <c r="DWE12" s="16"/>
      <c r="DWF12" s="16"/>
      <c r="DWG12" s="16"/>
      <c r="DWH12" s="16"/>
      <c r="DWI12" s="16"/>
      <c r="DWJ12" s="16"/>
      <c r="DWK12" s="16"/>
      <c r="DWL12" s="16"/>
      <c r="DWM12" s="16"/>
      <c r="DWN12" s="16"/>
      <c r="DWO12" s="16"/>
      <c r="DWP12" s="16"/>
      <c r="DWQ12" s="16"/>
      <c r="DWR12" s="16"/>
      <c r="DWS12" s="16"/>
      <c r="DWT12" s="16"/>
      <c r="DWU12" s="16"/>
      <c r="DWV12" s="16"/>
      <c r="DWW12" s="16"/>
      <c r="DWX12" s="16"/>
      <c r="DWY12" s="16"/>
      <c r="DWZ12" s="16"/>
      <c r="DXA12" s="16"/>
      <c r="DXB12" s="16"/>
      <c r="DXC12" s="16"/>
      <c r="DXD12" s="16"/>
      <c r="DXE12" s="16"/>
      <c r="DXF12" s="16"/>
      <c r="DXG12" s="16"/>
      <c r="DXH12" s="16"/>
      <c r="DXI12" s="16"/>
      <c r="DXJ12" s="16"/>
      <c r="DXK12" s="16"/>
      <c r="DXL12" s="16"/>
      <c r="DXM12" s="16"/>
      <c r="DXN12" s="16"/>
      <c r="DXO12" s="16"/>
      <c r="DXP12" s="16"/>
      <c r="DXQ12" s="16"/>
      <c r="DXR12" s="16"/>
      <c r="DXS12" s="16"/>
      <c r="DXT12" s="16"/>
      <c r="DXU12" s="16"/>
      <c r="DXV12" s="16"/>
      <c r="DXW12" s="16"/>
      <c r="DXX12" s="16"/>
      <c r="DXY12" s="16"/>
      <c r="DXZ12" s="16"/>
      <c r="DYA12" s="16"/>
      <c r="DYB12" s="16"/>
      <c r="DYC12" s="16"/>
      <c r="DYD12" s="16"/>
      <c r="DYE12" s="16"/>
      <c r="DYF12" s="16"/>
      <c r="DYG12" s="16"/>
      <c r="DYH12" s="16"/>
      <c r="DYI12" s="16"/>
      <c r="DYJ12" s="16"/>
      <c r="DYK12" s="16"/>
      <c r="DYL12" s="16"/>
      <c r="DYM12" s="16"/>
      <c r="DYN12" s="16"/>
      <c r="DYO12" s="16"/>
      <c r="DYP12" s="16"/>
      <c r="DYQ12" s="16"/>
      <c r="DYR12" s="16"/>
      <c r="DYS12" s="16"/>
      <c r="DYT12" s="16"/>
      <c r="DYU12" s="16"/>
      <c r="DYV12" s="16"/>
      <c r="DYW12" s="16"/>
      <c r="DYX12" s="16"/>
      <c r="DYY12" s="16"/>
      <c r="DYZ12" s="16"/>
      <c r="DZA12" s="16"/>
      <c r="DZB12" s="16"/>
      <c r="DZC12" s="16"/>
      <c r="DZD12" s="16"/>
      <c r="DZE12" s="16"/>
      <c r="DZF12" s="16"/>
      <c r="DZG12" s="16"/>
      <c r="DZH12" s="16"/>
      <c r="DZI12" s="16"/>
      <c r="DZJ12" s="16"/>
      <c r="DZK12" s="16"/>
      <c r="DZL12" s="16"/>
      <c r="DZM12" s="16"/>
      <c r="DZN12" s="16"/>
      <c r="DZO12" s="16"/>
      <c r="DZP12" s="16"/>
      <c r="DZQ12" s="16"/>
      <c r="DZR12" s="16"/>
      <c r="DZS12" s="16"/>
      <c r="DZT12" s="16"/>
      <c r="DZU12" s="16"/>
      <c r="DZV12" s="16"/>
      <c r="DZW12" s="16"/>
      <c r="DZX12" s="16"/>
      <c r="DZY12" s="16"/>
      <c r="DZZ12" s="16"/>
      <c r="EAA12" s="16"/>
      <c r="EAB12" s="16"/>
      <c r="EAC12" s="16"/>
      <c r="EAD12" s="16"/>
      <c r="EAE12" s="16"/>
      <c r="EAF12" s="16"/>
      <c r="EAG12" s="16"/>
      <c r="EAH12" s="16"/>
      <c r="EAI12" s="16"/>
      <c r="EAJ12" s="16"/>
      <c r="EAK12" s="16"/>
      <c r="EAL12" s="16"/>
      <c r="EAM12" s="16"/>
      <c r="EAN12" s="16"/>
      <c r="EAO12" s="16"/>
      <c r="EAP12" s="16"/>
      <c r="EAQ12" s="16"/>
      <c r="EAR12" s="16"/>
      <c r="EAS12" s="16"/>
      <c r="EAT12" s="16"/>
      <c r="EAU12" s="16"/>
      <c r="EAV12" s="16"/>
      <c r="EAW12" s="16"/>
      <c r="EAX12" s="16"/>
      <c r="EAY12" s="16"/>
      <c r="EAZ12" s="16"/>
      <c r="EBA12" s="16"/>
      <c r="EBB12" s="16"/>
      <c r="EBC12" s="16"/>
      <c r="EBD12" s="16"/>
      <c r="EBE12" s="16"/>
      <c r="EBF12" s="16"/>
      <c r="EBG12" s="16"/>
      <c r="EBH12" s="16"/>
      <c r="EBI12" s="16"/>
      <c r="EBJ12" s="16"/>
      <c r="EBK12" s="16"/>
      <c r="EBL12" s="16"/>
      <c r="EBM12" s="16"/>
      <c r="EBN12" s="16"/>
      <c r="EBO12" s="16"/>
      <c r="EBP12" s="16"/>
      <c r="EBQ12" s="16"/>
      <c r="EBR12" s="16"/>
      <c r="EBS12" s="16"/>
      <c r="EBT12" s="16"/>
      <c r="EBU12" s="16"/>
      <c r="EBV12" s="16"/>
      <c r="EBW12" s="16"/>
      <c r="EBX12" s="16"/>
      <c r="EBY12" s="16"/>
      <c r="EBZ12" s="16"/>
      <c r="ECA12" s="16"/>
      <c r="ECB12" s="16"/>
      <c r="ECC12" s="16"/>
      <c r="ECD12" s="16"/>
      <c r="ECE12" s="16"/>
      <c r="ECF12" s="16"/>
      <c r="ECG12" s="16"/>
      <c r="ECH12" s="16"/>
      <c r="ECI12" s="16"/>
      <c r="ECJ12" s="16"/>
      <c r="ECK12" s="16"/>
      <c r="ECL12" s="16"/>
      <c r="ECM12" s="16"/>
      <c r="ECN12" s="16"/>
      <c r="ECO12" s="16"/>
      <c r="ECP12" s="16"/>
      <c r="ECQ12" s="16"/>
      <c r="ECR12" s="16"/>
      <c r="ECS12" s="16"/>
      <c r="ECT12" s="16"/>
      <c r="ECU12" s="16"/>
      <c r="ECV12" s="16"/>
      <c r="ECW12" s="16"/>
      <c r="ECX12" s="16"/>
      <c r="ECY12" s="16"/>
      <c r="ECZ12" s="16"/>
      <c r="EDA12" s="16"/>
      <c r="EDB12" s="16"/>
      <c r="EDC12" s="16"/>
      <c r="EDD12" s="16"/>
      <c r="EDE12" s="16"/>
      <c r="EDF12" s="16"/>
      <c r="EDG12" s="16"/>
      <c r="EDH12" s="16"/>
      <c r="EDI12" s="16"/>
      <c r="EDJ12" s="16"/>
      <c r="EDK12" s="16"/>
      <c r="EDL12" s="16"/>
      <c r="EDM12" s="16"/>
      <c r="EDN12" s="16"/>
      <c r="EDO12" s="16"/>
      <c r="EDP12" s="16"/>
      <c r="EDQ12" s="16"/>
      <c r="EDR12" s="16"/>
      <c r="EDS12" s="16"/>
      <c r="EDT12" s="16"/>
      <c r="EDU12" s="16"/>
      <c r="EDV12" s="16"/>
      <c r="EDW12" s="16"/>
      <c r="EDX12" s="16"/>
      <c r="EDY12" s="16"/>
      <c r="EDZ12" s="16"/>
      <c r="EEA12" s="16"/>
      <c r="EEB12" s="16"/>
      <c r="EEC12" s="16"/>
      <c r="EED12" s="16"/>
      <c r="EEE12" s="16"/>
      <c r="EEF12" s="16"/>
      <c r="EEG12" s="16"/>
      <c r="EEH12" s="16"/>
      <c r="EEI12" s="16"/>
      <c r="EEJ12" s="16"/>
      <c r="EEK12" s="16"/>
      <c r="EEL12" s="16"/>
      <c r="EEM12" s="16"/>
      <c r="EEN12" s="16"/>
      <c r="EEO12" s="16"/>
      <c r="EEP12" s="16"/>
      <c r="EEQ12" s="16"/>
      <c r="EER12" s="16"/>
      <c r="EES12" s="16"/>
      <c r="EET12" s="16"/>
      <c r="EEU12" s="16"/>
      <c r="EEV12" s="16"/>
      <c r="EEW12" s="16"/>
      <c r="EEX12" s="16"/>
      <c r="EEY12" s="16"/>
      <c r="EEZ12" s="16"/>
      <c r="EFA12" s="16"/>
      <c r="EFB12" s="16"/>
      <c r="EFC12" s="16"/>
      <c r="EFD12" s="16"/>
      <c r="EFE12" s="16"/>
      <c r="EFF12" s="16"/>
      <c r="EFG12" s="16"/>
      <c r="EFH12" s="16"/>
      <c r="EFI12" s="16"/>
      <c r="EFJ12" s="16"/>
      <c r="EFK12" s="16"/>
      <c r="EFL12" s="16"/>
      <c r="EFM12" s="16"/>
      <c r="EFN12" s="16"/>
      <c r="EFO12" s="16"/>
      <c r="EFP12" s="16"/>
      <c r="EFQ12" s="16"/>
      <c r="EFR12" s="16"/>
      <c r="EFS12" s="16"/>
      <c r="EFT12" s="16"/>
      <c r="EFU12" s="16"/>
      <c r="EFV12" s="16"/>
      <c r="EFW12" s="16"/>
      <c r="EFX12" s="16"/>
      <c r="EFY12" s="16"/>
      <c r="EFZ12" s="16"/>
      <c r="EGA12" s="16"/>
      <c r="EGB12" s="16"/>
      <c r="EGC12" s="16"/>
      <c r="EGD12" s="16"/>
      <c r="EGE12" s="16"/>
      <c r="EGF12" s="16"/>
      <c r="EGG12" s="16"/>
      <c r="EGH12" s="16"/>
      <c r="EGI12" s="16"/>
      <c r="EGJ12" s="16"/>
      <c r="EGK12" s="16"/>
      <c r="EGL12" s="16"/>
      <c r="EGM12" s="16"/>
      <c r="EGN12" s="16"/>
      <c r="EGO12" s="16"/>
      <c r="EGP12" s="16"/>
      <c r="EGQ12" s="16"/>
      <c r="EGR12" s="16"/>
      <c r="EGS12" s="16"/>
      <c r="EGT12" s="16"/>
      <c r="EGU12" s="16"/>
      <c r="EGV12" s="16"/>
      <c r="EGW12" s="16"/>
      <c r="EGX12" s="16"/>
      <c r="EGY12" s="16"/>
      <c r="EGZ12" s="16"/>
      <c r="EHA12" s="16"/>
      <c r="EHB12" s="16"/>
      <c r="EHC12" s="16"/>
      <c r="EHD12" s="16"/>
      <c r="EHE12" s="16"/>
      <c r="EHF12" s="16"/>
      <c r="EHG12" s="16"/>
      <c r="EHH12" s="16"/>
      <c r="EHI12" s="16"/>
      <c r="EHJ12" s="16"/>
      <c r="EHK12" s="16"/>
      <c r="EHL12" s="16"/>
      <c r="EHM12" s="16"/>
      <c r="EHN12" s="16"/>
      <c r="EHO12" s="16"/>
      <c r="EHP12" s="16"/>
      <c r="EHQ12" s="16"/>
      <c r="EHR12" s="16"/>
      <c r="EHS12" s="16"/>
      <c r="EHT12" s="16"/>
      <c r="EHU12" s="16"/>
      <c r="EHV12" s="16"/>
      <c r="EHW12" s="16"/>
      <c r="EHX12" s="16"/>
      <c r="EHY12" s="16"/>
      <c r="EHZ12" s="16"/>
      <c r="EIA12" s="16"/>
      <c r="EIB12" s="16"/>
      <c r="EIC12" s="16"/>
      <c r="EID12" s="16"/>
      <c r="EIE12" s="16"/>
      <c r="EIF12" s="16"/>
      <c r="EIG12" s="16"/>
      <c r="EIH12" s="16"/>
      <c r="EII12" s="16"/>
      <c r="EIJ12" s="16"/>
      <c r="EIK12" s="16"/>
      <c r="EIL12" s="16"/>
      <c r="EIM12" s="16"/>
      <c r="EIN12" s="16"/>
      <c r="EIO12" s="16"/>
      <c r="EIP12" s="16"/>
      <c r="EIQ12" s="16"/>
      <c r="EIR12" s="16"/>
      <c r="EIS12" s="16"/>
      <c r="EIT12" s="16"/>
      <c r="EIU12" s="16"/>
      <c r="EIV12" s="16"/>
      <c r="EIW12" s="16"/>
      <c r="EIX12" s="16"/>
      <c r="EIY12" s="16"/>
      <c r="EIZ12" s="16"/>
      <c r="EJA12" s="16"/>
      <c r="EJB12" s="16"/>
      <c r="EJC12" s="16"/>
      <c r="EJD12" s="16"/>
      <c r="EJE12" s="16"/>
      <c r="EJF12" s="16"/>
      <c r="EJG12" s="16"/>
      <c r="EJH12" s="16"/>
      <c r="EJI12" s="16"/>
      <c r="EJJ12" s="16"/>
      <c r="EJK12" s="16"/>
      <c r="EJL12" s="16"/>
      <c r="EJM12" s="16"/>
      <c r="EJN12" s="16"/>
      <c r="EJO12" s="16"/>
      <c r="EJP12" s="16"/>
      <c r="EJQ12" s="16"/>
      <c r="EJR12" s="16"/>
      <c r="EJS12" s="16"/>
      <c r="EJT12" s="16"/>
      <c r="EJU12" s="16"/>
      <c r="EJV12" s="16"/>
      <c r="EJW12" s="16"/>
      <c r="EJX12" s="16"/>
      <c r="EJY12" s="16"/>
      <c r="EJZ12" s="16"/>
      <c r="EKA12" s="16"/>
      <c r="EKB12" s="16"/>
      <c r="EKC12" s="16"/>
      <c r="EKD12" s="16"/>
      <c r="EKE12" s="16"/>
      <c r="EKF12" s="16"/>
      <c r="EKG12" s="16"/>
      <c r="EKH12" s="16"/>
      <c r="EKI12" s="16"/>
      <c r="EKJ12" s="16"/>
      <c r="EKK12" s="16"/>
      <c r="EKL12" s="16"/>
      <c r="EKM12" s="16"/>
      <c r="EKN12" s="16"/>
      <c r="EKO12" s="16"/>
      <c r="EKP12" s="16"/>
      <c r="EKQ12" s="16"/>
      <c r="EKR12" s="16"/>
      <c r="EKS12" s="16"/>
      <c r="EKT12" s="16"/>
      <c r="EKU12" s="16"/>
      <c r="EKV12" s="16"/>
      <c r="EKW12" s="16"/>
      <c r="EKX12" s="16"/>
      <c r="EKY12" s="16"/>
      <c r="EKZ12" s="16"/>
      <c r="ELA12" s="16"/>
      <c r="ELB12" s="16"/>
      <c r="ELC12" s="16"/>
      <c r="ELD12" s="16"/>
      <c r="ELE12" s="16"/>
      <c r="ELF12" s="16"/>
      <c r="ELG12" s="16"/>
      <c r="ELH12" s="16"/>
      <c r="ELI12" s="16"/>
      <c r="ELJ12" s="16"/>
      <c r="ELK12" s="16"/>
      <c r="ELL12" s="16"/>
      <c r="ELM12" s="16"/>
      <c r="ELN12" s="16"/>
      <c r="ELO12" s="16"/>
      <c r="ELP12" s="16"/>
      <c r="ELQ12" s="16"/>
      <c r="ELR12" s="16"/>
      <c r="ELS12" s="16"/>
      <c r="ELT12" s="16"/>
      <c r="ELU12" s="16"/>
      <c r="ELV12" s="16"/>
      <c r="ELW12" s="16"/>
      <c r="ELX12" s="16"/>
      <c r="ELY12" s="16"/>
      <c r="ELZ12" s="16"/>
      <c r="EMA12" s="16"/>
      <c r="EMB12" s="16"/>
      <c r="EMC12" s="16"/>
      <c r="EMD12" s="16"/>
      <c r="EME12" s="16"/>
      <c r="EMF12" s="16"/>
      <c r="EMG12" s="16"/>
      <c r="EMH12" s="16"/>
      <c r="EMI12" s="16"/>
      <c r="EMJ12" s="16"/>
      <c r="EMK12" s="16"/>
      <c r="EML12" s="16"/>
      <c r="EMM12" s="16"/>
      <c r="EMN12" s="16"/>
      <c r="EMO12" s="16"/>
      <c r="EMP12" s="16"/>
      <c r="EMQ12" s="16"/>
      <c r="EMR12" s="16"/>
      <c r="EMS12" s="16"/>
      <c r="EMT12" s="16"/>
      <c r="EMU12" s="16"/>
      <c r="EMV12" s="16"/>
      <c r="EMW12" s="16"/>
      <c r="EMX12" s="16"/>
      <c r="EMY12" s="16"/>
      <c r="EMZ12" s="16"/>
      <c r="ENA12" s="16"/>
      <c r="ENB12" s="16"/>
      <c r="ENC12" s="16"/>
      <c r="END12" s="16"/>
      <c r="ENE12" s="16"/>
      <c r="ENF12" s="16"/>
      <c r="ENG12" s="16"/>
      <c r="ENH12" s="16"/>
      <c r="ENI12" s="16"/>
      <c r="ENJ12" s="16"/>
      <c r="ENK12" s="16"/>
      <c r="ENL12" s="16"/>
      <c r="ENM12" s="16"/>
      <c r="ENN12" s="16"/>
      <c r="ENO12" s="16"/>
      <c r="ENP12" s="16"/>
      <c r="ENQ12" s="16"/>
      <c r="ENR12" s="16"/>
      <c r="ENS12" s="16"/>
      <c r="ENT12" s="16"/>
      <c r="ENU12" s="16"/>
      <c r="ENV12" s="16"/>
      <c r="ENW12" s="16"/>
      <c r="ENX12" s="16"/>
      <c r="ENY12" s="16"/>
      <c r="ENZ12" s="16"/>
      <c r="EOA12" s="16"/>
      <c r="EOB12" s="16"/>
      <c r="EOC12" s="16"/>
      <c r="EOD12" s="16"/>
      <c r="EOE12" s="16"/>
      <c r="EOF12" s="16"/>
      <c r="EOG12" s="16"/>
      <c r="EOH12" s="16"/>
      <c r="EOI12" s="16"/>
      <c r="EOJ12" s="16"/>
      <c r="EOK12" s="16"/>
      <c r="EOL12" s="16"/>
      <c r="EOM12" s="16"/>
      <c r="EON12" s="16"/>
      <c r="EOO12" s="16"/>
      <c r="EOP12" s="16"/>
      <c r="EOQ12" s="16"/>
      <c r="EOR12" s="16"/>
      <c r="EOS12" s="16"/>
      <c r="EOT12" s="16"/>
      <c r="EOU12" s="16"/>
      <c r="EOV12" s="16"/>
      <c r="EOW12" s="16"/>
      <c r="EOX12" s="16"/>
      <c r="EOY12" s="16"/>
      <c r="EOZ12" s="16"/>
      <c r="EPA12" s="16"/>
      <c r="EPB12" s="16"/>
      <c r="EPC12" s="16"/>
      <c r="EPD12" s="16"/>
      <c r="EPE12" s="16"/>
      <c r="EPF12" s="16"/>
      <c r="EPG12" s="16"/>
      <c r="EPH12" s="16"/>
      <c r="EPI12" s="16"/>
      <c r="EPJ12" s="16"/>
      <c r="EPK12" s="16"/>
      <c r="EPL12" s="16"/>
      <c r="EPM12" s="16"/>
      <c r="EPN12" s="16"/>
      <c r="EPO12" s="16"/>
      <c r="EPP12" s="16"/>
      <c r="EPQ12" s="16"/>
      <c r="EPR12" s="16"/>
      <c r="EPS12" s="16"/>
      <c r="EPT12" s="16"/>
      <c r="EPU12" s="16"/>
      <c r="EPV12" s="16"/>
      <c r="EPW12" s="16"/>
      <c r="EPX12" s="16"/>
      <c r="EPY12" s="16"/>
      <c r="EPZ12" s="16"/>
      <c r="EQA12" s="16"/>
      <c r="EQB12" s="16"/>
      <c r="EQC12" s="16"/>
      <c r="EQD12" s="16"/>
      <c r="EQE12" s="16"/>
      <c r="EQF12" s="16"/>
      <c r="EQG12" s="16"/>
      <c r="EQH12" s="16"/>
      <c r="EQI12" s="16"/>
      <c r="EQJ12" s="16"/>
      <c r="EQK12" s="16"/>
      <c r="EQL12" s="16"/>
      <c r="EQM12" s="16"/>
      <c r="EQN12" s="16"/>
      <c r="EQO12" s="16"/>
      <c r="EQP12" s="16"/>
      <c r="EQQ12" s="16"/>
      <c r="EQR12" s="16"/>
      <c r="EQS12" s="16"/>
      <c r="EQT12" s="16"/>
      <c r="EQU12" s="16"/>
      <c r="EQV12" s="16"/>
      <c r="EQW12" s="16"/>
      <c r="EQX12" s="16"/>
      <c r="EQY12" s="16"/>
      <c r="EQZ12" s="16"/>
      <c r="ERA12" s="16"/>
      <c r="ERB12" s="16"/>
      <c r="ERC12" s="16"/>
      <c r="ERD12" s="16"/>
      <c r="ERE12" s="16"/>
      <c r="ERF12" s="16"/>
      <c r="ERG12" s="16"/>
      <c r="ERH12" s="16"/>
      <c r="ERI12" s="16"/>
      <c r="ERJ12" s="16"/>
      <c r="ERK12" s="16"/>
      <c r="ERL12" s="16"/>
      <c r="ERM12" s="16"/>
      <c r="ERN12" s="16"/>
      <c r="ERO12" s="16"/>
      <c r="ERP12" s="16"/>
      <c r="ERQ12" s="16"/>
      <c r="ERR12" s="16"/>
      <c r="ERS12" s="16"/>
      <c r="ERT12" s="16"/>
      <c r="ERU12" s="16"/>
      <c r="ERV12" s="16"/>
      <c r="ERW12" s="16"/>
      <c r="ERX12" s="16"/>
      <c r="ERY12" s="16"/>
      <c r="ERZ12" s="16"/>
      <c r="ESA12" s="16"/>
      <c r="ESB12" s="16"/>
      <c r="ESC12" s="16"/>
      <c r="ESD12" s="16"/>
      <c r="ESE12" s="16"/>
      <c r="ESF12" s="16"/>
      <c r="ESG12" s="16"/>
      <c r="ESH12" s="16"/>
      <c r="ESI12" s="16"/>
      <c r="ESJ12" s="16"/>
      <c r="ESK12" s="16"/>
      <c r="ESL12" s="16"/>
      <c r="ESM12" s="16"/>
      <c r="ESN12" s="16"/>
      <c r="ESO12" s="16"/>
      <c r="ESP12" s="16"/>
      <c r="ESQ12" s="16"/>
      <c r="ESR12" s="16"/>
      <c r="ESS12" s="16"/>
      <c r="EST12" s="16"/>
      <c r="ESU12" s="16"/>
      <c r="ESV12" s="16"/>
      <c r="ESW12" s="16"/>
      <c r="ESX12" s="16"/>
      <c r="ESY12" s="16"/>
      <c r="ESZ12" s="16"/>
      <c r="ETA12" s="16"/>
      <c r="ETB12" s="16"/>
      <c r="ETC12" s="16"/>
      <c r="ETD12" s="16"/>
      <c r="ETE12" s="16"/>
      <c r="ETF12" s="16"/>
      <c r="ETG12" s="16"/>
      <c r="ETH12" s="16"/>
      <c r="ETI12" s="16"/>
      <c r="ETJ12" s="16"/>
      <c r="ETK12" s="16"/>
      <c r="ETL12" s="16"/>
      <c r="ETM12" s="16"/>
      <c r="ETN12" s="16"/>
      <c r="ETO12" s="16"/>
      <c r="ETP12" s="16"/>
      <c r="ETQ12" s="16"/>
      <c r="ETR12" s="16"/>
      <c r="ETS12" s="16"/>
      <c r="ETT12" s="16"/>
      <c r="ETU12" s="16"/>
      <c r="ETV12" s="16"/>
      <c r="ETW12" s="16"/>
      <c r="ETX12" s="16"/>
      <c r="ETY12" s="16"/>
      <c r="ETZ12" s="16"/>
      <c r="EUA12" s="16"/>
      <c r="EUB12" s="16"/>
      <c r="EUC12" s="16"/>
      <c r="EUD12" s="16"/>
      <c r="EUE12" s="16"/>
      <c r="EUF12" s="16"/>
      <c r="EUG12" s="16"/>
      <c r="EUH12" s="16"/>
      <c r="EUI12" s="16"/>
      <c r="EUJ12" s="16"/>
      <c r="EUK12" s="16"/>
      <c r="EUL12" s="16"/>
      <c r="EUM12" s="16"/>
      <c r="EUN12" s="16"/>
      <c r="EUO12" s="16"/>
      <c r="EUP12" s="16"/>
      <c r="EUQ12" s="16"/>
      <c r="EUR12" s="16"/>
      <c r="EUS12" s="16"/>
      <c r="EUT12" s="16"/>
      <c r="EUU12" s="16"/>
      <c r="EUV12" s="16"/>
      <c r="EUW12" s="16"/>
      <c r="EUX12" s="16"/>
      <c r="EUY12" s="16"/>
      <c r="EUZ12" s="16"/>
      <c r="EVA12" s="16"/>
      <c r="EVB12" s="16"/>
      <c r="EVC12" s="16"/>
      <c r="EVD12" s="16"/>
      <c r="EVE12" s="16"/>
      <c r="EVF12" s="16"/>
      <c r="EVG12" s="16"/>
      <c r="EVH12" s="16"/>
      <c r="EVI12" s="16"/>
      <c r="EVJ12" s="16"/>
      <c r="EVK12" s="16"/>
      <c r="EVL12" s="16"/>
      <c r="EVM12" s="16"/>
      <c r="EVN12" s="16"/>
      <c r="EVO12" s="16"/>
      <c r="EVP12" s="16"/>
      <c r="EVQ12" s="16"/>
      <c r="EVR12" s="16"/>
      <c r="EVS12" s="16"/>
      <c r="EVT12" s="16"/>
      <c r="EVU12" s="16"/>
      <c r="EVV12" s="16"/>
      <c r="EVW12" s="16"/>
      <c r="EVX12" s="16"/>
      <c r="EVY12" s="16"/>
      <c r="EVZ12" s="16"/>
      <c r="EWA12" s="16"/>
      <c r="EWB12" s="16"/>
      <c r="EWC12" s="16"/>
      <c r="EWD12" s="16"/>
      <c r="EWE12" s="16"/>
      <c r="EWF12" s="16"/>
      <c r="EWG12" s="16"/>
      <c r="EWH12" s="16"/>
      <c r="EWI12" s="16"/>
      <c r="EWJ12" s="16"/>
      <c r="EWK12" s="16"/>
      <c r="EWL12" s="16"/>
      <c r="EWM12" s="16"/>
      <c r="EWN12" s="16"/>
      <c r="EWO12" s="16"/>
      <c r="EWP12" s="16"/>
      <c r="EWQ12" s="16"/>
      <c r="EWR12" s="16"/>
      <c r="EWS12" s="16"/>
      <c r="EWT12" s="16"/>
      <c r="EWU12" s="16"/>
      <c r="EWV12" s="16"/>
      <c r="EWW12" s="16"/>
      <c r="EWX12" s="16"/>
      <c r="EWY12" s="16"/>
      <c r="EWZ12" s="16"/>
      <c r="EXA12" s="16"/>
      <c r="EXB12" s="16"/>
      <c r="EXC12" s="16"/>
      <c r="EXD12" s="16"/>
      <c r="EXE12" s="16"/>
      <c r="EXF12" s="16"/>
      <c r="EXG12" s="16"/>
      <c r="EXH12" s="16"/>
      <c r="EXI12" s="16"/>
      <c r="EXJ12" s="16"/>
      <c r="EXK12" s="16"/>
      <c r="EXL12" s="16"/>
      <c r="EXM12" s="16"/>
      <c r="EXN12" s="16"/>
      <c r="EXO12" s="16"/>
      <c r="EXP12" s="16"/>
      <c r="EXQ12" s="16"/>
      <c r="EXR12" s="16"/>
      <c r="EXS12" s="16"/>
      <c r="EXT12" s="16"/>
      <c r="EXU12" s="16"/>
      <c r="EXV12" s="16"/>
      <c r="EXW12" s="16"/>
      <c r="EXX12" s="16"/>
      <c r="EXY12" s="16"/>
      <c r="EXZ12" s="16"/>
      <c r="EYA12" s="16"/>
      <c r="EYB12" s="16"/>
      <c r="EYC12" s="16"/>
      <c r="EYD12" s="16"/>
      <c r="EYE12" s="16"/>
      <c r="EYF12" s="16"/>
      <c r="EYG12" s="16"/>
      <c r="EYH12" s="16"/>
      <c r="EYI12" s="16"/>
      <c r="EYJ12" s="16"/>
      <c r="EYK12" s="16"/>
      <c r="EYL12" s="16"/>
      <c r="EYM12" s="16"/>
      <c r="EYN12" s="16"/>
      <c r="EYO12" s="16"/>
      <c r="EYP12" s="16"/>
      <c r="EYQ12" s="16"/>
      <c r="EYR12" s="16"/>
      <c r="EYS12" s="16"/>
      <c r="EYT12" s="16"/>
      <c r="EYU12" s="16"/>
      <c r="EYV12" s="16"/>
      <c r="EYW12" s="16"/>
      <c r="EYX12" s="16"/>
      <c r="EYY12" s="16"/>
      <c r="EYZ12" s="16"/>
      <c r="EZA12" s="16"/>
      <c r="EZB12" s="16"/>
      <c r="EZC12" s="16"/>
      <c r="EZD12" s="16"/>
      <c r="EZE12" s="16"/>
      <c r="EZF12" s="16"/>
      <c r="EZG12" s="16"/>
      <c r="EZH12" s="16"/>
      <c r="EZI12" s="16"/>
      <c r="EZJ12" s="16"/>
      <c r="EZK12" s="16"/>
      <c r="EZL12" s="16"/>
      <c r="EZM12" s="16"/>
      <c r="EZN12" s="16"/>
      <c r="EZO12" s="16"/>
      <c r="EZP12" s="16"/>
      <c r="EZQ12" s="16"/>
      <c r="EZR12" s="16"/>
      <c r="EZS12" s="16"/>
      <c r="EZT12" s="16"/>
      <c r="EZU12" s="16"/>
      <c r="EZV12" s="16"/>
      <c r="EZW12" s="16"/>
      <c r="EZX12" s="16"/>
      <c r="EZY12" s="16"/>
      <c r="EZZ12" s="16"/>
      <c r="FAA12" s="16"/>
      <c r="FAB12" s="16"/>
      <c r="FAC12" s="16"/>
      <c r="FAD12" s="16"/>
      <c r="FAE12" s="16"/>
      <c r="FAF12" s="16"/>
      <c r="FAG12" s="16"/>
      <c r="FAH12" s="16"/>
      <c r="FAI12" s="16"/>
      <c r="FAJ12" s="16"/>
      <c r="FAK12" s="16"/>
      <c r="FAL12" s="16"/>
      <c r="FAM12" s="16"/>
      <c r="FAN12" s="16"/>
      <c r="FAO12" s="16"/>
      <c r="FAP12" s="16"/>
      <c r="FAQ12" s="16"/>
      <c r="FAR12" s="16"/>
      <c r="FAS12" s="16"/>
      <c r="FAT12" s="16"/>
      <c r="FAU12" s="16"/>
      <c r="FAV12" s="16"/>
      <c r="FAW12" s="16"/>
      <c r="FAX12" s="16"/>
      <c r="FAY12" s="16"/>
      <c r="FAZ12" s="16"/>
      <c r="FBA12" s="16"/>
      <c r="FBB12" s="16"/>
      <c r="FBC12" s="16"/>
      <c r="FBD12" s="16"/>
      <c r="FBE12" s="16"/>
      <c r="FBF12" s="16"/>
      <c r="FBG12" s="16"/>
      <c r="FBH12" s="16"/>
      <c r="FBI12" s="16"/>
      <c r="FBJ12" s="16"/>
      <c r="FBK12" s="16"/>
      <c r="FBL12" s="16"/>
      <c r="FBM12" s="16"/>
      <c r="FBN12" s="16"/>
      <c r="FBO12" s="16"/>
      <c r="FBP12" s="16"/>
      <c r="FBQ12" s="16"/>
      <c r="FBR12" s="16"/>
      <c r="FBS12" s="16"/>
      <c r="FBT12" s="16"/>
      <c r="FBU12" s="16"/>
      <c r="FBV12" s="16"/>
      <c r="FBW12" s="16"/>
      <c r="FBX12" s="16"/>
      <c r="FBY12" s="16"/>
    </row>
    <row r="13" spans="1:4133" x14ac:dyDescent="0.4">
      <c r="A13" s="9" t="s">
        <v>5</v>
      </c>
      <c r="B13" s="57">
        <f>AVERAGE(B2:B11)</f>
        <v>16.600000000000001</v>
      </c>
      <c r="C13" s="66">
        <f>C12/B15</f>
        <v>0.24508871759348924</v>
      </c>
      <c r="D13" s="23"/>
      <c r="E13" s="11"/>
      <c r="F13" s="12"/>
      <c r="G13" s="12"/>
      <c r="H13" s="44"/>
      <c r="I13" s="30">
        <f>I12-1</f>
        <v>0.45301204819277108</v>
      </c>
      <c r="J13" s="32">
        <f>J12/(((G12)-1)*100)</f>
        <v>0.50334672021419014</v>
      </c>
      <c r="K13" s="50">
        <f>AVERAGE(K2:K10)</f>
        <v>5</v>
      </c>
      <c r="L13" s="28">
        <f>AVERAGE(L2:L10)</f>
        <v>1</v>
      </c>
      <c r="M13" s="32">
        <f>M12/H12</f>
        <v>0.52048192771084334</v>
      </c>
      <c r="N13" s="52">
        <f>AVERAGE(N2:N10)</f>
        <v>5</v>
      </c>
      <c r="O13" s="29">
        <f>AVERAGE(O2:O10)</f>
        <v>1</v>
      </c>
      <c r="P13" s="32">
        <f>P12/H12</f>
        <v>0.48621151271753688</v>
      </c>
      <c r="Q13" s="10"/>
      <c r="R13" s="20"/>
    </row>
    <row r="14" spans="1:4133" s="3" customFormat="1" x14ac:dyDescent="0.4">
      <c r="A14" s="9" t="s">
        <v>34</v>
      </c>
      <c r="B14" s="62">
        <f>_xlfn.STDEV.S(B2:B11)</f>
        <v>14.214233867656901</v>
      </c>
      <c r="C14" s="24"/>
      <c r="D14" s="24"/>
      <c r="E14" s="24"/>
      <c r="F14" s="24"/>
      <c r="G14" s="24"/>
      <c r="H14" s="24"/>
      <c r="I14" s="31"/>
      <c r="J14" s="58">
        <f>J12/H12</f>
        <v>0.50334672021419014</v>
      </c>
      <c r="K14" s="59"/>
      <c r="L14" s="59"/>
      <c r="M14" s="58">
        <f t="shared" ref="M14" si="11">M13*9/10</f>
        <v>0.46843373493975904</v>
      </c>
      <c r="N14" s="60"/>
      <c r="O14" s="60"/>
      <c r="P14" s="58">
        <f t="shared" ref="P14" si="12">P13*9/10</f>
        <v>0.43759036144578323</v>
      </c>
      <c r="Q14" s="10"/>
      <c r="R14" s="20"/>
      <c r="S14" s="1"/>
      <c r="T14" s="1"/>
      <c r="U14" s="1"/>
      <c r="V14" s="1"/>
      <c r="W14" s="1"/>
      <c r="X14" s="1"/>
      <c r="Y14" s="1"/>
      <c r="Z14" s="1"/>
      <c r="AC14" s="1"/>
      <c r="AD14" s="1"/>
      <c r="AG14" s="1"/>
    </row>
    <row r="15" spans="1:4133" ht="21.6" thickBot="1" x14ac:dyDescent="0.45">
      <c r="A15" s="10"/>
      <c r="B15" s="65">
        <f>10*((B14)^3)</f>
        <v>28719.069849941461</v>
      </c>
      <c r="C15" s="10"/>
      <c r="D15" s="10"/>
      <c r="E15" s="10"/>
      <c r="F15" s="10"/>
      <c r="G15" s="10"/>
      <c r="H15" s="10"/>
      <c r="I15" s="10"/>
      <c r="J15" s="58">
        <f>J14*9/10</f>
        <v>0.45301204819277113</v>
      </c>
      <c r="K15" s="10"/>
      <c r="L15" s="70"/>
      <c r="M15" s="10"/>
      <c r="N15" s="10"/>
      <c r="O15" s="70"/>
      <c r="P15" s="70"/>
      <c r="Q15" s="10"/>
      <c r="R15" s="10"/>
      <c r="T15" s="3"/>
      <c r="U15" s="3"/>
      <c r="V15" s="3"/>
      <c r="W15" s="3"/>
      <c r="X15" s="3"/>
      <c r="Y15" s="3"/>
    </row>
    <row r="16" spans="1:4133" ht="21.6" thickBot="1" x14ac:dyDescent="0.4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68"/>
      <c r="L16" s="77" t="s">
        <v>38</v>
      </c>
      <c r="M16" s="69"/>
      <c r="N16" s="68"/>
      <c r="O16" s="70"/>
      <c r="P16" s="70"/>
      <c r="Q16" s="69"/>
      <c r="R16" s="10"/>
    </row>
    <row r="17" spans="1:18" x14ac:dyDescent="0.4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68"/>
      <c r="L17" s="78">
        <f>1-((1/M14)*P14)</f>
        <v>6.5843621399176766E-2</v>
      </c>
      <c r="M17" s="76"/>
      <c r="N17" s="68"/>
      <c r="O17" s="73" t="s">
        <v>36</v>
      </c>
      <c r="P17" s="74">
        <f>(10/9)*1.5*(M14-P14)</f>
        <v>5.1405622489959689E-2</v>
      </c>
      <c r="Q17" s="69"/>
      <c r="R17" s="10"/>
    </row>
    <row r="18" spans="1:18" ht="21.6" thickBot="1" x14ac:dyDescent="0.4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68"/>
      <c r="L18" s="78">
        <f>((1/P14)*M14)-1</f>
        <v>7.0484581497797016E-2</v>
      </c>
      <c r="M18" s="69"/>
      <c r="N18" s="68"/>
      <c r="O18" s="72" t="s">
        <v>37</v>
      </c>
      <c r="P18" s="80">
        <f>B12*P17</f>
        <v>8.5333333333333083</v>
      </c>
      <c r="Q18" s="69"/>
      <c r="R18" s="10"/>
    </row>
    <row r="19" spans="1:18" ht="21.6" thickBot="1" x14ac:dyDescent="0.4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68"/>
      <c r="L19" s="79">
        <f>(L17+L18)/1.5</f>
        <v>9.0885468597982522E-2</v>
      </c>
      <c r="M19" s="69"/>
      <c r="N19" s="10"/>
      <c r="O19" s="71"/>
      <c r="P19" s="71"/>
      <c r="Q19" s="10"/>
      <c r="R19" s="10"/>
    </row>
    <row r="20" spans="1:18" x14ac:dyDescent="0.4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71"/>
      <c r="M20" s="10"/>
      <c r="N20" s="10"/>
      <c r="O20" s="10"/>
      <c r="P20" s="10"/>
      <c r="Q20" s="10"/>
      <c r="R20" s="10"/>
    </row>
    <row r="40" spans="1:26" x14ac:dyDescent="0.4">
      <c r="A40"/>
      <c r="B40" s="7"/>
      <c r="C40" s="7"/>
      <c r="D40" s="7"/>
      <c r="E40" s="7"/>
      <c r="F40" s="7"/>
      <c r="G40" s="7"/>
      <c r="H40" s="7"/>
      <c r="I40" s="7"/>
      <c r="J40"/>
      <c r="K40"/>
      <c r="L40"/>
      <c r="M40"/>
      <c r="N40"/>
      <c r="O40"/>
      <c r="P40"/>
      <c r="Q40"/>
      <c r="R40"/>
    </row>
    <row r="41" spans="1:26" x14ac:dyDescent="0.4">
      <c r="A41"/>
      <c r="B41" s="7"/>
      <c r="C41" s="7"/>
      <c r="D41" s="7"/>
      <c r="E41" s="7"/>
      <c r="F41" s="7"/>
      <c r="G41" s="7"/>
      <c r="H41" s="7"/>
      <c r="I41" s="7"/>
      <c r="J41"/>
      <c r="K41"/>
      <c r="L41"/>
      <c r="M41"/>
      <c r="N41"/>
      <c r="O41"/>
      <c r="P41"/>
      <c r="Q41"/>
      <c r="R41"/>
    </row>
    <row r="42" spans="1:26" x14ac:dyDescent="0.4">
      <c r="A42"/>
      <c r="B42" s="7"/>
      <c r="C42" s="7"/>
      <c r="D42" s="7"/>
      <c r="E42" s="7"/>
      <c r="F42" s="7"/>
      <c r="G42" s="7"/>
      <c r="H42" s="7"/>
      <c r="I42" s="7"/>
      <c r="J42"/>
      <c r="K42"/>
      <c r="L42"/>
      <c r="M42"/>
      <c r="N42"/>
      <c r="O42"/>
      <c r="P42"/>
      <c r="Q42"/>
      <c r="R42"/>
    </row>
    <row r="43" spans="1:26" s="5" customFormat="1" x14ac:dyDescent="0.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26" x14ac:dyDescent="0.4">
      <c r="A44"/>
      <c r="B44" s="7"/>
      <c r="C44" s="7"/>
      <c r="D44" s="7"/>
      <c r="E44" s="7"/>
      <c r="F44" s="7"/>
      <c r="G44" s="7"/>
      <c r="H44" s="7"/>
      <c r="I44" s="7"/>
      <c r="J44"/>
      <c r="K44"/>
      <c r="L44"/>
      <c r="M44"/>
      <c r="N44"/>
      <c r="O44"/>
      <c r="P44"/>
      <c r="Q44"/>
      <c r="R44"/>
    </row>
    <row r="45" spans="1:26" customFormat="1" x14ac:dyDescent="0.4">
      <c r="B45" s="7"/>
      <c r="C45" s="7"/>
      <c r="D45" s="7"/>
      <c r="E45" s="7"/>
      <c r="F45" s="7"/>
      <c r="G45" s="7"/>
      <c r="H45" s="7"/>
      <c r="I45" s="7"/>
      <c r="S45" s="1"/>
      <c r="T45" s="1"/>
      <c r="U45" s="1"/>
      <c r="V45" s="1"/>
      <c r="W45" s="1"/>
      <c r="X45" s="1"/>
      <c r="Y45" s="1"/>
      <c r="Z45" s="1"/>
    </row>
    <row r="46" spans="1:26" customFormat="1" ht="14.4" x14ac:dyDescent="0.3">
      <c r="B46" s="7"/>
      <c r="C46" s="7"/>
      <c r="D46" s="7"/>
      <c r="E46" s="7"/>
      <c r="F46" s="7"/>
      <c r="G46" s="7"/>
      <c r="H46" s="7"/>
      <c r="I46" s="7"/>
    </row>
    <row r="47" spans="1:26" customFormat="1" ht="14.4" x14ac:dyDescent="0.3">
      <c r="B47" s="7"/>
      <c r="C47" s="7"/>
      <c r="D47" s="7"/>
      <c r="E47" s="7"/>
      <c r="F47" s="7"/>
      <c r="G47" s="7"/>
      <c r="H47" s="7"/>
      <c r="I47" s="7"/>
    </row>
    <row r="48" spans="1:26" x14ac:dyDescent="0.4">
      <c r="A48"/>
      <c r="B48" s="7"/>
      <c r="C48" s="7"/>
      <c r="D48" s="7"/>
      <c r="E48" s="7"/>
      <c r="F48" s="7"/>
      <c r="G48" s="7"/>
      <c r="H48" s="7"/>
      <c r="I48" s="7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</sheetData>
  <phoneticPr fontId="3" type="noConversion"/>
  <conditionalFormatting sqref="R1:R13">
    <cfRule type="colorScale" priority="87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2:R45">
    <cfRule type="colorScale" priority="87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2:R45">
    <cfRule type="colorScale" priority="87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2:R45">
    <cfRule type="colorScale" priority="87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286">
      <colorScale>
        <cfvo type="min"/>
        <cfvo type="max"/>
        <color rgb="FFFFEF9C"/>
        <color rgb="FF63BE7B"/>
      </colorScale>
    </cfRule>
  </conditionalFormatting>
  <conditionalFormatting sqref="A42:R45">
    <cfRule type="colorScale" priority="87289">
      <colorScale>
        <cfvo type="min"/>
        <cfvo type="max"/>
        <color rgb="FFF8696B"/>
        <color rgb="FFFCFCFF"/>
      </colorScale>
    </cfRule>
  </conditionalFormatting>
  <conditionalFormatting sqref="A42:R45">
    <cfRule type="colorScale" priority="872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4ABC0-A0A7-4346-A08A-0C6B882CE603}">
  <sheetPr codeName="Sheet6"/>
  <dimension ref="A1:FBX58"/>
  <sheetViews>
    <sheetView zoomScale="106" zoomScaleNormal="106" workbookViewId="0">
      <pane ySplit="1" topLeftCell="A19" activePane="bottomLeft" state="frozen"/>
      <selection activeCell="AD1" sqref="AD1"/>
      <selection pane="bottomLeft" activeCell="D28" sqref="D28"/>
    </sheetView>
  </sheetViews>
  <sheetFormatPr defaultColWidth="11.44140625" defaultRowHeight="21" x14ac:dyDescent="0.4"/>
  <cols>
    <col min="1" max="1" width="11.109375" style="1" customWidth="1"/>
    <col min="2" max="2" width="10.6640625" style="4" customWidth="1"/>
    <col min="3" max="3" width="20.5546875" style="4" customWidth="1"/>
    <col min="4" max="4" width="4" style="4" customWidth="1"/>
    <col min="5" max="5" width="4.109375" style="4" customWidth="1"/>
    <col min="6" max="6" width="1.6640625" style="4" customWidth="1"/>
    <col min="7" max="7" width="3.109375" style="4" customWidth="1"/>
    <col min="8" max="8" width="4.6640625" style="4" customWidth="1"/>
    <col min="9" max="9" width="1.44140625" style="4" customWidth="1"/>
    <col min="10" max="10" width="3.5546875" style="1" customWidth="1"/>
    <col min="11" max="11" width="7.88671875" style="1" customWidth="1"/>
    <col min="12" max="12" width="17" style="1" customWidth="1"/>
    <col min="13" max="13" width="14.44140625" style="1" customWidth="1"/>
    <col min="14" max="14" width="15.5546875" style="1" customWidth="1"/>
    <col min="15" max="15" width="18.109375" style="1" customWidth="1"/>
    <col min="16" max="16" width="15.44140625" style="1" customWidth="1"/>
    <col min="17" max="17" width="9.44140625" style="1" customWidth="1"/>
    <col min="18" max="18" width="10.88671875" style="1" bestFit="1" customWidth="1"/>
    <col min="19" max="20" width="19.109375" style="1" customWidth="1"/>
    <col min="21" max="21" width="9.5546875" style="1" bestFit="1" customWidth="1"/>
    <col min="22" max="22" width="12.44140625" style="1" bestFit="1" customWidth="1"/>
    <col min="23" max="24" width="18.109375" style="1" customWidth="1"/>
    <col min="25" max="25" width="17.33203125" style="1" customWidth="1"/>
    <col min="26" max="16384" width="11.44140625" style="1"/>
  </cols>
  <sheetData>
    <row r="1" spans="1:4132" x14ac:dyDescent="0.4">
      <c r="A1" s="15" t="s">
        <v>14</v>
      </c>
      <c r="B1" s="15" t="s">
        <v>3</v>
      </c>
      <c r="C1" s="15" t="s">
        <v>35</v>
      </c>
      <c r="D1" s="15"/>
      <c r="E1" s="15" t="s">
        <v>22</v>
      </c>
      <c r="F1" s="15"/>
      <c r="G1" s="15" t="s">
        <v>1</v>
      </c>
      <c r="H1" s="61" t="s">
        <v>25</v>
      </c>
      <c r="I1" s="25" t="s">
        <v>0</v>
      </c>
      <c r="J1" s="26" t="s">
        <v>0</v>
      </c>
      <c r="K1" s="53" t="s">
        <v>24</v>
      </c>
      <c r="L1" s="53" t="s">
        <v>18</v>
      </c>
      <c r="M1" s="53" t="s">
        <v>19</v>
      </c>
      <c r="N1" s="27" t="s">
        <v>23</v>
      </c>
      <c r="O1" s="27" t="s">
        <v>20</v>
      </c>
      <c r="P1" s="27" t="s">
        <v>21</v>
      </c>
      <c r="Q1" s="14"/>
      <c r="R1" s="10"/>
    </row>
    <row r="2" spans="1:4132" x14ac:dyDescent="0.4">
      <c r="A2" s="9" t="s">
        <v>12</v>
      </c>
      <c r="B2" s="19">
        <v>1</v>
      </c>
      <c r="C2" s="19">
        <f>(B2-$B$23)^3</f>
        <v>-3796.4160000000011</v>
      </c>
      <c r="D2" s="36">
        <f>B2/$B$22</f>
        <v>3.0120481927710845E-3</v>
      </c>
      <c r="E2" s="36">
        <f>D2</f>
        <v>3.0120481927710845E-3</v>
      </c>
      <c r="F2" s="40">
        <v>0.05</v>
      </c>
      <c r="G2" s="54">
        <f>F2</f>
        <v>0.05</v>
      </c>
      <c r="H2" s="43">
        <f>G2*100</f>
        <v>5</v>
      </c>
      <c r="I2" s="39">
        <f>G2*D2</f>
        <v>1.5060240963855423E-4</v>
      </c>
      <c r="J2" s="33">
        <f>((G2*100)-(E2*100))</f>
        <v>4.6987951807228914</v>
      </c>
      <c r="K2" s="34">
        <v>1</v>
      </c>
      <c r="L2" s="42">
        <f t="shared" ref="L2:L10" si="0">K2/$K$23</f>
        <v>0.1</v>
      </c>
      <c r="M2" s="33">
        <f t="shared" ref="M2:M20" si="1">J2*L2</f>
        <v>0.46987951807228917</v>
      </c>
      <c r="N2" s="34">
        <f>19</f>
        <v>19</v>
      </c>
      <c r="O2" s="42">
        <f t="shared" ref="O2:O10" si="2">N2/$N$23</f>
        <v>1.9</v>
      </c>
      <c r="P2" s="33">
        <f>J2*O2</f>
        <v>8.9277108433734931</v>
      </c>
      <c r="Q2" s="14"/>
      <c r="R2" s="10"/>
    </row>
    <row r="3" spans="1:4132" x14ac:dyDescent="0.4">
      <c r="A3" s="9" t="s">
        <v>11</v>
      </c>
      <c r="B3" s="19">
        <v>1</v>
      </c>
      <c r="C3" s="19">
        <f t="shared" ref="C3:C21" si="3">(B3-$B$23)^3</f>
        <v>-3796.4160000000011</v>
      </c>
      <c r="D3" s="36">
        <f t="shared" ref="D3:D21" si="4">B3/$B$22</f>
        <v>3.0120481927710845E-3</v>
      </c>
      <c r="E3" s="36">
        <f>E2+D3</f>
        <v>6.024096385542169E-3</v>
      </c>
      <c r="F3" s="40">
        <v>0.05</v>
      </c>
      <c r="G3" s="54">
        <f t="shared" ref="G3:G10" si="5">F3+G2</f>
        <v>0.1</v>
      </c>
      <c r="H3" s="43">
        <f t="shared" ref="H3:H20" si="6">G3*100</f>
        <v>10</v>
      </c>
      <c r="I3" s="39">
        <f t="shared" ref="I3:I10" si="7">(G2+G3)*D3</f>
        <v>4.5180722891566272E-4</v>
      </c>
      <c r="J3" s="33">
        <f t="shared" ref="J3:J20" si="8">((G3*100)-(E3*100))</f>
        <v>9.3975903614457827</v>
      </c>
      <c r="K3" s="34">
        <f>2</f>
        <v>2</v>
      </c>
      <c r="L3" s="42">
        <f t="shared" si="0"/>
        <v>0.2</v>
      </c>
      <c r="M3" s="33">
        <f t="shared" si="1"/>
        <v>1.8795180722891567</v>
      </c>
      <c r="N3" s="34">
        <v>18</v>
      </c>
      <c r="O3" s="42">
        <f t="shared" si="2"/>
        <v>1.8</v>
      </c>
      <c r="P3" s="33">
        <f t="shared" ref="P3:P20" si="9">J3*O3</f>
        <v>16.91566265060241</v>
      </c>
      <c r="Q3" s="14"/>
      <c r="R3" s="10"/>
    </row>
    <row r="4" spans="1:4132" x14ac:dyDescent="0.4">
      <c r="A4" s="9" t="s">
        <v>10</v>
      </c>
      <c r="B4" s="19">
        <v>1</v>
      </c>
      <c r="C4" s="19">
        <f t="shared" si="3"/>
        <v>-3796.4160000000011</v>
      </c>
      <c r="D4" s="36">
        <f t="shared" si="4"/>
        <v>3.0120481927710845E-3</v>
      </c>
      <c r="E4" s="36">
        <f t="shared" ref="E4:E21" si="10">E3+D4</f>
        <v>9.0361445783132543E-3</v>
      </c>
      <c r="F4" s="40">
        <v>0.05</v>
      </c>
      <c r="G4" s="54">
        <f t="shared" si="5"/>
        <v>0.15000000000000002</v>
      </c>
      <c r="H4" s="43">
        <f t="shared" si="6"/>
        <v>15.000000000000002</v>
      </c>
      <c r="I4" s="39">
        <f t="shared" si="7"/>
        <v>7.5301204819277112E-4</v>
      </c>
      <c r="J4" s="33">
        <f t="shared" si="8"/>
        <v>14.096385542168676</v>
      </c>
      <c r="K4" s="34">
        <v>3</v>
      </c>
      <c r="L4" s="42">
        <f t="shared" si="0"/>
        <v>0.3</v>
      </c>
      <c r="M4" s="33">
        <f t="shared" si="1"/>
        <v>4.2289156626506026</v>
      </c>
      <c r="N4" s="34">
        <v>17</v>
      </c>
      <c r="O4" s="42">
        <f t="shared" si="2"/>
        <v>1.7</v>
      </c>
      <c r="P4" s="33">
        <f t="shared" si="9"/>
        <v>23.963855421686748</v>
      </c>
      <c r="Q4" s="14"/>
      <c r="R4" s="10"/>
    </row>
    <row r="5" spans="1:4132" x14ac:dyDescent="0.4">
      <c r="A5" s="9" t="s">
        <v>9</v>
      </c>
      <c r="B5" s="19">
        <v>1</v>
      </c>
      <c r="C5" s="19">
        <f t="shared" si="3"/>
        <v>-3796.4160000000011</v>
      </c>
      <c r="D5" s="36">
        <f t="shared" si="4"/>
        <v>3.0120481927710845E-3</v>
      </c>
      <c r="E5" s="36">
        <f t="shared" si="10"/>
        <v>1.2048192771084338E-2</v>
      </c>
      <c r="F5" s="40">
        <v>0.05</v>
      </c>
      <c r="G5" s="54">
        <f t="shared" si="5"/>
        <v>0.2</v>
      </c>
      <c r="H5" s="43">
        <f t="shared" si="6"/>
        <v>20</v>
      </c>
      <c r="I5" s="39">
        <f t="shared" si="7"/>
        <v>1.0542168674698797E-3</v>
      </c>
      <c r="J5" s="33">
        <f t="shared" si="8"/>
        <v>18.795180722891565</v>
      </c>
      <c r="K5" s="34">
        <v>4</v>
      </c>
      <c r="L5" s="42">
        <f t="shared" si="0"/>
        <v>0.4</v>
      </c>
      <c r="M5" s="33">
        <f t="shared" si="1"/>
        <v>7.5180722891566267</v>
      </c>
      <c r="N5" s="34">
        <v>16</v>
      </c>
      <c r="O5" s="42">
        <f t="shared" si="2"/>
        <v>1.6</v>
      </c>
      <c r="P5" s="33">
        <f t="shared" si="9"/>
        <v>30.072289156626507</v>
      </c>
      <c r="Q5" s="14"/>
      <c r="R5" s="10"/>
    </row>
    <row r="6" spans="1:4132" x14ac:dyDescent="0.4">
      <c r="A6" s="9" t="s">
        <v>8</v>
      </c>
      <c r="B6" s="19">
        <v>4</v>
      </c>
      <c r="C6" s="19">
        <f t="shared" si="3"/>
        <v>-2000.3760000000009</v>
      </c>
      <c r="D6" s="36">
        <f t="shared" si="4"/>
        <v>1.2048192771084338E-2</v>
      </c>
      <c r="E6" s="36">
        <f t="shared" si="10"/>
        <v>2.4096385542168676E-2</v>
      </c>
      <c r="F6" s="40">
        <v>0.05</v>
      </c>
      <c r="G6" s="54">
        <f t="shared" si="5"/>
        <v>0.25</v>
      </c>
      <c r="H6" s="43">
        <f t="shared" si="6"/>
        <v>25</v>
      </c>
      <c r="I6" s="39">
        <f t="shared" si="7"/>
        <v>5.4216867469879526E-3</v>
      </c>
      <c r="J6" s="33">
        <f t="shared" si="8"/>
        <v>22.590361445783131</v>
      </c>
      <c r="K6" s="34">
        <v>5</v>
      </c>
      <c r="L6" s="42">
        <f t="shared" si="0"/>
        <v>0.5</v>
      </c>
      <c r="M6" s="33">
        <f t="shared" si="1"/>
        <v>11.295180722891565</v>
      </c>
      <c r="N6" s="34">
        <v>15</v>
      </c>
      <c r="O6" s="42">
        <f t="shared" si="2"/>
        <v>1.5</v>
      </c>
      <c r="P6" s="33">
        <f t="shared" si="9"/>
        <v>33.885542168674696</v>
      </c>
      <c r="Q6" s="20"/>
      <c r="R6" s="10"/>
    </row>
    <row r="7" spans="1:4132" x14ac:dyDescent="0.4">
      <c r="A7" s="9" t="s">
        <v>4</v>
      </c>
      <c r="B7" s="19">
        <v>4</v>
      </c>
      <c r="C7" s="19">
        <f t="shared" si="3"/>
        <v>-2000.3760000000009</v>
      </c>
      <c r="D7" s="36">
        <f t="shared" si="4"/>
        <v>1.2048192771084338E-2</v>
      </c>
      <c r="E7" s="36">
        <f t="shared" si="10"/>
        <v>3.6144578313253017E-2</v>
      </c>
      <c r="F7" s="40">
        <v>0.05</v>
      </c>
      <c r="G7" s="54">
        <f t="shared" si="5"/>
        <v>0.3</v>
      </c>
      <c r="H7" s="43">
        <f t="shared" si="6"/>
        <v>30</v>
      </c>
      <c r="I7" s="39">
        <f t="shared" si="7"/>
        <v>6.6265060240963862E-3</v>
      </c>
      <c r="J7" s="33">
        <f t="shared" si="8"/>
        <v>26.385542168674696</v>
      </c>
      <c r="K7" s="34">
        <v>6</v>
      </c>
      <c r="L7" s="42">
        <f t="shared" si="0"/>
        <v>0.6</v>
      </c>
      <c r="M7" s="33">
        <f t="shared" si="1"/>
        <v>15.831325301204817</v>
      </c>
      <c r="N7" s="34">
        <v>14</v>
      </c>
      <c r="O7" s="42">
        <f t="shared" si="2"/>
        <v>1.4</v>
      </c>
      <c r="P7" s="33">
        <f>J7*O7</f>
        <v>36.939759036144572</v>
      </c>
      <c r="Q7" s="20"/>
      <c r="R7" s="10"/>
    </row>
    <row r="8" spans="1:4132" x14ac:dyDescent="0.4">
      <c r="A8" s="9" t="s">
        <v>7</v>
      </c>
      <c r="B8" s="19">
        <v>4</v>
      </c>
      <c r="C8" s="19">
        <f t="shared" si="3"/>
        <v>-2000.3760000000009</v>
      </c>
      <c r="D8" s="36">
        <f t="shared" si="4"/>
        <v>1.2048192771084338E-2</v>
      </c>
      <c r="E8" s="36">
        <f t="shared" si="10"/>
        <v>4.8192771084337352E-2</v>
      </c>
      <c r="F8" s="40">
        <v>0.05</v>
      </c>
      <c r="G8" s="54">
        <f t="shared" si="5"/>
        <v>0.35</v>
      </c>
      <c r="H8" s="43">
        <f t="shared" si="6"/>
        <v>35</v>
      </c>
      <c r="I8" s="39">
        <f t="shared" si="7"/>
        <v>7.8313253012048181E-3</v>
      </c>
      <c r="J8" s="33">
        <f t="shared" si="8"/>
        <v>30.180722891566266</v>
      </c>
      <c r="K8" s="34">
        <v>7</v>
      </c>
      <c r="L8" s="42">
        <f t="shared" si="0"/>
        <v>0.7</v>
      </c>
      <c r="M8" s="33">
        <f t="shared" si="1"/>
        <v>21.126506024096386</v>
      </c>
      <c r="N8" s="34">
        <v>13</v>
      </c>
      <c r="O8" s="42">
        <f t="shared" si="2"/>
        <v>1.3</v>
      </c>
      <c r="P8" s="33">
        <f t="shared" si="9"/>
        <v>39.234939759036145</v>
      </c>
      <c r="Q8" s="20"/>
      <c r="R8" s="10"/>
    </row>
    <row r="9" spans="1:4132" x14ac:dyDescent="0.4">
      <c r="A9" s="9" t="s">
        <v>15</v>
      </c>
      <c r="B9" s="19">
        <v>4</v>
      </c>
      <c r="C9" s="19">
        <f t="shared" si="3"/>
        <v>-2000.3760000000009</v>
      </c>
      <c r="D9" s="36">
        <f t="shared" si="4"/>
        <v>1.2048192771084338E-2</v>
      </c>
      <c r="E9" s="36">
        <f t="shared" si="10"/>
        <v>6.0240963855421686E-2</v>
      </c>
      <c r="F9" s="40">
        <v>0.05</v>
      </c>
      <c r="G9" s="54">
        <f t="shared" si="5"/>
        <v>0.39999999999999997</v>
      </c>
      <c r="H9" s="43">
        <f t="shared" si="6"/>
        <v>40</v>
      </c>
      <c r="I9" s="39">
        <f t="shared" si="7"/>
        <v>9.0361445783132543E-3</v>
      </c>
      <c r="J9" s="33">
        <f t="shared" si="8"/>
        <v>33.975903614457835</v>
      </c>
      <c r="K9" s="34">
        <v>8</v>
      </c>
      <c r="L9" s="42">
        <f t="shared" si="0"/>
        <v>0.8</v>
      </c>
      <c r="M9" s="33">
        <f t="shared" si="1"/>
        <v>27.180722891566269</v>
      </c>
      <c r="N9" s="34">
        <v>12</v>
      </c>
      <c r="O9" s="42">
        <f t="shared" si="2"/>
        <v>1.2</v>
      </c>
      <c r="P9" s="33">
        <f t="shared" si="9"/>
        <v>40.7710843373494</v>
      </c>
      <c r="Q9" s="20"/>
      <c r="R9" s="10"/>
    </row>
    <row r="10" spans="1:4132" x14ac:dyDescent="0.4">
      <c r="A10" s="9" t="s">
        <v>16</v>
      </c>
      <c r="B10" s="19">
        <v>15</v>
      </c>
      <c r="C10" s="19">
        <f t="shared" si="3"/>
        <v>-4.0960000000000107</v>
      </c>
      <c r="D10" s="36">
        <f t="shared" si="4"/>
        <v>4.5180722891566265E-2</v>
      </c>
      <c r="E10" s="36">
        <f t="shared" si="10"/>
        <v>0.10542168674698796</v>
      </c>
      <c r="F10" s="40">
        <v>0.05</v>
      </c>
      <c r="G10" s="54">
        <f t="shared" si="5"/>
        <v>0.44999999999999996</v>
      </c>
      <c r="H10" s="43">
        <f t="shared" si="6"/>
        <v>44.999999999999993</v>
      </c>
      <c r="I10" s="39">
        <f t="shared" si="7"/>
        <v>3.8403614457831317E-2</v>
      </c>
      <c r="J10" s="33">
        <f t="shared" si="8"/>
        <v>34.4578313253012</v>
      </c>
      <c r="K10" s="34">
        <v>9</v>
      </c>
      <c r="L10" s="42">
        <f t="shared" si="0"/>
        <v>0.9</v>
      </c>
      <c r="M10" s="33">
        <f t="shared" si="1"/>
        <v>31.012048192771079</v>
      </c>
      <c r="N10" s="34">
        <v>11</v>
      </c>
      <c r="O10" s="42">
        <f t="shared" si="2"/>
        <v>1.1000000000000001</v>
      </c>
      <c r="P10" s="33">
        <f t="shared" si="9"/>
        <v>37.903614457831324</v>
      </c>
      <c r="Q10" s="20"/>
      <c r="R10" s="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</row>
    <row r="11" spans="1:4132" s="2" customFormat="1" x14ac:dyDescent="0.4">
      <c r="A11" s="9" t="s">
        <v>17</v>
      </c>
      <c r="B11" s="19">
        <v>15</v>
      </c>
      <c r="C11" s="19">
        <f t="shared" si="3"/>
        <v>-4.0960000000000107</v>
      </c>
      <c r="D11" s="36">
        <f t="shared" si="4"/>
        <v>4.5180722891566265E-2</v>
      </c>
      <c r="E11" s="36">
        <f t="shared" si="10"/>
        <v>0.15060240963855423</v>
      </c>
      <c r="F11" s="40">
        <v>0.05</v>
      </c>
      <c r="G11" s="54">
        <f t="shared" ref="G11:G21" si="11">F11+G10</f>
        <v>0.49999999999999994</v>
      </c>
      <c r="H11" s="43">
        <f t="shared" si="6"/>
        <v>49.999999999999993</v>
      </c>
      <c r="I11" s="39">
        <f t="shared" ref="I11:I19" si="12">(G10+G11)*D11</f>
        <v>4.2921686746987951E-2</v>
      </c>
      <c r="J11" s="33">
        <f t="shared" si="8"/>
        <v>34.939759036144572</v>
      </c>
      <c r="K11" s="34">
        <v>10</v>
      </c>
      <c r="L11" s="42">
        <f t="shared" ref="L11:L20" si="13">K11/$K$23</f>
        <v>1</v>
      </c>
      <c r="M11" s="33">
        <f t="shared" si="1"/>
        <v>34.939759036144572</v>
      </c>
      <c r="N11" s="34">
        <v>10</v>
      </c>
      <c r="O11" s="42">
        <f t="shared" ref="O11:O20" si="14">N11/$N$23</f>
        <v>1</v>
      </c>
      <c r="P11" s="33">
        <f t="shared" si="9"/>
        <v>34.939759036144572</v>
      </c>
      <c r="Q11" s="20"/>
      <c r="R11" s="10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/>
      <c r="AH11" s="1"/>
      <c r="AI11" s="17"/>
      <c r="AJ11" s="17"/>
      <c r="AK11" s="17"/>
      <c r="AL11" s="17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</row>
    <row r="12" spans="1:4132" s="2" customFormat="1" x14ac:dyDescent="0.4">
      <c r="A12" s="9" t="s">
        <v>26</v>
      </c>
      <c r="B12" s="19">
        <v>15</v>
      </c>
      <c r="C12" s="19">
        <f t="shared" si="3"/>
        <v>-4.0960000000000107</v>
      </c>
      <c r="D12" s="36">
        <f t="shared" si="4"/>
        <v>4.5180722891566265E-2</v>
      </c>
      <c r="E12" s="36">
        <f t="shared" si="10"/>
        <v>0.1957831325301205</v>
      </c>
      <c r="F12" s="40">
        <v>0.05</v>
      </c>
      <c r="G12" s="54">
        <f t="shared" si="11"/>
        <v>0.54999999999999993</v>
      </c>
      <c r="H12" s="43">
        <f t="shared" si="6"/>
        <v>54.999999999999993</v>
      </c>
      <c r="I12" s="39">
        <f t="shared" si="12"/>
        <v>4.7439759036144571E-2</v>
      </c>
      <c r="J12" s="33">
        <f t="shared" si="8"/>
        <v>35.421686746987945</v>
      </c>
      <c r="K12" s="34">
        <v>11</v>
      </c>
      <c r="L12" s="42">
        <f t="shared" si="13"/>
        <v>1.1000000000000001</v>
      </c>
      <c r="M12" s="33">
        <f t="shared" si="1"/>
        <v>38.963855421686745</v>
      </c>
      <c r="N12" s="34">
        <v>9</v>
      </c>
      <c r="O12" s="42">
        <f t="shared" si="14"/>
        <v>0.9</v>
      </c>
      <c r="P12" s="33">
        <f t="shared" si="9"/>
        <v>31.879518072289152</v>
      </c>
      <c r="Q12" s="20"/>
      <c r="R12" s="10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/>
      <c r="AH12" s="1"/>
      <c r="AI12" s="17"/>
      <c r="AJ12" s="17"/>
      <c r="AK12" s="17"/>
      <c r="AL12" s="17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</row>
    <row r="13" spans="1:4132" s="2" customFormat="1" x14ac:dyDescent="0.4">
      <c r="A13" s="9" t="s">
        <v>27</v>
      </c>
      <c r="B13" s="19">
        <v>15</v>
      </c>
      <c r="C13" s="19">
        <f t="shared" si="3"/>
        <v>-4.0960000000000107</v>
      </c>
      <c r="D13" s="36">
        <f t="shared" si="4"/>
        <v>4.5180722891566265E-2</v>
      </c>
      <c r="E13" s="36">
        <f t="shared" si="10"/>
        <v>0.24096385542168677</v>
      </c>
      <c r="F13" s="40">
        <v>0.05</v>
      </c>
      <c r="G13" s="54">
        <f t="shared" si="11"/>
        <v>0.6</v>
      </c>
      <c r="H13" s="43">
        <f t="shared" si="6"/>
        <v>60</v>
      </c>
      <c r="I13" s="39">
        <f t="shared" si="12"/>
        <v>5.1957831325301199E-2</v>
      </c>
      <c r="J13" s="33">
        <f t="shared" si="8"/>
        <v>35.903614457831324</v>
      </c>
      <c r="K13" s="34">
        <v>12</v>
      </c>
      <c r="L13" s="42">
        <f t="shared" si="13"/>
        <v>1.2</v>
      </c>
      <c r="M13" s="33">
        <f t="shared" si="1"/>
        <v>43.084337349397586</v>
      </c>
      <c r="N13" s="34">
        <v>8</v>
      </c>
      <c r="O13" s="42">
        <f t="shared" si="14"/>
        <v>0.8</v>
      </c>
      <c r="P13" s="33">
        <f t="shared" si="9"/>
        <v>28.722891566265062</v>
      </c>
      <c r="Q13" s="20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/>
      <c r="AH13" s="1"/>
      <c r="AI13" s="17"/>
      <c r="AJ13" s="17"/>
      <c r="AK13" s="17"/>
      <c r="AL13" s="17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</row>
    <row r="14" spans="1:4132" s="2" customFormat="1" x14ac:dyDescent="0.4">
      <c r="A14" s="9" t="s">
        <v>13</v>
      </c>
      <c r="B14" s="19">
        <v>26</v>
      </c>
      <c r="C14" s="19">
        <f t="shared" si="3"/>
        <v>830.58399999999961</v>
      </c>
      <c r="D14" s="36">
        <f t="shared" si="4"/>
        <v>7.8313253012048195E-2</v>
      </c>
      <c r="E14" s="36">
        <f t="shared" si="10"/>
        <v>0.31927710843373497</v>
      </c>
      <c r="F14" s="40">
        <v>0.05</v>
      </c>
      <c r="G14" s="54">
        <f t="shared" si="11"/>
        <v>0.65</v>
      </c>
      <c r="H14" s="43">
        <f t="shared" si="6"/>
        <v>65</v>
      </c>
      <c r="I14" s="39">
        <f t="shared" si="12"/>
        <v>9.7891566265060237E-2</v>
      </c>
      <c r="J14" s="33">
        <f t="shared" si="8"/>
        <v>33.072289156626503</v>
      </c>
      <c r="K14" s="34">
        <v>13</v>
      </c>
      <c r="L14" s="42">
        <f t="shared" si="13"/>
        <v>1.3</v>
      </c>
      <c r="M14" s="33">
        <f t="shared" si="1"/>
        <v>42.993975903614455</v>
      </c>
      <c r="N14" s="34">
        <v>7</v>
      </c>
      <c r="O14" s="42">
        <f t="shared" si="14"/>
        <v>0.7</v>
      </c>
      <c r="P14" s="33">
        <f t="shared" si="9"/>
        <v>23.150602409638552</v>
      </c>
      <c r="Q14" s="20"/>
      <c r="R14" s="10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/>
      <c r="AH14" s="1"/>
      <c r="AI14" s="17"/>
      <c r="AJ14" s="17"/>
      <c r="AK14" s="17"/>
      <c r="AL14" s="17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</row>
    <row r="15" spans="1:4132" s="2" customFormat="1" x14ac:dyDescent="0.4">
      <c r="A15" s="9" t="s">
        <v>28</v>
      </c>
      <c r="B15" s="19">
        <v>26</v>
      </c>
      <c r="C15" s="19">
        <f t="shared" si="3"/>
        <v>830.58399999999961</v>
      </c>
      <c r="D15" s="36">
        <f t="shared" si="4"/>
        <v>7.8313253012048195E-2</v>
      </c>
      <c r="E15" s="36">
        <f t="shared" si="10"/>
        <v>0.39759036144578319</v>
      </c>
      <c r="F15" s="40">
        <v>0.05</v>
      </c>
      <c r="G15" s="54">
        <f t="shared" si="11"/>
        <v>0.70000000000000007</v>
      </c>
      <c r="H15" s="43">
        <f t="shared" si="6"/>
        <v>70</v>
      </c>
      <c r="I15" s="39">
        <f t="shared" si="12"/>
        <v>0.10572289156626508</v>
      </c>
      <c r="J15" s="33">
        <f t="shared" si="8"/>
        <v>30.240963855421683</v>
      </c>
      <c r="K15" s="34">
        <v>14</v>
      </c>
      <c r="L15" s="42">
        <f t="shared" si="13"/>
        <v>1.4</v>
      </c>
      <c r="M15" s="33">
        <f t="shared" si="1"/>
        <v>42.337349397590351</v>
      </c>
      <c r="N15" s="34">
        <v>6</v>
      </c>
      <c r="O15" s="42">
        <f t="shared" si="14"/>
        <v>0.6</v>
      </c>
      <c r="P15" s="33">
        <f t="shared" si="9"/>
        <v>18.14457831325301</v>
      </c>
      <c r="Q15" s="20"/>
      <c r="R15" s="10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/>
      <c r="AH15" s="1"/>
      <c r="AI15" s="17"/>
      <c r="AJ15" s="17"/>
      <c r="AK15" s="17"/>
      <c r="AL15" s="17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</row>
    <row r="16" spans="1:4132" s="2" customFormat="1" x14ac:dyDescent="0.4">
      <c r="A16" s="9" t="s">
        <v>29</v>
      </c>
      <c r="B16" s="19">
        <v>26</v>
      </c>
      <c r="C16" s="19">
        <f t="shared" si="3"/>
        <v>830.58399999999961</v>
      </c>
      <c r="D16" s="36">
        <f t="shared" si="4"/>
        <v>7.8313253012048195E-2</v>
      </c>
      <c r="E16" s="36">
        <f t="shared" si="10"/>
        <v>0.47590361445783136</v>
      </c>
      <c r="F16" s="40">
        <v>0.05</v>
      </c>
      <c r="G16" s="54">
        <f t="shared" si="11"/>
        <v>0.75000000000000011</v>
      </c>
      <c r="H16" s="43">
        <f t="shared" si="6"/>
        <v>75.000000000000014</v>
      </c>
      <c r="I16" s="39">
        <f t="shared" si="12"/>
        <v>0.1135542168674699</v>
      </c>
      <c r="J16" s="33">
        <f t="shared" si="8"/>
        <v>27.409638554216876</v>
      </c>
      <c r="K16" s="34">
        <v>15</v>
      </c>
      <c r="L16" s="42">
        <f t="shared" si="13"/>
        <v>1.5</v>
      </c>
      <c r="M16" s="33">
        <f t="shared" si="1"/>
        <v>41.114457831325311</v>
      </c>
      <c r="N16" s="34">
        <v>5</v>
      </c>
      <c r="O16" s="42">
        <f t="shared" si="14"/>
        <v>0.5</v>
      </c>
      <c r="P16" s="33">
        <f t="shared" si="9"/>
        <v>13.704819277108438</v>
      </c>
      <c r="Q16" s="20"/>
      <c r="R16" s="10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/>
      <c r="AH16" s="1"/>
      <c r="AI16" s="17"/>
      <c r="AJ16" s="17"/>
      <c r="AK16" s="17"/>
      <c r="AL16" s="17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</row>
    <row r="17" spans="1:4132" s="2" customFormat="1" x14ac:dyDescent="0.4">
      <c r="A17" s="9" t="s">
        <v>30</v>
      </c>
      <c r="B17" s="19">
        <v>26</v>
      </c>
      <c r="C17" s="19">
        <f t="shared" si="3"/>
        <v>830.58399999999961</v>
      </c>
      <c r="D17" s="36">
        <f t="shared" si="4"/>
        <v>7.8313253012048195E-2</v>
      </c>
      <c r="E17" s="36">
        <f t="shared" si="10"/>
        <v>0.55421686746987953</v>
      </c>
      <c r="F17" s="40">
        <v>0.05</v>
      </c>
      <c r="G17" s="54">
        <f t="shared" si="11"/>
        <v>0.80000000000000016</v>
      </c>
      <c r="H17" s="43">
        <f t="shared" si="6"/>
        <v>80.000000000000014</v>
      </c>
      <c r="I17" s="39">
        <f t="shared" si="12"/>
        <v>0.12138554216867473</v>
      </c>
      <c r="J17" s="33">
        <f t="shared" si="8"/>
        <v>24.578313253012062</v>
      </c>
      <c r="K17" s="34">
        <v>16</v>
      </c>
      <c r="L17" s="42">
        <f t="shared" si="13"/>
        <v>1.6</v>
      </c>
      <c r="M17" s="33">
        <f t="shared" si="1"/>
        <v>39.325301204819304</v>
      </c>
      <c r="N17" s="34">
        <v>4</v>
      </c>
      <c r="O17" s="42">
        <f t="shared" si="14"/>
        <v>0.4</v>
      </c>
      <c r="P17" s="33">
        <f t="shared" si="9"/>
        <v>9.8313253012048261</v>
      </c>
      <c r="Q17" s="20"/>
      <c r="R17" s="10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/>
      <c r="AH17" s="1"/>
      <c r="AI17" s="17"/>
      <c r="AJ17" s="17"/>
      <c r="AK17" s="17"/>
      <c r="AL17" s="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</row>
    <row r="18" spans="1:4132" s="2" customFormat="1" x14ac:dyDescent="0.4">
      <c r="A18" s="9" t="s">
        <v>2</v>
      </c>
      <c r="B18" s="19">
        <v>37</v>
      </c>
      <c r="C18" s="19">
        <f t="shared" si="3"/>
        <v>8489.6639999999989</v>
      </c>
      <c r="D18" s="36">
        <f t="shared" si="4"/>
        <v>0.11144578313253012</v>
      </c>
      <c r="E18" s="36">
        <f t="shared" si="10"/>
        <v>0.6656626506024097</v>
      </c>
      <c r="F18" s="40">
        <v>0.05</v>
      </c>
      <c r="G18" s="54">
        <f t="shared" si="11"/>
        <v>0.8500000000000002</v>
      </c>
      <c r="H18" s="43">
        <f t="shared" si="6"/>
        <v>85.000000000000014</v>
      </c>
      <c r="I18" s="39">
        <f t="shared" si="12"/>
        <v>0.18388554216867473</v>
      </c>
      <c r="J18" s="33">
        <f t="shared" si="8"/>
        <v>18.433734939759049</v>
      </c>
      <c r="K18" s="34">
        <v>17</v>
      </c>
      <c r="L18" s="42">
        <f t="shared" si="13"/>
        <v>1.7</v>
      </c>
      <c r="M18" s="33">
        <f t="shared" si="1"/>
        <v>31.337349397590383</v>
      </c>
      <c r="N18" s="34">
        <v>3</v>
      </c>
      <c r="O18" s="42">
        <f t="shared" si="14"/>
        <v>0.3</v>
      </c>
      <c r="P18" s="33">
        <f t="shared" si="9"/>
        <v>5.5301204819277148</v>
      </c>
      <c r="Q18" s="20"/>
      <c r="R18" s="1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/>
      <c r="AH18" s="1"/>
      <c r="AI18" s="17"/>
      <c r="AJ18" s="17"/>
      <c r="AK18" s="17"/>
      <c r="AL18" s="17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</row>
    <row r="19" spans="1:4132" s="2" customFormat="1" x14ac:dyDescent="0.4">
      <c r="A19" s="9" t="s">
        <v>31</v>
      </c>
      <c r="B19" s="19">
        <v>37</v>
      </c>
      <c r="C19" s="19">
        <f t="shared" si="3"/>
        <v>8489.6639999999989</v>
      </c>
      <c r="D19" s="36">
        <f t="shared" si="4"/>
        <v>0.11144578313253012</v>
      </c>
      <c r="E19" s="36">
        <f t="shared" si="10"/>
        <v>0.77710843373493987</v>
      </c>
      <c r="F19" s="40">
        <v>0.05</v>
      </c>
      <c r="G19" s="54">
        <f t="shared" si="11"/>
        <v>0.90000000000000024</v>
      </c>
      <c r="H19" s="43">
        <f t="shared" si="6"/>
        <v>90.000000000000028</v>
      </c>
      <c r="I19" s="39">
        <f t="shared" si="12"/>
        <v>0.19503012048192775</v>
      </c>
      <c r="J19" s="33">
        <f t="shared" si="8"/>
        <v>12.289156626506042</v>
      </c>
      <c r="K19" s="34">
        <v>18</v>
      </c>
      <c r="L19" s="42">
        <f t="shared" si="13"/>
        <v>1.8</v>
      </c>
      <c r="M19" s="33">
        <f t="shared" si="1"/>
        <v>22.120481927710877</v>
      </c>
      <c r="N19" s="34">
        <v>2</v>
      </c>
      <c r="O19" s="42">
        <f t="shared" si="14"/>
        <v>0.2</v>
      </c>
      <c r="P19" s="33">
        <f t="shared" si="9"/>
        <v>2.4578313253012087</v>
      </c>
      <c r="Q19" s="20"/>
      <c r="R19" s="10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/>
      <c r="AH19" s="1"/>
      <c r="AI19" s="17"/>
      <c r="AJ19" s="17"/>
      <c r="AK19" s="17"/>
      <c r="AL19" s="17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</row>
    <row r="20" spans="1:4132" s="2" customFormat="1" x14ac:dyDescent="0.4">
      <c r="A20" s="9" t="s">
        <v>32</v>
      </c>
      <c r="B20" s="19">
        <v>37</v>
      </c>
      <c r="C20" s="19">
        <f t="shared" si="3"/>
        <v>8489.6639999999989</v>
      </c>
      <c r="D20" s="36">
        <f t="shared" si="4"/>
        <v>0.11144578313253012</v>
      </c>
      <c r="E20" s="36">
        <f t="shared" si="10"/>
        <v>0.88855421686747005</v>
      </c>
      <c r="F20" s="40">
        <v>0.05</v>
      </c>
      <c r="G20" s="54">
        <f t="shared" si="11"/>
        <v>0.95000000000000029</v>
      </c>
      <c r="H20" s="43">
        <f t="shared" si="6"/>
        <v>95.000000000000028</v>
      </c>
      <c r="I20" s="39">
        <f>(G19+G20)*D20</f>
        <v>0.20617469879518077</v>
      </c>
      <c r="J20" s="33">
        <f t="shared" si="8"/>
        <v>6.144578313253021</v>
      </c>
      <c r="K20" s="34">
        <v>19</v>
      </c>
      <c r="L20" s="42">
        <f t="shared" si="13"/>
        <v>1.9</v>
      </c>
      <c r="M20" s="33">
        <f t="shared" si="1"/>
        <v>11.674698795180738</v>
      </c>
      <c r="N20" s="34">
        <v>1</v>
      </c>
      <c r="O20" s="42">
        <f t="shared" si="14"/>
        <v>0.1</v>
      </c>
      <c r="P20" s="33">
        <f t="shared" si="9"/>
        <v>0.61445783132530218</v>
      </c>
      <c r="Q20" s="20"/>
      <c r="R20" s="1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/>
      <c r="AH20" s="1"/>
      <c r="AI20" s="17"/>
      <c r="AJ20" s="17"/>
      <c r="AK20" s="17"/>
      <c r="AL20" s="17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</row>
    <row r="21" spans="1:4132" s="2" customFormat="1" x14ac:dyDescent="0.4">
      <c r="A21" s="9" t="s">
        <v>33</v>
      </c>
      <c r="B21" s="19">
        <v>37</v>
      </c>
      <c r="C21" s="19">
        <f t="shared" si="3"/>
        <v>8489.6639999999989</v>
      </c>
      <c r="D21" s="36">
        <f t="shared" si="4"/>
        <v>0.11144578313253012</v>
      </c>
      <c r="E21" s="36">
        <f t="shared" si="10"/>
        <v>1.0000000000000002</v>
      </c>
      <c r="F21" s="40">
        <v>0.05</v>
      </c>
      <c r="G21" s="54">
        <f t="shared" si="11"/>
        <v>1.0000000000000002</v>
      </c>
      <c r="H21" s="43"/>
      <c r="I21" s="43"/>
      <c r="J21" s="43"/>
      <c r="K21" s="43"/>
      <c r="L21" s="43"/>
      <c r="M21" s="43"/>
      <c r="N21" s="43"/>
      <c r="O21" s="43"/>
      <c r="P21" s="43"/>
      <c r="Q21" s="20"/>
      <c r="R21" s="10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/>
      <c r="AH21" s="1"/>
      <c r="AI21" s="17"/>
      <c r="AJ21" s="17"/>
      <c r="AK21" s="17"/>
      <c r="AL21" s="17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</row>
    <row r="22" spans="1:4132" s="8" customFormat="1" x14ac:dyDescent="0.4">
      <c r="A22" s="18" t="s">
        <v>6</v>
      </c>
      <c r="B22" s="28">
        <f>SUM(B2:B21)</f>
        <v>332</v>
      </c>
      <c r="C22" s="28">
        <f>SUM(C2:C21)</f>
        <v>14077.439999999981</v>
      </c>
      <c r="D22" s="45"/>
      <c r="E22" s="45"/>
      <c r="F22" s="46"/>
      <c r="G22" s="51">
        <f>SUM(G2:G21)</f>
        <v>10.500000000000002</v>
      </c>
      <c r="H22" s="51">
        <f t="shared" ref="H22:P22" si="15">SUM(H2:H20)</f>
        <v>950</v>
      </c>
      <c r="I22" s="47">
        <f t="shared" si="15"/>
        <v>1.2356927710843373</v>
      </c>
      <c r="J22" s="48">
        <f t="shared" si="15"/>
        <v>453.01204819277115</v>
      </c>
      <c r="K22" s="49">
        <f t="shared" si="15"/>
        <v>190</v>
      </c>
      <c r="L22" s="28">
        <f t="shared" si="15"/>
        <v>18.999999999999996</v>
      </c>
      <c r="M22" s="48">
        <f t="shared" si="15"/>
        <v>468.43373493975912</v>
      </c>
      <c r="N22" s="50">
        <f t="shared" si="15"/>
        <v>190</v>
      </c>
      <c r="O22" s="28">
        <f t="shared" si="15"/>
        <v>19</v>
      </c>
      <c r="P22" s="48">
        <f t="shared" si="15"/>
        <v>437.59036144578306</v>
      </c>
      <c r="Q22" s="20"/>
      <c r="R22" s="10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/>
      <c r="AH22" s="1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  <c r="ABH22" s="16"/>
      <c r="ABI22" s="16"/>
      <c r="ABJ22" s="16"/>
      <c r="ABK22" s="16"/>
      <c r="ABL22" s="16"/>
      <c r="ABM22" s="16"/>
      <c r="ABN22" s="16"/>
      <c r="ABO22" s="16"/>
      <c r="ABP22" s="16"/>
      <c r="ABQ22" s="16"/>
      <c r="ABR22" s="16"/>
      <c r="ABS22" s="16"/>
      <c r="ABT22" s="16"/>
      <c r="ABU22" s="16"/>
      <c r="ABV22" s="16"/>
      <c r="ABW22" s="16"/>
      <c r="ABX22" s="16"/>
      <c r="ABY22" s="16"/>
      <c r="ABZ22" s="16"/>
      <c r="ACA22" s="16"/>
      <c r="ACB22" s="16"/>
      <c r="ACC22" s="16"/>
      <c r="ACD22" s="16"/>
      <c r="ACE22" s="16"/>
      <c r="ACF22" s="16"/>
      <c r="ACG22" s="16"/>
      <c r="ACH22" s="16"/>
      <c r="ACI22" s="16"/>
      <c r="ACJ22" s="16"/>
      <c r="ACK22" s="16"/>
      <c r="ACL22" s="16"/>
      <c r="ACM22" s="16"/>
      <c r="ACN22" s="16"/>
      <c r="ACO22" s="16"/>
      <c r="ACP22" s="16"/>
      <c r="ACQ22" s="16"/>
      <c r="ACR22" s="16"/>
      <c r="ACS22" s="16"/>
      <c r="ACT22" s="16"/>
      <c r="ACU22" s="16"/>
      <c r="ACV22" s="16"/>
      <c r="ACW22" s="16"/>
      <c r="ACX22" s="16"/>
      <c r="ACY22" s="16"/>
      <c r="ACZ22" s="16"/>
      <c r="ADA22" s="16"/>
      <c r="ADB22" s="16"/>
      <c r="ADC22" s="16"/>
      <c r="ADD22" s="16"/>
      <c r="ADE22" s="16"/>
      <c r="ADF22" s="16"/>
      <c r="ADG22" s="16"/>
      <c r="ADH22" s="16"/>
      <c r="ADI22" s="16"/>
      <c r="ADJ22" s="16"/>
      <c r="ADK22" s="16"/>
      <c r="ADL22" s="16"/>
      <c r="ADM22" s="16"/>
      <c r="ADN22" s="16"/>
      <c r="ADO22" s="16"/>
      <c r="ADP22" s="16"/>
      <c r="ADQ22" s="16"/>
      <c r="ADR22" s="16"/>
      <c r="ADS22" s="16"/>
      <c r="ADT22" s="16"/>
      <c r="ADU22" s="16"/>
      <c r="ADV22" s="16"/>
      <c r="ADW22" s="16"/>
      <c r="ADX22" s="16"/>
      <c r="ADY22" s="16"/>
      <c r="ADZ22" s="16"/>
      <c r="AEA22" s="16"/>
      <c r="AEB22" s="16"/>
      <c r="AEC22" s="16"/>
      <c r="AED22" s="16"/>
      <c r="AEE22" s="16"/>
      <c r="AEF22" s="16"/>
      <c r="AEG22" s="16"/>
      <c r="AEH22" s="16"/>
      <c r="AEI22" s="16"/>
      <c r="AEJ22" s="16"/>
      <c r="AEK22" s="16"/>
      <c r="AEL22" s="16"/>
      <c r="AEM22" s="16"/>
      <c r="AEN22" s="16"/>
      <c r="AEO22" s="16"/>
      <c r="AEP22" s="16"/>
      <c r="AEQ22" s="16"/>
      <c r="AER22" s="16"/>
      <c r="AES22" s="16"/>
      <c r="AET22" s="16"/>
      <c r="AEU22" s="16"/>
      <c r="AEV22" s="16"/>
      <c r="AEW22" s="16"/>
      <c r="AEX22" s="16"/>
      <c r="AEY22" s="16"/>
      <c r="AEZ22" s="16"/>
      <c r="AFA22" s="16"/>
      <c r="AFB22" s="16"/>
      <c r="AFC22" s="16"/>
      <c r="AFD22" s="16"/>
      <c r="AFE22" s="16"/>
      <c r="AFF22" s="16"/>
      <c r="AFG22" s="16"/>
      <c r="AFH22" s="16"/>
      <c r="AFI22" s="16"/>
      <c r="AFJ22" s="16"/>
      <c r="AFK22" s="16"/>
      <c r="AFL22" s="16"/>
      <c r="AFM22" s="16"/>
      <c r="AFN22" s="16"/>
      <c r="AFO22" s="16"/>
      <c r="AFP22" s="16"/>
      <c r="AFQ22" s="16"/>
      <c r="AFR22" s="16"/>
      <c r="AFS22" s="16"/>
      <c r="AFT22" s="16"/>
      <c r="AFU22" s="16"/>
      <c r="AFV22" s="16"/>
      <c r="AFW22" s="16"/>
      <c r="AFX22" s="16"/>
      <c r="AFY22" s="16"/>
      <c r="AFZ22" s="16"/>
      <c r="AGA22" s="16"/>
      <c r="AGB22" s="16"/>
      <c r="AGC22" s="16"/>
      <c r="AGD22" s="16"/>
      <c r="AGE22" s="16"/>
      <c r="AGF22" s="16"/>
      <c r="AGG22" s="16"/>
      <c r="AGH22" s="16"/>
      <c r="AGI22" s="16"/>
      <c r="AGJ22" s="16"/>
      <c r="AGK22" s="16"/>
      <c r="AGL22" s="16"/>
      <c r="AGM22" s="16"/>
      <c r="AGN22" s="16"/>
      <c r="AGO22" s="16"/>
      <c r="AGP22" s="16"/>
      <c r="AGQ22" s="16"/>
      <c r="AGR22" s="16"/>
      <c r="AGS22" s="16"/>
      <c r="AGT22" s="16"/>
      <c r="AGU22" s="16"/>
      <c r="AGV22" s="16"/>
      <c r="AGW22" s="16"/>
      <c r="AGX22" s="16"/>
      <c r="AGY22" s="16"/>
      <c r="AGZ22" s="16"/>
      <c r="AHA22" s="16"/>
      <c r="AHB22" s="16"/>
      <c r="AHC22" s="16"/>
      <c r="AHD22" s="16"/>
      <c r="AHE22" s="16"/>
      <c r="AHF22" s="16"/>
      <c r="AHG22" s="16"/>
      <c r="AHH22" s="16"/>
      <c r="AHI22" s="16"/>
      <c r="AHJ22" s="16"/>
      <c r="AHK22" s="16"/>
      <c r="AHL22" s="16"/>
      <c r="AHM22" s="16"/>
      <c r="AHN22" s="16"/>
      <c r="AHO22" s="16"/>
      <c r="AHP22" s="16"/>
      <c r="AHQ22" s="16"/>
      <c r="AHR22" s="16"/>
      <c r="AHS22" s="16"/>
      <c r="AHT22" s="16"/>
      <c r="AHU22" s="16"/>
      <c r="AHV22" s="16"/>
      <c r="AHW22" s="16"/>
      <c r="AHX22" s="16"/>
      <c r="AHY22" s="16"/>
      <c r="AHZ22" s="16"/>
      <c r="AIA22" s="16"/>
      <c r="AIB22" s="16"/>
      <c r="AIC22" s="16"/>
      <c r="AID22" s="16"/>
      <c r="AIE22" s="16"/>
      <c r="AIF22" s="16"/>
      <c r="AIG22" s="16"/>
      <c r="AIH22" s="16"/>
      <c r="AII22" s="16"/>
      <c r="AIJ22" s="16"/>
      <c r="AIK22" s="16"/>
      <c r="AIL22" s="16"/>
      <c r="AIM22" s="16"/>
      <c r="AIN22" s="16"/>
      <c r="AIO22" s="16"/>
      <c r="AIP22" s="16"/>
      <c r="AIQ22" s="16"/>
      <c r="AIR22" s="16"/>
      <c r="AIS22" s="16"/>
      <c r="AIT22" s="16"/>
      <c r="AIU22" s="16"/>
      <c r="AIV22" s="16"/>
      <c r="AIW22" s="16"/>
      <c r="AIX22" s="16"/>
      <c r="AIY22" s="16"/>
      <c r="AIZ22" s="16"/>
      <c r="AJA22" s="16"/>
      <c r="AJB22" s="16"/>
      <c r="AJC22" s="16"/>
      <c r="AJD22" s="16"/>
      <c r="AJE22" s="16"/>
      <c r="AJF22" s="16"/>
      <c r="AJG22" s="16"/>
      <c r="AJH22" s="16"/>
      <c r="AJI22" s="16"/>
      <c r="AJJ22" s="16"/>
      <c r="AJK22" s="16"/>
      <c r="AJL22" s="16"/>
      <c r="AJM22" s="16"/>
      <c r="AJN22" s="16"/>
      <c r="AJO22" s="16"/>
      <c r="AJP22" s="16"/>
      <c r="AJQ22" s="16"/>
      <c r="AJR22" s="16"/>
      <c r="AJS22" s="16"/>
      <c r="AJT22" s="16"/>
      <c r="AJU22" s="16"/>
      <c r="AJV22" s="16"/>
      <c r="AJW22" s="16"/>
      <c r="AJX22" s="16"/>
      <c r="AJY22" s="16"/>
      <c r="AJZ22" s="16"/>
      <c r="AKA22" s="16"/>
      <c r="AKB22" s="16"/>
      <c r="AKC22" s="16"/>
      <c r="AKD22" s="16"/>
      <c r="AKE22" s="16"/>
      <c r="AKF22" s="16"/>
      <c r="AKG22" s="16"/>
      <c r="AKH22" s="16"/>
      <c r="AKI22" s="16"/>
      <c r="AKJ22" s="16"/>
      <c r="AKK22" s="16"/>
      <c r="AKL22" s="16"/>
      <c r="AKM22" s="16"/>
      <c r="AKN22" s="16"/>
      <c r="AKO22" s="16"/>
      <c r="AKP22" s="16"/>
      <c r="AKQ22" s="16"/>
      <c r="AKR22" s="16"/>
      <c r="AKS22" s="16"/>
      <c r="AKT22" s="16"/>
      <c r="AKU22" s="16"/>
      <c r="AKV22" s="16"/>
      <c r="AKW22" s="16"/>
      <c r="AKX22" s="16"/>
      <c r="AKY22" s="16"/>
      <c r="AKZ22" s="16"/>
      <c r="ALA22" s="16"/>
      <c r="ALB22" s="16"/>
      <c r="ALC22" s="16"/>
      <c r="ALD22" s="16"/>
      <c r="ALE22" s="16"/>
      <c r="ALF22" s="16"/>
      <c r="ALG22" s="16"/>
      <c r="ALH22" s="16"/>
      <c r="ALI22" s="16"/>
      <c r="ALJ22" s="16"/>
      <c r="ALK22" s="16"/>
      <c r="ALL22" s="16"/>
      <c r="ALM22" s="16"/>
      <c r="ALN22" s="16"/>
      <c r="ALO22" s="16"/>
      <c r="ALP22" s="16"/>
      <c r="ALQ22" s="16"/>
      <c r="ALR22" s="16"/>
      <c r="ALS22" s="16"/>
      <c r="ALT22" s="16"/>
      <c r="ALU22" s="16"/>
      <c r="ALV22" s="16"/>
      <c r="ALW22" s="16"/>
      <c r="ALX22" s="16"/>
      <c r="ALY22" s="16"/>
      <c r="ALZ22" s="16"/>
      <c r="AMA22" s="16"/>
      <c r="AMB22" s="16"/>
      <c r="AMC22" s="16"/>
      <c r="AMD22" s="16"/>
      <c r="AME22" s="16"/>
      <c r="AMF22" s="16"/>
      <c r="AMG22" s="16"/>
      <c r="AMH22" s="16"/>
      <c r="AMI22" s="16"/>
      <c r="AMJ22" s="16"/>
      <c r="AMK22" s="16"/>
      <c r="AML22" s="16"/>
      <c r="AMM22" s="16"/>
      <c r="AMN22" s="16"/>
      <c r="AMO22" s="16"/>
      <c r="AMP22" s="16"/>
      <c r="AMQ22" s="16"/>
      <c r="AMR22" s="16"/>
      <c r="AMS22" s="16"/>
      <c r="AMT22" s="16"/>
      <c r="AMU22" s="16"/>
      <c r="AMV22" s="16"/>
      <c r="AMW22" s="16"/>
      <c r="AMX22" s="16"/>
      <c r="AMY22" s="16"/>
      <c r="AMZ22" s="16"/>
      <c r="ANA22" s="16"/>
      <c r="ANB22" s="16"/>
      <c r="ANC22" s="16"/>
      <c r="AND22" s="16"/>
      <c r="ANE22" s="16"/>
      <c r="ANF22" s="16"/>
      <c r="ANG22" s="16"/>
      <c r="ANH22" s="16"/>
      <c r="ANI22" s="16"/>
      <c r="ANJ22" s="16"/>
      <c r="ANK22" s="16"/>
      <c r="ANL22" s="16"/>
      <c r="ANM22" s="16"/>
      <c r="ANN22" s="16"/>
      <c r="ANO22" s="16"/>
      <c r="ANP22" s="16"/>
      <c r="ANQ22" s="16"/>
      <c r="ANR22" s="16"/>
      <c r="ANS22" s="16"/>
      <c r="ANT22" s="16"/>
      <c r="ANU22" s="16"/>
      <c r="ANV22" s="16"/>
      <c r="ANW22" s="16"/>
      <c r="ANX22" s="16"/>
      <c r="ANY22" s="16"/>
      <c r="ANZ22" s="16"/>
      <c r="AOA22" s="16"/>
      <c r="AOB22" s="16"/>
      <c r="AOC22" s="16"/>
      <c r="AOD22" s="16"/>
      <c r="AOE22" s="16"/>
      <c r="AOF22" s="16"/>
      <c r="AOG22" s="16"/>
      <c r="AOH22" s="16"/>
      <c r="AOI22" s="16"/>
      <c r="AOJ22" s="16"/>
      <c r="AOK22" s="16"/>
      <c r="AOL22" s="16"/>
      <c r="AOM22" s="16"/>
      <c r="AON22" s="16"/>
      <c r="AOO22" s="16"/>
      <c r="AOP22" s="16"/>
      <c r="AOQ22" s="16"/>
      <c r="AOR22" s="16"/>
      <c r="AOS22" s="16"/>
      <c r="AOT22" s="16"/>
      <c r="AOU22" s="16"/>
      <c r="AOV22" s="16"/>
      <c r="AOW22" s="16"/>
      <c r="AOX22" s="16"/>
      <c r="AOY22" s="16"/>
      <c r="AOZ22" s="16"/>
      <c r="APA22" s="16"/>
      <c r="APB22" s="16"/>
      <c r="APC22" s="16"/>
      <c r="APD22" s="16"/>
      <c r="APE22" s="16"/>
      <c r="APF22" s="16"/>
      <c r="APG22" s="16"/>
      <c r="APH22" s="16"/>
      <c r="API22" s="16"/>
      <c r="APJ22" s="16"/>
      <c r="APK22" s="16"/>
      <c r="APL22" s="16"/>
      <c r="APM22" s="16"/>
      <c r="APN22" s="16"/>
      <c r="APO22" s="16"/>
      <c r="APP22" s="16"/>
      <c r="APQ22" s="16"/>
      <c r="APR22" s="16"/>
      <c r="APS22" s="16"/>
      <c r="APT22" s="16"/>
      <c r="APU22" s="16"/>
      <c r="APV22" s="16"/>
      <c r="APW22" s="16"/>
      <c r="APX22" s="16"/>
      <c r="APY22" s="16"/>
      <c r="APZ22" s="16"/>
      <c r="AQA22" s="16"/>
      <c r="AQB22" s="16"/>
      <c r="AQC22" s="16"/>
      <c r="AQD22" s="16"/>
      <c r="AQE22" s="16"/>
      <c r="AQF22" s="16"/>
      <c r="AQG22" s="16"/>
      <c r="AQH22" s="16"/>
      <c r="AQI22" s="16"/>
      <c r="AQJ22" s="16"/>
      <c r="AQK22" s="16"/>
      <c r="AQL22" s="16"/>
      <c r="AQM22" s="16"/>
      <c r="AQN22" s="16"/>
      <c r="AQO22" s="16"/>
      <c r="AQP22" s="16"/>
      <c r="AQQ22" s="16"/>
      <c r="AQR22" s="16"/>
      <c r="AQS22" s="16"/>
      <c r="AQT22" s="16"/>
      <c r="AQU22" s="16"/>
      <c r="AQV22" s="16"/>
      <c r="AQW22" s="16"/>
      <c r="AQX22" s="16"/>
      <c r="AQY22" s="16"/>
      <c r="AQZ22" s="16"/>
      <c r="ARA22" s="16"/>
      <c r="ARB22" s="16"/>
      <c r="ARC22" s="16"/>
      <c r="ARD22" s="16"/>
      <c r="ARE22" s="16"/>
      <c r="ARF22" s="16"/>
      <c r="ARG22" s="16"/>
      <c r="ARH22" s="16"/>
      <c r="ARI22" s="16"/>
      <c r="ARJ22" s="16"/>
      <c r="ARK22" s="16"/>
      <c r="ARL22" s="16"/>
      <c r="ARM22" s="16"/>
      <c r="ARN22" s="16"/>
      <c r="ARO22" s="16"/>
      <c r="ARP22" s="16"/>
      <c r="ARQ22" s="16"/>
      <c r="ARR22" s="16"/>
      <c r="ARS22" s="16"/>
      <c r="ART22" s="16"/>
      <c r="ARU22" s="16"/>
      <c r="ARV22" s="16"/>
      <c r="ARW22" s="16"/>
      <c r="ARX22" s="16"/>
      <c r="ARY22" s="16"/>
      <c r="ARZ22" s="16"/>
      <c r="ASA22" s="16"/>
      <c r="ASB22" s="16"/>
      <c r="ASC22" s="16"/>
      <c r="ASD22" s="16"/>
      <c r="ASE22" s="16"/>
      <c r="ASF22" s="16"/>
      <c r="ASG22" s="16"/>
      <c r="ASH22" s="16"/>
      <c r="ASI22" s="16"/>
      <c r="ASJ22" s="16"/>
      <c r="ASK22" s="16"/>
      <c r="ASL22" s="16"/>
      <c r="ASM22" s="16"/>
      <c r="ASN22" s="16"/>
      <c r="ASO22" s="16"/>
      <c r="ASP22" s="16"/>
      <c r="ASQ22" s="16"/>
      <c r="ASR22" s="16"/>
      <c r="ASS22" s="16"/>
      <c r="AST22" s="16"/>
      <c r="ASU22" s="16"/>
      <c r="ASV22" s="16"/>
      <c r="ASW22" s="16"/>
      <c r="ASX22" s="16"/>
      <c r="ASY22" s="16"/>
      <c r="ASZ22" s="16"/>
      <c r="ATA22" s="16"/>
      <c r="ATB22" s="16"/>
      <c r="ATC22" s="16"/>
      <c r="ATD22" s="16"/>
      <c r="ATE22" s="16"/>
      <c r="ATF22" s="16"/>
      <c r="ATG22" s="16"/>
      <c r="ATH22" s="16"/>
      <c r="ATI22" s="16"/>
      <c r="ATJ22" s="16"/>
      <c r="ATK22" s="16"/>
      <c r="ATL22" s="16"/>
      <c r="ATM22" s="16"/>
      <c r="ATN22" s="16"/>
      <c r="ATO22" s="16"/>
      <c r="ATP22" s="16"/>
      <c r="ATQ22" s="16"/>
      <c r="ATR22" s="16"/>
      <c r="ATS22" s="16"/>
      <c r="ATT22" s="16"/>
      <c r="ATU22" s="16"/>
      <c r="ATV22" s="16"/>
      <c r="ATW22" s="16"/>
      <c r="ATX22" s="16"/>
      <c r="ATY22" s="16"/>
      <c r="ATZ22" s="16"/>
      <c r="AUA22" s="16"/>
      <c r="AUB22" s="16"/>
      <c r="AUC22" s="16"/>
      <c r="AUD22" s="16"/>
      <c r="AUE22" s="16"/>
      <c r="AUF22" s="16"/>
      <c r="AUG22" s="16"/>
      <c r="AUH22" s="16"/>
      <c r="AUI22" s="16"/>
      <c r="AUJ22" s="16"/>
      <c r="AUK22" s="16"/>
      <c r="AUL22" s="16"/>
      <c r="AUM22" s="16"/>
      <c r="AUN22" s="16"/>
      <c r="AUO22" s="16"/>
      <c r="AUP22" s="16"/>
      <c r="AUQ22" s="16"/>
      <c r="AUR22" s="16"/>
      <c r="AUS22" s="16"/>
      <c r="AUT22" s="16"/>
      <c r="AUU22" s="16"/>
      <c r="AUV22" s="16"/>
      <c r="AUW22" s="16"/>
      <c r="AUX22" s="16"/>
      <c r="AUY22" s="16"/>
      <c r="AUZ22" s="16"/>
      <c r="AVA22" s="16"/>
      <c r="AVB22" s="16"/>
      <c r="AVC22" s="16"/>
      <c r="AVD22" s="16"/>
      <c r="AVE22" s="16"/>
      <c r="AVF22" s="16"/>
      <c r="AVG22" s="16"/>
      <c r="AVH22" s="16"/>
      <c r="AVI22" s="16"/>
      <c r="AVJ22" s="16"/>
      <c r="AVK22" s="16"/>
      <c r="AVL22" s="16"/>
      <c r="AVM22" s="16"/>
      <c r="AVN22" s="16"/>
      <c r="AVO22" s="16"/>
      <c r="AVP22" s="16"/>
      <c r="AVQ22" s="16"/>
      <c r="AVR22" s="16"/>
      <c r="AVS22" s="16"/>
      <c r="AVT22" s="16"/>
      <c r="AVU22" s="16"/>
      <c r="AVV22" s="16"/>
      <c r="AVW22" s="16"/>
      <c r="AVX22" s="16"/>
      <c r="AVY22" s="16"/>
      <c r="AVZ22" s="16"/>
      <c r="AWA22" s="16"/>
      <c r="AWB22" s="16"/>
      <c r="AWC22" s="16"/>
      <c r="AWD22" s="16"/>
      <c r="AWE22" s="16"/>
      <c r="AWF22" s="16"/>
      <c r="AWG22" s="16"/>
      <c r="AWH22" s="16"/>
      <c r="AWI22" s="16"/>
      <c r="AWJ22" s="16"/>
      <c r="AWK22" s="16"/>
      <c r="AWL22" s="16"/>
      <c r="AWM22" s="16"/>
      <c r="AWN22" s="16"/>
      <c r="AWO22" s="16"/>
      <c r="AWP22" s="16"/>
      <c r="AWQ22" s="16"/>
      <c r="AWR22" s="16"/>
      <c r="AWS22" s="16"/>
      <c r="AWT22" s="16"/>
      <c r="AWU22" s="16"/>
      <c r="AWV22" s="16"/>
      <c r="AWW22" s="16"/>
      <c r="AWX22" s="16"/>
      <c r="AWY22" s="16"/>
      <c r="AWZ22" s="16"/>
      <c r="AXA22" s="16"/>
      <c r="AXB22" s="16"/>
      <c r="AXC22" s="16"/>
      <c r="AXD22" s="16"/>
      <c r="AXE22" s="16"/>
      <c r="AXF22" s="16"/>
      <c r="AXG22" s="16"/>
      <c r="AXH22" s="16"/>
      <c r="AXI22" s="16"/>
      <c r="AXJ22" s="16"/>
      <c r="AXK22" s="16"/>
      <c r="AXL22" s="16"/>
      <c r="AXM22" s="16"/>
      <c r="AXN22" s="16"/>
      <c r="AXO22" s="16"/>
      <c r="AXP22" s="16"/>
      <c r="AXQ22" s="16"/>
      <c r="AXR22" s="16"/>
      <c r="AXS22" s="16"/>
      <c r="AXT22" s="16"/>
      <c r="AXU22" s="16"/>
      <c r="AXV22" s="16"/>
      <c r="AXW22" s="16"/>
      <c r="AXX22" s="16"/>
      <c r="AXY22" s="16"/>
      <c r="AXZ22" s="16"/>
      <c r="AYA22" s="16"/>
      <c r="AYB22" s="16"/>
      <c r="AYC22" s="16"/>
      <c r="AYD22" s="16"/>
      <c r="AYE22" s="16"/>
      <c r="AYF22" s="16"/>
      <c r="AYG22" s="16"/>
      <c r="AYH22" s="16"/>
      <c r="AYI22" s="16"/>
      <c r="AYJ22" s="16"/>
      <c r="AYK22" s="16"/>
      <c r="AYL22" s="16"/>
      <c r="AYM22" s="16"/>
      <c r="AYN22" s="16"/>
      <c r="AYO22" s="16"/>
      <c r="AYP22" s="16"/>
      <c r="AYQ22" s="16"/>
      <c r="AYR22" s="16"/>
      <c r="AYS22" s="16"/>
      <c r="AYT22" s="16"/>
      <c r="AYU22" s="16"/>
      <c r="AYV22" s="16"/>
      <c r="AYW22" s="16"/>
      <c r="AYX22" s="16"/>
      <c r="AYY22" s="16"/>
      <c r="AYZ22" s="16"/>
      <c r="AZA22" s="16"/>
      <c r="AZB22" s="16"/>
      <c r="AZC22" s="16"/>
      <c r="AZD22" s="16"/>
      <c r="AZE22" s="16"/>
      <c r="AZF22" s="16"/>
      <c r="AZG22" s="16"/>
      <c r="AZH22" s="16"/>
      <c r="AZI22" s="16"/>
      <c r="AZJ22" s="16"/>
      <c r="AZK22" s="16"/>
      <c r="AZL22" s="16"/>
      <c r="AZM22" s="16"/>
      <c r="AZN22" s="16"/>
      <c r="AZO22" s="16"/>
      <c r="AZP22" s="16"/>
      <c r="AZQ22" s="16"/>
      <c r="AZR22" s="16"/>
      <c r="AZS22" s="16"/>
      <c r="AZT22" s="16"/>
      <c r="AZU22" s="16"/>
      <c r="AZV22" s="16"/>
      <c r="AZW22" s="16"/>
      <c r="AZX22" s="16"/>
      <c r="AZY22" s="16"/>
      <c r="AZZ22" s="16"/>
      <c r="BAA22" s="16"/>
      <c r="BAB22" s="16"/>
      <c r="BAC22" s="16"/>
      <c r="BAD22" s="16"/>
      <c r="BAE22" s="16"/>
      <c r="BAF22" s="16"/>
      <c r="BAG22" s="16"/>
      <c r="BAH22" s="16"/>
      <c r="BAI22" s="16"/>
      <c r="BAJ22" s="16"/>
      <c r="BAK22" s="16"/>
      <c r="BAL22" s="16"/>
      <c r="BAM22" s="16"/>
      <c r="BAN22" s="16"/>
      <c r="BAO22" s="16"/>
      <c r="BAP22" s="16"/>
      <c r="BAQ22" s="16"/>
      <c r="BAR22" s="16"/>
      <c r="BAS22" s="16"/>
      <c r="BAT22" s="16"/>
      <c r="BAU22" s="16"/>
      <c r="BAV22" s="16"/>
      <c r="BAW22" s="16"/>
      <c r="BAX22" s="16"/>
      <c r="BAY22" s="16"/>
      <c r="BAZ22" s="16"/>
      <c r="BBA22" s="16"/>
      <c r="BBB22" s="16"/>
      <c r="BBC22" s="16"/>
      <c r="BBD22" s="16"/>
      <c r="BBE22" s="16"/>
      <c r="BBF22" s="16"/>
      <c r="BBG22" s="16"/>
      <c r="BBH22" s="16"/>
      <c r="BBI22" s="16"/>
      <c r="BBJ22" s="16"/>
      <c r="BBK22" s="16"/>
      <c r="BBL22" s="16"/>
      <c r="BBM22" s="16"/>
      <c r="BBN22" s="16"/>
      <c r="BBO22" s="16"/>
      <c r="BBP22" s="16"/>
      <c r="BBQ22" s="16"/>
      <c r="BBR22" s="16"/>
      <c r="BBS22" s="16"/>
      <c r="BBT22" s="16"/>
      <c r="BBU22" s="16"/>
      <c r="BBV22" s="16"/>
      <c r="BBW22" s="16"/>
      <c r="BBX22" s="16"/>
      <c r="BBY22" s="16"/>
      <c r="BBZ22" s="16"/>
      <c r="BCA22" s="16"/>
      <c r="BCB22" s="16"/>
      <c r="BCC22" s="16"/>
      <c r="BCD22" s="16"/>
      <c r="BCE22" s="16"/>
      <c r="BCF22" s="16"/>
      <c r="BCG22" s="16"/>
      <c r="BCH22" s="16"/>
      <c r="BCI22" s="16"/>
      <c r="BCJ22" s="16"/>
      <c r="BCK22" s="16"/>
      <c r="BCL22" s="16"/>
      <c r="BCM22" s="16"/>
      <c r="BCN22" s="16"/>
      <c r="BCO22" s="16"/>
      <c r="BCP22" s="16"/>
      <c r="BCQ22" s="16"/>
      <c r="BCR22" s="16"/>
      <c r="BCS22" s="16"/>
      <c r="BCT22" s="16"/>
      <c r="BCU22" s="16"/>
      <c r="BCV22" s="16"/>
      <c r="BCW22" s="16"/>
      <c r="BCX22" s="16"/>
      <c r="BCY22" s="16"/>
      <c r="BCZ22" s="16"/>
      <c r="BDA22" s="16"/>
      <c r="BDB22" s="16"/>
      <c r="BDC22" s="16"/>
      <c r="BDD22" s="16"/>
      <c r="BDE22" s="16"/>
      <c r="BDF22" s="16"/>
      <c r="BDG22" s="16"/>
      <c r="BDH22" s="16"/>
      <c r="BDI22" s="16"/>
      <c r="BDJ22" s="16"/>
      <c r="BDK22" s="16"/>
      <c r="BDL22" s="16"/>
      <c r="BDM22" s="16"/>
      <c r="BDN22" s="16"/>
      <c r="BDO22" s="16"/>
      <c r="BDP22" s="16"/>
      <c r="BDQ22" s="16"/>
      <c r="BDR22" s="16"/>
      <c r="BDS22" s="16"/>
      <c r="BDT22" s="16"/>
      <c r="BDU22" s="16"/>
      <c r="BDV22" s="16"/>
      <c r="BDW22" s="16"/>
      <c r="BDX22" s="16"/>
      <c r="BDY22" s="16"/>
      <c r="BDZ22" s="16"/>
      <c r="BEA22" s="16"/>
      <c r="BEB22" s="16"/>
      <c r="BEC22" s="16"/>
      <c r="BED22" s="16"/>
      <c r="BEE22" s="16"/>
      <c r="BEF22" s="16"/>
      <c r="BEG22" s="16"/>
      <c r="BEH22" s="16"/>
      <c r="BEI22" s="16"/>
      <c r="BEJ22" s="16"/>
      <c r="BEK22" s="16"/>
      <c r="BEL22" s="16"/>
      <c r="BEM22" s="16"/>
      <c r="BEN22" s="16"/>
      <c r="BEO22" s="16"/>
      <c r="BEP22" s="16"/>
      <c r="BEQ22" s="16"/>
      <c r="BER22" s="16"/>
      <c r="BES22" s="16"/>
      <c r="BET22" s="16"/>
      <c r="BEU22" s="16"/>
      <c r="BEV22" s="16"/>
      <c r="BEW22" s="16"/>
      <c r="BEX22" s="16"/>
      <c r="BEY22" s="16"/>
      <c r="BEZ22" s="16"/>
      <c r="BFA22" s="16"/>
      <c r="BFB22" s="16"/>
      <c r="BFC22" s="16"/>
      <c r="BFD22" s="16"/>
      <c r="BFE22" s="16"/>
      <c r="BFF22" s="16"/>
      <c r="BFG22" s="16"/>
      <c r="BFH22" s="16"/>
      <c r="BFI22" s="16"/>
      <c r="BFJ22" s="16"/>
      <c r="BFK22" s="16"/>
      <c r="BFL22" s="16"/>
      <c r="BFM22" s="16"/>
      <c r="BFN22" s="16"/>
      <c r="BFO22" s="16"/>
      <c r="BFP22" s="16"/>
      <c r="BFQ22" s="16"/>
      <c r="BFR22" s="16"/>
      <c r="BFS22" s="16"/>
      <c r="BFT22" s="16"/>
      <c r="BFU22" s="16"/>
      <c r="BFV22" s="16"/>
      <c r="BFW22" s="16"/>
      <c r="BFX22" s="16"/>
      <c r="BFY22" s="16"/>
      <c r="BFZ22" s="16"/>
      <c r="BGA22" s="16"/>
      <c r="BGB22" s="16"/>
      <c r="BGC22" s="16"/>
      <c r="BGD22" s="16"/>
      <c r="BGE22" s="16"/>
      <c r="BGF22" s="16"/>
      <c r="BGG22" s="16"/>
      <c r="BGH22" s="16"/>
      <c r="BGI22" s="16"/>
      <c r="BGJ22" s="16"/>
      <c r="BGK22" s="16"/>
      <c r="BGL22" s="16"/>
      <c r="BGM22" s="16"/>
      <c r="BGN22" s="16"/>
      <c r="BGO22" s="16"/>
      <c r="BGP22" s="16"/>
      <c r="BGQ22" s="16"/>
      <c r="BGR22" s="16"/>
      <c r="BGS22" s="16"/>
      <c r="BGT22" s="16"/>
      <c r="BGU22" s="16"/>
      <c r="BGV22" s="16"/>
      <c r="BGW22" s="16"/>
      <c r="BGX22" s="16"/>
      <c r="BGY22" s="16"/>
      <c r="BGZ22" s="16"/>
      <c r="BHA22" s="16"/>
      <c r="BHB22" s="16"/>
      <c r="BHC22" s="16"/>
      <c r="BHD22" s="16"/>
      <c r="BHE22" s="16"/>
      <c r="BHF22" s="16"/>
      <c r="BHG22" s="16"/>
      <c r="BHH22" s="16"/>
      <c r="BHI22" s="16"/>
      <c r="BHJ22" s="16"/>
      <c r="BHK22" s="16"/>
      <c r="BHL22" s="16"/>
      <c r="BHM22" s="16"/>
      <c r="BHN22" s="16"/>
      <c r="BHO22" s="16"/>
      <c r="BHP22" s="16"/>
      <c r="BHQ22" s="16"/>
      <c r="BHR22" s="16"/>
      <c r="BHS22" s="16"/>
      <c r="BHT22" s="16"/>
      <c r="BHU22" s="16"/>
      <c r="BHV22" s="16"/>
      <c r="BHW22" s="16"/>
      <c r="BHX22" s="16"/>
      <c r="BHY22" s="16"/>
      <c r="BHZ22" s="16"/>
      <c r="BIA22" s="16"/>
      <c r="BIB22" s="16"/>
      <c r="BIC22" s="16"/>
      <c r="BID22" s="16"/>
      <c r="BIE22" s="16"/>
      <c r="BIF22" s="16"/>
      <c r="BIG22" s="16"/>
      <c r="BIH22" s="16"/>
      <c r="BII22" s="16"/>
      <c r="BIJ22" s="16"/>
      <c r="BIK22" s="16"/>
      <c r="BIL22" s="16"/>
      <c r="BIM22" s="16"/>
      <c r="BIN22" s="16"/>
      <c r="BIO22" s="16"/>
      <c r="BIP22" s="16"/>
      <c r="BIQ22" s="16"/>
      <c r="BIR22" s="16"/>
      <c r="BIS22" s="16"/>
      <c r="BIT22" s="16"/>
      <c r="BIU22" s="16"/>
      <c r="BIV22" s="16"/>
      <c r="BIW22" s="16"/>
      <c r="BIX22" s="16"/>
      <c r="BIY22" s="16"/>
      <c r="BIZ22" s="16"/>
      <c r="BJA22" s="16"/>
      <c r="BJB22" s="16"/>
      <c r="BJC22" s="16"/>
      <c r="BJD22" s="16"/>
      <c r="BJE22" s="16"/>
      <c r="BJF22" s="16"/>
      <c r="BJG22" s="16"/>
      <c r="BJH22" s="16"/>
      <c r="BJI22" s="16"/>
      <c r="BJJ22" s="16"/>
      <c r="BJK22" s="16"/>
      <c r="BJL22" s="16"/>
      <c r="BJM22" s="16"/>
      <c r="BJN22" s="16"/>
      <c r="BJO22" s="16"/>
      <c r="BJP22" s="16"/>
      <c r="BJQ22" s="16"/>
      <c r="BJR22" s="16"/>
      <c r="BJS22" s="16"/>
      <c r="BJT22" s="16"/>
      <c r="BJU22" s="16"/>
      <c r="BJV22" s="16"/>
      <c r="BJW22" s="16"/>
      <c r="BJX22" s="16"/>
      <c r="BJY22" s="16"/>
      <c r="BJZ22" s="16"/>
      <c r="BKA22" s="16"/>
      <c r="BKB22" s="16"/>
      <c r="BKC22" s="16"/>
      <c r="BKD22" s="16"/>
      <c r="BKE22" s="16"/>
      <c r="BKF22" s="16"/>
      <c r="BKG22" s="16"/>
      <c r="BKH22" s="16"/>
      <c r="BKI22" s="16"/>
      <c r="BKJ22" s="16"/>
      <c r="BKK22" s="16"/>
      <c r="BKL22" s="16"/>
      <c r="BKM22" s="16"/>
      <c r="BKN22" s="16"/>
      <c r="BKO22" s="16"/>
      <c r="BKP22" s="16"/>
      <c r="BKQ22" s="16"/>
      <c r="BKR22" s="16"/>
      <c r="BKS22" s="16"/>
      <c r="BKT22" s="16"/>
      <c r="BKU22" s="16"/>
      <c r="BKV22" s="16"/>
      <c r="BKW22" s="16"/>
      <c r="BKX22" s="16"/>
      <c r="BKY22" s="16"/>
      <c r="BKZ22" s="16"/>
      <c r="BLA22" s="16"/>
      <c r="BLB22" s="16"/>
      <c r="BLC22" s="16"/>
      <c r="BLD22" s="16"/>
      <c r="BLE22" s="16"/>
      <c r="BLF22" s="16"/>
      <c r="BLG22" s="16"/>
      <c r="BLH22" s="16"/>
      <c r="BLI22" s="16"/>
      <c r="BLJ22" s="16"/>
      <c r="BLK22" s="16"/>
      <c r="BLL22" s="16"/>
      <c r="BLM22" s="16"/>
      <c r="BLN22" s="16"/>
      <c r="BLO22" s="16"/>
      <c r="BLP22" s="16"/>
      <c r="BLQ22" s="16"/>
      <c r="BLR22" s="16"/>
      <c r="BLS22" s="16"/>
      <c r="BLT22" s="16"/>
      <c r="BLU22" s="16"/>
      <c r="BLV22" s="16"/>
      <c r="BLW22" s="16"/>
      <c r="BLX22" s="16"/>
      <c r="BLY22" s="16"/>
      <c r="BLZ22" s="16"/>
      <c r="BMA22" s="16"/>
      <c r="BMB22" s="16"/>
      <c r="BMC22" s="16"/>
      <c r="BMD22" s="16"/>
      <c r="BME22" s="16"/>
      <c r="BMF22" s="16"/>
      <c r="BMG22" s="16"/>
      <c r="BMH22" s="16"/>
      <c r="BMI22" s="16"/>
      <c r="BMJ22" s="16"/>
      <c r="BMK22" s="16"/>
      <c r="BML22" s="16"/>
      <c r="BMM22" s="16"/>
      <c r="BMN22" s="16"/>
      <c r="BMO22" s="16"/>
      <c r="BMP22" s="16"/>
      <c r="BMQ22" s="16"/>
      <c r="BMR22" s="16"/>
      <c r="BMS22" s="16"/>
      <c r="BMT22" s="16"/>
      <c r="BMU22" s="16"/>
      <c r="BMV22" s="16"/>
      <c r="BMW22" s="16"/>
      <c r="BMX22" s="16"/>
      <c r="BMY22" s="16"/>
      <c r="BMZ22" s="16"/>
      <c r="BNA22" s="16"/>
      <c r="BNB22" s="16"/>
      <c r="BNC22" s="16"/>
      <c r="BND22" s="16"/>
      <c r="BNE22" s="16"/>
      <c r="BNF22" s="16"/>
      <c r="BNG22" s="16"/>
      <c r="BNH22" s="16"/>
      <c r="BNI22" s="16"/>
      <c r="BNJ22" s="16"/>
      <c r="BNK22" s="16"/>
      <c r="BNL22" s="16"/>
      <c r="BNM22" s="16"/>
      <c r="BNN22" s="16"/>
      <c r="BNO22" s="16"/>
      <c r="BNP22" s="16"/>
      <c r="BNQ22" s="16"/>
      <c r="BNR22" s="16"/>
      <c r="BNS22" s="16"/>
      <c r="BNT22" s="16"/>
      <c r="BNU22" s="16"/>
      <c r="BNV22" s="16"/>
      <c r="BNW22" s="16"/>
      <c r="BNX22" s="16"/>
      <c r="BNY22" s="16"/>
      <c r="BNZ22" s="16"/>
      <c r="BOA22" s="16"/>
      <c r="BOB22" s="16"/>
      <c r="BOC22" s="16"/>
      <c r="BOD22" s="16"/>
      <c r="BOE22" s="16"/>
      <c r="BOF22" s="16"/>
      <c r="BOG22" s="16"/>
      <c r="BOH22" s="16"/>
      <c r="BOI22" s="16"/>
      <c r="BOJ22" s="16"/>
      <c r="BOK22" s="16"/>
      <c r="BOL22" s="16"/>
      <c r="BOM22" s="16"/>
      <c r="BON22" s="16"/>
      <c r="BOO22" s="16"/>
      <c r="BOP22" s="16"/>
      <c r="BOQ22" s="16"/>
      <c r="BOR22" s="16"/>
      <c r="BOS22" s="16"/>
      <c r="BOT22" s="16"/>
      <c r="BOU22" s="16"/>
      <c r="BOV22" s="16"/>
      <c r="BOW22" s="16"/>
      <c r="BOX22" s="16"/>
      <c r="BOY22" s="16"/>
      <c r="BOZ22" s="16"/>
      <c r="BPA22" s="16"/>
      <c r="BPB22" s="16"/>
      <c r="BPC22" s="16"/>
      <c r="BPD22" s="16"/>
      <c r="BPE22" s="16"/>
      <c r="BPF22" s="16"/>
      <c r="BPG22" s="16"/>
      <c r="BPH22" s="16"/>
      <c r="BPI22" s="16"/>
      <c r="BPJ22" s="16"/>
      <c r="BPK22" s="16"/>
      <c r="BPL22" s="16"/>
      <c r="BPM22" s="16"/>
      <c r="BPN22" s="16"/>
      <c r="BPO22" s="16"/>
      <c r="BPP22" s="16"/>
      <c r="BPQ22" s="16"/>
      <c r="BPR22" s="16"/>
      <c r="BPS22" s="16"/>
      <c r="BPT22" s="16"/>
      <c r="BPU22" s="16"/>
      <c r="BPV22" s="16"/>
      <c r="BPW22" s="16"/>
      <c r="BPX22" s="16"/>
      <c r="BPY22" s="16"/>
      <c r="BPZ22" s="16"/>
      <c r="BQA22" s="16"/>
      <c r="BQB22" s="16"/>
      <c r="BQC22" s="16"/>
      <c r="BQD22" s="16"/>
      <c r="BQE22" s="16"/>
      <c r="BQF22" s="16"/>
      <c r="BQG22" s="16"/>
      <c r="BQH22" s="16"/>
      <c r="BQI22" s="16"/>
      <c r="BQJ22" s="16"/>
      <c r="BQK22" s="16"/>
      <c r="BQL22" s="16"/>
      <c r="BQM22" s="16"/>
      <c r="BQN22" s="16"/>
      <c r="BQO22" s="16"/>
      <c r="BQP22" s="16"/>
      <c r="BQQ22" s="16"/>
      <c r="BQR22" s="16"/>
      <c r="BQS22" s="16"/>
      <c r="BQT22" s="16"/>
      <c r="BQU22" s="16"/>
      <c r="BQV22" s="16"/>
      <c r="BQW22" s="16"/>
      <c r="BQX22" s="16"/>
      <c r="BQY22" s="16"/>
      <c r="BQZ22" s="16"/>
      <c r="BRA22" s="16"/>
      <c r="BRB22" s="16"/>
      <c r="BRC22" s="16"/>
      <c r="BRD22" s="16"/>
      <c r="BRE22" s="16"/>
      <c r="BRF22" s="16"/>
      <c r="BRG22" s="16"/>
      <c r="BRH22" s="16"/>
      <c r="BRI22" s="16"/>
      <c r="BRJ22" s="16"/>
      <c r="BRK22" s="16"/>
      <c r="BRL22" s="16"/>
      <c r="BRM22" s="16"/>
      <c r="BRN22" s="16"/>
      <c r="BRO22" s="16"/>
      <c r="BRP22" s="16"/>
      <c r="BRQ22" s="16"/>
      <c r="BRR22" s="16"/>
      <c r="BRS22" s="16"/>
      <c r="BRT22" s="16"/>
      <c r="BRU22" s="16"/>
      <c r="BRV22" s="16"/>
      <c r="BRW22" s="16"/>
      <c r="BRX22" s="16"/>
      <c r="BRY22" s="16"/>
      <c r="BRZ22" s="16"/>
      <c r="BSA22" s="16"/>
      <c r="BSB22" s="16"/>
      <c r="BSC22" s="16"/>
      <c r="BSD22" s="16"/>
      <c r="BSE22" s="16"/>
      <c r="BSF22" s="16"/>
      <c r="BSG22" s="16"/>
      <c r="BSH22" s="16"/>
      <c r="BSI22" s="16"/>
      <c r="BSJ22" s="16"/>
      <c r="BSK22" s="16"/>
      <c r="BSL22" s="16"/>
      <c r="BSM22" s="16"/>
      <c r="BSN22" s="16"/>
      <c r="BSO22" s="16"/>
      <c r="BSP22" s="16"/>
      <c r="BSQ22" s="16"/>
      <c r="BSR22" s="16"/>
      <c r="BSS22" s="16"/>
      <c r="BST22" s="16"/>
      <c r="BSU22" s="16"/>
      <c r="BSV22" s="16"/>
      <c r="BSW22" s="16"/>
      <c r="BSX22" s="16"/>
      <c r="BSY22" s="16"/>
      <c r="BSZ22" s="16"/>
      <c r="BTA22" s="16"/>
      <c r="BTB22" s="16"/>
      <c r="BTC22" s="16"/>
      <c r="BTD22" s="16"/>
      <c r="BTE22" s="16"/>
      <c r="BTF22" s="16"/>
      <c r="BTG22" s="16"/>
      <c r="BTH22" s="16"/>
      <c r="BTI22" s="16"/>
      <c r="BTJ22" s="16"/>
      <c r="BTK22" s="16"/>
      <c r="BTL22" s="16"/>
      <c r="BTM22" s="16"/>
      <c r="BTN22" s="16"/>
      <c r="BTO22" s="16"/>
      <c r="BTP22" s="16"/>
      <c r="BTQ22" s="16"/>
      <c r="BTR22" s="16"/>
      <c r="BTS22" s="16"/>
      <c r="BTT22" s="16"/>
      <c r="BTU22" s="16"/>
      <c r="BTV22" s="16"/>
      <c r="BTW22" s="16"/>
      <c r="BTX22" s="16"/>
      <c r="BTY22" s="16"/>
      <c r="BTZ22" s="16"/>
      <c r="BUA22" s="16"/>
      <c r="BUB22" s="16"/>
      <c r="BUC22" s="16"/>
      <c r="BUD22" s="16"/>
      <c r="BUE22" s="16"/>
      <c r="BUF22" s="16"/>
      <c r="BUG22" s="16"/>
      <c r="BUH22" s="16"/>
      <c r="BUI22" s="16"/>
      <c r="BUJ22" s="16"/>
      <c r="BUK22" s="16"/>
      <c r="BUL22" s="16"/>
      <c r="BUM22" s="16"/>
      <c r="BUN22" s="16"/>
      <c r="BUO22" s="16"/>
      <c r="BUP22" s="16"/>
      <c r="BUQ22" s="16"/>
      <c r="BUR22" s="16"/>
      <c r="BUS22" s="16"/>
      <c r="BUT22" s="16"/>
      <c r="BUU22" s="16"/>
      <c r="BUV22" s="16"/>
      <c r="BUW22" s="16"/>
      <c r="BUX22" s="16"/>
      <c r="BUY22" s="16"/>
      <c r="BUZ22" s="16"/>
      <c r="BVA22" s="16"/>
      <c r="BVB22" s="16"/>
      <c r="BVC22" s="16"/>
      <c r="BVD22" s="16"/>
      <c r="BVE22" s="16"/>
      <c r="BVF22" s="16"/>
      <c r="BVG22" s="16"/>
      <c r="BVH22" s="16"/>
      <c r="BVI22" s="16"/>
      <c r="BVJ22" s="16"/>
      <c r="BVK22" s="16"/>
      <c r="BVL22" s="16"/>
      <c r="BVM22" s="16"/>
      <c r="BVN22" s="16"/>
      <c r="BVO22" s="16"/>
      <c r="BVP22" s="16"/>
      <c r="BVQ22" s="16"/>
      <c r="BVR22" s="16"/>
      <c r="BVS22" s="16"/>
      <c r="BVT22" s="16"/>
      <c r="BVU22" s="16"/>
      <c r="BVV22" s="16"/>
      <c r="BVW22" s="16"/>
      <c r="BVX22" s="16"/>
      <c r="BVY22" s="16"/>
      <c r="BVZ22" s="16"/>
      <c r="BWA22" s="16"/>
      <c r="BWB22" s="16"/>
      <c r="BWC22" s="16"/>
      <c r="BWD22" s="16"/>
      <c r="BWE22" s="16"/>
      <c r="BWF22" s="16"/>
      <c r="BWG22" s="16"/>
      <c r="BWH22" s="16"/>
      <c r="BWI22" s="16"/>
      <c r="BWJ22" s="16"/>
      <c r="BWK22" s="16"/>
      <c r="BWL22" s="16"/>
      <c r="BWM22" s="16"/>
      <c r="BWN22" s="16"/>
      <c r="BWO22" s="16"/>
      <c r="BWP22" s="16"/>
      <c r="BWQ22" s="16"/>
      <c r="BWR22" s="16"/>
      <c r="BWS22" s="16"/>
      <c r="BWT22" s="16"/>
      <c r="BWU22" s="16"/>
      <c r="BWV22" s="16"/>
      <c r="BWW22" s="16"/>
      <c r="BWX22" s="16"/>
      <c r="BWY22" s="16"/>
      <c r="BWZ22" s="16"/>
      <c r="BXA22" s="16"/>
      <c r="BXB22" s="16"/>
      <c r="BXC22" s="16"/>
      <c r="BXD22" s="16"/>
      <c r="BXE22" s="16"/>
      <c r="BXF22" s="16"/>
      <c r="BXG22" s="16"/>
      <c r="BXH22" s="16"/>
      <c r="BXI22" s="16"/>
      <c r="BXJ22" s="16"/>
      <c r="BXK22" s="16"/>
      <c r="BXL22" s="16"/>
      <c r="BXM22" s="16"/>
      <c r="BXN22" s="16"/>
      <c r="BXO22" s="16"/>
      <c r="BXP22" s="16"/>
      <c r="BXQ22" s="16"/>
      <c r="BXR22" s="16"/>
      <c r="BXS22" s="16"/>
      <c r="BXT22" s="16"/>
      <c r="BXU22" s="16"/>
      <c r="BXV22" s="16"/>
      <c r="BXW22" s="16"/>
      <c r="BXX22" s="16"/>
      <c r="BXY22" s="16"/>
      <c r="BXZ22" s="16"/>
      <c r="BYA22" s="16"/>
      <c r="BYB22" s="16"/>
      <c r="BYC22" s="16"/>
      <c r="BYD22" s="16"/>
      <c r="BYE22" s="16"/>
      <c r="BYF22" s="16"/>
      <c r="BYG22" s="16"/>
      <c r="BYH22" s="16"/>
      <c r="BYI22" s="16"/>
      <c r="BYJ22" s="16"/>
      <c r="BYK22" s="16"/>
      <c r="BYL22" s="16"/>
      <c r="BYM22" s="16"/>
      <c r="BYN22" s="16"/>
      <c r="BYO22" s="16"/>
      <c r="BYP22" s="16"/>
      <c r="BYQ22" s="16"/>
      <c r="BYR22" s="16"/>
      <c r="BYS22" s="16"/>
      <c r="BYT22" s="16"/>
      <c r="BYU22" s="16"/>
      <c r="BYV22" s="16"/>
      <c r="BYW22" s="16"/>
      <c r="BYX22" s="16"/>
      <c r="BYY22" s="16"/>
      <c r="BYZ22" s="16"/>
      <c r="BZA22" s="16"/>
      <c r="BZB22" s="16"/>
      <c r="BZC22" s="16"/>
      <c r="BZD22" s="16"/>
      <c r="BZE22" s="16"/>
      <c r="BZF22" s="16"/>
      <c r="BZG22" s="16"/>
      <c r="BZH22" s="16"/>
      <c r="BZI22" s="16"/>
      <c r="BZJ22" s="16"/>
      <c r="BZK22" s="16"/>
      <c r="BZL22" s="16"/>
      <c r="BZM22" s="16"/>
      <c r="BZN22" s="16"/>
      <c r="BZO22" s="16"/>
      <c r="BZP22" s="16"/>
      <c r="BZQ22" s="16"/>
      <c r="BZR22" s="16"/>
      <c r="BZS22" s="16"/>
      <c r="BZT22" s="16"/>
      <c r="BZU22" s="16"/>
      <c r="BZV22" s="16"/>
      <c r="BZW22" s="16"/>
      <c r="BZX22" s="16"/>
      <c r="BZY22" s="16"/>
      <c r="BZZ22" s="16"/>
      <c r="CAA22" s="16"/>
      <c r="CAB22" s="16"/>
      <c r="CAC22" s="16"/>
      <c r="CAD22" s="16"/>
      <c r="CAE22" s="16"/>
      <c r="CAF22" s="16"/>
      <c r="CAG22" s="16"/>
      <c r="CAH22" s="16"/>
      <c r="CAI22" s="16"/>
      <c r="CAJ22" s="16"/>
      <c r="CAK22" s="16"/>
      <c r="CAL22" s="16"/>
      <c r="CAM22" s="16"/>
      <c r="CAN22" s="16"/>
      <c r="CAO22" s="16"/>
      <c r="CAP22" s="16"/>
      <c r="CAQ22" s="16"/>
      <c r="CAR22" s="16"/>
      <c r="CAS22" s="16"/>
      <c r="CAT22" s="16"/>
      <c r="CAU22" s="16"/>
      <c r="CAV22" s="16"/>
      <c r="CAW22" s="16"/>
      <c r="CAX22" s="16"/>
      <c r="CAY22" s="16"/>
      <c r="CAZ22" s="16"/>
      <c r="CBA22" s="16"/>
      <c r="CBB22" s="16"/>
      <c r="CBC22" s="16"/>
      <c r="CBD22" s="16"/>
      <c r="CBE22" s="16"/>
      <c r="CBF22" s="16"/>
      <c r="CBG22" s="16"/>
      <c r="CBH22" s="16"/>
      <c r="CBI22" s="16"/>
      <c r="CBJ22" s="16"/>
      <c r="CBK22" s="16"/>
      <c r="CBL22" s="16"/>
      <c r="CBM22" s="16"/>
      <c r="CBN22" s="16"/>
      <c r="CBO22" s="16"/>
      <c r="CBP22" s="16"/>
      <c r="CBQ22" s="16"/>
      <c r="CBR22" s="16"/>
      <c r="CBS22" s="16"/>
      <c r="CBT22" s="16"/>
      <c r="CBU22" s="16"/>
      <c r="CBV22" s="16"/>
      <c r="CBW22" s="16"/>
      <c r="CBX22" s="16"/>
      <c r="CBY22" s="16"/>
      <c r="CBZ22" s="16"/>
      <c r="CCA22" s="16"/>
      <c r="CCB22" s="16"/>
      <c r="CCC22" s="16"/>
      <c r="CCD22" s="16"/>
      <c r="CCE22" s="16"/>
      <c r="CCF22" s="16"/>
      <c r="CCG22" s="16"/>
      <c r="CCH22" s="16"/>
      <c r="CCI22" s="16"/>
      <c r="CCJ22" s="16"/>
      <c r="CCK22" s="16"/>
      <c r="CCL22" s="16"/>
      <c r="CCM22" s="16"/>
      <c r="CCN22" s="16"/>
      <c r="CCO22" s="16"/>
      <c r="CCP22" s="16"/>
      <c r="CCQ22" s="16"/>
      <c r="CCR22" s="16"/>
      <c r="CCS22" s="16"/>
      <c r="CCT22" s="16"/>
      <c r="CCU22" s="16"/>
      <c r="CCV22" s="16"/>
      <c r="CCW22" s="16"/>
      <c r="CCX22" s="16"/>
      <c r="CCY22" s="16"/>
      <c r="CCZ22" s="16"/>
      <c r="CDA22" s="16"/>
      <c r="CDB22" s="16"/>
      <c r="CDC22" s="16"/>
      <c r="CDD22" s="16"/>
      <c r="CDE22" s="16"/>
      <c r="CDF22" s="16"/>
      <c r="CDG22" s="16"/>
      <c r="CDH22" s="16"/>
      <c r="CDI22" s="16"/>
      <c r="CDJ22" s="16"/>
      <c r="CDK22" s="16"/>
      <c r="CDL22" s="16"/>
      <c r="CDM22" s="16"/>
      <c r="CDN22" s="16"/>
      <c r="CDO22" s="16"/>
      <c r="CDP22" s="16"/>
      <c r="CDQ22" s="16"/>
      <c r="CDR22" s="16"/>
      <c r="CDS22" s="16"/>
      <c r="CDT22" s="16"/>
      <c r="CDU22" s="16"/>
      <c r="CDV22" s="16"/>
      <c r="CDW22" s="16"/>
      <c r="CDX22" s="16"/>
      <c r="CDY22" s="16"/>
      <c r="CDZ22" s="16"/>
      <c r="CEA22" s="16"/>
      <c r="CEB22" s="16"/>
      <c r="CEC22" s="16"/>
      <c r="CED22" s="16"/>
      <c r="CEE22" s="16"/>
      <c r="CEF22" s="16"/>
      <c r="CEG22" s="16"/>
      <c r="CEH22" s="16"/>
      <c r="CEI22" s="16"/>
      <c r="CEJ22" s="16"/>
      <c r="CEK22" s="16"/>
      <c r="CEL22" s="16"/>
      <c r="CEM22" s="16"/>
      <c r="CEN22" s="16"/>
      <c r="CEO22" s="16"/>
      <c r="CEP22" s="16"/>
      <c r="CEQ22" s="16"/>
      <c r="CER22" s="16"/>
      <c r="CES22" s="16"/>
      <c r="CET22" s="16"/>
      <c r="CEU22" s="16"/>
      <c r="CEV22" s="16"/>
      <c r="CEW22" s="16"/>
      <c r="CEX22" s="16"/>
      <c r="CEY22" s="16"/>
      <c r="CEZ22" s="16"/>
      <c r="CFA22" s="16"/>
      <c r="CFB22" s="16"/>
      <c r="CFC22" s="16"/>
      <c r="CFD22" s="16"/>
      <c r="CFE22" s="16"/>
      <c r="CFF22" s="16"/>
      <c r="CFG22" s="16"/>
      <c r="CFH22" s="16"/>
      <c r="CFI22" s="16"/>
      <c r="CFJ22" s="16"/>
      <c r="CFK22" s="16"/>
      <c r="CFL22" s="16"/>
      <c r="CFM22" s="16"/>
      <c r="CFN22" s="16"/>
      <c r="CFO22" s="16"/>
      <c r="CFP22" s="16"/>
      <c r="CFQ22" s="16"/>
      <c r="CFR22" s="16"/>
      <c r="CFS22" s="16"/>
      <c r="CFT22" s="16"/>
      <c r="CFU22" s="16"/>
      <c r="CFV22" s="16"/>
      <c r="CFW22" s="16"/>
      <c r="CFX22" s="16"/>
      <c r="CFY22" s="16"/>
      <c r="CFZ22" s="16"/>
      <c r="CGA22" s="16"/>
      <c r="CGB22" s="16"/>
      <c r="CGC22" s="16"/>
      <c r="CGD22" s="16"/>
      <c r="CGE22" s="16"/>
      <c r="CGF22" s="16"/>
      <c r="CGG22" s="16"/>
      <c r="CGH22" s="16"/>
      <c r="CGI22" s="16"/>
      <c r="CGJ22" s="16"/>
      <c r="CGK22" s="16"/>
      <c r="CGL22" s="16"/>
      <c r="CGM22" s="16"/>
      <c r="CGN22" s="16"/>
      <c r="CGO22" s="16"/>
      <c r="CGP22" s="16"/>
      <c r="CGQ22" s="16"/>
      <c r="CGR22" s="16"/>
      <c r="CGS22" s="16"/>
      <c r="CGT22" s="16"/>
      <c r="CGU22" s="16"/>
      <c r="CGV22" s="16"/>
      <c r="CGW22" s="16"/>
      <c r="CGX22" s="16"/>
      <c r="CGY22" s="16"/>
      <c r="CGZ22" s="16"/>
      <c r="CHA22" s="16"/>
      <c r="CHB22" s="16"/>
      <c r="CHC22" s="16"/>
      <c r="CHD22" s="16"/>
      <c r="CHE22" s="16"/>
      <c r="CHF22" s="16"/>
      <c r="CHG22" s="16"/>
      <c r="CHH22" s="16"/>
      <c r="CHI22" s="16"/>
      <c r="CHJ22" s="16"/>
      <c r="CHK22" s="16"/>
      <c r="CHL22" s="16"/>
      <c r="CHM22" s="16"/>
      <c r="CHN22" s="16"/>
      <c r="CHO22" s="16"/>
      <c r="CHP22" s="16"/>
      <c r="CHQ22" s="16"/>
      <c r="CHR22" s="16"/>
      <c r="CHS22" s="16"/>
      <c r="CHT22" s="16"/>
      <c r="CHU22" s="16"/>
      <c r="CHV22" s="16"/>
      <c r="CHW22" s="16"/>
      <c r="CHX22" s="16"/>
      <c r="CHY22" s="16"/>
      <c r="CHZ22" s="16"/>
      <c r="CIA22" s="16"/>
      <c r="CIB22" s="16"/>
      <c r="CIC22" s="16"/>
      <c r="CID22" s="16"/>
      <c r="CIE22" s="16"/>
      <c r="CIF22" s="16"/>
      <c r="CIG22" s="16"/>
      <c r="CIH22" s="16"/>
      <c r="CII22" s="16"/>
      <c r="CIJ22" s="16"/>
      <c r="CIK22" s="16"/>
      <c r="CIL22" s="16"/>
      <c r="CIM22" s="16"/>
      <c r="CIN22" s="16"/>
      <c r="CIO22" s="16"/>
      <c r="CIP22" s="16"/>
      <c r="CIQ22" s="16"/>
      <c r="CIR22" s="16"/>
      <c r="CIS22" s="16"/>
      <c r="CIT22" s="16"/>
      <c r="CIU22" s="16"/>
      <c r="CIV22" s="16"/>
      <c r="CIW22" s="16"/>
      <c r="CIX22" s="16"/>
      <c r="CIY22" s="16"/>
      <c r="CIZ22" s="16"/>
      <c r="CJA22" s="16"/>
      <c r="CJB22" s="16"/>
      <c r="CJC22" s="16"/>
      <c r="CJD22" s="16"/>
      <c r="CJE22" s="16"/>
      <c r="CJF22" s="16"/>
      <c r="CJG22" s="16"/>
      <c r="CJH22" s="16"/>
      <c r="CJI22" s="16"/>
      <c r="CJJ22" s="16"/>
      <c r="CJK22" s="16"/>
      <c r="CJL22" s="16"/>
      <c r="CJM22" s="16"/>
      <c r="CJN22" s="16"/>
      <c r="CJO22" s="16"/>
      <c r="CJP22" s="16"/>
      <c r="CJQ22" s="16"/>
      <c r="CJR22" s="16"/>
      <c r="CJS22" s="16"/>
      <c r="CJT22" s="16"/>
      <c r="CJU22" s="16"/>
      <c r="CJV22" s="16"/>
      <c r="CJW22" s="16"/>
      <c r="CJX22" s="16"/>
      <c r="CJY22" s="16"/>
      <c r="CJZ22" s="16"/>
      <c r="CKA22" s="16"/>
      <c r="CKB22" s="16"/>
      <c r="CKC22" s="16"/>
      <c r="CKD22" s="16"/>
      <c r="CKE22" s="16"/>
      <c r="CKF22" s="16"/>
      <c r="CKG22" s="16"/>
      <c r="CKH22" s="16"/>
      <c r="CKI22" s="16"/>
      <c r="CKJ22" s="16"/>
      <c r="CKK22" s="16"/>
      <c r="CKL22" s="16"/>
      <c r="CKM22" s="16"/>
      <c r="CKN22" s="16"/>
      <c r="CKO22" s="16"/>
      <c r="CKP22" s="16"/>
      <c r="CKQ22" s="16"/>
      <c r="CKR22" s="16"/>
      <c r="CKS22" s="16"/>
      <c r="CKT22" s="16"/>
      <c r="CKU22" s="16"/>
      <c r="CKV22" s="16"/>
      <c r="CKW22" s="16"/>
      <c r="CKX22" s="16"/>
      <c r="CKY22" s="16"/>
      <c r="CKZ22" s="16"/>
      <c r="CLA22" s="16"/>
      <c r="CLB22" s="16"/>
      <c r="CLC22" s="16"/>
      <c r="CLD22" s="16"/>
      <c r="CLE22" s="16"/>
      <c r="CLF22" s="16"/>
      <c r="CLG22" s="16"/>
      <c r="CLH22" s="16"/>
      <c r="CLI22" s="16"/>
      <c r="CLJ22" s="16"/>
      <c r="CLK22" s="16"/>
      <c r="CLL22" s="16"/>
      <c r="CLM22" s="16"/>
      <c r="CLN22" s="16"/>
      <c r="CLO22" s="16"/>
      <c r="CLP22" s="16"/>
      <c r="CLQ22" s="16"/>
      <c r="CLR22" s="16"/>
      <c r="CLS22" s="16"/>
      <c r="CLT22" s="16"/>
      <c r="CLU22" s="16"/>
      <c r="CLV22" s="16"/>
      <c r="CLW22" s="16"/>
      <c r="CLX22" s="16"/>
      <c r="CLY22" s="16"/>
      <c r="CLZ22" s="16"/>
      <c r="CMA22" s="16"/>
      <c r="CMB22" s="16"/>
      <c r="CMC22" s="16"/>
      <c r="CMD22" s="16"/>
      <c r="CME22" s="16"/>
      <c r="CMF22" s="16"/>
      <c r="CMG22" s="16"/>
      <c r="CMH22" s="16"/>
      <c r="CMI22" s="16"/>
      <c r="CMJ22" s="16"/>
      <c r="CMK22" s="16"/>
      <c r="CML22" s="16"/>
      <c r="CMM22" s="16"/>
      <c r="CMN22" s="16"/>
      <c r="CMO22" s="16"/>
      <c r="CMP22" s="16"/>
      <c r="CMQ22" s="16"/>
      <c r="CMR22" s="16"/>
      <c r="CMS22" s="16"/>
      <c r="CMT22" s="16"/>
      <c r="CMU22" s="16"/>
      <c r="CMV22" s="16"/>
      <c r="CMW22" s="16"/>
      <c r="CMX22" s="16"/>
      <c r="CMY22" s="16"/>
      <c r="CMZ22" s="16"/>
      <c r="CNA22" s="16"/>
      <c r="CNB22" s="16"/>
      <c r="CNC22" s="16"/>
      <c r="CND22" s="16"/>
      <c r="CNE22" s="16"/>
      <c r="CNF22" s="16"/>
      <c r="CNG22" s="16"/>
      <c r="CNH22" s="16"/>
      <c r="CNI22" s="16"/>
      <c r="CNJ22" s="16"/>
      <c r="CNK22" s="16"/>
      <c r="CNL22" s="16"/>
      <c r="CNM22" s="16"/>
      <c r="CNN22" s="16"/>
      <c r="CNO22" s="16"/>
      <c r="CNP22" s="16"/>
      <c r="CNQ22" s="16"/>
      <c r="CNR22" s="16"/>
      <c r="CNS22" s="16"/>
      <c r="CNT22" s="16"/>
      <c r="CNU22" s="16"/>
      <c r="CNV22" s="16"/>
      <c r="CNW22" s="16"/>
      <c r="CNX22" s="16"/>
      <c r="CNY22" s="16"/>
      <c r="CNZ22" s="16"/>
      <c r="COA22" s="16"/>
      <c r="COB22" s="16"/>
      <c r="COC22" s="16"/>
      <c r="COD22" s="16"/>
      <c r="COE22" s="16"/>
      <c r="COF22" s="16"/>
      <c r="COG22" s="16"/>
      <c r="COH22" s="16"/>
      <c r="COI22" s="16"/>
      <c r="COJ22" s="16"/>
      <c r="COK22" s="16"/>
      <c r="COL22" s="16"/>
      <c r="COM22" s="16"/>
      <c r="CON22" s="16"/>
      <c r="COO22" s="16"/>
      <c r="COP22" s="16"/>
      <c r="COQ22" s="16"/>
      <c r="COR22" s="16"/>
      <c r="COS22" s="16"/>
      <c r="COT22" s="16"/>
      <c r="COU22" s="16"/>
      <c r="COV22" s="16"/>
      <c r="COW22" s="16"/>
      <c r="COX22" s="16"/>
      <c r="COY22" s="16"/>
      <c r="COZ22" s="16"/>
      <c r="CPA22" s="16"/>
      <c r="CPB22" s="16"/>
      <c r="CPC22" s="16"/>
      <c r="CPD22" s="16"/>
      <c r="CPE22" s="16"/>
      <c r="CPF22" s="16"/>
      <c r="CPG22" s="16"/>
      <c r="CPH22" s="16"/>
      <c r="CPI22" s="16"/>
      <c r="CPJ22" s="16"/>
      <c r="CPK22" s="16"/>
      <c r="CPL22" s="16"/>
      <c r="CPM22" s="16"/>
      <c r="CPN22" s="16"/>
      <c r="CPO22" s="16"/>
      <c r="CPP22" s="16"/>
      <c r="CPQ22" s="16"/>
      <c r="CPR22" s="16"/>
      <c r="CPS22" s="16"/>
      <c r="CPT22" s="16"/>
      <c r="CPU22" s="16"/>
      <c r="CPV22" s="16"/>
      <c r="CPW22" s="16"/>
      <c r="CPX22" s="16"/>
      <c r="CPY22" s="16"/>
      <c r="CPZ22" s="16"/>
      <c r="CQA22" s="16"/>
      <c r="CQB22" s="16"/>
      <c r="CQC22" s="16"/>
      <c r="CQD22" s="16"/>
      <c r="CQE22" s="16"/>
      <c r="CQF22" s="16"/>
      <c r="CQG22" s="16"/>
      <c r="CQH22" s="16"/>
      <c r="CQI22" s="16"/>
      <c r="CQJ22" s="16"/>
      <c r="CQK22" s="16"/>
      <c r="CQL22" s="16"/>
      <c r="CQM22" s="16"/>
      <c r="CQN22" s="16"/>
      <c r="CQO22" s="16"/>
      <c r="CQP22" s="16"/>
      <c r="CQQ22" s="16"/>
      <c r="CQR22" s="16"/>
      <c r="CQS22" s="16"/>
      <c r="CQT22" s="16"/>
      <c r="CQU22" s="16"/>
      <c r="CQV22" s="16"/>
      <c r="CQW22" s="16"/>
      <c r="CQX22" s="16"/>
      <c r="CQY22" s="16"/>
      <c r="CQZ22" s="16"/>
      <c r="CRA22" s="16"/>
      <c r="CRB22" s="16"/>
      <c r="CRC22" s="16"/>
      <c r="CRD22" s="16"/>
      <c r="CRE22" s="16"/>
      <c r="CRF22" s="16"/>
      <c r="CRG22" s="16"/>
      <c r="CRH22" s="16"/>
      <c r="CRI22" s="16"/>
      <c r="CRJ22" s="16"/>
      <c r="CRK22" s="16"/>
      <c r="CRL22" s="16"/>
      <c r="CRM22" s="16"/>
      <c r="CRN22" s="16"/>
      <c r="CRO22" s="16"/>
      <c r="CRP22" s="16"/>
      <c r="CRQ22" s="16"/>
      <c r="CRR22" s="16"/>
      <c r="CRS22" s="16"/>
      <c r="CRT22" s="16"/>
      <c r="CRU22" s="16"/>
      <c r="CRV22" s="16"/>
      <c r="CRW22" s="16"/>
      <c r="CRX22" s="16"/>
      <c r="CRY22" s="16"/>
      <c r="CRZ22" s="16"/>
      <c r="CSA22" s="16"/>
      <c r="CSB22" s="16"/>
      <c r="CSC22" s="16"/>
      <c r="CSD22" s="16"/>
      <c r="CSE22" s="16"/>
      <c r="CSF22" s="16"/>
      <c r="CSG22" s="16"/>
      <c r="CSH22" s="16"/>
      <c r="CSI22" s="16"/>
      <c r="CSJ22" s="16"/>
      <c r="CSK22" s="16"/>
      <c r="CSL22" s="16"/>
      <c r="CSM22" s="16"/>
      <c r="CSN22" s="16"/>
      <c r="CSO22" s="16"/>
      <c r="CSP22" s="16"/>
      <c r="CSQ22" s="16"/>
      <c r="CSR22" s="16"/>
      <c r="CSS22" s="16"/>
      <c r="CST22" s="16"/>
      <c r="CSU22" s="16"/>
      <c r="CSV22" s="16"/>
      <c r="CSW22" s="16"/>
      <c r="CSX22" s="16"/>
      <c r="CSY22" s="16"/>
      <c r="CSZ22" s="16"/>
      <c r="CTA22" s="16"/>
      <c r="CTB22" s="16"/>
      <c r="CTC22" s="16"/>
      <c r="CTD22" s="16"/>
      <c r="CTE22" s="16"/>
      <c r="CTF22" s="16"/>
      <c r="CTG22" s="16"/>
      <c r="CTH22" s="16"/>
      <c r="CTI22" s="16"/>
      <c r="CTJ22" s="16"/>
      <c r="CTK22" s="16"/>
      <c r="CTL22" s="16"/>
      <c r="CTM22" s="16"/>
      <c r="CTN22" s="16"/>
      <c r="CTO22" s="16"/>
      <c r="CTP22" s="16"/>
      <c r="CTQ22" s="16"/>
      <c r="CTR22" s="16"/>
      <c r="CTS22" s="16"/>
      <c r="CTT22" s="16"/>
      <c r="CTU22" s="16"/>
      <c r="CTV22" s="16"/>
      <c r="CTW22" s="16"/>
      <c r="CTX22" s="16"/>
      <c r="CTY22" s="16"/>
      <c r="CTZ22" s="16"/>
      <c r="CUA22" s="16"/>
      <c r="CUB22" s="16"/>
      <c r="CUC22" s="16"/>
      <c r="CUD22" s="16"/>
      <c r="CUE22" s="16"/>
      <c r="CUF22" s="16"/>
      <c r="CUG22" s="16"/>
      <c r="CUH22" s="16"/>
      <c r="CUI22" s="16"/>
      <c r="CUJ22" s="16"/>
      <c r="CUK22" s="16"/>
      <c r="CUL22" s="16"/>
      <c r="CUM22" s="16"/>
      <c r="CUN22" s="16"/>
      <c r="CUO22" s="16"/>
      <c r="CUP22" s="16"/>
      <c r="CUQ22" s="16"/>
      <c r="CUR22" s="16"/>
      <c r="CUS22" s="16"/>
      <c r="CUT22" s="16"/>
      <c r="CUU22" s="16"/>
      <c r="CUV22" s="16"/>
      <c r="CUW22" s="16"/>
      <c r="CUX22" s="16"/>
      <c r="CUY22" s="16"/>
      <c r="CUZ22" s="16"/>
      <c r="CVA22" s="16"/>
      <c r="CVB22" s="16"/>
      <c r="CVC22" s="16"/>
      <c r="CVD22" s="16"/>
      <c r="CVE22" s="16"/>
      <c r="CVF22" s="16"/>
      <c r="CVG22" s="16"/>
      <c r="CVH22" s="16"/>
      <c r="CVI22" s="16"/>
      <c r="CVJ22" s="16"/>
      <c r="CVK22" s="16"/>
      <c r="CVL22" s="16"/>
      <c r="CVM22" s="16"/>
      <c r="CVN22" s="16"/>
      <c r="CVO22" s="16"/>
      <c r="CVP22" s="16"/>
      <c r="CVQ22" s="16"/>
      <c r="CVR22" s="16"/>
      <c r="CVS22" s="16"/>
      <c r="CVT22" s="16"/>
      <c r="CVU22" s="16"/>
      <c r="CVV22" s="16"/>
      <c r="CVW22" s="16"/>
      <c r="CVX22" s="16"/>
      <c r="CVY22" s="16"/>
      <c r="CVZ22" s="16"/>
      <c r="CWA22" s="16"/>
      <c r="CWB22" s="16"/>
      <c r="CWC22" s="16"/>
      <c r="CWD22" s="16"/>
      <c r="CWE22" s="16"/>
      <c r="CWF22" s="16"/>
      <c r="CWG22" s="16"/>
      <c r="CWH22" s="16"/>
      <c r="CWI22" s="16"/>
      <c r="CWJ22" s="16"/>
      <c r="CWK22" s="16"/>
      <c r="CWL22" s="16"/>
      <c r="CWM22" s="16"/>
      <c r="CWN22" s="16"/>
      <c r="CWO22" s="16"/>
      <c r="CWP22" s="16"/>
      <c r="CWQ22" s="16"/>
      <c r="CWR22" s="16"/>
      <c r="CWS22" s="16"/>
      <c r="CWT22" s="16"/>
      <c r="CWU22" s="16"/>
      <c r="CWV22" s="16"/>
      <c r="CWW22" s="16"/>
      <c r="CWX22" s="16"/>
      <c r="CWY22" s="16"/>
      <c r="CWZ22" s="16"/>
      <c r="CXA22" s="16"/>
      <c r="CXB22" s="16"/>
      <c r="CXC22" s="16"/>
      <c r="CXD22" s="16"/>
      <c r="CXE22" s="16"/>
      <c r="CXF22" s="16"/>
      <c r="CXG22" s="16"/>
      <c r="CXH22" s="16"/>
      <c r="CXI22" s="16"/>
      <c r="CXJ22" s="16"/>
      <c r="CXK22" s="16"/>
      <c r="CXL22" s="16"/>
      <c r="CXM22" s="16"/>
      <c r="CXN22" s="16"/>
      <c r="CXO22" s="16"/>
      <c r="CXP22" s="16"/>
      <c r="CXQ22" s="16"/>
      <c r="CXR22" s="16"/>
      <c r="CXS22" s="16"/>
      <c r="CXT22" s="16"/>
      <c r="CXU22" s="16"/>
      <c r="CXV22" s="16"/>
      <c r="CXW22" s="16"/>
      <c r="CXX22" s="16"/>
      <c r="CXY22" s="16"/>
      <c r="CXZ22" s="16"/>
      <c r="CYA22" s="16"/>
      <c r="CYB22" s="16"/>
      <c r="CYC22" s="16"/>
      <c r="CYD22" s="16"/>
      <c r="CYE22" s="16"/>
      <c r="CYF22" s="16"/>
      <c r="CYG22" s="16"/>
      <c r="CYH22" s="16"/>
      <c r="CYI22" s="16"/>
      <c r="CYJ22" s="16"/>
      <c r="CYK22" s="16"/>
      <c r="CYL22" s="16"/>
      <c r="CYM22" s="16"/>
      <c r="CYN22" s="16"/>
      <c r="CYO22" s="16"/>
      <c r="CYP22" s="16"/>
      <c r="CYQ22" s="16"/>
      <c r="CYR22" s="16"/>
      <c r="CYS22" s="16"/>
      <c r="CYT22" s="16"/>
      <c r="CYU22" s="16"/>
      <c r="CYV22" s="16"/>
      <c r="CYW22" s="16"/>
      <c r="CYX22" s="16"/>
      <c r="CYY22" s="16"/>
      <c r="CYZ22" s="16"/>
      <c r="CZA22" s="16"/>
      <c r="CZB22" s="16"/>
      <c r="CZC22" s="16"/>
      <c r="CZD22" s="16"/>
      <c r="CZE22" s="16"/>
      <c r="CZF22" s="16"/>
      <c r="CZG22" s="16"/>
      <c r="CZH22" s="16"/>
      <c r="CZI22" s="16"/>
      <c r="CZJ22" s="16"/>
      <c r="CZK22" s="16"/>
      <c r="CZL22" s="16"/>
      <c r="CZM22" s="16"/>
      <c r="CZN22" s="16"/>
      <c r="CZO22" s="16"/>
      <c r="CZP22" s="16"/>
      <c r="CZQ22" s="16"/>
      <c r="CZR22" s="16"/>
      <c r="CZS22" s="16"/>
      <c r="CZT22" s="16"/>
      <c r="CZU22" s="16"/>
      <c r="CZV22" s="16"/>
      <c r="CZW22" s="16"/>
      <c r="CZX22" s="16"/>
      <c r="CZY22" s="16"/>
      <c r="CZZ22" s="16"/>
      <c r="DAA22" s="16"/>
      <c r="DAB22" s="16"/>
      <c r="DAC22" s="16"/>
      <c r="DAD22" s="16"/>
      <c r="DAE22" s="16"/>
      <c r="DAF22" s="16"/>
      <c r="DAG22" s="16"/>
      <c r="DAH22" s="16"/>
      <c r="DAI22" s="16"/>
      <c r="DAJ22" s="16"/>
      <c r="DAK22" s="16"/>
      <c r="DAL22" s="16"/>
      <c r="DAM22" s="16"/>
      <c r="DAN22" s="16"/>
      <c r="DAO22" s="16"/>
      <c r="DAP22" s="16"/>
      <c r="DAQ22" s="16"/>
      <c r="DAR22" s="16"/>
      <c r="DAS22" s="16"/>
      <c r="DAT22" s="16"/>
      <c r="DAU22" s="16"/>
      <c r="DAV22" s="16"/>
      <c r="DAW22" s="16"/>
      <c r="DAX22" s="16"/>
      <c r="DAY22" s="16"/>
      <c r="DAZ22" s="16"/>
      <c r="DBA22" s="16"/>
      <c r="DBB22" s="16"/>
      <c r="DBC22" s="16"/>
      <c r="DBD22" s="16"/>
      <c r="DBE22" s="16"/>
      <c r="DBF22" s="16"/>
      <c r="DBG22" s="16"/>
      <c r="DBH22" s="16"/>
      <c r="DBI22" s="16"/>
      <c r="DBJ22" s="16"/>
      <c r="DBK22" s="16"/>
      <c r="DBL22" s="16"/>
      <c r="DBM22" s="16"/>
      <c r="DBN22" s="16"/>
      <c r="DBO22" s="16"/>
      <c r="DBP22" s="16"/>
      <c r="DBQ22" s="16"/>
      <c r="DBR22" s="16"/>
      <c r="DBS22" s="16"/>
      <c r="DBT22" s="16"/>
      <c r="DBU22" s="16"/>
      <c r="DBV22" s="16"/>
      <c r="DBW22" s="16"/>
      <c r="DBX22" s="16"/>
      <c r="DBY22" s="16"/>
      <c r="DBZ22" s="16"/>
      <c r="DCA22" s="16"/>
      <c r="DCB22" s="16"/>
      <c r="DCC22" s="16"/>
      <c r="DCD22" s="16"/>
      <c r="DCE22" s="16"/>
      <c r="DCF22" s="16"/>
      <c r="DCG22" s="16"/>
      <c r="DCH22" s="16"/>
      <c r="DCI22" s="16"/>
      <c r="DCJ22" s="16"/>
      <c r="DCK22" s="16"/>
      <c r="DCL22" s="16"/>
      <c r="DCM22" s="16"/>
      <c r="DCN22" s="16"/>
      <c r="DCO22" s="16"/>
      <c r="DCP22" s="16"/>
      <c r="DCQ22" s="16"/>
      <c r="DCR22" s="16"/>
      <c r="DCS22" s="16"/>
      <c r="DCT22" s="16"/>
      <c r="DCU22" s="16"/>
      <c r="DCV22" s="16"/>
      <c r="DCW22" s="16"/>
      <c r="DCX22" s="16"/>
      <c r="DCY22" s="16"/>
      <c r="DCZ22" s="16"/>
      <c r="DDA22" s="16"/>
      <c r="DDB22" s="16"/>
      <c r="DDC22" s="16"/>
      <c r="DDD22" s="16"/>
      <c r="DDE22" s="16"/>
      <c r="DDF22" s="16"/>
      <c r="DDG22" s="16"/>
      <c r="DDH22" s="16"/>
      <c r="DDI22" s="16"/>
      <c r="DDJ22" s="16"/>
      <c r="DDK22" s="16"/>
      <c r="DDL22" s="16"/>
      <c r="DDM22" s="16"/>
      <c r="DDN22" s="16"/>
      <c r="DDO22" s="16"/>
      <c r="DDP22" s="16"/>
      <c r="DDQ22" s="16"/>
      <c r="DDR22" s="16"/>
      <c r="DDS22" s="16"/>
      <c r="DDT22" s="16"/>
      <c r="DDU22" s="16"/>
      <c r="DDV22" s="16"/>
      <c r="DDW22" s="16"/>
      <c r="DDX22" s="16"/>
      <c r="DDY22" s="16"/>
      <c r="DDZ22" s="16"/>
      <c r="DEA22" s="16"/>
      <c r="DEB22" s="16"/>
      <c r="DEC22" s="16"/>
      <c r="DED22" s="16"/>
      <c r="DEE22" s="16"/>
      <c r="DEF22" s="16"/>
      <c r="DEG22" s="16"/>
      <c r="DEH22" s="16"/>
      <c r="DEI22" s="16"/>
      <c r="DEJ22" s="16"/>
      <c r="DEK22" s="16"/>
      <c r="DEL22" s="16"/>
      <c r="DEM22" s="16"/>
      <c r="DEN22" s="16"/>
      <c r="DEO22" s="16"/>
      <c r="DEP22" s="16"/>
      <c r="DEQ22" s="16"/>
      <c r="DER22" s="16"/>
      <c r="DES22" s="16"/>
      <c r="DET22" s="16"/>
      <c r="DEU22" s="16"/>
      <c r="DEV22" s="16"/>
      <c r="DEW22" s="16"/>
      <c r="DEX22" s="16"/>
      <c r="DEY22" s="16"/>
      <c r="DEZ22" s="16"/>
      <c r="DFA22" s="16"/>
      <c r="DFB22" s="16"/>
      <c r="DFC22" s="16"/>
      <c r="DFD22" s="16"/>
      <c r="DFE22" s="16"/>
      <c r="DFF22" s="16"/>
      <c r="DFG22" s="16"/>
      <c r="DFH22" s="16"/>
      <c r="DFI22" s="16"/>
      <c r="DFJ22" s="16"/>
      <c r="DFK22" s="16"/>
      <c r="DFL22" s="16"/>
      <c r="DFM22" s="16"/>
      <c r="DFN22" s="16"/>
      <c r="DFO22" s="16"/>
      <c r="DFP22" s="16"/>
      <c r="DFQ22" s="16"/>
      <c r="DFR22" s="16"/>
      <c r="DFS22" s="16"/>
      <c r="DFT22" s="16"/>
      <c r="DFU22" s="16"/>
      <c r="DFV22" s="16"/>
      <c r="DFW22" s="16"/>
      <c r="DFX22" s="16"/>
      <c r="DFY22" s="16"/>
      <c r="DFZ22" s="16"/>
      <c r="DGA22" s="16"/>
      <c r="DGB22" s="16"/>
      <c r="DGC22" s="16"/>
      <c r="DGD22" s="16"/>
      <c r="DGE22" s="16"/>
      <c r="DGF22" s="16"/>
      <c r="DGG22" s="16"/>
      <c r="DGH22" s="16"/>
      <c r="DGI22" s="16"/>
      <c r="DGJ22" s="16"/>
      <c r="DGK22" s="16"/>
      <c r="DGL22" s="16"/>
      <c r="DGM22" s="16"/>
      <c r="DGN22" s="16"/>
      <c r="DGO22" s="16"/>
      <c r="DGP22" s="16"/>
      <c r="DGQ22" s="16"/>
      <c r="DGR22" s="16"/>
      <c r="DGS22" s="16"/>
      <c r="DGT22" s="16"/>
      <c r="DGU22" s="16"/>
      <c r="DGV22" s="16"/>
      <c r="DGW22" s="16"/>
      <c r="DGX22" s="16"/>
      <c r="DGY22" s="16"/>
      <c r="DGZ22" s="16"/>
      <c r="DHA22" s="16"/>
      <c r="DHB22" s="16"/>
      <c r="DHC22" s="16"/>
      <c r="DHD22" s="16"/>
      <c r="DHE22" s="16"/>
      <c r="DHF22" s="16"/>
      <c r="DHG22" s="16"/>
      <c r="DHH22" s="16"/>
      <c r="DHI22" s="16"/>
      <c r="DHJ22" s="16"/>
      <c r="DHK22" s="16"/>
      <c r="DHL22" s="16"/>
      <c r="DHM22" s="16"/>
      <c r="DHN22" s="16"/>
      <c r="DHO22" s="16"/>
      <c r="DHP22" s="16"/>
      <c r="DHQ22" s="16"/>
      <c r="DHR22" s="16"/>
      <c r="DHS22" s="16"/>
      <c r="DHT22" s="16"/>
      <c r="DHU22" s="16"/>
      <c r="DHV22" s="16"/>
      <c r="DHW22" s="16"/>
      <c r="DHX22" s="16"/>
      <c r="DHY22" s="16"/>
      <c r="DHZ22" s="16"/>
      <c r="DIA22" s="16"/>
      <c r="DIB22" s="16"/>
      <c r="DIC22" s="16"/>
      <c r="DID22" s="16"/>
      <c r="DIE22" s="16"/>
      <c r="DIF22" s="16"/>
      <c r="DIG22" s="16"/>
      <c r="DIH22" s="16"/>
      <c r="DII22" s="16"/>
      <c r="DIJ22" s="16"/>
      <c r="DIK22" s="16"/>
      <c r="DIL22" s="16"/>
      <c r="DIM22" s="16"/>
      <c r="DIN22" s="16"/>
      <c r="DIO22" s="16"/>
      <c r="DIP22" s="16"/>
      <c r="DIQ22" s="16"/>
      <c r="DIR22" s="16"/>
      <c r="DIS22" s="16"/>
      <c r="DIT22" s="16"/>
      <c r="DIU22" s="16"/>
      <c r="DIV22" s="16"/>
      <c r="DIW22" s="16"/>
      <c r="DIX22" s="16"/>
      <c r="DIY22" s="16"/>
      <c r="DIZ22" s="16"/>
      <c r="DJA22" s="16"/>
      <c r="DJB22" s="16"/>
      <c r="DJC22" s="16"/>
      <c r="DJD22" s="16"/>
      <c r="DJE22" s="16"/>
      <c r="DJF22" s="16"/>
      <c r="DJG22" s="16"/>
      <c r="DJH22" s="16"/>
      <c r="DJI22" s="16"/>
      <c r="DJJ22" s="16"/>
      <c r="DJK22" s="16"/>
      <c r="DJL22" s="16"/>
      <c r="DJM22" s="16"/>
      <c r="DJN22" s="16"/>
      <c r="DJO22" s="16"/>
      <c r="DJP22" s="16"/>
      <c r="DJQ22" s="16"/>
      <c r="DJR22" s="16"/>
      <c r="DJS22" s="16"/>
      <c r="DJT22" s="16"/>
      <c r="DJU22" s="16"/>
      <c r="DJV22" s="16"/>
      <c r="DJW22" s="16"/>
      <c r="DJX22" s="16"/>
      <c r="DJY22" s="16"/>
      <c r="DJZ22" s="16"/>
      <c r="DKA22" s="16"/>
      <c r="DKB22" s="16"/>
      <c r="DKC22" s="16"/>
      <c r="DKD22" s="16"/>
      <c r="DKE22" s="16"/>
      <c r="DKF22" s="16"/>
      <c r="DKG22" s="16"/>
      <c r="DKH22" s="16"/>
      <c r="DKI22" s="16"/>
      <c r="DKJ22" s="16"/>
      <c r="DKK22" s="16"/>
      <c r="DKL22" s="16"/>
      <c r="DKM22" s="16"/>
      <c r="DKN22" s="16"/>
      <c r="DKO22" s="16"/>
      <c r="DKP22" s="16"/>
      <c r="DKQ22" s="16"/>
      <c r="DKR22" s="16"/>
      <c r="DKS22" s="16"/>
      <c r="DKT22" s="16"/>
      <c r="DKU22" s="16"/>
      <c r="DKV22" s="16"/>
      <c r="DKW22" s="16"/>
      <c r="DKX22" s="16"/>
      <c r="DKY22" s="16"/>
      <c r="DKZ22" s="16"/>
      <c r="DLA22" s="16"/>
      <c r="DLB22" s="16"/>
      <c r="DLC22" s="16"/>
      <c r="DLD22" s="16"/>
      <c r="DLE22" s="16"/>
      <c r="DLF22" s="16"/>
      <c r="DLG22" s="16"/>
      <c r="DLH22" s="16"/>
      <c r="DLI22" s="16"/>
      <c r="DLJ22" s="16"/>
      <c r="DLK22" s="16"/>
      <c r="DLL22" s="16"/>
      <c r="DLM22" s="16"/>
      <c r="DLN22" s="16"/>
      <c r="DLO22" s="16"/>
      <c r="DLP22" s="16"/>
      <c r="DLQ22" s="16"/>
      <c r="DLR22" s="16"/>
      <c r="DLS22" s="16"/>
      <c r="DLT22" s="16"/>
      <c r="DLU22" s="16"/>
      <c r="DLV22" s="16"/>
      <c r="DLW22" s="16"/>
      <c r="DLX22" s="16"/>
      <c r="DLY22" s="16"/>
      <c r="DLZ22" s="16"/>
      <c r="DMA22" s="16"/>
      <c r="DMB22" s="16"/>
      <c r="DMC22" s="16"/>
      <c r="DMD22" s="16"/>
      <c r="DME22" s="16"/>
      <c r="DMF22" s="16"/>
      <c r="DMG22" s="16"/>
      <c r="DMH22" s="16"/>
      <c r="DMI22" s="16"/>
      <c r="DMJ22" s="16"/>
      <c r="DMK22" s="16"/>
      <c r="DML22" s="16"/>
      <c r="DMM22" s="16"/>
      <c r="DMN22" s="16"/>
      <c r="DMO22" s="16"/>
      <c r="DMP22" s="16"/>
      <c r="DMQ22" s="16"/>
      <c r="DMR22" s="16"/>
      <c r="DMS22" s="16"/>
      <c r="DMT22" s="16"/>
      <c r="DMU22" s="16"/>
      <c r="DMV22" s="16"/>
      <c r="DMW22" s="16"/>
      <c r="DMX22" s="16"/>
      <c r="DMY22" s="16"/>
      <c r="DMZ22" s="16"/>
      <c r="DNA22" s="16"/>
      <c r="DNB22" s="16"/>
      <c r="DNC22" s="16"/>
      <c r="DND22" s="16"/>
      <c r="DNE22" s="16"/>
      <c r="DNF22" s="16"/>
      <c r="DNG22" s="16"/>
      <c r="DNH22" s="16"/>
      <c r="DNI22" s="16"/>
      <c r="DNJ22" s="16"/>
      <c r="DNK22" s="16"/>
      <c r="DNL22" s="16"/>
      <c r="DNM22" s="16"/>
      <c r="DNN22" s="16"/>
      <c r="DNO22" s="16"/>
      <c r="DNP22" s="16"/>
      <c r="DNQ22" s="16"/>
      <c r="DNR22" s="16"/>
      <c r="DNS22" s="16"/>
      <c r="DNT22" s="16"/>
      <c r="DNU22" s="16"/>
      <c r="DNV22" s="16"/>
      <c r="DNW22" s="16"/>
      <c r="DNX22" s="16"/>
      <c r="DNY22" s="16"/>
      <c r="DNZ22" s="16"/>
      <c r="DOA22" s="16"/>
      <c r="DOB22" s="16"/>
      <c r="DOC22" s="16"/>
      <c r="DOD22" s="16"/>
      <c r="DOE22" s="16"/>
      <c r="DOF22" s="16"/>
      <c r="DOG22" s="16"/>
      <c r="DOH22" s="16"/>
      <c r="DOI22" s="16"/>
      <c r="DOJ22" s="16"/>
      <c r="DOK22" s="16"/>
      <c r="DOL22" s="16"/>
      <c r="DOM22" s="16"/>
      <c r="DON22" s="16"/>
      <c r="DOO22" s="16"/>
      <c r="DOP22" s="16"/>
      <c r="DOQ22" s="16"/>
      <c r="DOR22" s="16"/>
      <c r="DOS22" s="16"/>
      <c r="DOT22" s="16"/>
      <c r="DOU22" s="16"/>
      <c r="DOV22" s="16"/>
      <c r="DOW22" s="16"/>
      <c r="DOX22" s="16"/>
      <c r="DOY22" s="16"/>
      <c r="DOZ22" s="16"/>
      <c r="DPA22" s="16"/>
      <c r="DPB22" s="16"/>
      <c r="DPC22" s="16"/>
      <c r="DPD22" s="16"/>
      <c r="DPE22" s="16"/>
      <c r="DPF22" s="16"/>
      <c r="DPG22" s="16"/>
      <c r="DPH22" s="16"/>
      <c r="DPI22" s="16"/>
      <c r="DPJ22" s="16"/>
      <c r="DPK22" s="16"/>
      <c r="DPL22" s="16"/>
      <c r="DPM22" s="16"/>
      <c r="DPN22" s="16"/>
      <c r="DPO22" s="16"/>
      <c r="DPP22" s="16"/>
      <c r="DPQ22" s="16"/>
      <c r="DPR22" s="16"/>
      <c r="DPS22" s="16"/>
      <c r="DPT22" s="16"/>
      <c r="DPU22" s="16"/>
      <c r="DPV22" s="16"/>
      <c r="DPW22" s="16"/>
      <c r="DPX22" s="16"/>
      <c r="DPY22" s="16"/>
      <c r="DPZ22" s="16"/>
      <c r="DQA22" s="16"/>
      <c r="DQB22" s="16"/>
      <c r="DQC22" s="16"/>
      <c r="DQD22" s="16"/>
      <c r="DQE22" s="16"/>
      <c r="DQF22" s="16"/>
      <c r="DQG22" s="16"/>
      <c r="DQH22" s="16"/>
      <c r="DQI22" s="16"/>
      <c r="DQJ22" s="16"/>
      <c r="DQK22" s="16"/>
      <c r="DQL22" s="16"/>
      <c r="DQM22" s="16"/>
      <c r="DQN22" s="16"/>
      <c r="DQO22" s="16"/>
      <c r="DQP22" s="16"/>
      <c r="DQQ22" s="16"/>
      <c r="DQR22" s="16"/>
      <c r="DQS22" s="16"/>
      <c r="DQT22" s="16"/>
      <c r="DQU22" s="16"/>
      <c r="DQV22" s="16"/>
      <c r="DQW22" s="16"/>
      <c r="DQX22" s="16"/>
      <c r="DQY22" s="16"/>
      <c r="DQZ22" s="16"/>
      <c r="DRA22" s="16"/>
      <c r="DRB22" s="16"/>
      <c r="DRC22" s="16"/>
      <c r="DRD22" s="16"/>
      <c r="DRE22" s="16"/>
      <c r="DRF22" s="16"/>
      <c r="DRG22" s="16"/>
      <c r="DRH22" s="16"/>
      <c r="DRI22" s="16"/>
      <c r="DRJ22" s="16"/>
      <c r="DRK22" s="16"/>
      <c r="DRL22" s="16"/>
      <c r="DRM22" s="16"/>
      <c r="DRN22" s="16"/>
      <c r="DRO22" s="16"/>
      <c r="DRP22" s="16"/>
      <c r="DRQ22" s="16"/>
      <c r="DRR22" s="16"/>
      <c r="DRS22" s="16"/>
      <c r="DRT22" s="16"/>
      <c r="DRU22" s="16"/>
      <c r="DRV22" s="16"/>
      <c r="DRW22" s="16"/>
      <c r="DRX22" s="16"/>
      <c r="DRY22" s="16"/>
      <c r="DRZ22" s="16"/>
      <c r="DSA22" s="16"/>
      <c r="DSB22" s="16"/>
      <c r="DSC22" s="16"/>
      <c r="DSD22" s="16"/>
      <c r="DSE22" s="16"/>
      <c r="DSF22" s="16"/>
      <c r="DSG22" s="16"/>
      <c r="DSH22" s="16"/>
      <c r="DSI22" s="16"/>
      <c r="DSJ22" s="16"/>
      <c r="DSK22" s="16"/>
      <c r="DSL22" s="16"/>
      <c r="DSM22" s="16"/>
      <c r="DSN22" s="16"/>
      <c r="DSO22" s="16"/>
      <c r="DSP22" s="16"/>
      <c r="DSQ22" s="16"/>
      <c r="DSR22" s="16"/>
      <c r="DSS22" s="16"/>
      <c r="DST22" s="16"/>
      <c r="DSU22" s="16"/>
      <c r="DSV22" s="16"/>
      <c r="DSW22" s="16"/>
      <c r="DSX22" s="16"/>
      <c r="DSY22" s="16"/>
      <c r="DSZ22" s="16"/>
      <c r="DTA22" s="16"/>
      <c r="DTB22" s="16"/>
      <c r="DTC22" s="16"/>
      <c r="DTD22" s="16"/>
      <c r="DTE22" s="16"/>
      <c r="DTF22" s="16"/>
      <c r="DTG22" s="16"/>
      <c r="DTH22" s="16"/>
      <c r="DTI22" s="16"/>
      <c r="DTJ22" s="16"/>
      <c r="DTK22" s="16"/>
      <c r="DTL22" s="16"/>
      <c r="DTM22" s="16"/>
      <c r="DTN22" s="16"/>
      <c r="DTO22" s="16"/>
      <c r="DTP22" s="16"/>
      <c r="DTQ22" s="16"/>
      <c r="DTR22" s="16"/>
      <c r="DTS22" s="16"/>
      <c r="DTT22" s="16"/>
      <c r="DTU22" s="16"/>
      <c r="DTV22" s="16"/>
      <c r="DTW22" s="16"/>
      <c r="DTX22" s="16"/>
      <c r="DTY22" s="16"/>
      <c r="DTZ22" s="16"/>
      <c r="DUA22" s="16"/>
      <c r="DUB22" s="16"/>
      <c r="DUC22" s="16"/>
      <c r="DUD22" s="16"/>
      <c r="DUE22" s="16"/>
      <c r="DUF22" s="16"/>
      <c r="DUG22" s="16"/>
      <c r="DUH22" s="16"/>
      <c r="DUI22" s="16"/>
      <c r="DUJ22" s="16"/>
      <c r="DUK22" s="16"/>
      <c r="DUL22" s="16"/>
      <c r="DUM22" s="16"/>
      <c r="DUN22" s="16"/>
      <c r="DUO22" s="16"/>
      <c r="DUP22" s="16"/>
      <c r="DUQ22" s="16"/>
      <c r="DUR22" s="16"/>
      <c r="DUS22" s="16"/>
      <c r="DUT22" s="16"/>
      <c r="DUU22" s="16"/>
      <c r="DUV22" s="16"/>
      <c r="DUW22" s="16"/>
      <c r="DUX22" s="16"/>
      <c r="DUY22" s="16"/>
      <c r="DUZ22" s="16"/>
      <c r="DVA22" s="16"/>
      <c r="DVB22" s="16"/>
      <c r="DVC22" s="16"/>
      <c r="DVD22" s="16"/>
      <c r="DVE22" s="16"/>
      <c r="DVF22" s="16"/>
      <c r="DVG22" s="16"/>
      <c r="DVH22" s="16"/>
      <c r="DVI22" s="16"/>
      <c r="DVJ22" s="16"/>
      <c r="DVK22" s="16"/>
      <c r="DVL22" s="16"/>
      <c r="DVM22" s="16"/>
      <c r="DVN22" s="16"/>
      <c r="DVO22" s="16"/>
      <c r="DVP22" s="16"/>
      <c r="DVQ22" s="16"/>
      <c r="DVR22" s="16"/>
      <c r="DVS22" s="16"/>
      <c r="DVT22" s="16"/>
      <c r="DVU22" s="16"/>
      <c r="DVV22" s="16"/>
      <c r="DVW22" s="16"/>
      <c r="DVX22" s="16"/>
      <c r="DVY22" s="16"/>
      <c r="DVZ22" s="16"/>
      <c r="DWA22" s="16"/>
      <c r="DWB22" s="16"/>
      <c r="DWC22" s="16"/>
      <c r="DWD22" s="16"/>
      <c r="DWE22" s="16"/>
      <c r="DWF22" s="16"/>
      <c r="DWG22" s="16"/>
      <c r="DWH22" s="16"/>
      <c r="DWI22" s="16"/>
      <c r="DWJ22" s="16"/>
      <c r="DWK22" s="16"/>
      <c r="DWL22" s="16"/>
      <c r="DWM22" s="16"/>
      <c r="DWN22" s="16"/>
      <c r="DWO22" s="16"/>
      <c r="DWP22" s="16"/>
      <c r="DWQ22" s="16"/>
      <c r="DWR22" s="16"/>
      <c r="DWS22" s="16"/>
      <c r="DWT22" s="16"/>
      <c r="DWU22" s="16"/>
      <c r="DWV22" s="16"/>
      <c r="DWW22" s="16"/>
      <c r="DWX22" s="16"/>
      <c r="DWY22" s="16"/>
      <c r="DWZ22" s="16"/>
      <c r="DXA22" s="16"/>
      <c r="DXB22" s="16"/>
      <c r="DXC22" s="16"/>
      <c r="DXD22" s="16"/>
      <c r="DXE22" s="16"/>
      <c r="DXF22" s="16"/>
      <c r="DXG22" s="16"/>
      <c r="DXH22" s="16"/>
      <c r="DXI22" s="16"/>
      <c r="DXJ22" s="16"/>
      <c r="DXK22" s="16"/>
      <c r="DXL22" s="16"/>
      <c r="DXM22" s="16"/>
      <c r="DXN22" s="16"/>
      <c r="DXO22" s="16"/>
      <c r="DXP22" s="16"/>
      <c r="DXQ22" s="16"/>
      <c r="DXR22" s="16"/>
      <c r="DXS22" s="16"/>
      <c r="DXT22" s="16"/>
      <c r="DXU22" s="16"/>
      <c r="DXV22" s="16"/>
      <c r="DXW22" s="16"/>
      <c r="DXX22" s="16"/>
      <c r="DXY22" s="16"/>
      <c r="DXZ22" s="16"/>
      <c r="DYA22" s="16"/>
      <c r="DYB22" s="16"/>
      <c r="DYC22" s="16"/>
      <c r="DYD22" s="16"/>
      <c r="DYE22" s="16"/>
      <c r="DYF22" s="16"/>
      <c r="DYG22" s="16"/>
      <c r="DYH22" s="16"/>
      <c r="DYI22" s="16"/>
      <c r="DYJ22" s="16"/>
      <c r="DYK22" s="16"/>
      <c r="DYL22" s="16"/>
      <c r="DYM22" s="16"/>
      <c r="DYN22" s="16"/>
      <c r="DYO22" s="16"/>
      <c r="DYP22" s="16"/>
      <c r="DYQ22" s="16"/>
      <c r="DYR22" s="16"/>
      <c r="DYS22" s="16"/>
      <c r="DYT22" s="16"/>
      <c r="DYU22" s="16"/>
      <c r="DYV22" s="16"/>
      <c r="DYW22" s="16"/>
      <c r="DYX22" s="16"/>
      <c r="DYY22" s="16"/>
      <c r="DYZ22" s="16"/>
      <c r="DZA22" s="16"/>
      <c r="DZB22" s="16"/>
      <c r="DZC22" s="16"/>
      <c r="DZD22" s="16"/>
      <c r="DZE22" s="16"/>
      <c r="DZF22" s="16"/>
      <c r="DZG22" s="16"/>
      <c r="DZH22" s="16"/>
      <c r="DZI22" s="16"/>
      <c r="DZJ22" s="16"/>
      <c r="DZK22" s="16"/>
      <c r="DZL22" s="16"/>
      <c r="DZM22" s="16"/>
      <c r="DZN22" s="16"/>
      <c r="DZO22" s="16"/>
      <c r="DZP22" s="16"/>
      <c r="DZQ22" s="16"/>
      <c r="DZR22" s="16"/>
      <c r="DZS22" s="16"/>
      <c r="DZT22" s="16"/>
      <c r="DZU22" s="16"/>
      <c r="DZV22" s="16"/>
      <c r="DZW22" s="16"/>
      <c r="DZX22" s="16"/>
      <c r="DZY22" s="16"/>
      <c r="DZZ22" s="16"/>
      <c r="EAA22" s="16"/>
      <c r="EAB22" s="16"/>
      <c r="EAC22" s="16"/>
      <c r="EAD22" s="16"/>
      <c r="EAE22" s="16"/>
      <c r="EAF22" s="16"/>
      <c r="EAG22" s="16"/>
      <c r="EAH22" s="16"/>
      <c r="EAI22" s="16"/>
      <c r="EAJ22" s="16"/>
      <c r="EAK22" s="16"/>
      <c r="EAL22" s="16"/>
      <c r="EAM22" s="16"/>
      <c r="EAN22" s="16"/>
      <c r="EAO22" s="16"/>
      <c r="EAP22" s="16"/>
      <c r="EAQ22" s="16"/>
      <c r="EAR22" s="16"/>
      <c r="EAS22" s="16"/>
      <c r="EAT22" s="16"/>
      <c r="EAU22" s="16"/>
      <c r="EAV22" s="16"/>
      <c r="EAW22" s="16"/>
      <c r="EAX22" s="16"/>
      <c r="EAY22" s="16"/>
      <c r="EAZ22" s="16"/>
      <c r="EBA22" s="16"/>
      <c r="EBB22" s="16"/>
      <c r="EBC22" s="16"/>
      <c r="EBD22" s="16"/>
      <c r="EBE22" s="16"/>
      <c r="EBF22" s="16"/>
      <c r="EBG22" s="16"/>
      <c r="EBH22" s="16"/>
      <c r="EBI22" s="16"/>
      <c r="EBJ22" s="16"/>
      <c r="EBK22" s="16"/>
      <c r="EBL22" s="16"/>
      <c r="EBM22" s="16"/>
      <c r="EBN22" s="16"/>
      <c r="EBO22" s="16"/>
      <c r="EBP22" s="16"/>
      <c r="EBQ22" s="16"/>
      <c r="EBR22" s="16"/>
      <c r="EBS22" s="16"/>
      <c r="EBT22" s="16"/>
      <c r="EBU22" s="16"/>
      <c r="EBV22" s="16"/>
      <c r="EBW22" s="16"/>
      <c r="EBX22" s="16"/>
      <c r="EBY22" s="16"/>
      <c r="EBZ22" s="16"/>
      <c r="ECA22" s="16"/>
      <c r="ECB22" s="16"/>
      <c r="ECC22" s="16"/>
      <c r="ECD22" s="16"/>
      <c r="ECE22" s="16"/>
      <c r="ECF22" s="16"/>
      <c r="ECG22" s="16"/>
      <c r="ECH22" s="16"/>
      <c r="ECI22" s="16"/>
      <c r="ECJ22" s="16"/>
      <c r="ECK22" s="16"/>
      <c r="ECL22" s="16"/>
      <c r="ECM22" s="16"/>
      <c r="ECN22" s="16"/>
      <c r="ECO22" s="16"/>
      <c r="ECP22" s="16"/>
      <c r="ECQ22" s="16"/>
      <c r="ECR22" s="16"/>
      <c r="ECS22" s="16"/>
      <c r="ECT22" s="16"/>
      <c r="ECU22" s="16"/>
      <c r="ECV22" s="16"/>
      <c r="ECW22" s="16"/>
      <c r="ECX22" s="16"/>
      <c r="ECY22" s="16"/>
      <c r="ECZ22" s="16"/>
      <c r="EDA22" s="16"/>
      <c r="EDB22" s="16"/>
      <c r="EDC22" s="16"/>
      <c r="EDD22" s="16"/>
      <c r="EDE22" s="16"/>
      <c r="EDF22" s="16"/>
      <c r="EDG22" s="16"/>
      <c r="EDH22" s="16"/>
      <c r="EDI22" s="16"/>
      <c r="EDJ22" s="16"/>
      <c r="EDK22" s="16"/>
      <c r="EDL22" s="16"/>
      <c r="EDM22" s="16"/>
      <c r="EDN22" s="16"/>
      <c r="EDO22" s="16"/>
      <c r="EDP22" s="16"/>
      <c r="EDQ22" s="16"/>
      <c r="EDR22" s="16"/>
      <c r="EDS22" s="16"/>
      <c r="EDT22" s="16"/>
      <c r="EDU22" s="16"/>
      <c r="EDV22" s="16"/>
      <c r="EDW22" s="16"/>
      <c r="EDX22" s="16"/>
      <c r="EDY22" s="16"/>
      <c r="EDZ22" s="16"/>
      <c r="EEA22" s="16"/>
      <c r="EEB22" s="16"/>
      <c r="EEC22" s="16"/>
      <c r="EED22" s="16"/>
      <c r="EEE22" s="16"/>
      <c r="EEF22" s="16"/>
      <c r="EEG22" s="16"/>
      <c r="EEH22" s="16"/>
      <c r="EEI22" s="16"/>
      <c r="EEJ22" s="16"/>
      <c r="EEK22" s="16"/>
      <c r="EEL22" s="16"/>
      <c r="EEM22" s="16"/>
      <c r="EEN22" s="16"/>
      <c r="EEO22" s="16"/>
      <c r="EEP22" s="16"/>
      <c r="EEQ22" s="16"/>
      <c r="EER22" s="16"/>
      <c r="EES22" s="16"/>
      <c r="EET22" s="16"/>
      <c r="EEU22" s="16"/>
      <c r="EEV22" s="16"/>
      <c r="EEW22" s="16"/>
      <c r="EEX22" s="16"/>
      <c r="EEY22" s="16"/>
      <c r="EEZ22" s="16"/>
      <c r="EFA22" s="16"/>
      <c r="EFB22" s="16"/>
      <c r="EFC22" s="16"/>
      <c r="EFD22" s="16"/>
      <c r="EFE22" s="16"/>
      <c r="EFF22" s="16"/>
      <c r="EFG22" s="16"/>
      <c r="EFH22" s="16"/>
      <c r="EFI22" s="16"/>
      <c r="EFJ22" s="16"/>
      <c r="EFK22" s="16"/>
      <c r="EFL22" s="16"/>
      <c r="EFM22" s="16"/>
      <c r="EFN22" s="16"/>
      <c r="EFO22" s="16"/>
      <c r="EFP22" s="16"/>
      <c r="EFQ22" s="16"/>
      <c r="EFR22" s="16"/>
      <c r="EFS22" s="16"/>
      <c r="EFT22" s="16"/>
      <c r="EFU22" s="16"/>
      <c r="EFV22" s="16"/>
      <c r="EFW22" s="16"/>
      <c r="EFX22" s="16"/>
      <c r="EFY22" s="16"/>
      <c r="EFZ22" s="16"/>
      <c r="EGA22" s="16"/>
      <c r="EGB22" s="16"/>
      <c r="EGC22" s="16"/>
      <c r="EGD22" s="16"/>
      <c r="EGE22" s="16"/>
      <c r="EGF22" s="16"/>
      <c r="EGG22" s="16"/>
      <c r="EGH22" s="16"/>
      <c r="EGI22" s="16"/>
      <c r="EGJ22" s="16"/>
      <c r="EGK22" s="16"/>
      <c r="EGL22" s="16"/>
      <c r="EGM22" s="16"/>
      <c r="EGN22" s="16"/>
      <c r="EGO22" s="16"/>
      <c r="EGP22" s="16"/>
      <c r="EGQ22" s="16"/>
      <c r="EGR22" s="16"/>
      <c r="EGS22" s="16"/>
      <c r="EGT22" s="16"/>
      <c r="EGU22" s="16"/>
      <c r="EGV22" s="16"/>
      <c r="EGW22" s="16"/>
      <c r="EGX22" s="16"/>
      <c r="EGY22" s="16"/>
      <c r="EGZ22" s="16"/>
      <c r="EHA22" s="16"/>
      <c r="EHB22" s="16"/>
      <c r="EHC22" s="16"/>
      <c r="EHD22" s="16"/>
      <c r="EHE22" s="16"/>
      <c r="EHF22" s="16"/>
      <c r="EHG22" s="16"/>
      <c r="EHH22" s="16"/>
      <c r="EHI22" s="16"/>
      <c r="EHJ22" s="16"/>
      <c r="EHK22" s="16"/>
      <c r="EHL22" s="16"/>
      <c r="EHM22" s="16"/>
      <c r="EHN22" s="16"/>
      <c r="EHO22" s="16"/>
      <c r="EHP22" s="16"/>
      <c r="EHQ22" s="16"/>
      <c r="EHR22" s="16"/>
      <c r="EHS22" s="16"/>
      <c r="EHT22" s="16"/>
      <c r="EHU22" s="16"/>
      <c r="EHV22" s="16"/>
      <c r="EHW22" s="16"/>
      <c r="EHX22" s="16"/>
      <c r="EHY22" s="16"/>
      <c r="EHZ22" s="16"/>
      <c r="EIA22" s="16"/>
      <c r="EIB22" s="16"/>
      <c r="EIC22" s="16"/>
      <c r="EID22" s="16"/>
      <c r="EIE22" s="16"/>
      <c r="EIF22" s="16"/>
      <c r="EIG22" s="16"/>
      <c r="EIH22" s="16"/>
      <c r="EII22" s="16"/>
      <c r="EIJ22" s="16"/>
      <c r="EIK22" s="16"/>
      <c r="EIL22" s="16"/>
      <c r="EIM22" s="16"/>
      <c r="EIN22" s="16"/>
      <c r="EIO22" s="16"/>
      <c r="EIP22" s="16"/>
      <c r="EIQ22" s="16"/>
      <c r="EIR22" s="16"/>
      <c r="EIS22" s="16"/>
      <c r="EIT22" s="16"/>
      <c r="EIU22" s="16"/>
      <c r="EIV22" s="16"/>
      <c r="EIW22" s="16"/>
      <c r="EIX22" s="16"/>
      <c r="EIY22" s="16"/>
      <c r="EIZ22" s="16"/>
      <c r="EJA22" s="16"/>
      <c r="EJB22" s="16"/>
      <c r="EJC22" s="16"/>
      <c r="EJD22" s="16"/>
      <c r="EJE22" s="16"/>
      <c r="EJF22" s="16"/>
      <c r="EJG22" s="16"/>
      <c r="EJH22" s="16"/>
      <c r="EJI22" s="16"/>
      <c r="EJJ22" s="16"/>
      <c r="EJK22" s="16"/>
      <c r="EJL22" s="16"/>
      <c r="EJM22" s="16"/>
      <c r="EJN22" s="16"/>
      <c r="EJO22" s="16"/>
      <c r="EJP22" s="16"/>
      <c r="EJQ22" s="16"/>
      <c r="EJR22" s="16"/>
      <c r="EJS22" s="16"/>
      <c r="EJT22" s="16"/>
      <c r="EJU22" s="16"/>
      <c r="EJV22" s="16"/>
      <c r="EJW22" s="16"/>
      <c r="EJX22" s="16"/>
      <c r="EJY22" s="16"/>
      <c r="EJZ22" s="16"/>
      <c r="EKA22" s="16"/>
      <c r="EKB22" s="16"/>
      <c r="EKC22" s="16"/>
      <c r="EKD22" s="16"/>
      <c r="EKE22" s="16"/>
      <c r="EKF22" s="16"/>
      <c r="EKG22" s="16"/>
      <c r="EKH22" s="16"/>
      <c r="EKI22" s="16"/>
      <c r="EKJ22" s="16"/>
      <c r="EKK22" s="16"/>
      <c r="EKL22" s="16"/>
      <c r="EKM22" s="16"/>
      <c r="EKN22" s="16"/>
      <c r="EKO22" s="16"/>
      <c r="EKP22" s="16"/>
      <c r="EKQ22" s="16"/>
      <c r="EKR22" s="16"/>
      <c r="EKS22" s="16"/>
      <c r="EKT22" s="16"/>
      <c r="EKU22" s="16"/>
      <c r="EKV22" s="16"/>
      <c r="EKW22" s="16"/>
      <c r="EKX22" s="16"/>
      <c r="EKY22" s="16"/>
      <c r="EKZ22" s="16"/>
      <c r="ELA22" s="16"/>
      <c r="ELB22" s="16"/>
      <c r="ELC22" s="16"/>
      <c r="ELD22" s="16"/>
      <c r="ELE22" s="16"/>
      <c r="ELF22" s="16"/>
      <c r="ELG22" s="16"/>
      <c r="ELH22" s="16"/>
      <c r="ELI22" s="16"/>
      <c r="ELJ22" s="16"/>
      <c r="ELK22" s="16"/>
      <c r="ELL22" s="16"/>
      <c r="ELM22" s="16"/>
      <c r="ELN22" s="16"/>
      <c r="ELO22" s="16"/>
      <c r="ELP22" s="16"/>
      <c r="ELQ22" s="16"/>
      <c r="ELR22" s="16"/>
      <c r="ELS22" s="16"/>
      <c r="ELT22" s="16"/>
      <c r="ELU22" s="16"/>
      <c r="ELV22" s="16"/>
      <c r="ELW22" s="16"/>
      <c r="ELX22" s="16"/>
      <c r="ELY22" s="16"/>
      <c r="ELZ22" s="16"/>
      <c r="EMA22" s="16"/>
      <c r="EMB22" s="16"/>
      <c r="EMC22" s="16"/>
      <c r="EMD22" s="16"/>
      <c r="EME22" s="16"/>
      <c r="EMF22" s="16"/>
      <c r="EMG22" s="16"/>
      <c r="EMH22" s="16"/>
      <c r="EMI22" s="16"/>
      <c r="EMJ22" s="16"/>
      <c r="EMK22" s="16"/>
      <c r="EML22" s="16"/>
      <c r="EMM22" s="16"/>
      <c r="EMN22" s="16"/>
      <c r="EMO22" s="16"/>
      <c r="EMP22" s="16"/>
      <c r="EMQ22" s="16"/>
      <c r="EMR22" s="16"/>
      <c r="EMS22" s="16"/>
      <c r="EMT22" s="16"/>
      <c r="EMU22" s="16"/>
      <c r="EMV22" s="16"/>
      <c r="EMW22" s="16"/>
      <c r="EMX22" s="16"/>
      <c r="EMY22" s="16"/>
      <c r="EMZ22" s="16"/>
      <c r="ENA22" s="16"/>
      <c r="ENB22" s="16"/>
      <c r="ENC22" s="16"/>
      <c r="END22" s="16"/>
      <c r="ENE22" s="16"/>
      <c r="ENF22" s="16"/>
      <c r="ENG22" s="16"/>
      <c r="ENH22" s="16"/>
      <c r="ENI22" s="16"/>
      <c r="ENJ22" s="16"/>
      <c r="ENK22" s="16"/>
      <c r="ENL22" s="16"/>
      <c r="ENM22" s="16"/>
      <c r="ENN22" s="16"/>
      <c r="ENO22" s="16"/>
      <c r="ENP22" s="16"/>
      <c r="ENQ22" s="16"/>
      <c r="ENR22" s="16"/>
      <c r="ENS22" s="16"/>
      <c r="ENT22" s="16"/>
      <c r="ENU22" s="16"/>
      <c r="ENV22" s="16"/>
      <c r="ENW22" s="16"/>
      <c r="ENX22" s="16"/>
      <c r="ENY22" s="16"/>
      <c r="ENZ22" s="16"/>
      <c r="EOA22" s="16"/>
      <c r="EOB22" s="16"/>
      <c r="EOC22" s="16"/>
      <c r="EOD22" s="16"/>
      <c r="EOE22" s="16"/>
      <c r="EOF22" s="16"/>
      <c r="EOG22" s="16"/>
      <c r="EOH22" s="16"/>
      <c r="EOI22" s="16"/>
      <c r="EOJ22" s="16"/>
      <c r="EOK22" s="16"/>
      <c r="EOL22" s="16"/>
      <c r="EOM22" s="16"/>
      <c r="EON22" s="16"/>
      <c r="EOO22" s="16"/>
      <c r="EOP22" s="16"/>
      <c r="EOQ22" s="16"/>
      <c r="EOR22" s="16"/>
      <c r="EOS22" s="16"/>
      <c r="EOT22" s="16"/>
      <c r="EOU22" s="16"/>
      <c r="EOV22" s="16"/>
      <c r="EOW22" s="16"/>
      <c r="EOX22" s="16"/>
      <c r="EOY22" s="16"/>
      <c r="EOZ22" s="16"/>
      <c r="EPA22" s="16"/>
      <c r="EPB22" s="16"/>
      <c r="EPC22" s="16"/>
      <c r="EPD22" s="16"/>
      <c r="EPE22" s="16"/>
      <c r="EPF22" s="16"/>
      <c r="EPG22" s="16"/>
      <c r="EPH22" s="16"/>
      <c r="EPI22" s="16"/>
      <c r="EPJ22" s="16"/>
      <c r="EPK22" s="16"/>
      <c r="EPL22" s="16"/>
      <c r="EPM22" s="16"/>
      <c r="EPN22" s="16"/>
      <c r="EPO22" s="16"/>
      <c r="EPP22" s="16"/>
      <c r="EPQ22" s="16"/>
      <c r="EPR22" s="16"/>
      <c r="EPS22" s="16"/>
      <c r="EPT22" s="16"/>
      <c r="EPU22" s="16"/>
      <c r="EPV22" s="16"/>
      <c r="EPW22" s="16"/>
      <c r="EPX22" s="16"/>
      <c r="EPY22" s="16"/>
      <c r="EPZ22" s="16"/>
      <c r="EQA22" s="16"/>
      <c r="EQB22" s="16"/>
      <c r="EQC22" s="16"/>
      <c r="EQD22" s="16"/>
      <c r="EQE22" s="16"/>
      <c r="EQF22" s="16"/>
      <c r="EQG22" s="16"/>
      <c r="EQH22" s="16"/>
      <c r="EQI22" s="16"/>
      <c r="EQJ22" s="16"/>
      <c r="EQK22" s="16"/>
      <c r="EQL22" s="16"/>
      <c r="EQM22" s="16"/>
      <c r="EQN22" s="16"/>
      <c r="EQO22" s="16"/>
      <c r="EQP22" s="16"/>
      <c r="EQQ22" s="16"/>
      <c r="EQR22" s="16"/>
      <c r="EQS22" s="16"/>
      <c r="EQT22" s="16"/>
      <c r="EQU22" s="16"/>
      <c r="EQV22" s="16"/>
      <c r="EQW22" s="16"/>
      <c r="EQX22" s="16"/>
      <c r="EQY22" s="16"/>
      <c r="EQZ22" s="16"/>
      <c r="ERA22" s="16"/>
      <c r="ERB22" s="16"/>
      <c r="ERC22" s="16"/>
      <c r="ERD22" s="16"/>
      <c r="ERE22" s="16"/>
      <c r="ERF22" s="16"/>
      <c r="ERG22" s="16"/>
      <c r="ERH22" s="16"/>
      <c r="ERI22" s="16"/>
      <c r="ERJ22" s="16"/>
      <c r="ERK22" s="16"/>
      <c r="ERL22" s="16"/>
      <c r="ERM22" s="16"/>
      <c r="ERN22" s="16"/>
      <c r="ERO22" s="16"/>
      <c r="ERP22" s="16"/>
      <c r="ERQ22" s="16"/>
      <c r="ERR22" s="16"/>
      <c r="ERS22" s="16"/>
      <c r="ERT22" s="16"/>
      <c r="ERU22" s="16"/>
      <c r="ERV22" s="16"/>
      <c r="ERW22" s="16"/>
      <c r="ERX22" s="16"/>
      <c r="ERY22" s="16"/>
      <c r="ERZ22" s="16"/>
      <c r="ESA22" s="16"/>
      <c r="ESB22" s="16"/>
      <c r="ESC22" s="16"/>
      <c r="ESD22" s="16"/>
      <c r="ESE22" s="16"/>
      <c r="ESF22" s="16"/>
      <c r="ESG22" s="16"/>
      <c r="ESH22" s="16"/>
      <c r="ESI22" s="16"/>
      <c r="ESJ22" s="16"/>
      <c r="ESK22" s="16"/>
      <c r="ESL22" s="16"/>
      <c r="ESM22" s="16"/>
      <c r="ESN22" s="16"/>
      <c r="ESO22" s="16"/>
      <c r="ESP22" s="16"/>
      <c r="ESQ22" s="16"/>
      <c r="ESR22" s="16"/>
      <c r="ESS22" s="16"/>
      <c r="EST22" s="16"/>
      <c r="ESU22" s="16"/>
      <c r="ESV22" s="16"/>
      <c r="ESW22" s="16"/>
      <c r="ESX22" s="16"/>
      <c r="ESY22" s="16"/>
      <c r="ESZ22" s="16"/>
      <c r="ETA22" s="16"/>
      <c r="ETB22" s="16"/>
      <c r="ETC22" s="16"/>
      <c r="ETD22" s="16"/>
      <c r="ETE22" s="16"/>
      <c r="ETF22" s="16"/>
      <c r="ETG22" s="16"/>
      <c r="ETH22" s="16"/>
      <c r="ETI22" s="16"/>
      <c r="ETJ22" s="16"/>
      <c r="ETK22" s="16"/>
      <c r="ETL22" s="16"/>
      <c r="ETM22" s="16"/>
      <c r="ETN22" s="16"/>
      <c r="ETO22" s="16"/>
      <c r="ETP22" s="16"/>
      <c r="ETQ22" s="16"/>
      <c r="ETR22" s="16"/>
      <c r="ETS22" s="16"/>
      <c r="ETT22" s="16"/>
      <c r="ETU22" s="16"/>
      <c r="ETV22" s="16"/>
      <c r="ETW22" s="16"/>
      <c r="ETX22" s="16"/>
      <c r="ETY22" s="16"/>
      <c r="ETZ22" s="16"/>
      <c r="EUA22" s="16"/>
      <c r="EUB22" s="16"/>
      <c r="EUC22" s="16"/>
      <c r="EUD22" s="16"/>
      <c r="EUE22" s="16"/>
      <c r="EUF22" s="16"/>
      <c r="EUG22" s="16"/>
      <c r="EUH22" s="16"/>
      <c r="EUI22" s="16"/>
      <c r="EUJ22" s="16"/>
      <c r="EUK22" s="16"/>
      <c r="EUL22" s="16"/>
      <c r="EUM22" s="16"/>
      <c r="EUN22" s="16"/>
      <c r="EUO22" s="16"/>
      <c r="EUP22" s="16"/>
      <c r="EUQ22" s="16"/>
      <c r="EUR22" s="16"/>
      <c r="EUS22" s="16"/>
      <c r="EUT22" s="16"/>
      <c r="EUU22" s="16"/>
      <c r="EUV22" s="16"/>
      <c r="EUW22" s="16"/>
      <c r="EUX22" s="16"/>
      <c r="EUY22" s="16"/>
      <c r="EUZ22" s="16"/>
      <c r="EVA22" s="16"/>
      <c r="EVB22" s="16"/>
      <c r="EVC22" s="16"/>
      <c r="EVD22" s="16"/>
      <c r="EVE22" s="16"/>
      <c r="EVF22" s="16"/>
      <c r="EVG22" s="16"/>
      <c r="EVH22" s="16"/>
      <c r="EVI22" s="16"/>
      <c r="EVJ22" s="16"/>
      <c r="EVK22" s="16"/>
      <c r="EVL22" s="16"/>
      <c r="EVM22" s="16"/>
      <c r="EVN22" s="16"/>
      <c r="EVO22" s="16"/>
      <c r="EVP22" s="16"/>
      <c r="EVQ22" s="16"/>
      <c r="EVR22" s="16"/>
      <c r="EVS22" s="16"/>
      <c r="EVT22" s="16"/>
      <c r="EVU22" s="16"/>
      <c r="EVV22" s="16"/>
      <c r="EVW22" s="16"/>
      <c r="EVX22" s="16"/>
      <c r="EVY22" s="16"/>
      <c r="EVZ22" s="16"/>
      <c r="EWA22" s="16"/>
      <c r="EWB22" s="16"/>
      <c r="EWC22" s="16"/>
      <c r="EWD22" s="16"/>
      <c r="EWE22" s="16"/>
      <c r="EWF22" s="16"/>
      <c r="EWG22" s="16"/>
      <c r="EWH22" s="16"/>
      <c r="EWI22" s="16"/>
      <c r="EWJ22" s="16"/>
      <c r="EWK22" s="16"/>
      <c r="EWL22" s="16"/>
      <c r="EWM22" s="16"/>
      <c r="EWN22" s="16"/>
      <c r="EWO22" s="16"/>
      <c r="EWP22" s="16"/>
      <c r="EWQ22" s="16"/>
      <c r="EWR22" s="16"/>
      <c r="EWS22" s="16"/>
      <c r="EWT22" s="16"/>
      <c r="EWU22" s="16"/>
      <c r="EWV22" s="16"/>
      <c r="EWW22" s="16"/>
      <c r="EWX22" s="16"/>
      <c r="EWY22" s="16"/>
      <c r="EWZ22" s="16"/>
      <c r="EXA22" s="16"/>
      <c r="EXB22" s="16"/>
      <c r="EXC22" s="16"/>
      <c r="EXD22" s="16"/>
      <c r="EXE22" s="16"/>
      <c r="EXF22" s="16"/>
      <c r="EXG22" s="16"/>
      <c r="EXH22" s="16"/>
      <c r="EXI22" s="16"/>
      <c r="EXJ22" s="16"/>
      <c r="EXK22" s="16"/>
      <c r="EXL22" s="16"/>
      <c r="EXM22" s="16"/>
      <c r="EXN22" s="16"/>
      <c r="EXO22" s="16"/>
      <c r="EXP22" s="16"/>
      <c r="EXQ22" s="16"/>
      <c r="EXR22" s="16"/>
      <c r="EXS22" s="16"/>
      <c r="EXT22" s="16"/>
      <c r="EXU22" s="16"/>
      <c r="EXV22" s="16"/>
      <c r="EXW22" s="16"/>
      <c r="EXX22" s="16"/>
      <c r="EXY22" s="16"/>
      <c r="EXZ22" s="16"/>
      <c r="EYA22" s="16"/>
      <c r="EYB22" s="16"/>
      <c r="EYC22" s="16"/>
      <c r="EYD22" s="16"/>
      <c r="EYE22" s="16"/>
      <c r="EYF22" s="16"/>
      <c r="EYG22" s="16"/>
      <c r="EYH22" s="16"/>
      <c r="EYI22" s="16"/>
      <c r="EYJ22" s="16"/>
      <c r="EYK22" s="16"/>
      <c r="EYL22" s="16"/>
      <c r="EYM22" s="16"/>
      <c r="EYN22" s="16"/>
      <c r="EYO22" s="16"/>
      <c r="EYP22" s="16"/>
      <c r="EYQ22" s="16"/>
      <c r="EYR22" s="16"/>
      <c r="EYS22" s="16"/>
      <c r="EYT22" s="16"/>
      <c r="EYU22" s="16"/>
      <c r="EYV22" s="16"/>
      <c r="EYW22" s="16"/>
      <c r="EYX22" s="16"/>
      <c r="EYY22" s="16"/>
      <c r="EYZ22" s="16"/>
      <c r="EZA22" s="16"/>
      <c r="EZB22" s="16"/>
      <c r="EZC22" s="16"/>
      <c r="EZD22" s="16"/>
      <c r="EZE22" s="16"/>
      <c r="EZF22" s="16"/>
      <c r="EZG22" s="16"/>
      <c r="EZH22" s="16"/>
      <c r="EZI22" s="16"/>
      <c r="EZJ22" s="16"/>
      <c r="EZK22" s="16"/>
      <c r="EZL22" s="16"/>
      <c r="EZM22" s="16"/>
      <c r="EZN22" s="16"/>
      <c r="EZO22" s="16"/>
      <c r="EZP22" s="16"/>
      <c r="EZQ22" s="16"/>
      <c r="EZR22" s="16"/>
      <c r="EZS22" s="16"/>
      <c r="EZT22" s="16"/>
      <c r="EZU22" s="16"/>
      <c r="EZV22" s="16"/>
      <c r="EZW22" s="16"/>
      <c r="EZX22" s="16"/>
      <c r="EZY22" s="16"/>
      <c r="EZZ22" s="16"/>
      <c r="FAA22" s="16"/>
      <c r="FAB22" s="16"/>
      <c r="FAC22" s="16"/>
      <c r="FAD22" s="16"/>
      <c r="FAE22" s="16"/>
      <c r="FAF22" s="16"/>
      <c r="FAG22" s="16"/>
      <c r="FAH22" s="16"/>
      <c r="FAI22" s="16"/>
      <c r="FAJ22" s="16"/>
      <c r="FAK22" s="16"/>
      <c r="FAL22" s="16"/>
      <c r="FAM22" s="16"/>
      <c r="FAN22" s="16"/>
      <c r="FAO22" s="16"/>
      <c r="FAP22" s="16"/>
      <c r="FAQ22" s="16"/>
      <c r="FAR22" s="16"/>
      <c r="FAS22" s="16"/>
      <c r="FAT22" s="16"/>
      <c r="FAU22" s="16"/>
      <c r="FAV22" s="16"/>
      <c r="FAW22" s="16"/>
      <c r="FAX22" s="16"/>
      <c r="FAY22" s="16"/>
      <c r="FAZ22" s="16"/>
      <c r="FBA22" s="16"/>
      <c r="FBB22" s="16"/>
      <c r="FBC22" s="16"/>
      <c r="FBD22" s="16"/>
      <c r="FBE22" s="16"/>
      <c r="FBF22" s="16"/>
      <c r="FBG22" s="16"/>
      <c r="FBH22" s="16"/>
      <c r="FBI22" s="16"/>
      <c r="FBJ22" s="16"/>
      <c r="FBK22" s="16"/>
      <c r="FBL22" s="16"/>
      <c r="FBM22" s="16"/>
      <c r="FBN22" s="16"/>
      <c r="FBO22" s="16"/>
      <c r="FBP22" s="16"/>
      <c r="FBQ22" s="16"/>
      <c r="FBR22" s="16"/>
      <c r="FBS22" s="16"/>
      <c r="FBT22" s="16"/>
      <c r="FBU22" s="16"/>
      <c r="FBV22" s="16"/>
      <c r="FBW22" s="16"/>
      <c r="FBX22" s="16"/>
    </row>
    <row r="23" spans="1:4132" x14ac:dyDescent="0.4">
      <c r="A23" s="9" t="s">
        <v>5</v>
      </c>
      <c r="B23" s="29">
        <f>AVERAGE(B2:B21)</f>
        <v>16.600000000000001</v>
      </c>
      <c r="C23" s="66">
        <f>C22/B25</f>
        <v>0.26579387158664119</v>
      </c>
      <c r="D23" s="23"/>
      <c r="E23" s="11"/>
      <c r="F23" s="12"/>
      <c r="G23" s="12"/>
      <c r="H23" s="44"/>
      <c r="I23" s="30">
        <f>I22-1</f>
        <v>0.23569277108433728</v>
      </c>
      <c r="J23" s="32">
        <f>J22/(((G22)-1)*100)</f>
        <v>0.47685478757133792</v>
      </c>
      <c r="K23" s="50">
        <f>AVERAGE(K2:K20)</f>
        <v>10</v>
      </c>
      <c r="L23" s="28">
        <f>AVERAGE(L2:L20)</f>
        <v>0.99999999999999978</v>
      </c>
      <c r="M23" s="32">
        <f>M22/H22</f>
        <v>0.4930881420418517</v>
      </c>
      <c r="N23" s="52">
        <f>AVERAGE(N2:N20)</f>
        <v>10</v>
      </c>
      <c r="O23" s="29">
        <f>AVERAGE(O2:O20)</f>
        <v>1</v>
      </c>
      <c r="P23" s="32">
        <f>P22/H22</f>
        <v>0.46062143310082426</v>
      </c>
      <c r="Q23" s="20"/>
      <c r="R23" s="10"/>
    </row>
    <row r="24" spans="1:4132" s="3" customFormat="1" x14ac:dyDescent="0.4">
      <c r="A24" s="9" t="s">
        <v>34</v>
      </c>
      <c r="B24" s="29">
        <f>_xlfn.STDEV.S(B2:B21)</f>
        <v>13.835119309777907</v>
      </c>
      <c r="C24" s="24"/>
      <c r="D24" s="24"/>
      <c r="E24" s="24"/>
      <c r="F24" s="24"/>
      <c r="G24" s="24"/>
      <c r="H24" s="24"/>
      <c r="I24" s="31"/>
      <c r="J24" s="58">
        <f>J22/H22</f>
        <v>0.47685478757133803</v>
      </c>
      <c r="K24" s="59"/>
      <c r="L24" s="59"/>
      <c r="M24" s="58">
        <f>M23*19/20</f>
        <v>0.46843373493975909</v>
      </c>
      <c r="N24" s="60"/>
      <c r="O24" s="60"/>
      <c r="P24" s="58">
        <f>P23*19/20</f>
        <v>0.43759036144578306</v>
      </c>
      <c r="Q24" s="20"/>
      <c r="R24" s="10"/>
      <c r="S24" s="1"/>
      <c r="T24" s="1"/>
      <c r="U24" s="1"/>
      <c r="V24" s="1"/>
      <c r="W24" s="1"/>
      <c r="X24" s="1"/>
      <c r="Y24" s="1"/>
      <c r="AB24" s="1"/>
      <c r="AC24" s="1"/>
      <c r="AF24" s="1"/>
    </row>
    <row r="25" spans="1:4132" ht="21.6" thickBot="1" x14ac:dyDescent="0.45">
      <c r="A25" s="10"/>
      <c r="B25" s="29">
        <f>20*((B24)^3)</f>
        <v>52963.74937452664</v>
      </c>
      <c r="C25" s="10"/>
      <c r="D25" s="10"/>
      <c r="E25" s="10"/>
      <c r="F25" s="10"/>
      <c r="G25" s="10"/>
      <c r="H25" s="10"/>
      <c r="I25" s="10"/>
      <c r="J25" s="58">
        <f>J24*19/20</f>
        <v>0.45301204819277113</v>
      </c>
      <c r="K25" s="10"/>
      <c r="L25" s="10"/>
      <c r="M25" s="10"/>
      <c r="N25" s="10"/>
      <c r="O25" s="10"/>
      <c r="P25" s="10"/>
      <c r="Q25" s="10"/>
      <c r="R25" s="10"/>
      <c r="S25" s="3"/>
      <c r="T25" s="3"/>
      <c r="U25" s="3"/>
      <c r="V25" s="3"/>
      <c r="W25" s="3"/>
      <c r="X25" s="3"/>
    </row>
    <row r="26" spans="1:4132" ht="21.6" thickBot="1" x14ac:dyDescent="0.4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77" t="s">
        <v>38</v>
      </c>
      <c r="M26" s="10"/>
      <c r="N26" s="10"/>
      <c r="O26" s="10"/>
      <c r="P26" s="10"/>
      <c r="Q26" s="10"/>
      <c r="R26" s="10"/>
    </row>
    <row r="27" spans="1:4132" x14ac:dyDescent="0.4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78">
        <f>1-((1/M24)*P24)</f>
        <v>6.5843621399177321E-2</v>
      </c>
      <c r="M27" s="60"/>
      <c r="N27" s="10"/>
      <c r="O27" s="73" t="s">
        <v>36</v>
      </c>
      <c r="P27" s="74">
        <f>(20/19)*1.5*(M24-P24)</f>
        <v>4.8700063411541109E-2</v>
      </c>
      <c r="Q27" s="10"/>
      <c r="R27" s="10"/>
    </row>
    <row r="28" spans="1:4132" ht="21.6" thickBot="1" x14ac:dyDescent="0.4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78">
        <f>((1/P24)*M24)-1</f>
        <v>7.0484581497797683E-2</v>
      </c>
      <c r="M28" s="10"/>
      <c r="N28" s="10"/>
      <c r="O28" s="72" t="s">
        <v>37</v>
      </c>
      <c r="P28" s="75">
        <f>B22*P27</f>
        <v>16.168421052631647</v>
      </c>
      <c r="Q28" s="10"/>
      <c r="R28" s="10"/>
    </row>
    <row r="29" spans="1:4132" ht="21.6" thickBot="1" x14ac:dyDescent="0.4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79">
        <f>(L27+L28)/1.5</f>
        <v>9.088546859798334E-2</v>
      </c>
      <c r="M29" s="10"/>
      <c r="N29" s="10"/>
      <c r="O29" s="10"/>
      <c r="P29" s="10"/>
      <c r="Q29" s="10"/>
      <c r="R29" s="10"/>
    </row>
    <row r="30" spans="1:4132" x14ac:dyDescent="0.4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50" spans="1:25" x14ac:dyDescent="0.4">
      <c r="A50"/>
      <c r="B50" s="7"/>
      <c r="C50" s="7"/>
      <c r="D50" s="7"/>
      <c r="E50" s="7"/>
      <c r="F50" s="7"/>
      <c r="G50" s="7"/>
      <c r="H50" s="7"/>
      <c r="I50" s="7"/>
      <c r="J50"/>
      <c r="K50"/>
      <c r="L50"/>
      <c r="M50"/>
      <c r="N50"/>
      <c r="O50"/>
      <c r="P50"/>
      <c r="Q50"/>
    </row>
    <row r="51" spans="1:25" x14ac:dyDescent="0.4">
      <c r="A51"/>
      <c r="B51" s="7"/>
      <c r="C51" s="7"/>
      <c r="D51" s="7"/>
      <c r="E51" s="7"/>
      <c r="F51" s="7"/>
      <c r="G51" s="7"/>
      <c r="H51" s="7"/>
      <c r="I51" s="7"/>
      <c r="J51"/>
      <c r="K51"/>
      <c r="L51"/>
      <c r="M51"/>
      <c r="N51"/>
      <c r="O51"/>
      <c r="P51"/>
      <c r="Q51"/>
    </row>
    <row r="52" spans="1:25" x14ac:dyDescent="0.4">
      <c r="A52"/>
      <c r="B52" s="7"/>
      <c r="C52" s="7"/>
      <c r="D52" s="7"/>
      <c r="E52" s="7"/>
      <c r="F52" s="7"/>
      <c r="G52" s="7"/>
      <c r="H52" s="7"/>
      <c r="I52" s="7"/>
      <c r="J52"/>
      <c r="K52"/>
      <c r="L52"/>
      <c r="M52"/>
      <c r="N52"/>
      <c r="O52"/>
      <c r="P52"/>
      <c r="Q52"/>
    </row>
    <row r="53" spans="1:25" s="5" customFormat="1" x14ac:dyDescent="0.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25" x14ac:dyDescent="0.4">
      <c r="A54"/>
      <c r="B54" s="7"/>
      <c r="C54" s="7"/>
      <c r="D54" s="7"/>
      <c r="E54" s="7"/>
      <c r="F54" s="7"/>
      <c r="G54" s="7"/>
      <c r="H54" s="7"/>
      <c r="I54" s="7"/>
      <c r="J54"/>
      <c r="K54"/>
      <c r="L54"/>
      <c r="M54"/>
      <c r="N54"/>
      <c r="O54"/>
      <c r="P54"/>
      <c r="Q54"/>
    </row>
    <row r="55" spans="1:25" customFormat="1" x14ac:dyDescent="0.4">
      <c r="B55" s="7"/>
      <c r="C55" s="7"/>
      <c r="D55" s="7"/>
      <c r="E55" s="7"/>
      <c r="F55" s="7"/>
      <c r="G55" s="7"/>
      <c r="H55" s="7"/>
      <c r="I55" s="7"/>
      <c r="R55" s="1"/>
      <c r="S55" s="1"/>
      <c r="T55" s="1"/>
      <c r="U55" s="1"/>
      <c r="V55" s="1"/>
      <c r="W55" s="1"/>
      <c r="X55" s="1"/>
      <c r="Y55" s="1"/>
    </row>
    <row r="56" spans="1:25" customFormat="1" ht="14.4" x14ac:dyDescent="0.3">
      <c r="B56" s="7"/>
      <c r="C56" s="7"/>
      <c r="D56" s="7"/>
      <c r="E56" s="7"/>
      <c r="F56" s="7"/>
      <c r="G56" s="7"/>
      <c r="H56" s="7"/>
      <c r="I56" s="7"/>
    </row>
    <row r="57" spans="1:25" customFormat="1" ht="14.4" x14ac:dyDescent="0.3">
      <c r="B57" s="7"/>
      <c r="C57" s="7"/>
      <c r="D57" s="7"/>
      <c r="E57" s="7"/>
      <c r="F57" s="7"/>
      <c r="G57" s="7"/>
      <c r="H57" s="7"/>
      <c r="I57" s="7"/>
    </row>
    <row r="58" spans="1:25" x14ac:dyDescent="0.4">
      <c r="A58"/>
      <c r="B58" s="7"/>
      <c r="C58" s="7"/>
      <c r="D58" s="7"/>
      <c r="E58" s="7"/>
      <c r="F58" s="7"/>
      <c r="G58" s="7"/>
      <c r="H58" s="7"/>
      <c r="I58" s="7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</sheetData>
  <conditionalFormatting sqref="Q1:Q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Q55">
    <cfRule type="colorScale" priority="87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Q55">
    <cfRule type="colorScale" priority="87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Q55">
    <cfRule type="colorScale" priority="872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293">
      <colorScale>
        <cfvo type="min"/>
        <cfvo type="max"/>
        <color rgb="FFFFEF9C"/>
        <color rgb="FF63BE7B"/>
      </colorScale>
    </cfRule>
  </conditionalFormatting>
  <conditionalFormatting sqref="A52:Q55">
    <cfRule type="colorScale" priority="87296">
      <colorScale>
        <cfvo type="min"/>
        <cfvo type="max"/>
        <color rgb="FFF8696B"/>
        <color rgb="FFFCFCFF"/>
      </colorScale>
    </cfRule>
  </conditionalFormatting>
  <conditionalFormatting sqref="A52:Q55">
    <cfRule type="colorScale" priority="872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n5</vt:lpstr>
      <vt:lpstr>n6</vt:lpstr>
      <vt:lpstr>n10</vt:lpstr>
      <vt:lpstr>n20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Schlemmer</dc:creator>
  <cp:lastModifiedBy>Mario Schlemmer</cp:lastModifiedBy>
  <cp:lastPrinted>2020-11-03T03:46:20Z</cp:lastPrinted>
  <dcterms:created xsi:type="dcterms:W3CDTF">2020-02-17T07:04:57Z</dcterms:created>
  <dcterms:modified xsi:type="dcterms:W3CDTF">2022-03-23T03:47:50Z</dcterms:modified>
</cp:coreProperties>
</file>