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esktop\"/>
    </mc:Choice>
  </mc:AlternateContent>
  <xr:revisionPtr revIDLastSave="0" documentId="8_{31C7FA90-42F9-45A5-AA01-15DCE8E5AE57}" xr6:coauthVersionLast="47" xr6:coauthVersionMax="47" xr10:uidLastSave="{00000000-0000-0000-0000-000000000000}"/>
  <bookViews>
    <workbookView xWindow="-120" yWindow="-120" windowWidth="20730" windowHeight="11160" tabRatio="879" xr2:uid="{E843BE7E-D890-467B-94CB-D117C04286D1}"/>
  </bookViews>
  <sheets>
    <sheet name="N10" sheetId="61" r:id="rId1"/>
    <sheet name="N12" sheetId="64" r:id="rId2"/>
    <sheet name="N15" sheetId="6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64" l="1"/>
  <c r="F22" i="64"/>
  <c r="F21" i="64"/>
  <c r="D21" i="64"/>
  <c r="G23" i="65"/>
  <c r="F25" i="65"/>
  <c r="F24" i="65"/>
  <c r="D24" i="65"/>
  <c r="J17" i="65"/>
  <c r="L17" i="65"/>
  <c r="D17" i="65"/>
  <c r="D18" i="65" s="1"/>
  <c r="F14" i="65"/>
  <c r="F15" i="65"/>
  <c r="F16" i="65"/>
  <c r="B14" i="65"/>
  <c r="B15" i="65" s="1"/>
  <c r="B16" i="65" s="1"/>
  <c r="D23" i="65"/>
  <c r="F23" i="65" s="1"/>
  <c r="F13" i="65"/>
  <c r="F12" i="65"/>
  <c r="F11" i="65"/>
  <c r="F10" i="65"/>
  <c r="F9" i="65"/>
  <c r="F8" i="65"/>
  <c r="F7" i="65"/>
  <c r="F6" i="65"/>
  <c r="F5" i="65"/>
  <c r="F4" i="65"/>
  <c r="F3" i="65"/>
  <c r="B3" i="65"/>
  <c r="B4" i="65" s="1"/>
  <c r="B5" i="65" s="1"/>
  <c r="B6" i="65" s="1"/>
  <c r="B7" i="65" s="1"/>
  <c r="B8" i="65" s="1"/>
  <c r="B9" i="65" s="1"/>
  <c r="B10" i="65" s="1"/>
  <c r="B11" i="65" s="1"/>
  <c r="B12" i="65" s="1"/>
  <c r="B13" i="65" s="1"/>
  <c r="F2" i="65"/>
  <c r="L4" i="64"/>
  <c r="L5" i="64"/>
  <c r="L6" i="64"/>
  <c r="L7" i="64"/>
  <c r="L14" i="64" s="1"/>
  <c r="L8" i="64"/>
  <c r="L9" i="64"/>
  <c r="L10" i="64"/>
  <c r="L11" i="64"/>
  <c r="L12" i="64"/>
  <c r="L13" i="64"/>
  <c r="L3" i="64"/>
  <c r="K4" i="64"/>
  <c r="K5" i="64"/>
  <c r="K6" i="64"/>
  <c r="K7" i="64"/>
  <c r="K8" i="64"/>
  <c r="K9" i="64"/>
  <c r="K10" i="64"/>
  <c r="K11" i="64"/>
  <c r="K12" i="64"/>
  <c r="K13" i="64"/>
  <c r="K3" i="64"/>
  <c r="F12" i="64"/>
  <c r="F13" i="64"/>
  <c r="D15" i="64"/>
  <c r="D14" i="64"/>
  <c r="B12" i="64"/>
  <c r="B13" i="64" s="1"/>
  <c r="D20" i="64"/>
  <c r="F20" i="64" s="1"/>
  <c r="J14" i="64"/>
  <c r="F11" i="64"/>
  <c r="F10" i="64"/>
  <c r="F9" i="64"/>
  <c r="F8" i="64"/>
  <c r="F7" i="64"/>
  <c r="F6" i="64"/>
  <c r="F5" i="64"/>
  <c r="F4" i="64"/>
  <c r="F3" i="64"/>
  <c r="B3" i="64"/>
  <c r="B4" i="64" s="1"/>
  <c r="B5" i="64" s="1"/>
  <c r="B6" i="64" s="1"/>
  <c r="B7" i="64" s="1"/>
  <c r="B8" i="64" s="1"/>
  <c r="B9" i="64" s="1"/>
  <c r="B10" i="64" s="1"/>
  <c r="B11" i="64" s="1"/>
  <c r="F2" i="64"/>
  <c r="D18" i="61"/>
  <c r="F18" i="61" s="1"/>
  <c r="J12" i="61"/>
  <c r="B3" i="61"/>
  <c r="B4" i="61" s="1"/>
  <c r="B5" i="61" s="1"/>
  <c r="B6" i="61" s="1"/>
  <c r="B7" i="61" s="1"/>
  <c r="B8" i="61" s="1"/>
  <c r="B9" i="61" s="1"/>
  <c r="B10" i="61" s="1"/>
  <c r="B11" i="61" s="1"/>
  <c r="F3" i="61"/>
  <c r="F4" i="61"/>
  <c r="F5" i="61"/>
  <c r="F6" i="61"/>
  <c r="F7" i="61"/>
  <c r="F8" i="61"/>
  <c r="F9" i="61"/>
  <c r="F10" i="61"/>
  <c r="F11" i="61"/>
  <c r="F2" i="61"/>
  <c r="F14" i="64" l="1"/>
  <c r="L7" i="65"/>
  <c r="L11" i="65"/>
  <c r="K5" i="65"/>
  <c r="K13" i="65"/>
  <c r="L8" i="65"/>
  <c r="L12" i="65"/>
  <c r="L16" i="65"/>
  <c r="K6" i="65"/>
  <c r="K10" i="65"/>
  <c r="K14" i="65"/>
  <c r="L3" i="65"/>
  <c r="K11" i="65"/>
  <c r="L9" i="65"/>
  <c r="L13" i="65"/>
  <c r="K7" i="65"/>
  <c r="K15" i="65"/>
  <c r="L5" i="65"/>
  <c r="L10" i="65"/>
  <c r="L14" i="65"/>
  <c r="K4" i="65"/>
  <c r="K8" i="65"/>
  <c r="K12" i="65"/>
  <c r="K16" i="65"/>
  <c r="L6" i="65"/>
  <c r="L15" i="65"/>
  <c r="K9" i="65"/>
  <c r="K3" i="65"/>
  <c r="L4" i="65"/>
  <c r="F17" i="65"/>
  <c r="K14" i="64"/>
  <c r="G18" i="61"/>
  <c r="F12" i="61"/>
  <c r="K17" i="65" l="1"/>
  <c r="I20" i="64"/>
  <c r="D12" i="61"/>
  <c r="D13" i="61" s="1"/>
  <c r="I23" i="65" l="1"/>
  <c r="K4" i="61"/>
  <c r="K8" i="61"/>
  <c r="L4" i="61"/>
  <c r="L8" i="61"/>
  <c r="L3" i="61"/>
  <c r="K5" i="61"/>
  <c r="K9" i="61"/>
  <c r="L5" i="61"/>
  <c r="L9" i="61"/>
  <c r="K3" i="61"/>
  <c r="K6" i="61"/>
  <c r="K10" i="61"/>
  <c r="L6" i="61"/>
  <c r="L10" i="61"/>
  <c r="K7" i="61"/>
  <c r="K11" i="61"/>
  <c r="L7" i="61"/>
  <c r="L11" i="61"/>
  <c r="L12" i="61" l="1"/>
  <c r="K12" i="61"/>
  <c r="I18" i="61" l="1"/>
</calcChain>
</file>

<file path=xl/sharedStrings.xml><?xml version="1.0" encoding="utf-8"?>
<sst xmlns="http://schemas.openxmlformats.org/spreadsheetml/2006/main" count="48" uniqueCount="18">
  <si>
    <t>Mean</t>
  </si>
  <si>
    <t>Sum</t>
  </si>
  <si>
    <t>n</t>
  </si>
  <si>
    <t>empTrend</t>
  </si>
  <si>
    <t>correction factor</t>
  </si>
  <si>
    <t>cfactor mal x</t>
  </si>
  <si>
    <t>cSpearman</t>
  </si>
  <si>
    <t>maxN</t>
  </si>
  <si>
    <t>SpearmanNew</t>
  </si>
  <si>
    <t>Spearman old</t>
  </si>
  <si>
    <t>tied values</t>
  </si>
  <si>
    <t>sets</t>
  </si>
  <si>
    <t>term</t>
  </si>
  <si>
    <t>Spearman</t>
  </si>
  <si>
    <t>D</t>
  </si>
  <si>
    <t>Max</t>
  </si>
  <si>
    <t>ordered series</t>
  </si>
  <si>
    <t>ordering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</si>
</sst>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"/>
    <numFmt numFmtId="165" formatCode="0.000"/>
    <numFmt numFmtId="166" formatCode="0.00000"/>
    <numFmt numFmtId="167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</cellStyleXfs>
  <cellXfs count="22">
    <xf numFmtId="0" fontId="0" fillId="0" borderId="0" xfId="0"/>
    <xf numFmtId="0" fontId="2" fillId="5" borderId="1" xfId="2" applyFont="1" applyFill="1" applyBorder="1" applyAlignment="1">
      <alignment horizontal="center"/>
    </xf>
    <xf numFmtId="0" fontId="5" fillId="0" borderId="0" xfId="0" applyFont="1"/>
    <xf numFmtId="2" fontId="1" fillId="2" borderId="1" xfId="1" applyNumberFormat="1" applyFont="1" applyAlignment="1">
      <alignment horizontal="center"/>
    </xf>
    <xf numFmtId="165" fontId="1" fillId="2" borderId="1" xfId="1" applyNumberFormat="1" applyFont="1" applyAlignment="1">
      <alignment horizontal="center"/>
    </xf>
    <xf numFmtId="0" fontId="5" fillId="3" borderId="0" xfId="0" applyFont="1" applyFill="1"/>
    <xf numFmtId="2" fontId="5" fillId="0" borderId="0" xfId="0" applyNumberFormat="1" applyFont="1"/>
    <xf numFmtId="0" fontId="2" fillId="5" borderId="0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/>
    </xf>
    <xf numFmtId="165" fontId="2" fillId="5" borderId="1" xfId="2" applyNumberFormat="1" applyFont="1" applyFill="1" applyBorder="1" applyAlignment="1">
      <alignment horizontal="center"/>
    </xf>
    <xf numFmtId="166" fontId="4" fillId="5" borderId="1" xfId="2" applyNumberFormat="1" applyFont="1" applyFill="1" applyBorder="1" applyAlignment="1">
      <alignment horizontal="center"/>
    </xf>
    <xf numFmtId="164" fontId="3" fillId="6" borderId="1" xfId="1" applyNumberFormat="1" applyFont="1" applyFill="1" applyAlignment="1">
      <alignment horizontal="center"/>
    </xf>
    <xf numFmtId="167" fontId="1" fillId="2" borderId="1" xfId="1" applyNumberFormat="1" applyFont="1" applyAlignment="1">
      <alignment horizontal="center"/>
    </xf>
    <xf numFmtId="2" fontId="4" fillId="5" borderId="1" xfId="2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1" fontId="2" fillId="5" borderId="1" xfId="2" applyNumberFormat="1" applyFont="1" applyFill="1" applyBorder="1" applyAlignment="1">
      <alignment horizontal="center"/>
    </xf>
    <xf numFmtId="165" fontId="4" fillId="5" borderId="1" xfId="2" applyNumberFormat="1" applyFont="1" applyFill="1" applyBorder="1" applyAlignment="1">
      <alignment horizontal="center"/>
    </xf>
    <xf numFmtId="166" fontId="1" fillId="2" borderId="1" xfId="1" applyNumberFormat="1" applyFont="1" applyAlignment="1">
      <alignment horizontal="center"/>
    </xf>
    <xf numFmtId="0" fontId="2" fillId="7" borderId="1" xfId="2" applyFont="1" applyFill="1" applyBorder="1" applyAlignment="1">
      <alignment horizontal="center"/>
    </xf>
    <xf numFmtId="1" fontId="4" fillId="5" borderId="1" xfId="2" applyNumberFormat="1" applyFont="1" applyFill="1" applyBorder="1" applyAlignment="1">
      <alignment horizontal="center"/>
    </xf>
    <xf numFmtId="0" fontId="2" fillId="8" borderId="1" xfId="2" applyFont="1" applyFill="1" applyBorder="1" applyAlignment="1">
      <alignment horizontal="center"/>
    </xf>
  </cellXfs>
  <cellStyles count="3"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B140-FC4E-47CC-A163-4502A87EF7AA}">
  <dimension ref="A1:BBL23"/>
  <sheetViews>
    <sheetView tabSelected="1" zoomScale="106" zoomScaleNormal="106" workbookViewId="0">
      <pane ySplit="1" topLeftCell="A2" activePane="bottomLeft" state="frozen"/>
      <selection activeCell="E1" sqref="E1"/>
      <selection pane="bottomLeft" activeCell="P8" sqref="P8"/>
    </sheetView>
  </sheetViews>
  <sheetFormatPr defaultColWidth="11.42578125" defaultRowHeight="15" x14ac:dyDescent="0.25"/>
  <cols>
    <col min="1" max="2" width="3.140625" style="2" bestFit="1" customWidth="1"/>
    <col min="3" max="3" width="14.42578125" style="2" bestFit="1" customWidth="1"/>
    <col min="4" max="4" width="14" style="2" bestFit="1" customWidth="1"/>
    <col min="5" max="5" width="5.85546875" style="2" bestFit="1" customWidth="1"/>
    <col min="6" max="6" width="13.28515625" style="2" bestFit="1" customWidth="1"/>
    <col min="7" max="7" width="10.28515625" style="2" bestFit="1" customWidth="1"/>
    <col min="8" max="8" width="11.7109375" style="2" bestFit="1" customWidth="1"/>
    <col min="9" max="9" width="14.5703125" style="2" bestFit="1" customWidth="1"/>
    <col min="10" max="10" width="14" style="2" bestFit="1" customWidth="1"/>
    <col min="11" max="12" width="5.85546875" style="2" bestFit="1" customWidth="1"/>
    <col min="13" max="13" width="7" style="2" customWidth="1"/>
    <col min="14" max="15" width="14.7109375" style="6" customWidth="1"/>
    <col min="16" max="16384" width="11.42578125" style="2"/>
  </cols>
  <sheetData>
    <row r="1" spans="1:1416" x14ac:dyDescent="0.25">
      <c r="A1" s="15" t="s">
        <v>2</v>
      </c>
      <c r="B1" s="15" t="s">
        <v>2</v>
      </c>
      <c r="C1" s="8" t="s">
        <v>17</v>
      </c>
      <c r="D1" s="8" t="s">
        <v>16</v>
      </c>
      <c r="E1" s="1"/>
      <c r="F1" s="8" t="s">
        <v>9</v>
      </c>
      <c r="G1" s="8"/>
      <c r="H1" s="8"/>
      <c r="I1" s="8"/>
      <c r="J1" s="8" t="s">
        <v>16</v>
      </c>
      <c r="K1" s="1" t="s">
        <v>14</v>
      </c>
      <c r="L1" s="7" t="s">
        <v>15</v>
      </c>
      <c r="M1" s="9"/>
      <c r="N1" s="9"/>
      <c r="O1" s="9"/>
    </row>
    <row r="2" spans="1:1416" x14ac:dyDescent="0.25">
      <c r="A2" s="16">
        <v>1</v>
      </c>
      <c r="B2" s="16">
        <v>10</v>
      </c>
      <c r="C2" s="1">
        <v>1</v>
      </c>
      <c r="D2" s="12">
        <v>2</v>
      </c>
      <c r="E2" s="1"/>
      <c r="F2" s="12">
        <f>(C2-D2)*(C2-D2)</f>
        <v>1</v>
      </c>
      <c r="G2" s="1"/>
      <c r="H2" s="1"/>
      <c r="I2" s="1"/>
      <c r="J2" s="4">
        <v>2</v>
      </c>
      <c r="K2" s="14"/>
      <c r="L2" s="14"/>
      <c r="M2" s="9"/>
      <c r="N2" s="9"/>
      <c r="O2" s="9"/>
    </row>
    <row r="3" spans="1:1416" x14ac:dyDescent="0.25">
      <c r="A3" s="1">
        <v>2</v>
      </c>
      <c r="B3" s="16">
        <f>B2-1</f>
        <v>9</v>
      </c>
      <c r="C3" s="1">
        <v>2</v>
      </c>
      <c r="D3" s="12">
        <v>1</v>
      </c>
      <c r="E3" s="1"/>
      <c r="F3" s="12">
        <f t="shared" ref="F3:F11" si="0">(C3-D3)*(C3-D3)</f>
        <v>1</v>
      </c>
      <c r="G3" s="1"/>
      <c r="H3" s="1"/>
      <c r="I3" s="1"/>
      <c r="J3" s="4">
        <v>1</v>
      </c>
      <c r="K3" s="3">
        <f>(SUM($J3:J$11)/$D$13)-B3</f>
        <v>0.63636363636363669</v>
      </c>
      <c r="L3" s="3">
        <f>(SUM(A3:$A$11)/$D$13)-B3</f>
        <v>0.81818181818181834</v>
      </c>
      <c r="M3" s="9"/>
      <c r="N3" s="9"/>
      <c r="O3" s="9"/>
    </row>
    <row r="4" spans="1:1416" x14ac:dyDescent="0.25">
      <c r="A4" s="1">
        <v>3</v>
      </c>
      <c r="B4" s="16">
        <f t="shared" ref="B4:B11" si="1">B3-1</f>
        <v>8</v>
      </c>
      <c r="C4" s="1">
        <v>3</v>
      </c>
      <c r="D4" s="12">
        <v>3</v>
      </c>
      <c r="E4" s="1"/>
      <c r="F4" s="12">
        <f t="shared" si="0"/>
        <v>0</v>
      </c>
      <c r="G4" s="1"/>
      <c r="H4" s="1"/>
      <c r="I4" s="1"/>
      <c r="J4" s="4">
        <v>3</v>
      </c>
      <c r="K4" s="3">
        <f>(SUM($J4:J$11)/$D$13)-B4</f>
        <v>1.454545454545455</v>
      </c>
      <c r="L4" s="3">
        <f>(SUM(A4:$A$11)/$D$13)-B4</f>
        <v>1.454545454545455</v>
      </c>
      <c r="M4" s="9"/>
      <c r="N4" s="9"/>
      <c r="O4" s="9"/>
    </row>
    <row r="5" spans="1:1416" x14ac:dyDescent="0.25">
      <c r="A5" s="1">
        <v>4</v>
      </c>
      <c r="B5" s="16">
        <f t="shared" si="1"/>
        <v>7</v>
      </c>
      <c r="C5" s="1">
        <v>4</v>
      </c>
      <c r="D5" s="12">
        <v>4</v>
      </c>
      <c r="E5" s="1"/>
      <c r="F5" s="12">
        <f t="shared" si="0"/>
        <v>0</v>
      </c>
      <c r="G5" s="1"/>
      <c r="H5" s="1"/>
      <c r="I5" s="1"/>
      <c r="J5" s="4">
        <v>4</v>
      </c>
      <c r="K5" s="3">
        <f>(SUM($J5:J$11)/$D$13)-B5</f>
        <v>1.9090909090909083</v>
      </c>
      <c r="L5" s="3">
        <f>(SUM(A5:$A$11)/$D$13)-B5</f>
        <v>1.9090909090909083</v>
      </c>
      <c r="M5" s="9"/>
      <c r="N5" s="9"/>
      <c r="O5" s="9"/>
    </row>
    <row r="6" spans="1:1416" x14ac:dyDescent="0.25">
      <c r="A6" s="1">
        <v>5</v>
      </c>
      <c r="B6" s="16">
        <f t="shared" si="1"/>
        <v>6</v>
      </c>
      <c r="C6" s="1">
        <v>5</v>
      </c>
      <c r="D6" s="12">
        <v>5.5</v>
      </c>
      <c r="E6" s="1"/>
      <c r="F6" s="12">
        <f t="shared" si="0"/>
        <v>0.25</v>
      </c>
      <c r="G6" s="1"/>
      <c r="H6" s="1"/>
      <c r="I6" s="1"/>
      <c r="J6" s="4">
        <v>5.5</v>
      </c>
      <c r="K6" s="3">
        <f>(SUM($J6:J$11)/$D$13)-B6</f>
        <v>2.1818181818181817</v>
      </c>
      <c r="L6" s="3">
        <f>(SUM(A6:$A$11)/$D$13)-B6</f>
        <v>2.1818181818181817</v>
      </c>
      <c r="M6" s="9"/>
      <c r="N6" s="9"/>
      <c r="O6" s="9"/>
    </row>
    <row r="7" spans="1:1416" x14ac:dyDescent="0.25">
      <c r="A7" s="1">
        <v>6</v>
      </c>
      <c r="B7" s="16">
        <f t="shared" si="1"/>
        <v>5</v>
      </c>
      <c r="C7" s="19">
        <v>6.5</v>
      </c>
      <c r="D7" s="12">
        <v>5.5</v>
      </c>
      <c r="E7" s="1"/>
      <c r="F7" s="12">
        <f t="shared" si="0"/>
        <v>1</v>
      </c>
      <c r="G7" s="1"/>
      <c r="H7" s="1"/>
      <c r="I7" s="1"/>
      <c r="J7" s="4">
        <v>6.25</v>
      </c>
      <c r="K7" s="3">
        <f>(SUM($J7:J$11)/$D$13)-B7</f>
        <v>2.1818181818181817</v>
      </c>
      <c r="L7" s="3">
        <f>(SUM(A7:$A$11)/$D$13)-B7</f>
        <v>2.2727272727272725</v>
      </c>
      <c r="M7" s="9"/>
      <c r="N7" s="9"/>
      <c r="O7" s="9"/>
    </row>
    <row r="8" spans="1:1416" x14ac:dyDescent="0.25">
      <c r="A8" s="1">
        <v>7</v>
      </c>
      <c r="B8" s="16">
        <f t="shared" si="1"/>
        <v>4</v>
      </c>
      <c r="C8" s="19">
        <v>6.5</v>
      </c>
      <c r="D8" s="12">
        <v>7</v>
      </c>
      <c r="E8" s="1"/>
      <c r="F8" s="12">
        <f t="shared" si="0"/>
        <v>0.25</v>
      </c>
      <c r="G8" s="1"/>
      <c r="H8" s="1"/>
      <c r="I8" s="1"/>
      <c r="J8" s="4">
        <v>6.25</v>
      </c>
      <c r="K8" s="3">
        <f>(SUM($J8:J$11)/$D$13)-B8</f>
        <v>2.0454545454545459</v>
      </c>
      <c r="L8" s="3">
        <f>(SUM(A8:$A$11)/$D$13)-B8</f>
        <v>2.1818181818181817</v>
      </c>
      <c r="M8" s="9"/>
      <c r="N8" s="9"/>
      <c r="O8" s="9"/>
    </row>
    <row r="9" spans="1:1416" x14ac:dyDescent="0.25">
      <c r="A9" s="1">
        <v>8</v>
      </c>
      <c r="B9" s="16">
        <f t="shared" si="1"/>
        <v>3</v>
      </c>
      <c r="C9" s="1">
        <v>8</v>
      </c>
      <c r="D9" s="12">
        <v>8</v>
      </c>
      <c r="E9" s="1"/>
      <c r="F9" s="12">
        <f t="shared" si="0"/>
        <v>0</v>
      </c>
      <c r="G9" s="1"/>
      <c r="H9" s="1"/>
      <c r="I9" s="1"/>
      <c r="J9" s="4">
        <v>8</v>
      </c>
      <c r="K9" s="3">
        <f>(SUM($J9:J$11)/$D$13)-B9</f>
        <v>1.9090909090909092</v>
      </c>
      <c r="L9" s="3">
        <f>(SUM(A9:$A$11)/$D$13)-B9</f>
        <v>1.9090909090909092</v>
      </c>
      <c r="M9" s="9"/>
      <c r="N9" s="9"/>
      <c r="O9" s="9"/>
    </row>
    <row r="10" spans="1:1416" x14ac:dyDescent="0.25">
      <c r="A10" s="1">
        <v>9</v>
      </c>
      <c r="B10" s="16">
        <f t="shared" si="1"/>
        <v>2</v>
      </c>
      <c r="C10" s="1">
        <v>9</v>
      </c>
      <c r="D10" s="12">
        <v>10</v>
      </c>
      <c r="E10" s="1"/>
      <c r="F10" s="12">
        <f t="shared" si="0"/>
        <v>1</v>
      </c>
      <c r="G10" s="1"/>
      <c r="H10" s="1"/>
      <c r="I10" s="1"/>
      <c r="J10" s="4">
        <v>10</v>
      </c>
      <c r="K10" s="3">
        <f>(SUM($J10:J$11)/$D$13)-B10</f>
        <v>1.4545454545454546</v>
      </c>
      <c r="L10" s="3">
        <f>(SUM(A10:$A$11)/$D$13)-B10</f>
        <v>1.4545454545454546</v>
      </c>
      <c r="M10" s="9"/>
      <c r="N10" s="9"/>
      <c r="O10" s="9"/>
    </row>
    <row r="11" spans="1:1416" s="5" customFormat="1" x14ac:dyDescent="0.25">
      <c r="A11" s="1">
        <v>10</v>
      </c>
      <c r="B11" s="16">
        <f t="shared" si="1"/>
        <v>1</v>
      </c>
      <c r="C11" s="1">
        <v>10</v>
      </c>
      <c r="D11" s="12">
        <v>9</v>
      </c>
      <c r="E11" s="1"/>
      <c r="F11" s="12">
        <f t="shared" si="0"/>
        <v>1</v>
      </c>
      <c r="G11" s="1"/>
      <c r="H11" s="1"/>
      <c r="I11" s="1"/>
      <c r="J11" s="4">
        <v>9</v>
      </c>
      <c r="K11" s="3">
        <f>(SUM($J11:J$11)/$D$13)-B11</f>
        <v>0.63636363636363646</v>
      </c>
      <c r="L11" s="3">
        <f>(SUM(A11:$A$11)/$D$13)-B11</f>
        <v>0.81818181818181812</v>
      </c>
      <c r="M11" s="9"/>
      <c r="N11" s="9"/>
      <c r="O11" s="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</row>
    <row r="12" spans="1:1416" x14ac:dyDescent="0.25">
      <c r="A12" s="1"/>
      <c r="B12" s="15"/>
      <c r="C12" s="1" t="s">
        <v>1</v>
      </c>
      <c r="D12" s="4">
        <f>SUM(D2:D11)</f>
        <v>55</v>
      </c>
      <c r="E12" s="1"/>
      <c r="F12" s="18">
        <f>1-(6*SUM(F2:F11))/(10*(100-1))</f>
        <v>0.96666666666666667</v>
      </c>
      <c r="G12" s="1"/>
      <c r="H12" s="1"/>
      <c r="I12" s="1"/>
      <c r="J12" s="4">
        <f>SUM(J2:J11)</f>
        <v>55</v>
      </c>
      <c r="K12" s="3">
        <f>SUM(K3:K11)</f>
        <v>14.409090909090912</v>
      </c>
      <c r="L12" s="3">
        <f>SUM(L3:L11)</f>
        <v>15</v>
      </c>
      <c r="M12" s="9"/>
      <c r="N12" s="9"/>
      <c r="O12" s="9"/>
    </row>
    <row r="13" spans="1:1416" x14ac:dyDescent="0.25">
      <c r="A13" s="1"/>
      <c r="B13" s="15"/>
      <c r="C13" s="1" t="s">
        <v>0</v>
      </c>
      <c r="D13" s="13">
        <f>D12/10</f>
        <v>5.5</v>
      </c>
      <c r="E13" s="1"/>
      <c r="F13" s="1"/>
      <c r="G13" s="1"/>
      <c r="H13" s="1"/>
      <c r="I13" s="1"/>
      <c r="J13" s="1"/>
      <c r="K13" s="10"/>
      <c r="L13" s="14"/>
      <c r="M13" s="9"/>
      <c r="N13" s="9"/>
      <c r="O13" s="9"/>
    </row>
    <row r="14" spans="1:1416" x14ac:dyDescent="0.25">
      <c r="A14" s="9"/>
      <c r="B14" s="1"/>
      <c r="C14" s="1"/>
      <c r="D14" s="1"/>
      <c r="E14" s="1"/>
      <c r="F14" s="1"/>
      <c r="G14" s="1"/>
      <c r="H14" s="1"/>
      <c r="I14" s="1"/>
      <c r="J14" s="10"/>
      <c r="K14" s="10"/>
      <c r="L14" s="9"/>
      <c r="M14" s="9"/>
      <c r="N14" s="9"/>
      <c r="O14" s="9"/>
    </row>
    <row r="15" spans="1:1416" x14ac:dyDescent="0.25">
      <c r="A15" s="9"/>
      <c r="B15" s="11"/>
      <c r="C15" s="1"/>
      <c r="D15" s="1"/>
      <c r="E15" s="1"/>
      <c r="F15" s="1"/>
      <c r="G15" s="1"/>
      <c r="H15" s="1"/>
      <c r="I15" s="1"/>
      <c r="J15" s="1"/>
      <c r="K15" s="1"/>
      <c r="L15" s="9"/>
      <c r="M15" s="9"/>
      <c r="N15" s="9"/>
      <c r="O15" s="9"/>
    </row>
    <row r="16" spans="1:1416" x14ac:dyDescent="0.25">
      <c r="A16" s="9"/>
      <c r="B16" s="11"/>
      <c r="C16" s="11"/>
      <c r="D16" s="11"/>
      <c r="E16" s="11"/>
      <c r="F16" s="11"/>
      <c r="G16" s="11"/>
      <c r="H16" s="11"/>
      <c r="I16" s="11"/>
      <c r="J16" s="1"/>
      <c r="K16" s="1"/>
      <c r="L16" s="9"/>
      <c r="M16" s="9"/>
      <c r="N16" s="9"/>
      <c r="O16" s="9"/>
    </row>
    <row r="17" spans="1:15" x14ac:dyDescent="0.25">
      <c r="A17" s="9"/>
      <c r="B17" s="11"/>
      <c r="C17" s="11" t="s">
        <v>10</v>
      </c>
      <c r="D17" s="9" t="s">
        <v>12</v>
      </c>
      <c r="E17" s="9" t="s">
        <v>11</v>
      </c>
      <c r="F17" s="9" t="s">
        <v>5</v>
      </c>
      <c r="G17" s="9" t="s">
        <v>13</v>
      </c>
      <c r="H17" s="1"/>
      <c r="I17" s="9" t="s">
        <v>8</v>
      </c>
      <c r="J17" s="9"/>
      <c r="K17" s="9"/>
      <c r="L17" s="9"/>
      <c r="M17" s="9"/>
      <c r="N17" s="9"/>
      <c r="O17" s="9"/>
    </row>
    <row r="18" spans="1:15" x14ac:dyDescent="0.25">
      <c r="A18" s="9"/>
      <c r="B18" s="11"/>
      <c r="C18" s="17">
        <v>2</v>
      </c>
      <c r="D18" s="17">
        <f>C18*(C18*C18-1)/12</f>
        <v>0.5</v>
      </c>
      <c r="E18" s="17">
        <v>2</v>
      </c>
      <c r="F18" s="17">
        <f>D18*E18</f>
        <v>1</v>
      </c>
      <c r="G18" s="11">
        <f>1-(6*(SUM(F2:F11)+F18))/(10*(100-1))</f>
        <v>0.96060606060606057</v>
      </c>
      <c r="H18" s="1"/>
      <c r="I18" s="11">
        <f>K12/L12</f>
        <v>0.9606060606060608</v>
      </c>
      <c r="J18" s="9"/>
      <c r="K18" s="9"/>
      <c r="L18" s="9"/>
      <c r="M18" s="9"/>
      <c r="N18" s="9"/>
      <c r="O18" s="9"/>
    </row>
    <row r="19" spans="1:15" x14ac:dyDescent="0.25">
      <c r="A19" s="9"/>
      <c r="B19" s="9"/>
      <c r="C19" s="9"/>
      <c r="D19" s="11"/>
      <c r="E19" s="9"/>
      <c r="F19" s="9"/>
      <c r="G19" s="9"/>
      <c r="H19" s="9"/>
      <c r="I19" s="9"/>
      <c r="J19" s="1"/>
      <c r="K19" s="9"/>
      <c r="L19" s="9"/>
      <c r="M19" s="9"/>
      <c r="N19" s="9"/>
      <c r="O19" s="9"/>
    </row>
    <row r="20" spans="1: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</sheetData>
  <conditionalFormatting sqref="C49:C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8 C39:C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8 C39:C4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C44:C48 C39:C42">
    <cfRule type="colorScale" priority="11">
      <colorScale>
        <cfvo type="min"/>
        <cfvo type="max"/>
        <color rgb="FFF8696B"/>
        <color rgb="FFFCFCFF"/>
      </colorScale>
    </cfRule>
  </conditionalFormatting>
  <conditionalFormatting sqref="C44:C1048576 C39:C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1048576 C39:C4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1 F2:F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 F2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 F2:F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O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O3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8:O3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N28:O31">
    <cfRule type="colorScale" priority="20">
      <colorScale>
        <cfvo type="min"/>
        <cfvo type="max"/>
        <color rgb="FFF8696B"/>
        <color rgb="FFFCFCFF"/>
      </colorScale>
    </cfRule>
  </conditionalFormatting>
  <conditionalFormatting sqref="L3:L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47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3D37-21AA-44EE-90FD-6EAF8F8B624A}">
  <dimension ref="A1:BBL25"/>
  <sheetViews>
    <sheetView zoomScale="106" zoomScaleNormal="106" workbookViewId="0">
      <pane ySplit="1" topLeftCell="A2" activePane="bottomLeft" state="frozen"/>
      <selection activeCell="E1" sqref="E1"/>
      <selection pane="bottomLeft" activeCell="C6" sqref="C6:C8"/>
    </sheetView>
  </sheetViews>
  <sheetFormatPr defaultColWidth="11.42578125" defaultRowHeight="15" x14ac:dyDescent="0.25"/>
  <cols>
    <col min="1" max="2" width="3.140625" style="2" bestFit="1" customWidth="1"/>
    <col min="3" max="3" width="14.42578125" style="2" bestFit="1" customWidth="1"/>
    <col min="4" max="4" width="16.7109375" style="2" bestFit="1" customWidth="1"/>
    <col min="5" max="5" width="8" style="2" bestFit="1" customWidth="1"/>
    <col min="6" max="6" width="13.28515625" style="2" bestFit="1" customWidth="1"/>
    <col min="7" max="7" width="11.140625" style="2" bestFit="1" customWidth="1"/>
    <col min="8" max="8" width="11.7109375" style="2" bestFit="1" customWidth="1"/>
    <col min="9" max="9" width="14.5703125" style="2" bestFit="1" customWidth="1"/>
    <col min="10" max="10" width="14" style="2" bestFit="1" customWidth="1"/>
    <col min="11" max="12" width="5.85546875" style="2" bestFit="1" customWidth="1"/>
    <col min="13" max="13" width="7" style="2" customWidth="1"/>
    <col min="14" max="15" width="14.7109375" style="6" customWidth="1"/>
    <col min="16" max="16384" width="11.42578125" style="2"/>
  </cols>
  <sheetData>
    <row r="1" spans="1:1416" x14ac:dyDescent="0.25">
      <c r="A1" s="15" t="s">
        <v>2</v>
      </c>
      <c r="B1" s="15" t="s">
        <v>2</v>
      </c>
      <c r="C1" s="8" t="s">
        <v>17</v>
      </c>
      <c r="D1" s="8" t="s">
        <v>16</v>
      </c>
      <c r="E1" s="1"/>
      <c r="F1" s="8" t="s">
        <v>9</v>
      </c>
      <c r="G1" s="8"/>
      <c r="H1" s="8"/>
      <c r="I1" s="8"/>
      <c r="J1" s="8" t="s">
        <v>16</v>
      </c>
      <c r="K1" s="1" t="s">
        <v>14</v>
      </c>
      <c r="L1" s="7" t="s">
        <v>15</v>
      </c>
      <c r="M1" s="9"/>
      <c r="N1" s="9"/>
      <c r="O1" s="9"/>
    </row>
    <row r="2" spans="1:1416" x14ac:dyDescent="0.25">
      <c r="A2" s="16">
        <v>1</v>
      </c>
      <c r="B2" s="16">
        <v>12</v>
      </c>
      <c r="C2" s="1">
        <v>1</v>
      </c>
      <c r="D2" s="12">
        <v>2</v>
      </c>
      <c r="E2" s="1"/>
      <c r="F2" s="12">
        <f>(C2-D2)*(C2-D2)</f>
        <v>1</v>
      </c>
      <c r="G2" s="1"/>
      <c r="H2" s="1"/>
      <c r="I2" s="1"/>
      <c r="J2" s="4">
        <v>2</v>
      </c>
      <c r="K2" s="14"/>
      <c r="L2" s="14"/>
      <c r="M2" s="9"/>
      <c r="N2" s="9"/>
      <c r="O2" s="9"/>
    </row>
    <row r="3" spans="1:1416" x14ac:dyDescent="0.25">
      <c r="A3" s="1">
        <v>2</v>
      </c>
      <c r="B3" s="16">
        <f>B2-1</f>
        <v>11</v>
      </c>
      <c r="C3" s="1">
        <v>2</v>
      </c>
      <c r="D3" s="12">
        <v>1</v>
      </c>
      <c r="E3" s="1"/>
      <c r="F3" s="12">
        <f t="shared" ref="F3:F13" si="0">(C3-D3)*(C3-D3)</f>
        <v>1</v>
      </c>
      <c r="G3" s="1"/>
      <c r="H3" s="1"/>
      <c r="I3" s="1"/>
      <c r="J3" s="4">
        <v>1</v>
      </c>
      <c r="K3" s="3">
        <f>(SUM($J3:J$13)/$D$15)-B3</f>
        <v>0.69230769230769162</v>
      </c>
      <c r="L3" s="3">
        <f>(SUM(A3:$A$13)/$D$15)-B3</f>
        <v>0.8461538461538467</v>
      </c>
      <c r="M3" s="9"/>
      <c r="N3" s="9"/>
      <c r="O3" s="9"/>
    </row>
    <row r="4" spans="1:1416" x14ac:dyDescent="0.25">
      <c r="A4" s="1">
        <v>3</v>
      </c>
      <c r="B4" s="16">
        <f t="shared" ref="B4:B13" si="1">B3-1</f>
        <v>10</v>
      </c>
      <c r="C4" s="1">
        <v>3</v>
      </c>
      <c r="D4" s="12">
        <v>3</v>
      </c>
      <c r="E4" s="1"/>
      <c r="F4" s="12">
        <f t="shared" si="0"/>
        <v>0</v>
      </c>
      <c r="G4" s="1"/>
      <c r="H4" s="1"/>
      <c r="I4" s="1"/>
      <c r="J4" s="4">
        <v>3</v>
      </c>
      <c r="K4" s="3">
        <f>(SUM($J4:J$13)/$D$15)-B4</f>
        <v>1.5384615384615383</v>
      </c>
      <c r="L4" s="3">
        <f>(SUM(A4:$A$13)/$D$15)-B4</f>
        <v>1.5384615384615383</v>
      </c>
      <c r="M4" s="9"/>
      <c r="N4" s="9"/>
      <c r="O4" s="9"/>
    </row>
    <row r="5" spans="1:1416" x14ac:dyDescent="0.25">
      <c r="A5" s="1">
        <v>4</v>
      </c>
      <c r="B5" s="16">
        <f t="shared" si="1"/>
        <v>9</v>
      </c>
      <c r="C5" s="1">
        <v>4</v>
      </c>
      <c r="D5" s="12">
        <v>4</v>
      </c>
      <c r="E5" s="1"/>
      <c r="F5" s="12">
        <f t="shared" si="0"/>
        <v>0</v>
      </c>
      <c r="G5" s="1"/>
      <c r="H5" s="1"/>
      <c r="I5" s="1"/>
      <c r="J5" s="4">
        <v>4</v>
      </c>
      <c r="K5" s="3">
        <f>(SUM($J5:J$13)/$D$15)-B5</f>
        <v>2.0769230769230766</v>
      </c>
      <c r="L5" s="3">
        <f>(SUM(A5:$A$13)/$D$15)-B5</f>
        <v>2.0769230769230766</v>
      </c>
      <c r="M5" s="9"/>
      <c r="N5" s="9"/>
      <c r="O5" s="9"/>
    </row>
    <row r="6" spans="1:1416" x14ac:dyDescent="0.25">
      <c r="A6" s="1">
        <v>5</v>
      </c>
      <c r="B6" s="16">
        <f t="shared" si="1"/>
        <v>8</v>
      </c>
      <c r="C6" s="19">
        <v>6</v>
      </c>
      <c r="D6" s="12">
        <v>5.5</v>
      </c>
      <c r="E6" s="1"/>
      <c r="F6" s="12">
        <f t="shared" si="0"/>
        <v>0.25</v>
      </c>
      <c r="G6" s="1"/>
      <c r="H6" s="1"/>
      <c r="I6" s="1"/>
      <c r="J6" s="4">
        <v>6</v>
      </c>
      <c r="K6" s="3">
        <f>(SUM($J6:J$13)/$D$15)-B6</f>
        <v>2.4615384615384617</v>
      </c>
      <c r="L6" s="3">
        <f>(SUM(A6:$A$13)/$D$15)-B6</f>
        <v>2.4615384615384617</v>
      </c>
      <c r="M6" s="9"/>
      <c r="N6" s="9"/>
      <c r="O6" s="9"/>
    </row>
    <row r="7" spans="1:1416" x14ac:dyDescent="0.25">
      <c r="A7" s="1">
        <v>6</v>
      </c>
      <c r="B7" s="16">
        <f t="shared" si="1"/>
        <v>7</v>
      </c>
      <c r="C7" s="19">
        <v>6</v>
      </c>
      <c r="D7" s="12">
        <v>5.5</v>
      </c>
      <c r="E7" s="1"/>
      <c r="F7" s="12">
        <f t="shared" si="0"/>
        <v>0.25</v>
      </c>
      <c r="G7" s="1"/>
      <c r="H7" s="1"/>
      <c r="I7" s="1"/>
      <c r="J7" s="4">
        <v>6</v>
      </c>
      <c r="K7" s="3">
        <f>(SUM($J7:J$13)/$D$15)-B7</f>
        <v>2.5384615384615383</v>
      </c>
      <c r="L7" s="3">
        <f>(SUM(A7:$A$13)/$D$15)-B7</f>
        <v>2.6923076923076916</v>
      </c>
      <c r="M7" s="9"/>
      <c r="N7" s="9"/>
      <c r="O7" s="9"/>
    </row>
    <row r="8" spans="1:1416" x14ac:dyDescent="0.25">
      <c r="A8" s="1">
        <v>7</v>
      </c>
      <c r="B8" s="16">
        <f t="shared" si="1"/>
        <v>6</v>
      </c>
      <c r="C8" s="19">
        <v>6</v>
      </c>
      <c r="D8" s="12">
        <v>7</v>
      </c>
      <c r="E8" s="1"/>
      <c r="F8" s="12">
        <f t="shared" si="0"/>
        <v>1</v>
      </c>
      <c r="G8" s="1"/>
      <c r="H8" s="1"/>
      <c r="I8" s="1"/>
      <c r="J8" s="4">
        <v>6</v>
      </c>
      <c r="K8" s="3">
        <f>(SUM($J8:J$13)/$D$15)-B8</f>
        <v>2.615384615384615</v>
      </c>
      <c r="L8" s="3">
        <f>(SUM(A8:$A$13)/$D$15)-B8</f>
        <v>2.7692307692307701</v>
      </c>
      <c r="M8" s="9"/>
      <c r="N8" s="9"/>
      <c r="O8" s="9"/>
    </row>
    <row r="9" spans="1:1416" x14ac:dyDescent="0.25">
      <c r="A9" s="1">
        <v>8</v>
      </c>
      <c r="B9" s="16">
        <f t="shared" si="1"/>
        <v>5</v>
      </c>
      <c r="C9" s="1">
        <v>8</v>
      </c>
      <c r="D9" s="12">
        <v>8</v>
      </c>
      <c r="E9" s="1"/>
      <c r="F9" s="12">
        <f t="shared" si="0"/>
        <v>0</v>
      </c>
      <c r="G9" s="1"/>
      <c r="H9" s="1"/>
      <c r="I9" s="1"/>
      <c r="J9" s="4">
        <v>8</v>
      </c>
      <c r="K9" s="3">
        <f>(SUM($J9:J$13)/$D$15)-B9</f>
        <v>2.6923076923076925</v>
      </c>
      <c r="L9" s="3">
        <f>(SUM(A9:$A$13)/$D$15)-B9</f>
        <v>2.6923076923076925</v>
      </c>
      <c r="M9" s="9"/>
      <c r="N9" s="9"/>
      <c r="O9" s="9"/>
    </row>
    <row r="10" spans="1:1416" x14ac:dyDescent="0.25">
      <c r="A10" s="1">
        <v>9</v>
      </c>
      <c r="B10" s="16">
        <f t="shared" si="1"/>
        <v>4</v>
      </c>
      <c r="C10" s="1">
        <v>9</v>
      </c>
      <c r="D10" s="12">
        <v>10</v>
      </c>
      <c r="E10" s="1"/>
      <c r="F10" s="12">
        <f t="shared" si="0"/>
        <v>1</v>
      </c>
      <c r="G10" s="1"/>
      <c r="H10" s="1"/>
      <c r="I10" s="1"/>
      <c r="J10" s="4">
        <v>10</v>
      </c>
      <c r="K10" s="3">
        <f>(SUM($J10:J$13)/$D$15)-B10</f>
        <v>2.4615384615384617</v>
      </c>
      <c r="L10" s="3">
        <f>(SUM(A10:$A$13)/$D$15)-B10</f>
        <v>2.4615384615384617</v>
      </c>
      <c r="M10" s="9"/>
      <c r="N10" s="9"/>
      <c r="O10" s="9"/>
    </row>
    <row r="11" spans="1:1416" s="5" customFormat="1" x14ac:dyDescent="0.25">
      <c r="A11" s="1">
        <v>10</v>
      </c>
      <c r="B11" s="16">
        <f t="shared" si="1"/>
        <v>3</v>
      </c>
      <c r="C11" s="1">
        <v>10</v>
      </c>
      <c r="D11" s="12">
        <v>9</v>
      </c>
      <c r="E11" s="1"/>
      <c r="F11" s="12">
        <f t="shared" si="0"/>
        <v>1</v>
      </c>
      <c r="G11" s="1"/>
      <c r="H11" s="1"/>
      <c r="I11" s="1"/>
      <c r="J11" s="4">
        <v>9</v>
      </c>
      <c r="K11" s="3">
        <f>(SUM($J11:J$13)/$D$15)-B11</f>
        <v>1.9230769230769234</v>
      </c>
      <c r="L11" s="3">
        <f>(SUM(A11:$A$13)/$D$15)-B11</f>
        <v>2.0769230769230766</v>
      </c>
      <c r="M11" s="9"/>
      <c r="N11" s="9"/>
      <c r="O11" s="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</row>
    <row r="12" spans="1:1416" s="5" customFormat="1" x14ac:dyDescent="0.25">
      <c r="A12" s="1">
        <v>11</v>
      </c>
      <c r="B12" s="16">
        <f t="shared" si="1"/>
        <v>2</v>
      </c>
      <c r="C12" s="1">
        <v>11</v>
      </c>
      <c r="D12" s="12">
        <v>11</v>
      </c>
      <c r="E12" s="1"/>
      <c r="F12" s="12">
        <f t="shared" si="0"/>
        <v>0</v>
      </c>
      <c r="G12" s="1"/>
      <c r="H12" s="1"/>
      <c r="I12" s="1"/>
      <c r="J12" s="4">
        <v>11</v>
      </c>
      <c r="K12" s="3">
        <f>(SUM($J12:J$13)/$D$15)-B12</f>
        <v>1.5384615384615383</v>
      </c>
      <c r="L12" s="3">
        <f>(SUM(A12:$A$13)/$D$15)-B12</f>
        <v>1.5384615384615383</v>
      </c>
      <c r="M12" s="9"/>
      <c r="N12" s="9"/>
      <c r="O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</row>
    <row r="13" spans="1:1416" s="5" customFormat="1" x14ac:dyDescent="0.25">
      <c r="A13" s="1">
        <v>12</v>
      </c>
      <c r="B13" s="16">
        <f t="shared" si="1"/>
        <v>1</v>
      </c>
      <c r="C13" s="1">
        <v>12</v>
      </c>
      <c r="D13" s="12">
        <v>12</v>
      </c>
      <c r="E13" s="1"/>
      <c r="F13" s="12">
        <f t="shared" si="0"/>
        <v>0</v>
      </c>
      <c r="G13" s="1"/>
      <c r="H13" s="1"/>
      <c r="I13" s="1"/>
      <c r="J13" s="4">
        <v>12</v>
      </c>
      <c r="K13" s="3">
        <f>(SUM($J13:J$13)/$D$15)-B13</f>
        <v>0.84615384615384626</v>
      </c>
      <c r="L13" s="3">
        <f>(SUM(A13:$A$13)/$D$15)-B13</f>
        <v>0.84615384615384626</v>
      </c>
      <c r="M13" s="9"/>
      <c r="N13" s="9"/>
      <c r="O13" s="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</row>
    <row r="14" spans="1:1416" x14ac:dyDescent="0.25">
      <c r="A14" s="1"/>
      <c r="B14" s="15"/>
      <c r="C14" s="1" t="s">
        <v>1</v>
      </c>
      <c r="D14" s="4">
        <f>SUM(D2:D13)</f>
        <v>78</v>
      </c>
      <c r="E14" s="1"/>
      <c r="F14" s="4">
        <f>1-(6*SUM(F2:F11))/(12*(144-1))</f>
        <v>0.98076923076923073</v>
      </c>
      <c r="G14" s="1"/>
      <c r="H14" s="1"/>
      <c r="I14" s="1"/>
      <c r="J14" s="4">
        <f>SUM(J2:J11)</f>
        <v>55</v>
      </c>
      <c r="K14" s="3">
        <f>SUM(K3:K13)</f>
        <v>21.38461538461538</v>
      </c>
      <c r="L14" s="3">
        <f>SUM(L3:L13)</f>
        <v>22</v>
      </c>
      <c r="M14" s="9"/>
      <c r="N14" s="9"/>
      <c r="O14" s="9"/>
    </row>
    <row r="15" spans="1:1416" x14ac:dyDescent="0.25">
      <c r="A15" s="1"/>
      <c r="B15" s="15"/>
      <c r="C15" s="1" t="s">
        <v>0</v>
      </c>
      <c r="D15" s="13">
        <f>D14/12</f>
        <v>6.5</v>
      </c>
      <c r="E15" s="1"/>
      <c r="F15" s="1"/>
      <c r="G15" s="1"/>
      <c r="H15" s="1"/>
      <c r="I15" s="1"/>
      <c r="J15" s="1"/>
      <c r="K15" s="10"/>
      <c r="L15" s="14"/>
      <c r="M15" s="9"/>
      <c r="N15" s="9"/>
      <c r="O15" s="9"/>
    </row>
    <row r="16" spans="1:1416" x14ac:dyDescent="0.25">
      <c r="A16" s="9"/>
      <c r="B16" s="1"/>
      <c r="C16" s="1"/>
      <c r="D16" s="1"/>
      <c r="E16" s="1"/>
      <c r="F16" s="1"/>
      <c r="G16" s="1"/>
      <c r="H16" s="1"/>
      <c r="I16" s="1"/>
      <c r="J16" s="10"/>
      <c r="K16" s="10"/>
      <c r="L16" s="9"/>
      <c r="M16" s="9"/>
      <c r="N16" s="9"/>
      <c r="O16" s="9"/>
    </row>
    <row r="17" spans="1:15" x14ac:dyDescent="0.25">
      <c r="A17" s="9"/>
      <c r="B17" s="11"/>
      <c r="C17" s="1"/>
      <c r="D17" s="1"/>
      <c r="E17" s="1"/>
      <c r="F17" s="1"/>
      <c r="G17" s="1"/>
      <c r="H17" s="1"/>
      <c r="I17" s="1"/>
      <c r="J17" s="1"/>
      <c r="K17" s="1"/>
      <c r="L17" s="9"/>
      <c r="M17" s="9"/>
      <c r="N17" s="9"/>
      <c r="O17" s="9"/>
    </row>
    <row r="18" spans="1:15" x14ac:dyDescent="0.25">
      <c r="A18" s="9"/>
      <c r="B18" s="11"/>
      <c r="C18" s="11"/>
      <c r="D18" s="11"/>
      <c r="E18" s="11"/>
      <c r="F18" s="11"/>
      <c r="G18" s="11"/>
      <c r="H18" s="11"/>
      <c r="I18" s="11"/>
      <c r="J18" s="1"/>
      <c r="K18" s="1"/>
      <c r="L18" s="9"/>
      <c r="M18" s="9"/>
      <c r="N18" s="9"/>
      <c r="O18" s="9"/>
    </row>
    <row r="19" spans="1:15" x14ac:dyDescent="0.25">
      <c r="A19" s="9"/>
      <c r="B19" s="11"/>
      <c r="C19" s="11" t="s">
        <v>10</v>
      </c>
      <c r="D19" s="9" t="s">
        <v>4</v>
      </c>
      <c r="E19" s="9" t="s">
        <v>11</v>
      </c>
      <c r="F19" s="9" t="s">
        <v>5</v>
      </c>
      <c r="G19" s="9" t="s">
        <v>6</v>
      </c>
      <c r="H19" s="1"/>
      <c r="I19" s="9" t="s">
        <v>8</v>
      </c>
      <c r="J19" s="9"/>
      <c r="K19" s="9"/>
      <c r="L19" s="9"/>
      <c r="M19" s="9"/>
      <c r="N19" s="9"/>
      <c r="O19" s="9"/>
    </row>
    <row r="20" spans="1:15" x14ac:dyDescent="0.25">
      <c r="A20" s="9"/>
      <c r="B20" s="11"/>
      <c r="C20" s="11">
        <v>3</v>
      </c>
      <c r="D20" s="11">
        <f>C20*(C20*C20-1)/12</f>
        <v>2</v>
      </c>
      <c r="E20" s="11">
        <v>1</v>
      </c>
      <c r="F20" s="11">
        <f>D20*E20</f>
        <v>2</v>
      </c>
      <c r="G20" s="11">
        <f>1-(6*(SUM(F2:F13)+F22))/(12*(144-1))</f>
        <v>0.97202797202797198</v>
      </c>
      <c r="H20" s="1"/>
      <c r="I20" s="11">
        <f>K14/L14</f>
        <v>0.97202797202797175</v>
      </c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11">
        <v>2</v>
      </c>
      <c r="D21" s="11">
        <f>C21*(C21*C21-1)/12</f>
        <v>0.5</v>
      </c>
      <c r="E21" s="11">
        <v>1</v>
      </c>
      <c r="F21" s="11">
        <f>D21*E21</f>
        <v>0.5</v>
      </c>
      <c r="G21" s="9"/>
      <c r="H21" s="9"/>
      <c r="I21" s="9"/>
      <c r="J21" s="1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11">
        <f>F20+F21</f>
        <v>2.5</v>
      </c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</sheetData>
  <conditionalFormatting sqref="C51:C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C50 C41:C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C50 C41:C4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C46:C50 C41:C44">
    <cfRule type="colorScale" priority="8">
      <colorScale>
        <cfvo type="min"/>
        <cfvo type="max"/>
        <color rgb="FFF8696B"/>
        <color rgb="FFFCFCFF"/>
      </colorScale>
    </cfRule>
  </conditionalFormatting>
  <conditionalFormatting sqref="C46:C1048576 C41:C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C1048576 C41:C4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3 F2:F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O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O3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0:O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N30:O33">
    <cfRule type="colorScale" priority="17">
      <colorScale>
        <cfvo type="min"/>
        <cfvo type="max"/>
        <color rgb="FFF8696B"/>
        <color rgb="FFFCFCFF"/>
      </colorScale>
    </cfRule>
  </conditionalFormatting>
  <conditionalFormatting sqref="L3:L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627-6566-426C-BA01-CBC9ACAEEDFE}">
  <dimension ref="A1:BBL28"/>
  <sheetViews>
    <sheetView zoomScale="106" zoomScaleNormal="106" workbookViewId="0">
      <pane ySplit="1" topLeftCell="A13" activePane="bottomLeft" state="frozen"/>
      <selection activeCell="E1" sqref="E1"/>
      <selection pane="bottomLeft" activeCell="E8" sqref="E8"/>
    </sheetView>
  </sheetViews>
  <sheetFormatPr defaultColWidth="11.42578125" defaultRowHeight="15" x14ac:dyDescent="0.25"/>
  <cols>
    <col min="1" max="2" width="3.140625" style="2" bestFit="1" customWidth="1"/>
    <col min="3" max="3" width="14.42578125" style="2" bestFit="1" customWidth="1"/>
    <col min="4" max="4" width="16.7109375" style="2" bestFit="1" customWidth="1"/>
    <col min="5" max="5" width="8" style="2" bestFit="1" customWidth="1"/>
    <col min="6" max="6" width="13.28515625" style="2" bestFit="1" customWidth="1"/>
    <col min="7" max="7" width="11.140625" style="2" bestFit="1" customWidth="1"/>
    <col min="8" max="8" width="11.7109375" style="2" bestFit="1" customWidth="1"/>
    <col min="9" max="9" width="14.5703125" style="2" bestFit="1" customWidth="1"/>
    <col min="10" max="10" width="14" style="2" bestFit="1" customWidth="1"/>
    <col min="11" max="11" width="10.140625" style="2" bestFit="1" customWidth="1"/>
    <col min="12" max="12" width="6.140625" style="2" bestFit="1" customWidth="1"/>
    <col min="13" max="13" width="7" style="2" customWidth="1"/>
    <col min="14" max="15" width="14.7109375" style="6" customWidth="1"/>
    <col min="16" max="16384" width="11.42578125" style="2"/>
  </cols>
  <sheetData>
    <row r="1" spans="1:1416" x14ac:dyDescent="0.25">
      <c r="A1" s="15" t="s">
        <v>2</v>
      </c>
      <c r="B1" s="15" t="s">
        <v>2</v>
      </c>
      <c r="C1" s="8" t="s">
        <v>17</v>
      </c>
      <c r="D1" s="8" t="s">
        <v>16</v>
      </c>
      <c r="E1" s="1"/>
      <c r="F1" s="8" t="s">
        <v>9</v>
      </c>
      <c r="G1" s="8"/>
      <c r="H1" s="8"/>
      <c r="I1" s="8"/>
      <c r="J1" s="8" t="s">
        <v>16</v>
      </c>
      <c r="K1" s="1" t="s">
        <v>3</v>
      </c>
      <c r="L1" s="7" t="s">
        <v>7</v>
      </c>
      <c r="M1" s="9"/>
      <c r="N1" s="9"/>
      <c r="O1" s="9"/>
    </row>
    <row r="2" spans="1:1416" x14ac:dyDescent="0.25">
      <c r="A2" s="16">
        <v>1</v>
      </c>
      <c r="B2" s="16">
        <v>15</v>
      </c>
      <c r="C2" s="1">
        <v>1</v>
      </c>
      <c r="D2" s="12">
        <v>2</v>
      </c>
      <c r="E2" s="1"/>
      <c r="F2" s="12">
        <f>(C2-D2)*(C2-D2)</f>
        <v>1</v>
      </c>
      <c r="G2" s="1"/>
      <c r="H2" s="1"/>
      <c r="I2" s="1"/>
      <c r="J2" s="4">
        <v>2</v>
      </c>
      <c r="K2" s="14"/>
      <c r="L2" s="14"/>
      <c r="M2" s="9"/>
      <c r="N2" s="9"/>
      <c r="O2" s="9"/>
    </row>
    <row r="3" spans="1:1416" x14ac:dyDescent="0.25">
      <c r="A3" s="1">
        <v>2</v>
      </c>
      <c r="B3" s="16">
        <f>B2-1</f>
        <v>14</v>
      </c>
      <c r="C3" s="1">
        <v>2</v>
      </c>
      <c r="D3" s="12">
        <v>1</v>
      </c>
      <c r="E3" s="1"/>
      <c r="F3" s="12">
        <f t="shared" ref="F3:F16" si="0">(C3-D3)*(C3-D3)</f>
        <v>1</v>
      </c>
      <c r="G3" s="1"/>
      <c r="H3" s="1"/>
      <c r="I3" s="1"/>
      <c r="J3" s="4">
        <v>1</v>
      </c>
      <c r="K3" s="3">
        <f>(SUM($J3:J$16)/$D$18)-B3</f>
        <v>0.75</v>
      </c>
      <c r="L3" s="3">
        <f>(SUM(A3:$A$16)/$D$18)-B3</f>
        <v>0.875</v>
      </c>
      <c r="M3" s="9"/>
      <c r="N3" s="9"/>
      <c r="O3" s="9"/>
    </row>
    <row r="4" spans="1:1416" x14ac:dyDescent="0.25">
      <c r="A4" s="1">
        <v>3</v>
      </c>
      <c r="B4" s="16">
        <f t="shared" ref="B4:B16" si="1">B3-1</f>
        <v>13</v>
      </c>
      <c r="C4" s="1">
        <v>3</v>
      </c>
      <c r="D4" s="12">
        <v>3</v>
      </c>
      <c r="E4" s="1"/>
      <c r="F4" s="12">
        <f t="shared" si="0"/>
        <v>0</v>
      </c>
      <c r="G4" s="1"/>
      <c r="H4" s="1"/>
      <c r="I4" s="1"/>
      <c r="J4" s="4">
        <v>3</v>
      </c>
      <c r="K4" s="3">
        <f>(SUM($J4:J$16)/$D$18)-B4</f>
        <v>1.625</v>
      </c>
      <c r="L4" s="3">
        <f>(SUM(A4:$A$16)/$D$18)-B4</f>
        <v>1.625</v>
      </c>
      <c r="M4" s="9"/>
      <c r="N4" s="9"/>
      <c r="O4" s="9"/>
    </row>
    <row r="5" spans="1:1416" x14ac:dyDescent="0.25">
      <c r="A5" s="1">
        <v>4</v>
      </c>
      <c r="B5" s="16">
        <f t="shared" si="1"/>
        <v>12</v>
      </c>
      <c r="C5" s="1">
        <v>4</v>
      </c>
      <c r="D5" s="12">
        <v>4</v>
      </c>
      <c r="E5" s="1"/>
      <c r="F5" s="12">
        <f t="shared" si="0"/>
        <v>0</v>
      </c>
      <c r="G5" s="1"/>
      <c r="H5" s="1"/>
      <c r="I5" s="1"/>
      <c r="J5" s="4">
        <v>4</v>
      </c>
      <c r="K5" s="3">
        <f>(SUM($J5:J$16)/$D$18)-B5</f>
        <v>2.25</v>
      </c>
      <c r="L5" s="3">
        <f>(SUM(A5:$A$16)/$D$18)-B5</f>
        <v>2.25</v>
      </c>
      <c r="M5" s="9"/>
      <c r="N5" s="9"/>
      <c r="O5" s="9"/>
    </row>
    <row r="6" spans="1:1416" x14ac:dyDescent="0.25">
      <c r="A6" s="1">
        <v>5</v>
      </c>
      <c r="B6" s="16">
        <f t="shared" si="1"/>
        <v>11</v>
      </c>
      <c r="C6" s="21">
        <v>6</v>
      </c>
      <c r="D6" s="12">
        <v>5.5</v>
      </c>
      <c r="E6" s="1"/>
      <c r="F6" s="12">
        <f t="shared" si="0"/>
        <v>0.25</v>
      </c>
      <c r="G6" s="1"/>
      <c r="H6" s="1"/>
      <c r="I6" s="1"/>
      <c r="J6" s="4">
        <v>6</v>
      </c>
      <c r="K6" s="3">
        <f>(SUM($J6:J$16)/$D$18)-B6</f>
        <v>2.75</v>
      </c>
      <c r="L6" s="3">
        <f>(SUM(A6:$A$16)/$D$18)-B6</f>
        <v>2.75</v>
      </c>
      <c r="M6" s="9"/>
      <c r="N6" s="9"/>
      <c r="O6" s="9"/>
    </row>
    <row r="7" spans="1:1416" x14ac:dyDescent="0.25">
      <c r="A7" s="1">
        <v>6</v>
      </c>
      <c r="B7" s="16">
        <f t="shared" si="1"/>
        <v>10</v>
      </c>
      <c r="C7" s="21">
        <v>6</v>
      </c>
      <c r="D7" s="12">
        <v>5.5</v>
      </c>
      <c r="E7" s="1"/>
      <c r="F7" s="12">
        <f t="shared" si="0"/>
        <v>0.25</v>
      </c>
      <c r="G7" s="1"/>
      <c r="H7" s="1"/>
      <c r="I7" s="1"/>
      <c r="J7" s="4">
        <v>6</v>
      </c>
      <c r="K7" s="3">
        <f>(SUM($J7:J$16)/$D$18)-B7</f>
        <v>3</v>
      </c>
      <c r="L7" s="3">
        <f>(SUM(A7:$A$16)/$D$18)-B7</f>
        <v>3.125</v>
      </c>
      <c r="M7" s="9"/>
      <c r="N7" s="9"/>
      <c r="O7" s="9"/>
    </row>
    <row r="8" spans="1:1416" x14ac:dyDescent="0.25">
      <c r="A8" s="1">
        <v>7</v>
      </c>
      <c r="B8" s="16">
        <f t="shared" si="1"/>
        <v>9</v>
      </c>
      <c r="C8" s="21">
        <v>6</v>
      </c>
      <c r="D8" s="12">
        <v>7</v>
      </c>
      <c r="E8" s="1"/>
      <c r="F8" s="12">
        <f t="shared" si="0"/>
        <v>1</v>
      </c>
      <c r="G8" s="1"/>
      <c r="H8" s="1"/>
      <c r="I8" s="1"/>
      <c r="J8" s="4">
        <v>6</v>
      </c>
      <c r="K8" s="3">
        <f>(SUM($J8:J$16)/$D$18)-B8</f>
        <v>3.25</v>
      </c>
      <c r="L8" s="3">
        <f>(SUM(A8:$A$16)/$D$18)-B8</f>
        <v>3.375</v>
      </c>
      <c r="M8" s="9"/>
      <c r="N8" s="9"/>
      <c r="O8" s="9"/>
    </row>
    <row r="9" spans="1:1416" x14ac:dyDescent="0.25">
      <c r="A9" s="1">
        <v>8</v>
      </c>
      <c r="B9" s="16">
        <f t="shared" si="1"/>
        <v>8</v>
      </c>
      <c r="C9" s="1">
        <v>8</v>
      </c>
      <c r="D9" s="12">
        <v>8</v>
      </c>
      <c r="E9" s="1"/>
      <c r="F9" s="12">
        <f t="shared" si="0"/>
        <v>0</v>
      </c>
      <c r="G9" s="1"/>
      <c r="H9" s="1"/>
      <c r="I9" s="1"/>
      <c r="J9" s="4">
        <v>8</v>
      </c>
      <c r="K9" s="3">
        <f>(SUM($J9:J$16)/$D$18)-B9</f>
        <v>3.5</v>
      </c>
      <c r="L9" s="3">
        <f>(SUM(A9:$A$16)/$D$18)-B9</f>
        <v>3.5</v>
      </c>
      <c r="M9" s="9"/>
      <c r="N9" s="9"/>
      <c r="O9" s="9"/>
    </row>
    <row r="10" spans="1:1416" x14ac:dyDescent="0.25">
      <c r="A10" s="1">
        <v>9</v>
      </c>
      <c r="B10" s="16">
        <f t="shared" si="1"/>
        <v>7</v>
      </c>
      <c r="C10" s="1">
        <v>9</v>
      </c>
      <c r="D10" s="12">
        <v>10</v>
      </c>
      <c r="E10" s="1"/>
      <c r="F10" s="12">
        <f t="shared" si="0"/>
        <v>1</v>
      </c>
      <c r="G10" s="1"/>
      <c r="H10" s="1"/>
      <c r="I10" s="1"/>
      <c r="J10" s="4">
        <v>10</v>
      </c>
      <c r="K10" s="3">
        <f>(SUM($J10:J$16)/$D$18)-B10</f>
        <v>3.5</v>
      </c>
      <c r="L10" s="3">
        <f>(SUM(A10:$A$16)/$D$18)-B10</f>
        <v>3.5</v>
      </c>
      <c r="M10" s="9"/>
      <c r="N10" s="9"/>
      <c r="O10" s="9"/>
    </row>
    <row r="11" spans="1:1416" s="5" customFormat="1" x14ac:dyDescent="0.25">
      <c r="A11" s="1">
        <v>10</v>
      </c>
      <c r="B11" s="16">
        <f t="shared" si="1"/>
        <v>6</v>
      </c>
      <c r="C11" s="1">
        <v>10</v>
      </c>
      <c r="D11" s="12">
        <v>9</v>
      </c>
      <c r="E11" s="1"/>
      <c r="F11" s="12">
        <f t="shared" si="0"/>
        <v>1</v>
      </c>
      <c r="G11" s="1"/>
      <c r="H11" s="1"/>
      <c r="I11" s="1"/>
      <c r="J11" s="4">
        <v>9</v>
      </c>
      <c r="K11" s="3">
        <f>(SUM($J11:J$16)/$D$18)-B11</f>
        <v>3.25</v>
      </c>
      <c r="L11" s="3">
        <f>(SUM(A11:$A$16)/$D$18)-B11</f>
        <v>3.375</v>
      </c>
      <c r="M11" s="9"/>
      <c r="N11" s="9"/>
      <c r="O11" s="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</row>
    <row r="12" spans="1:1416" s="5" customFormat="1" x14ac:dyDescent="0.25">
      <c r="A12" s="1">
        <v>11</v>
      </c>
      <c r="B12" s="16">
        <f t="shared" si="1"/>
        <v>5</v>
      </c>
      <c r="C12" s="1">
        <v>11</v>
      </c>
      <c r="D12" s="12">
        <v>11</v>
      </c>
      <c r="E12" s="1"/>
      <c r="F12" s="12">
        <f t="shared" si="0"/>
        <v>0</v>
      </c>
      <c r="G12" s="1"/>
      <c r="H12" s="1"/>
      <c r="I12" s="1"/>
      <c r="J12" s="4">
        <v>11</v>
      </c>
      <c r="K12" s="3">
        <f>(SUM($J12:J$16)/$D$18)-B12</f>
        <v>3.125</v>
      </c>
      <c r="L12" s="3">
        <f>(SUM(A12:$A$16)/$D$18)-B12</f>
        <v>3.125</v>
      </c>
      <c r="M12" s="9"/>
      <c r="N12" s="9"/>
      <c r="O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</row>
    <row r="13" spans="1:1416" s="5" customFormat="1" x14ac:dyDescent="0.25">
      <c r="A13" s="1">
        <v>12</v>
      </c>
      <c r="B13" s="16">
        <f t="shared" si="1"/>
        <v>4</v>
      </c>
      <c r="C13" s="1">
        <v>12</v>
      </c>
      <c r="D13" s="12">
        <v>12</v>
      </c>
      <c r="E13" s="1"/>
      <c r="F13" s="12">
        <f t="shared" si="0"/>
        <v>0</v>
      </c>
      <c r="G13" s="1"/>
      <c r="H13" s="1"/>
      <c r="I13" s="1"/>
      <c r="J13" s="4">
        <v>12</v>
      </c>
      <c r="K13" s="3">
        <f>(SUM($J13:J$16)/$D$18)-B13</f>
        <v>2.75</v>
      </c>
      <c r="L13" s="3">
        <f>(SUM(A13:$A$16)/$D$18)-B13</f>
        <v>2.75</v>
      </c>
      <c r="M13" s="9"/>
      <c r="N13" s="9"/>
      <c r="O13" s="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</row>
    <row r="14" spans="1:1416" s="5" customFormat="1" x14ac:dyDescent="0.25">
      <c r="A14" s="1">
        <v>13</v>
      </c>
      <c r="B14" s="16">
        <f t="shared" si="1"/>
        <v>3</v>
      </c>
      <c r="C14" s="1">
        <v>13</v>
      </c>
      <c r="D14" s="12">
        <v>14</v>
      </c>
      <c r="E14" s="1"/>
      <c r="F14" s="12">
        <f t="shared" si="0"/>
        <v>1</v>
      </c>
      <c r="G14" s="1"/>
      <c r="H14" s="1"/>
      <c r="I14" s="1"/>
      <c r="J14" s="4">
        <v>14</v>
      </c>
      <c r="K14" s="3">
        <f>(SUM($J14:J$16)/$D$18)-B14</f>
        <v>2.25</v>
      </c>
      <c r="L14" s="3">
        <f>(SUM(A14:$A$16)/$D$18)-B14</f>
        <v>2.25</v>
      </c>
      <c r="M14" s="9"/>
      <c r="N14" s="9"/>
      <c r="O14" s="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</row>
    <row r="15" spans="1:1416" s="5" customFormat="1" x14ac:dyDescent="0.25">
      <c r="A15" s="1">
        <v>14</v>
      </c>
      <c r="B15" s="16">
        <f t="shared" si="1"/>
        <v>2</v>
      </c>
      <c r="C15" s="1">
        <v>14</v>
      </c>
      <c r="D15" s="12">
        <v>15</v>
      </c>
      <c r="E15" s="1"/>
      <c r="F15" s="12">
        <f t="shared" si="0"/>
        <v>1</v>
      </c>
      <c r="G15" s="1"/>
      <c r="H15" s="1"/>
      <c r="I15" s="1"/>
      <c r="J15" s="4">
        <v>15</v>
      </c>
      <c r="K15" s="3">
        <f>(SUM($J15:J$16)/$D$18)-B15</f>
        <v>1.5</v>
      </c>
      <c r="L15" s="3">
        <f>(SUM(A15:$A$16)/$D$18)-B15</f>
        <v>1.625</v>
      </c>
      <c r="M15" s="9"/>
      <c r="N15" s="9"/>
      <c r="O15" s="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</row>
    <row r="16" spans="1:1416" s="5" customFormat="1" x14ac:dyDescent="0.25">
      <c r="A16" s="1">
        <v>15</v>
      </c>
      <c r="B16" s="16">
        <f t="shared" si="1"/>
        <v>1</v>
      </c>
      <c r="C16" s="1">
        <v>15</v>
      </c>
      <c r="D16" s="12">
        <v>13</v>
      </c>
      <c r="E16" s="1"/>
      <c r="F16" s="12">
        <f t="shared" si="0"/>
        <v>4</v>
      </c>
      <c r="G16" s="1"/>
      <c r="H16" s="1"/>
      <c r="I16" s="1"/>
      <c r="J16" s="4">
        <v>13</v>
      </c>
      <c r="K16" s="3">
        <f>(SUM($J16:J$16)/$D$18)-B16</f>
        <v>0.625</v>
      </c>
      <c r="L16" s="3">
        <f>(SUM(A16:$A$16)/$D$18)-B16</f>
        <v>0.875</v>
      </c>
      <c r="M16" s="9"/>
      <c r="N16" s="9"/>
      <c r="O16" s="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</row>
    <row r="17" spans="1:15" x14ac:dyDescent="0.25">
      <c r="A17" s="1"/>
      <c r="B17" s="15"/>
      <c r="C17" s="1" t="s">
        <v>1</v>
      </c>
      <c r="D17" s="4">
        <f>SUM(D2:D16)</f>
        <v>120</v>
      </c>
      <c r="E17" s="1"/>
      <c r="F17" s="4">
        <f>1-(6*SUM(F2:F11))/(12*(144-1))</f>
        <v>0.98076923076923073</v>
      </c>
      <c r="G17" s="1"/>
      <c r="H17" s="1"/>
      <c r="I17" s="1"/>
      <c r="J17" s="4">
        <f>SUM(J2:J16)</f>
        <v>120</v>
      </c>
      <c r="K17" s="3">
        <f>SUM(K3:K16)</f>
        <v>34.125</v>
      </c>
      <c r="L17" s="3">
        <f>SUM(L3:L16)</f>
        <v>35</v>
      </c>
      <c r="M17" s="9"/>
      <c r="N17" s="9"/>
      <c r="O17" s="9"/>
    </row>
    <row r="18" spans="1:15" x14ac:dyDescent="0.25">
      <c r="A18" s="1"/>
      <c r="B18" s="15"/>
      <c r="C18" s="1" t="s">
        <v>0</v>
      </c>
      <c r="D18" s="13">
        <f>D17/15</f>
        <v>8</v>
      </c>
      <c r="E18" s="1"/>
      <c r="F18" s="1"/>
      <c r="G18" s="1"/>
      <c r="H18" s="1"/>
      <c r="I18" s="1"/>
      <c r="J18" s="1"/>
      <c r="K18" s="10"/>
      <c r="L18" s="14"/>
      <c r="M18" s="9"/>
      <c r="N18" s="9"/>
      <c r="O18" s="9"/>
    </row>
    <row r="19" spans="1:15" x14ac:dyDescent="0.25">
      <c r="A19" s="9"/>
      <c r="B19" s="1"/>
      <c r="C19" s="1"/>
      <c r="D19" s="1"/>
      <c r="E19" s="1"/>
      <c r="F19" s="1"/>
      <c r="G19" s="1"/>
      <c r="H19" s="1"/>
      <c r="I19" s="1"/>
      <c r="J19" s="10"/>
      <c r="K19" s="10"/>
      <c r="L19" s="9"/>
      <c r="M19" s="9"/>
      <c r="N19" s="9"/>
      <c r="O19" s="9"/>
    </row>
    <row r="20" spans="1:15" x14ac:dyDescent="0.25">
      <c r="A20" s="9"/>
      <c r="B20" s="11"/>
      <c r="C20" s="1"/>
      <c r="D20" s="1"/>
      <c r="E20" s="1"/>
      <c r="F20" s="1"/>
      <c r="G20" s="1"/>
      <c r="H20" s="1"/>
      <c r="I20" s="1"/>
      <c r="J20" s="1"/>
      <c r="K20" s="1"/>
      <c r="L20" s="9"/>
      <c r="M20" s="9"/>
      <c r="N20" s="9"/>
      <c r="O20" s="9"/>
    </row>
    <row r="21" spans="1:15" x14ac:dyDescent="0.25">
      <c r="A21" s="9"/>
      <c r="B21" s="11"/>
      <c r="C21" s="11"/>
      <c r="D21" s="11"/>
      <c r="E21" s="11"/>
      <c r="F21" s="11"/>
      <c r="G21" s="11"/>
      <c r="H21" s="11"/>
      <c r="I21" s="11"/>
      <c r="J21" s="1"/>
      <c r="K21" s="1"/>
      <c r="L21" s="9"/>
      <c r="M21" s="9"/>
      <c r="N21" s="9"/>
      <c r="O21" s="9"/>
    </row>
    <row r="22" spans="1:15" x14ac:dyDescent="0.25">
      <c r="A22" s="9"/>
      <c r="B22" s="11"/>
      <c r="C22" s="11" t="s">
        <v>10</v>
      </c>
      <c r="D22" s="9" t="s">
        <v>4</v>
      </c>
      <c r="E22" s="9" t="s">
        <v>11</v>
      </c>
      <c r="F22" s="9" t="s">
        <v>5</v>
      </c>
      <c r="G22" s="9" t="s">
        <v>6</v>
      </c>
      <c r="H22" s="1"/>
      <c r="I22" s="9" t="s">
        <v>8</v>
      </c>
      <c r="J22" s="9"/>
      <c r="K22" s="9"/>
      <c r="L22" s="9"/>
      <c r="M22" s="9"/>
      <c r="N22" s="9"/>
      <c r="O22" s="9"/>
    </row>
    <row r="23" spans="1:15" x14ac:dyDescent="0.25">
      <c r="A23" s="9"/>
      <c r="B23" s="11"/>
      <c r="C23" s="20">
        <v>2</v>
      </c>
      <c r="D23" s="11">
        <f>C23*(C23*C23-1)/12</f>
        <v>0.5</v>
      </c>
      <c r="E23" s="11">
        <v>1</v>
      </c>
      <c r="F23" s="11">
        <f>D23*E23</f>
        <v>0.5</v>
      </c>
      <c r="G23" s="11">
        <f>1-(6*(SUM(F2:F16)+F25))/(15*(225-1))</f>
        <v>0.97499999999999998</v>
      </c>
      <c r="H23" s="1"/>
      <c r="I23" s="11">
        <f>K17/L17</f>
        <v>0.97499999999999998</v>
      </c>
      <c r="J23" s="9"/>
      <c r="K23" s="9"/>
      <c r="L23" s="9"/>
      <c r="M23" s="9"/>
      <c r="N23" s="9"/>
      <c r="O23" s="9"/>
    </row>
    <row r="24" spans="1:15" x14ac:dyDescent="0.25">
      <c r="A24" s="9"/>
      <c r="B24" s="9"/>
      <c r="C24" s="20">
        <v>3</v>
      </c>
      <c r="D24" s="11">
        <f>C24*(C24*C24-1)/12</f>
        <v>2</v>
      </c>
      <c r="E24" s="11">
        <v>1</v>
      </c>
      <c r="F24" s="11">
        <f>D24*E24</f>
        <v>2</v>
      </c>
      <c r="G24" s="9"/>
      <c r="H24" s="9"/>
      <c r="I24" s="9"/>
      <c r="J24" s="1"/>
      <c r="K24" s="9"/>
      <c r="L24" s="9"/>
      <c r="M24" s="9"/>
      <c r="N24" s="9"/>
      <c r="O24" s="9"/>
    </row>
    <row r="25" spans="1:15" x14ac:dyDescent="0.25">
      <c r="A25" s="9"/>
      <c r="B25" s="9"/>
      <c r="C25" s="9"/>
      <c r="D25" s="9"/>
      <c r="E25" s="9"/>
      <c r="F25" s="11">
        <f>F23+F24</f>
        <v>2.5</v>
      </c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</sheetData>
  <conditionalFormatting sqref="C54:C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3 C44:C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3 C44:C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C49:C53 C44:C47">
    <cfRule type="colorScale" priority="8">
      <colorScale>
        <cfvo type="min"/>
        <cfvo type="max"/>
        <color rgb="FFF8696B"/>
        <color rgb="FFFCFCFF"/>
      </colorScale>
    </cfRule>
  </conditionalFormatting>
  <conditionalFormatting sqref="C49:C1048576 C44:C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1048576 C44:C4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6 F2:F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O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O3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3:O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FFEF9C"/>
        <color rgb="FF63BE7B"/>
      </colorScale>
    </cfRule>
  </conditionalFormatting>
  <conditionalFormatting sqref="N33:O36">
    <cfRule type="colorScale" priority="17">
      <colorScale>
        <cfvo type="min"/>
        <cfvo type="max"/>
        <color rgb="FFF8696B"/>
        <color rgb="FFFCFCFF"/>
      </colorScale>
    </cfRule>
  </conditionalFormatting>
  <conditionalFormatting sqref="L3:L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N10</vt:lpstr>
      <vt:lpstr>N12</vt:lpstr>
      <vt:lpstr>N15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Wille</dc:creator>
  <cp:lastModifiedBy>Mario Schlemmer</cp:lastModifiedBy>
  <cp:lastPrinted>2020-11-03T03:46:20Z</cp:lastPrinted>
  <dcterms:created xsi:type="dcterms:W3CDTF">2020-02-17T07:04:57Z</dcterms:created>
  <dcterms:modified xsi:type="dcterms:W3CDTF">2022-05-03T02:47:52Z</dcterms:modified>
</cp:coreProperties>
</file>