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OneDrive\Desktop\"/>
    </mc:Choice>
  </mc:AlternateContent>
  <xr:revisionPtr revIDLastSave="0" documentId="8_{C4F24625-443B-4126-B28F-3F2E98E494E4}" xr6:coauthVersionLast="47" xr6:coauthVersionMax="47" xr10:uidLastSave="{00000000-0000-0000-0000-000000000000}"/>
  <bookViews>
    <workbookView xWindow="-108" yWindow="-108" windowWidth="23256" windowHeight="12576" tabRatio="879" activeTab="2" xr2:uid="{E843BE7E-D890-467B-94CB-D117C04286D1}"/>
  </bookViews>
  <sheets>
    <sheet name="S10" sheetId="44" r:id="rId1"/>
    <sheet name="S20" sheetId="16" r:id="rId2"/>
    <sheet name="S100" sheetId="4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5" i="42" l="1"/>
  <c r="H14" i="44"/>
  <c r="F3" i="44"/>
  <c r="F4" i="44"/>
  <c r="F5" i="44"/>
  <c r="F6" i="44"/>
  <c r="F7" i="44"/>
  <c r="F8" i="44"/>
  <c r="F9" i="44"/>
  <c r="F10" i="44"/>
  <c r="F11" i="44"/>
  <c r="F2" i="44"/>
  <c r="E3" i="44"/>
  <c r="E4" i="44"/>
  <c r="E5" i="44"/>
  <c r="E6" i="44"/>
  <c r="E7" i="44"/>
  <c r="E8" i="44"/>
  <c r="E9" i="44"/>
  <c r="E10" i="44"/>
  <c r="E11" i="44"/>
  <c r="E2" i="44"/>
  <c r="B37" i="42"/>
  <c r="B38" i="42"/>
  <c r="B39" i="42"/>
  <c r="B73" i="42" s="1"/>
  <c r="B40" i="42"/>
  <c r="B74" i="42" s="1"/>
  <c r="B41" i="42"/>
  <c r="B42" i="42"/>
  <c r="B43" i="42"/>
  <c r="B77" i="42" s="1"/>
  <c r="B44" i="42"/>
  <c r="B78" i="42" s="1"/>
  <c r="B45" i="42"/>
  <c r="B46" i="42"/>
  <c r="B47" i="42"/>
  <c r="B81" i="42" s="1"/>
  <c r="B48" i="42"/>
  <c r="B82" i="42" s="1"/>
  <c r="B49" i="42"/>
  <c r="B50" i="42"/>
  <c r="B51" i="42"/>
  <c r="B85" i="42" s="1"/>
  <c r="B52" i="42"/>
  <c r="B86" i="42" s="1"/>
  <c r="B53" i="42"/>
  <c r="B54" i="42"/>
  <c r="B55" i="42"/>
  <c r="B89" i="42" s="1"/>
  <c r="B56" i="42"/>
  <c r="B90" i="42" s="1"/>
  <c r="B57" i="42"/>
  <c r="B58" i="42"/>
  <c r="B59" i="42"/>
  <c r="B93" i="42" s="1"/>
  <c r="B60" i="42"/>
  <c r="B94" i="42" s="1"/>
  <c r="B61" i="42"/>
  <c r="B62" i="42"/>
  <c r="B63" i="42"/>
  <c r="B97" i="42" s="1"/>
  <c r="B64" i="42"/>
  <c r="B98" i="42" s="1"/>
  <c r="B65" i="42"/>
  <c r="B66" i="42"/>
  <c r="B67" i="42"/>
  <c r="B68" i="42"/>
  <c r="B69" i="42"/>
  <c r="B70" i="42"/>
  <c r="B71" i="42"/>
  <c r="B72" i="42"/>
  <c r="B75" i="42"/>
  <c r="B76" i="42"/>
  <c r="B79" i="42"/>
  <c r="B80" i="42"/>
  <c r="B83" i="42"/>
  <c r="B84" i="42"/>
  <c r="B87" i="42"/>
  <c r="B88" i="42"/>
  <c r="B91" i="42"/>
  <c r="B92" i="42"/>
  <c r="B95" i="42"/>
  <c r="B96" i="42"/>
  <c r="B99" i="42"/>
  <c r="B100" i="42"/>
  <c r="B36" i="42"/>
  <c r="F2" i="16"/>
  <c r="E2" i="16"/>
  <c r="G10" i="44" l="1"/>
  <c r="H8" i="44"/>
  <c r="H3" i="44"/>
  <c r="H10" i="44"/>
  <c r="G6" i="44"/>
  <c r="G2" i="44"/>
  <c r="H4" i="44"/>
  <c r="G5" i="44"/>
  <c r="H7" i="44"/>
  <c r="G8" i="44"/>
  <c r="G4" i="44"/>
  <c r="G9" i="44"/>
  <c r="G7" i="44"/>
  <c r="G3" i="44"/>
  <c r="H9" i="44"/>
  <c r="H5" i="44"/>
  <c r="H6" i="44"/>
  <c r="H2" i="44"/>
  <c r="E2" i="42"/>
  <c r="F2" i="42"/>
  <c r="B12" i="44" l="1"/>
  <c r="C3" i="44"/>
  <c r="C4" i="44"/>
  <c r="C5" i="44"/>
  <c r="C6" i="44"/>
  <c r="C7" i="44"/>
  <c r="C8" i="44"/>
  <c r="C9" i="44"/>
  <c r="C10" i="44"/>
  <c r="C11" i="44"/>
  <c r="C2" i="44"/>
  <c r="B14" i="44"/>
  <c r="B16" i="44" l="1"/>
  <c r="G12" i="44" l="1"/>
  <c r="G13" i="44" s="1"/>
  <c r="G14" i="44" s="1"/>
  <c r="C101" i="42" l="1"/>
  <c r="C3" i="16" l="1"/>
  <c r="A3" i="16"/>
  <c r="D3" i="16"/>
  <c r="D4" i="16" s="1"/>
  <c r="A4" i="16" l="1"/>
  <c r="F3" i="16"/>
  <c r="E3" i="16"/>
  <c r="D5" i="16"/>
  <c r="C96" i="42"/>
  <c r="C17" i="16"/>
  <c r="C4" i="16"/>
  <c r="C5" i="16"/>
  <c r="D6" i="16" l="1"/>
  <c r="A5" i="16"/>
  <c r="F4" i="16"/>
  <c r="E4" i="16"/>
  <c r="C18" i="16"/>
  <c r="C97" i="42"/>
  <c r="C98" i="42"/>
  <c r="C6" i="16"/>
  <c r="A6" i="16" l="1"/>
  <c r="F5" i="16"/>
  <c r="E5" i="16"/>
  <c r="D7" i="16"/>
  <c r="D8" i="16" s="1"/>
  <c r="C19" i="16"/>
  <c r="C100" i="42"/>
  <c r="C7" i="16"/>
  <c r="A7" i="16" l="1"/>
  <c r="E6" i="16"/>
  <c r="F6" i="16"/>
  <c r="D9" i="16"/>
  <c r="C20" i="16"/>
  <c r="C8" i="16"/>
  <c r="D3" i="42"/>
  <c r="A8" i="16" l="1"/>
  <c r="F7" i="16"/>
  <c r="E7" i="16"/>
  <c r="D10" i="16"/>
  <c r="D4" i="42"/>
  <c r="C21" i="16"/>
  <c r="C9" i="16"/>
  <c r="D11" i="16" l="1"/>
  <c r="D12" i="16" s="1"/>
  <c r="A9" i="16"/>
  <c r="F8" i="16"/>
  <c r="E8" i="16"/>
  <c r="D5" i="42"/>
  <c r="C10" i="16"/>
  <c r="B13" i="44"/>
  <c r="A10" i="16" l="1"/>
  <c r="F9" i="16"/>
  <c r="E9" i="16"/>
  <c r="D13" i="16"/>
  <c r="B15" i="44"/>
  <c r="D6" i="42"/>
  <c r="C11" i="16"/>
  <c r="D14" i="16" l="1"/>
  <c r="A11" i="16"/>
  <c r="F10" i="16"/>
  <c r="E10" i="16"/>
  <c r="D7" i="42"/>
  <c r="C12" i="16"/>
  <c r="C2" i="16"/>
  <c r="C3" i="42"/>
  <c r="C4" i="42"/>
  <c r="C5" i="42"/>
  <c r="C6" i="42"/>
  <c r="C7" i="42"/>
  <c r="C8" i="42"/>
  <c r="C9" i="42"/>
  <c r="C10" i="42"/>
  <c r="C11" i="42"/>
  <c r="C12" i="42"/>
  <c r="C13" i="42"/>
  <c r="C2" i="42"/>
  <c r="A12" i="16" l="1"/>
  <c r="F11" i="16"/>
  <c r="E11" i="16"/>
  <c r="D15" i="16"/>
  <c r="D16" i="16" s="1"/>
  <c r="D8" i="42"/>
  <c r="C13" i="16"/>
  <c r="D17" i="16" l="1"/>
  <c r="A13" i="16"/>
  <c r="F12" i="16"/>
  <c r="E12" i="16"/>
  <c r="D9" i="42"/>
  <c r="C14" i="42"/>
  <c r="C14" i="16"/>
  <c r="A14" i="16" l="1"/>
  <c r="F13" i="16"/>
  <c r="E13" i="16"/>
  <c r="D18" i="16"/>
  <c r="D10" i="42"/>
  <c r="C15" i="42"/>
  <c r="C15" i="16"/>
  <c r="D19" i="16" l="1"/>
  <c r="A15" i="16"/>
  <c r="F14" i="16"/>
  <c r="E14" i="16"/>
  <c r="D11" i="42"/>
  <c r="C16" i="42"/>
  <c r="C16" i="16"/>
  <c r="D20" i="16" l="1"/>
  <c r="A16" i="16"/>
  <c r="F15" i="16"/>
  <c r="E15" i="16"/>
  <c r="D12" i="42"/>
  <c r="C17" i="42"/>
  <c r="D21" i="16" l="1"/>
  <c r="A17" i="16"/>
  <c r="F16" i="16"/>
  <c r="E16" i="16"/>
  <c r="C95" i="42"/>
  <c r="D13" i="42"/>
  <c r="C18" i="42"/>
  <c r="A18" i="16" l="1"/>
  <c r="F17" i="16"/>
  <c r="E17" i="16"/>
  <c r="C99" i="42"/>
  <c r="B102" i="42"/>
  <c r="B103" i="42"/>
  <c r="B104" i="42"/>
  <c r="D14" i="42"/>
  <c r="C19" i="42"/>
  <c r="A19" i="16" l="1"/>
  <c r="F18" i="16"/>
  <c r="E18" i="16"/>
  <c r="B105" i="42"/>
  <c r="D15" i="42"/>
  <c r="C20" i="42"/>
  <c r="A20" i="16" l="1"/>
  <c r="F19" i="16"/>
  <c r="E19" i="16"/>
  <c r="D16" i="42"/>
  <c r="C22" i="42"/>
  <c r="C21" i="42"/>
  <c r="B26" i="16"/>
  <c r="B24" i="16"/>
  <c r="C94" i="42"/>
  <c r="A21" i="16" l="1"/>
  <c r="F20" i="16"/>
  <c r="E20" i="16"/>
  <c r="D17" i="42"/>
  <c r="C23" i="42"/>
  <c r="C92" i="42"/>
  <c r="C91" i="42"/>
  <c r="F21" i="16" l="1"/>
  <c r="E21" i="16"/>
  <c r="G19" i="16" s="1"/>
  <c r="D18" i="42"/>
  <c r="C24" i="42"/>
  <c r="C93" i="42"/>
  <c r="G16" i="16" l="1"/>
  <c r="H2" i="16"/>
  <c r="H5" i="16"/>
  <c r="H4" i="16"/>
  <c r="H3" i="16"/>
  <c r="H8" i="16"/>
  <c r="H6" i="16"/>
  <c r="H9" i="16"/>
  <c r="H10" i="16"/>
  <c r="H20" i="16"/>
  <c r="H7" i="16"/>
  <c r="H12" i="16"/>
  <c r="H13" i="16"/>
  <c r="H16" i="16"/>
  <c r="I16" i="16" s="1"/>
  <c r="G17" i="16"/>
  <c r="H15" i="16"/>
  <c r="H11" i="16"/>
  <c r="G15" i="16"/>
  <c r="H18" i="16"/>
  <c r="H14" i="16"/>
  <c r="G20" i="16"/>
  <c r="G3" i="16"/>
  <c r="G2" i="16"/>
  <c r="G5" i="16"/>
  <c r="G7" i="16"/>
  <c r="G4" i="16"/>
  <c r="G6" i="16"/>
  <c r="G10" i="16"/>
  <c r="G9" i="16"/>
  <c r="G8" i="16"/>
  <c r="G11" i="16"/>
  <c r="G13" i="16"/>
  <c r="G14" i="16"/>
  <c r="G12" i="16"/>
  <c r="G18" i="16"/>
  <c r="H19" i="16"/>
  <c r="I19" i="16" s="1"/>
  <c r="H17" i="16"/>
  <c r="D19" i="42"/>
  <c r="C25" i="42"/>
  <c r="G22" i="16" l="1"/>
  <c r="I14" i="16"/>
  <c r="J14" i="16"/>
  <c r="J9" i="16"/>
  <c r="I9" i="16"/>
  <c r="I7" i="16"/>
  <c r="J7" i="16"/>
  <c r="I20" i="16"/>
  <c r="J20" i="16"/>
  <c r="J16" i="16"/>
  <c r="J13" i="16"/>
  <c r="I13" i="16"/>
  <c r="I10" i="16"/>
  <c r="J10" i="16"/>
  <c r="J5" i="16"/>
  <c r="I5" i="16"/>
  <c r="I18" i="16"/>
  <c r="J18" i="16"/>
  <c r="I11" i="16"/>
  <c r="J11" i="16"/>
  <c r="I6" i="16"/>
  <c r="J6" i="16"/>
  <c r="G23" i="16"/>
  <c r="I2" i="16"/>
  <c r="J2" i="16"/>
  <c r="J17" i="16"/>
  <c r="I17" i="16"/>
  <c r="J19" i="16"/>
  <c r="I12" i="16"/>
  <c r="J12" i="16"/>
  <c r="I8" i="16"/>
  <c r="J8" i="16"/>
  <c r="I4" i="16"/>
  <c r="J4" i="16"/>
  <c r="J3" i="16"/>
  <c r="I3" i="16"/>
  <c r="I15" i="16"/>
  <c r="J15" i="16"/>
  <c r="H22" i="16"/>
  <c r="H24" i="16" s="1"/>
  <c r="D20" i="42"/>
  <c r="C26" i="42"/>
  <c r="J22" i="16" l="1"/>
  <c r="J23" i="16" s="1"/>
  <c r="J24" i="16" s="1"/>
  <c r="I22" i="16"/>
  <c r="I23" i="16" s="1"/>
  <c r="I24" i="16" s="1"/>
  <c r="D21" i="42"/>
  <c r="C27" i="42"/>
  <c r="D22" i="42" l="1"/>
  <c r="C28" i="42"/>
  <c r="D23" i="42" l="1"/>
  <c r="C29" i="42"/>
  <c r="D24" i="42" l="1"/>
  <c r="C30" i="42"/>
  <c r="D25" i="42" l="1"/>
  <c r="C31" i="42"/>
  <c r="D26" i="42" l="1"/>
  <c r="C32" i="42"/>
  <c r="D27" i="42" l="1"/>
  <c r="C33" i="42"/>
  <c r="D28" i="42" l="1"/>
  <c r="C34" i="42"/>
  <c r="D29" i="42" l="1"/>
  <c r="C35" i="42"/>
  <c r="D30" i="42" l="1"/>
  <c r="C36" i="42"/>
  <c r="D31" i="42" l="1"/>
  <c r="C37" i="42"/>
  <c r="D32" i="42" l="1"/>
  <c r="C38" i="42"/>
  <c r="D33" i="42" l="1"/>
  <c r="C39" i="42"/>
  <c r="D34" i="42" l="1"/>
  <c r="C40" i="42"/>
  <c r="D35" i="42" l="1"/>
  <c r="C41" i="42"/>
  <c r="D36" i="42" l="1"/>
  <c r="C42" i="42"/>
  <c r="D37" i="42" l="1"/>
  <c r="C43" i="42"/>
  <c r="D38" i="42" l="1"/>
  <c r="C44" i="42"/>
  <c r="D39" i="42" l="1"/>
  <c r="C45" i="42"/>
  <c r="D40" i="42" l="1"/>
  <c r="C46" i="42"/>
  <c r="D41" i="42" l="1"/>
  <c r="C47" i="42"/>
  <c r="D42" i="42" l="1"/>
  <c r="C48" i="42"/>
  <c r="D43" i="42" l="1"/>
  <c r="C49" i="42"/>
  <c r="D44" i="42" l="1"/>
  <c r="C50" i="42"/>
  <c r="D45" i="42" l="1"/>
  <c r="C51" i="42"/>
  <c r="D46" i="42" l="1"/>
  <c r="C52" i="42"/>
  <c r="D47" i="42" l="1"/>
  <c r="C53" i="42"/>
  <c r="D48" i="42" l="1"/>
  <c r="C54" i="42"/>
  <c r="D49" i="42" l="1"/>
  <c r="C55" i="42"/>
  <c r="D50" i="42" l="1"/>
  <c r="C56" i="42"/>
  <c r="D51" i="42" l="1"/>
  <c r="C57" i="42"/>
  <c r="D52" i="42" l="1"/>
  <c r="C58" i="42"/>
  <c r="D53" i="42" l="1"/>
  <c r="C59" i="42"/>
  <c r="D54" i="42" l="1"/>
  <c r="C60" i="42"/>
  <c r="D55" i="42" l="1"/>
  <c r="C61" i="42"/>
  <c r="D56" i="42" l="1"/>
  <c r="C62" i="42"/>
  <c r="D57" i="42" l="1"/>
  <c r="C63" i="42"/>
  <c r="D58" i="42" l="1"/>
  <c r="C64" i="42"/>
  <c r="D59" i="42" l="1"/>
  <c r="C65" i="42"/>
  <c r="D60" i="42" l="1"/>
  <c r="C66" i="42"/>
  <c r="D61" i="42" l="1"/>
  <c r="C67" i="42"/>
  <c r="D62" i="42" l="1"/>
  <c r="C68" i="42"/>
  <c r="D63" i="42" l="1"/>
  <c r="C69" i="42"/>
  <c r="D64" i="42" l="1"/>
  <c r="C70" i="42"/>
  <c r="D65" i="42" l="1"/>
  <c r="C71" i="42"/>
  <c r="D66" i="42" l="1"/>
  <c r="C72" i="42"/>
  <c r="D67" i="42" l="1"/>
  <c r="C73" i="42"/>
  <c r="D68" i="42" l="1"/>
  <c r="C74" i="42"/>
  <c r="D69" i="42" l="1"/>
  <c r="C75" i="42"/>
  <c r="D70" i="42" l="1"/>
  <c r="C76" i="42"/>
  <c r="D71" i="42" l="1"/>
  <c r="C77" i="42"/>
  <c r="D72" i="42" l="1"/>
  <c r="C78" i="42"/>
  <c r="D73" i="42" l="1"/>
  <c r="C79" i="42"/>
  <c r="D74" i="42" l="1"/>
  <c r="C80" i="42"/>
  <c r="D75" i="42" l="1"/>
  <c r="I8" i="44"/>
  <c r="I9" i="44"/>
  <c r="I10" i="44"/>
  <c r="J10" i="44"/>
  <c r="J8" i="44"/>
  <c r="J9" i="44"/>
  <c r="C81" i="42"/>
  <c r="D76" i="42" l="1"/>
  <c r="I7" i="44"/>
  <c r="J7" i="44"/>
  <c r="C82" i="42"/>
  <c r="D77" i="42" l="1"/>
  <c r="C83" i="42"/>
  <c r="D78" i="42" l="1"/>
  <c r="I6" i="44"/>
  <c r="J6" i="44"/>
  <c r="C84" i="42"/>
  <c r="D79" i="42" l="1"/>
  <c r="I5" i="44"/>
  <c r="J5" i="44"/>
  <c r="C85" i="42"/>
  <c r="D80" i="42" l="1"/>
  <c r="I3" i="44"/>
  <c r="I4" i="44"/>
  <c r="J4" i="44"/>
  <c r="C86" i="42"/>
  <c r="D81" i="42" l="1"/>
  <c r="J3" i="44"/>
  <c r="H12" i="44"/>
  <c r="C87" i="42"/>
  <c r="D82" i="42" l="1"/>
  <c r="I2" i="44"/>
  <c r="I12" i="44" s="1"/>
  <c r="I13" i="44" s="1"/>
  <c r="I14" i="44" s="1"/>
  <c r="J2" i="44"/>
  <c r="C88" i="42"/>
  <c r="D83" i="42" l="1"/>
  <c r="C89" i="42"/>
  <c r="J12" i="44"/>
  <c r="D84" i="42" l="1"/>
  <c r="J13" i="44"/>
  <c r="C90" i="42"/>
  <c r="B106" i="42" s="1"/>
  <c r="J14" i="44"/>
  <c r="D85" i="42" l="1"/>
  <c r="D86" i="42" l="1"/>
  <c r="D87" i="42" l="1"/>
  <c r="D88" i="42" l="1"/>
  <c r="D89" i="42" l="1"/>
  <c r="D90" i="42" l="1"/>
  <c r="D91" i="42" l="1"/>
  <c r="D92" i="42" l="1"/>
  <c r="D93" i="42" l="1"/>
  <c r="D94" i="42" l="1"/>
  <c r="D95" i="42" l="1"/>
  <c r="D96" i="42" l="1"/>
  <c r="D97" i="42" l="1"/>
  <c r="D98" i="42" l="1"/>
  <c r="D99" i="42" l="1"/>
  <c r="D100" i="42" l="1"/>
  <c r="B23" i="16" l="1"/>
  <c r="B25" i="16" l="1"/>
  <c r="A3" i="42" l="1"/>
  <c r="F3" i="42" l="1"/>
  <c r="E3" i="42"/>
  <c r="A4" i="42"/>
  <c r="A5" i="42" l="1"/>
  <c r="F4" i="42"/>
  <c r="E4" i="42"/>
  <c r="A6" i="42" l="1"/>
  <c r="F5" i="42"/>
  <c r="E5" i="42"/>
  <c r="A7" i="42" l="1"/>
  <c r="F6" i="42"/>
  <c r="E6" i="42"/>
  <c r="A8" i="42" l="1"/>
  <c r="F7" i="42"/>
  <c r="E7" i="42"/>
  <c r="A9" i="42" l="1"/>
  <c r="F8" i="42"/>
  <c r="E8" i="42"/>
  <c r="A10" i="42" l="1"/>
  <c r="F9" i="42"/>
  <c r="E9" i="42"/>
  <c r="A11" i="42" l="1"/>
  <c r="F10" i="42"/>
  <c r="E10" i="42"/>
  <c r="A12" i="42" l="1"/>
  <c r="F11" i="42"/>
  <c r="E11" i="42"/>
  <c r="A13" i="42" l="1"/>
  <c r="F12" i="42"/>
  <c r="E12" i="42"/>
  <c r="A14" i="42" l="1"/>
  <c r="F13" i="42"/>
  <c r="E13" i="42"/>
  <c r="A15" i="42" l="1"/>
  <c r="F14" i="42"/>
  <c r="E14" i="42"/>
  <c r="A16" i="42" l="1"/>
  <c r="F15" i="42"/>
  <c r="E15" i="42"/>
  <c r="A17" i="42" l="1"/>
  <c r="F16" i="42"/>
  <c r="E16" i="42"/>
  <c r="A18" i="42" l="1"/>
  <c r="F17" i="42"/>
  <c r="E17" i="42"/>
  <c r="A19" i="42" l="1"/>
  <c r="F18" i="42"/>
  <c r="E18" i="42"/>
  <c r="A20" i="42" l="1"/>
  <c r="F19" i="42"/>
  <c r="E19" i="42"/>
  <c r="A21" i="42" l="1"/>
  <c r="F20" i="42"/>
  <c r="E20" i="42"/>
  <c r="B22" i="16"/>
  <c r="A22" i="42" l="1"/>
  <c r="F21" i="42"/>
  <c r="E21" i="42"/>
  <c r="G24" i="16"/>
  <c r="A23" i="42" l="1"/>
  <c r="F22" i="42"/>
  <c r="E22" i="42"/>
  <c r="A24" i="42" l="1"/>
  <c r="F23" i="42"/>
  <c r="E23" i="42"/>
  <c r="A25" i="42" l="1"/>
  <c r="F24" i="42"/>
  <c r="E24" i="42"/>
  <c r="A26" i="42" l="1"/>
  <c r="F25" i="42"/>
  <c r="E25" i="42"/>
  <c r="A27" i="42" l="1"/>
  <c r="F26" i="42"/>
  <c r="E26" i="42"/>
  <c r="A28" i="42" l="1"/>
  <c r="F27" i="42"/>
  <c r="E27" i="42"/>
  <c r="A29" i="42" l="1"/>
  <c r="F28" i="42"/>
  <c r="E28" i="42"/>
  <c r="A30" i="42" l="1"/>
  <c r="F29" i="42"/>
  <c r="E29" i="42"/>
  <c r="A31" i="42" l="1"/>
  <c r="F30" i="42"/>
  <c r="E30" i="42"/>
  <c r="A32" i="42" l="1"/>
  <c r="F31" i="42"/>
  <c r="E31" i="42"/>
  <c r="A33" i="42" l="1"/>
  <c r="F32" i="42"/>
  <c r="E32" i="42"/>
  <c r="A34" i="42" l="1"/>
  <c r="F33" i="42"/>
  <c r="E33" i="42"/>
  <c r="A35" i="42" l="1"/>
  <c r="F34" i="42"/>
  <c r="E34" i="42"/>
  <c r="A36" i="42" l="1"/>
  <c r="F35" i="42"/>
  <c r="E35" i="42"/>
  <c r="A37" i="42" l="1"/>
  <c r="F36" i="42"/>
  <c r="E36" i="42"/>
  <c r="A38" i="42" l="1"/>
  <c r="F37" i="42"/>
  <c r="E37" i="42"/>
  <c r="A39" i="42" l="1"/>
  <c r="F38" i="42"/>
  <c r="E38" i="42"/>
  <c r="A40" i="42" l="1"/>
  <c r="F39" i="42"/>
  <c r="E39" i="42"/>
  <c r="A41" i="42" l="1"/>
  <c r="F40" i="42"/>
  <c r="E40" i="42"/>
  <c r="A42" i="42" l="1"/>
  <c r="F41" i="42"/>
  <c r="E41" i="42"/>
  <c r="A43" i="42" l="1"/>
  <c r="F42" i="42"/>
  <c r="E42" i="42"/>
  <c r="A44" i="42" l="1"/>
  <c r="F43" i="42"/>
  <c r="E43" i="42"/>
  <c r="A45" i="42" l="1"/>
  <c r="F44" i="42"/>
  <c r="E44" i="42"/>
  <c r="A46" i="42" l="1"/>
  <c r="E45" i="42"/>
  <c r="F45" i="42"/>
  <c r="A47" i="42" l="1"/>
  <c r="F46" i="42"/>
  <c r="E46" i="42"/>
  <c r="A48" i="42" l="1"/>
  <c r="F47" i="42"/>
  <c r="E47" i="42"/>
  <c r="A49" i="42" l="1"/>
  <c r="F48" i="42"/>
  <c r="E48" i="42"/>
  <c r="A50" i="42" l="1"/>
  <c r="F49" i="42"/>
  <c r="E49" i="42"/>
  <c r="A51" i="42" l="1"/>
  <c r="F50" i="42"/>
  <c r="E50" i="42"/>
  <c r="A52" i="42" l="1"/>
  <c r="F51" i="42"/>
  <c r="E51" i="42"/>
  <c r="A53" i="42" l="1"/>
  <c r="F52" i="42"/>
  <c r="E52" i="42"/>
  <c r="A54" i="42" l="1"/>
  <c r="E53" i="42"/>
  <c r="F53" i="42"/>
  <c r="A55" i="42" l="1"/>
  <c r="E54" i="42"/>
  <c r="F54" i="42"/>
  <c r="A56" i="42" l="1"/>
  <c r="F55" i="42"/>
  <c r="E55" i="42"/>
  <c r="A57" i="42" l="1"/>
  <c r="F56" i="42"/>
  <c r="E56" i="42"/>
  <c r="A58" i="42" l="1"/>
  <c r="F57" i="42"/>
  <c r="E57" i="42"/>
  <c r="A59" i="42" l="1"/>
  <c r="F58" i="42"/>
  <c r="E58" i="42"/>
  <c r="A60" i="42" l="1"/>
  <c r="F59" i="42"/>
  <c r="E59" i="42"/>
  <c r="A61" i="42" l="1"/>
  <c r="F60" i="42"/>
  <c r="E60" i="42"/>
  <c r="A62" i="42" l="1"/>
  <c r="F61" i="42"/>
  <c r="E61" i="42"/>
  <c r="A63" i="42" l="1"/>
  <c r="F62" i="42"/>
  <c r="E62" i="42"/>
  <c r="A64" i="42" l="1"/>
  <c r="F63" i="42"/>
  <c r="E63" i="42"/>
  <c r="A65" i="42" l="1"/>
  <c r="F64" i="42"/>
  <c r="E64" i="42"/>
  <c r="A66" i="42" l="1"/>
  <c r="E65" i="42"/>
  <c r="F65" i="42"/>
  <c r="A67" i="42" l="1"/>
  <c r="F66" i="42"/>
  <c r="E66" i="42"/>
  <c r="A68" i="42" l="1"/>
  <c r="F67" i="42"/>
  <c r="E67" i="42"/>
  <c r="A69" i="42" l="1"/>
  <c r="F68" i="42"/>
  <c r="E68" i="42"/>
  <c r="A70" i="42" l="1"/>
  <c r="F69" i="42"/>
  <c r="E69" i="42"/>
  <c r="A71" i="42" l="1"/>
  <c r="E70" i="42"/>
  <c r="F70" i="42"/>
  <c r="A72" i="42" l="1"/>
  <c r="F71" i="42"/>
  <c r="E71" i="42"/>
  <c r="A73" i="42" l="1"/>
  <c r="F72" i="42"/>
  <c r="E72" i="42"/>
  <c r="A74" i="42" l="1"/>
  <c r="F73" i="42"/>
  <c r="E73" i="42"/>
  <c r="A75" i="42" l="1"/>
  <c r="F74" i="42"/>
  <c r="E74" i="42"/>
  <c r="A76" i="42" l="1"/>
  <c r="F75" i="42"/>
  <c r="E75" i="42"/>
  <c r="A77" i="42" l="1"/>
  <c r="F76" i="42"/>
  <c r="E76" i="42"/>
  <c r="A78" i="42" l="1"/>
  <c r="F77" i="42"/>
  <c r="E77" i="42"/>
  <c r="A79" i="42" l="1"/>
  <c r="F78" i="42"/>
  <c r="E78" i="42"/>
  <c r="A80" i="42" l="1"/>
  <c r="F79" i="42"/>
  <c r="E79" i="42"/>
  <c r="A81" i="42" l="1"/>
  <c r="F80" i="42"/>
  <c r="E80" i="42"/>
  <c r="A82" i="42" l="1"/>
  <c r="F81" i="42"/>
  <c r="E81" i="42"/>
  <c r="A83" i="42" l="1"/>
  <c r="F82" i="42"/>
  <c r="E82" i="42"/>
  <c r="A84" i="42" l="1"/>
  <c r="F83" i="42"/>
  <c r="E83" i="42"/>
  <c r="A85" i="42" l="1"/>
  <c r="F84" i="42"/>
  <c r="E84" i="42"/>
  <c r="A86" i="42" l="1"/>
  <c r="E85" i="42"/>
  <c r="F85" i="42"/>
  <c r="A87" i="42" l="1"/>
  <c r="E86" i="42"/>
  <c r="F86" i="42"/>
  <c r="A88" i="42" l="1"/>
  <c r="F87" i="42"/>
  <c r="E87" i="42"/>
  <c r="A89" i="42" l="1"/>
  <c r="F88" i="42"/>
  <c r="E88" i="42"/>
  <c r="A90" i="42" l="1"/>
  <c r="F89" i="42"/>
  <c r="E89" i="42"/>
  <c r="A91" i="42" l="1"/>
  <c r="F90" i="42"/>
  <c r="E90" i="42"/>
  <c r="A92" i="42" l="1"/>
  <c r="F91" i="42"/>
  <c r="E91" i="42"/>
  <c r="A93" i="42" l="1"/>
  <c r="F92" i="42"/>
  <c r="E92" i="42"/>
  <c r="A94" i="42" l="1"/>
  <c r="E93" i="42"/>
  <c r="F93" i="42"/>
  <c r="A95" i="42" l="1"/>
  <c r="F94" i="42"/>
  <c r="E94" i="42"/>
  <c r="A96" i="42" l="1"/>
  <c r="F95" i="42"/>
  <c r="E95" i="42"/>
  <c r="A97" i="42" l="1"/>
  <c r="F96" i="42"/>
  <c r="E96" i="42"/>
  <c r="A98" i="42" l="1"/>
  <c r="F97" i="42"/>
  <c r="E97" i="42"/>
  <c r="A99" i="42" l="1"/>
  <c r="E98" i="42"/>
  <c r="F98" i="42"/>
  <c r="A100" i="42" l="1"/>
  <c r="F99" i="42"/>
  <c r="E99" i="42"/>
  <c r="A101" i="42" l="1"/>
  <c r="F100" i="42"/>
  <c r="E100" i="42"/>
  <c r="F101" i="42" l="1"/>
  <c r="H99" i="42" s="1"/>
  <c r="E101" i="42"/>
  <c r="G97" i="42" s="1"/>
  <c r="G98" i="42" l="1"/>
  <c r="H98" i="42"/>
  <c r="H96" i="42"/>
  <c r="G100" i="42"/>
  <c r="G2" i="42"/>
  <c r="G3" i="42"/>
  <c r="G4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8" i="42"/>
  <c r="G17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2" i="42"/>
  <c r="G51" i="42"/>
  <c r="G53" i="42"/>
  <c r="G54" i="42"/>
  <c r="G56" i="42"/>
  <c r="G55" i="42"/>
  <c r="G57" i="42"/>
  <c r="G58" i="42"/>
  <c r="G59" i="42"/>
  <c r="G60" i="42"/>
  <c r="G61" i="42"/>
  <c r="G62" i="42"/>
  <c r="G63" i="42"/>
  <c r="G64" i="42"/>
  <c r="G65" i="42"/>
  <c r="G66" i="42"/>
  <c r="G67" i="42"/>
  <c r="G68" i="42"/>
  <c r="G70" i="42"/>
  <c r="G69" i="42"/>
  <c r="G71" i="42"/>
  <c r="G72" i="42"/>
  <c r="G73" i="42"/>
  <c r="G74" i="42"/>
  <c r="G75" i="42"/>
  <c r="G76" i="42"/>
  <c r="G77" i="42"/>
  <c r="G79" i="42"/>
  <c r="G78" i="42"/>
  <c r="G80" i="42"/>
  <c r="G82" i="42"/>
  <c r="G81" i="42"/>
  <c r="G83" i="42"/>
  <c r="G84" i="42"/>
  <c r="G85" i="42"/>
  <c r="G86" i="42"/>
  <c r="G87" i="42"/>
  <c r="G88" i="42"/>
  <c r="G89" i="42"/>
  <c r="G90" i="42"/>
  <c r="G92" i="42"/>
  <c r="G91" i="42"/>
  <c r="G93" i="42"/>
  <c r="G94" i="42"/>
  <c r="G95" i="42"/>
  <c r="G96" i="42"/>
  <c r="J96" i="42" s="1"/>
  <c r="G99" i="42"/>
  <c r="I99" i="42" s="1"/>
  <c r="H100" i="42"/>
  <c r="I100" i="42" s="1"/>
  <c r="H3" i="42"/>
  <c r="H2" i="42"/>
  <c r="H4" i="42"/>
  <c r="H5" i="42"/>
  <c r="H6" i="42"/>
  <c r="H7" i="42"/>
  <c r="H8" i="42"/>
  <c r="H9" i="42"/>
  <c r="H10" i="42"/>
  <c r="H11" i="42"/>
  <c r="H12" i="42"/>
  <c r="H13" i="42"/>
  <c r="H14" i="42"/>
  <c r="H15" i="42"/>
  <c r="H16" i="42"/>
  <c r="H17" i="42"/>
  <c r="H19" i="42"/>
  <c r="H18" i="42"/>
  <c r="H20" i="42"/>
  <c r="H21" i="42"/>
  <c r="H23" i="42"/>
  <c r="H22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48" i="42"/>
  <c r="H47" i="42"/>
  <c r="H49" i="42"/>
  <c r="H51" i="42"/>
  <c r="H52" i="42"/>
  <c r="H50" i="42"/>
  <c r="H54" i="42"/>
  <c r="H57" i="42"/>
  <c r="H53" i="42"/>
  <c r="H55" i="42"/>
  <c r="H56" i="42"/>
  <c r="H58" i="42"/>
  <c r="H59" i="42"/>
  <c r="H60" i="42"/>
  <c r="H61" i="42"/>
  <c r="H62" i="42"/>
  <c r="H63" i="42"/>
  <c r="H64" i="42"/>
  <c r="H65" i="42"/>
  <c r="H66" i="42"/>
  <c r="H67" i="42"/>
  <c r="H68" i="42"/>
  <c r="H69" i="42"/>
  <c r="H70" i="42"/>
  <c r="H71" i="42"/>
  <c r="H72" i="42"/>
  <c r="H73" i="42"/>
  <c r="H74" i="42"/>
  <c r="H75" i="42"/>
  <c r="H77" i="42"/>
  <c r="H76" i="42"/>
  <c r="H78" i="42"/>
  <c r="H79" i="42"/>
  <c r="H80" i="42"/>
  <c r="H82" i="42"/>
  <c r="H81" i="42"/>
  <c r="H83" i="42"/>
  <c r="H85" i="42"/>
  <c r="H86" i="42"/>
  <c r="H84" i="42"/>
  <c r="H87" i="42"/>
  <c r="H90" i="42"/>
  <c r="H88" i="42"/>
  <c r="H91" i="42"/>
  <c r="I91" i="42" s="1"/>
  <c r="H89" i="42"/>
  <c r="H93" i="42"/>
  <c r="I93" i="42" s="1"/>
  <c r="H92" i="42"/>
  <c r="J92" i="42" s="1"/>
  <c r="H94" i="42"/>
  <c r="I94" i="42" s="1"/>
  <c r="H95" i="42"/>
  <c r="I95" i="42" s="1"/>
  <c r="H97" i="42"/>
  <c r="I97" i="42" s="1"/>
  <c r="I98" i="42" l="1"/>
  <c r="J95" i="42"/>
  <c r="I92" i="42"/>
  <c r="J87" i="42"/>
  <c r="I87" i="42"/>
  <c r="I83" i="42"/>
  <c r="J83" i="42"/>
  <c r="J78" i="42"/>
  <c r="I78" i="42"/>
  <c r="I75" i="42"/>
  <c r="J75" i="42"/>
  <c r="I71" i="42"/>
  <c r="J71" i="42"/>
  <c r="I67" i="42"/>
  <c r="J67" i="42"/>
  <c r="I63" i="42"/>
  <c r="J63" i="42"/>
  <c r="J59" i="42"/>
  <c r="I59" i="42"/>
  <c r="J56" i="42"/>
  <c r="I56" i="42"/>
  <c r="I52" i="42"/>
  <c r="J52" i="42"/>
  <c r="J47" i="42"/>
  <c r="I47" i="42"/>
  <c r="I43" i="42"/>
  <c r="J43" i="42"/>
  <c r="I39" i="42"/>
  <c r="J39" i="42"/>
  <c r="J35" i="42"/>
  <c r="I35" i="42"/>
  <c r="I31" i="42"/>
  <c r="J31" i="42"/>
  <c r="I27" i="42"/>
  <c r="J27" i="42"/>
  <c r="I23" i="42"/>
  <c r="J23" i="42"/>
  <c r="I19" i="42"/>
  <c r="J19" i="42"/>
  <c r="J15" i="42"/>
  <c r="I15" i="42"/>
  <c r="I11" i="42"/>
  <c r="J11" i="42"/>
  <c r="J7" i="42"/>
  <c r="I7" i="42"/>
  <c r="I3" i="42"/>
  <c r="J3" i="42"/>
  <c r="J98" i="42"/>
  <c r="J94" i="42"/>
  <c r="I90" i="42"/>
  <c r="J90" i="42"/>
  <c r="J86" i="42"/>
  <c r="I86" i="42"/>
  <c r="I81" i="42"/>
  <c r="J81" i="42"/>
  <c r="J79" i="42"/>
  <c r="I79" i="42"/>
  <c r="J74" i="42"/>
  <c r="I74" i="42"/>
  <c r="J69" i="42"/>
  <c r="I69" i="42"/>
  <c r="J66" i="42"/>
  <c r="I66" i="42"/>
  <c r="J62" i="42"/>
  <c r="I62" i="42"/>
  <c r="I58" i="42"/>
  <c r="J58" i="42"/>
  <c r="I54" i="42"/>
  <c r="J54" i="42"/>
  <c r="J50" i="42"/>
  <c r="I50" i="42"/>
  <c r="J46" i="42"/>
  <c r="I46" i="42"/>
  <c r="J42" i="42"/>
  <c r="I42" i="42"/>
  <c r="J38" i="42"/>
  <c r="I38" i="42"/>
  <c r="I34" i="42"/>
  <c r="J34" i="42"/>
  <c r="J30" i="42"/>
  <c r="I30" i="42"/>
  <c r="J26" i="42"/>
  <c r="I26" i="42"/>
  <c r="J22" i="42"/>
  <c r="I22" i="42"/>
  <c r="I17" i="42"/>
  <c r="J17" i="42"/>
  <c r="J14" i="42"/>
  <c r="I14" i="42"/>
  <c r="J10" i="42"/>
  <c r="I10" i="42"/>
  <c r="I6" i="42"/>
  <c r="J6" i="42"/>
  <c r="J2" i="42"/>
  <c r="I2" i="42"/>
  <c r="G103" i="42"/>
  <c r="G104" i="42" s="1"/>
  <c r="G105" i="42" s="1"/>
  <c r="J93" i="42"/>
  <c r="I89" i="42"/>
  <c r="J89" i="42"/>
  <c r="I85" i="42"/>
  <c r="J85" i="42"/>
  <c r="J82" i="42"/>
  <c r="I82" i="42"/>
  <c r="I77" i="42"/>
  <c r="J77" i="42"/>
  <c r="J73" i="42"/>
  <c r="I73" i="42"/>
  <c r="J70" i="42"/>
  <c r="I70" i="42"/>
  <c r="J65" i="42"/>
  <c r="I65" i="42"/>
  <c r="J61" i="42"/>
  <c r="I61" i="42"/>
  <c r="I57" i="42"/>
  <c r="J57" i="42"/>
  <c r="J53" i="42"/>
  <c r="I53" i="42"/>
  <c r="I49" i="42"/>
  <c r="J49" i="42"/>
  <c r="I45" i="42"/>
  <c r="J45" i="42"/>
  <c r="I41" i="42"/>
  <c r="J41" i="42"/>
  <c r="J37" i="42"/>
  <c r="I37" i="42"/>
  <c r="I33" i="42"/>
  <c r="J33" i="42"/>
  <c r="J29" i="42"/>
  <c r="I29" i="42"/>
  <c r="I25" i="42"/>
  <c r="J25" i="42"/>
  <c r="J21" i="42"/>
  <c r="I21" i="42"/>
  <c r="I18" i="42"/>
  <c r="J18" i="42"/>
  <c r="I13" i="42"/>
  <c r="J13" i="42"/>
  <c r="I9" i="42"/>
  <c r="J9" i="42"/>
  <c r="J5" i="42"/>
  <c r="I5" i="42"/>
  <c r="J100" i="42"/>
  <c r="J99" i="42"/>
  <c r="H103" i="42"/>
  <c r="J91" i="42"/>
  <c r="J88" i="42"/>
  <c r="I88" i="42"/>
  <c r="I84" i="42"/>
  <c r="J84" i="42"/>
  <c r="J80" i="42"/>
  <c r="I80" i="42"/>
  <c r="I76" i="42"/>
  <c r="J76" i="42"/>
  <c r="I72" i="42"/>
  <c r="J72" i="42"/>
  <c r="I68" i="42"/>
  <c r="J68" i="42"/>
  <c r="I64" i="42"/>
  <c r="J64" i="42"/>
  <c r="I60" i="42"/>
  <c r="J60" i="42"/>
  <c r="J55" i="42"/>
  <c r="I55" i="42"/>
  <c r="I51" i="42"/>
  <c r="J51" i="42"/>
  <c r="J48" i="42"/>
  <c r="I48" i="42"/>
  <c r="I44" i="42"/>
  <c r="J44" i="42"/>
  <c r="J40" i="42"/>
  <c r="I40" i="42"/>
  <c r="I36" i="42"/>
  <c r="J36" i="42"/>
  <c r="J32" i="42"/>
  <c r="I32" i="42"/>
  <c r="I28" i="42"/>
  <c r="J28" i="42"/>
  <c r="J24" i="42"/>
  <c r="I24" i="42"/>
  <c r="J20" i="42"/>
  <c r="I20" i="42"/>
  <c r="J16" i="42"/>
  <c r="I16" i="42"/>
  <c r="I12" i="42"/>
  <c r="J12" i="42"/>
  <c r="J8" i="42"/>
  <c r="I8" i="42"/>
  <c r="I4" i="42"/>
  <c r="J4" i="42"/>
  <c r="I96" i="42"/>
  <c r="J97" i="42"/>
  <c r="I103" i="42" l="1"/>
  <c r="J103" i="42"/>
  <c r="J104" i="42" s="1"/>
  <c r="J105" i="42" s="1"/>
  <c r="I104" i="42" l="1"/>
  <c r="I105" i="42" s="1"/>
</calcChain>
</file>

<file path=xl/sharedStrings.xml><?xml version="1.0" encoding="utf-8"?>
<sst xmlns="http://schemas.openxmlformats.org/spreadsheetml/2006/main" count="45" uniqueCount="20">
  <si>
    <t>Mean</t>
  </si>
  <si>
    <t>Sum</t>
  </si>
  <si>
    <t>Values</t>
  </si>
  <si>
    <t>CV</t>
  </si>
  <si>
    <t>SD</t>
  </si>
  <si>
    <t>LN</t>
  </si>
  <si>
    <t>C</t>
  </si>
  <si>
    <t>SDL</t>
  </si>
  <si>
    <t>PV_I</t>
  </si>
  <si>
    <t>MPV_S</t>
  </si>
  <si>
    <t>PV_S</t>
  </si>
  <si>
    <t>OrderVal</t>
  </si>
  <si>
    <t>RevOrderVal</t>
  </si>
  <si>
    <t>PV</t>
  </si>
  <si>
    <t>PV_D</t>
  </si>
  <si>
    <t>Abundances</t>
  </si>
  <si>
    <t>tsteps</t>
  </si>
  <si>
    <t>timestep</t>
  </si>
  <si>
    <t>Ordered</t>
  </si>
  <si>
    <t>RevOrdered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</si>
</sst>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0.0000"/>
    <numFmt numFmtId="165" formatCode="0.000000"/>
    <numFmt numFmtId="166" formatCode="0.00000000"/>
    <numFmt numFmtId="167" formatCode="0.0"/>
    <numFmt numFmtId="168" formatCode="0.000"/>
    <numFmt numFmtId="170" formatCode="0.00000"/>
    <numFmt numFmtId="172" formatCode="0.000000000"/>
  </numFmts>
  <fonts count="1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2" tint="-0.74999237037263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6"/>
      <color theme="2" tint="-0.74999237037263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4" borderId="0" applyNumberFormat="0" applyBorder="0" applyAlignment="0" applyProtection="0"/>
  </cellStyleXfs>
  <cellXfs count="59">
    <xf numFmtId="0" fontId="0" fillId="0" borderId="0" xfId="0"/>
    <xf numFmtId="1" fontId="5" fillId="2" borderId="1" xfId="1" applyNumberFormat="1" applyFont="1" applyAlignment="1">
      <alignment horizontal="center"/>
    </xf>
    <xf numFmtId="0" fontId="3" fillId="0" borderId="0" xfId="0" applyFont="1"/>
    <xf numFmtId="0" fontId="3" fillId="3" borderId="0" xfId="0" applyFont="1" applyFill="1"/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Protection="1">
      <protection locked="0" hidden="1"/>
    </xf>
    <xf numFmtId="2" fontId="5" fillId="2" borderId="1" xfId="1" applyNumberFormat="1" applyFont="1" applyAlignment="1">
      <alignment horizontal="center"/>
    </xf>
    <xf numFmtId="168" fontId="5" fillId="2" borderId="1" xfId="1" applyNumberFormat="1" applyFont="1" applyAlignment="1">
      <alignment horizontal="center"/>
    </xf>
    <xf numFmtId="1" fontId="4" fillId="2" borderId="1" xfId="1" applyNumberFormat="1" applyFont="1" applyAlignment="1">
      <alignment horizontal="center"/>
    </xf>
    <xf numFmtId="164" fontId="5" fillId="2" borderId="1" xfId="1" applyNumberFormat="1" applyFont="1" applyAlignment="1">
      <alignment horizontal="center"/>
    </xf>
    <xf numFmtId="170" fontId="5" fillId="2" borderId="1" xfId="1" applyNumberFormat="1" applyFont="1" applyAlignment="1">
      <alignment horizontal="center"/>
    </xf>
    <xf numFmtId="0" fontId="1" fillId="5" borderId="1" xfId="1" applyFill="1"/>
    <xf numFmtId="0" fontId="13" fillId="5" borderId="1" xfId="1" applyFont="1" applyFill="1" applyAlignment="1">
      <alignment horizontal="center"/>
    </xf>
    <xf numFmtId="0" fontId="6" fillId="5" borderId="1" xfId="2" applyFont="1" applyFill="1" applyBorder="1" applyAlignment="1">
      <alignment horizontal="center"/>
    </xf>
    <xf numFmtId="168" fontId="13" fillId="5" borderId="1" xfId="1" applyNumberFormat="1" applyFont="1" applyFill="1" applyAlignment="1">
      <alignment horizontal="center"/>
    </xf>
    <xf numFmtId="2" fontId="13" fillId="5" borderId="1" xfId="1" applyNumberFormat="1" applyFont="1" applyFill="1" applyAlignment="1">
      <alignment horizontal="center"/>
    </xf>
    <xf numFmtId="0" fontId="2" fillId="5" borderId="1" xfId="2" applyFont="1" applyFill="1" applyBorder="1" applyAlignment="1">
      <alignment horizontal="center"/>
    </xf>
    <xf numFmtId="0" fontId="14" fillId="0" borderId="0" xfId="0" applyFont="1"/>
    <xf numFmtId="2" fontId="1" fillId="2" borderId="1" xfId="1" applyNumberFormat="1" applyFont="1" applyAlignment="1">
      <alignment horizontal="center"/>
    </xf>
    <xf numFmtId="168" fontId="1" fillId="2" borderId="1" xfId="1" applyNumberFormat="1" applyFont="1" applyAlignment="1">
      <alignment horizontal="center"/>
    </xf>
    <xf numFmtId="0" fontId="14" fillId="3" borderId="0" xfId="0" applyFont="1" applyFill="1"/>
    <xf numFmtId="2" fontId="14" fillId="0" borderId="0" xfId="0" applyNumberFormat="1" applyFont="1"/>
    <xf numFmtId="0" fontId="8" fillId="5" borderId="1" xfId="1" applyFont="1" applyFill="1" applyAlignment="1">
      <alignment horizontal="center"/>
    </xf>
    <xf numFmtId="168" fontId="8" fillId="5" borderId="1" xfId="1" applyNumberFormat="1" applyFont="1" applyFill="1" applyAlignment="1">
      <alignment horizontal="center"/>
    </xf>
    <xf numFmtId="0" fontId="12" fillId="5" borderId="1" xfId="2" applyFont="1" applyFill="1" applyBorder="1" applyAlignment="1">
      <alignment horizontal="center"/>
    </xf>
    <xf numFmtId="165" fontId="2" fillId="5" borderId="1" xfId="2" applyNumberFormat="1" applyFont="1" applyFill="1" applyBorder="1" applyAlignment="1">
      <alignment horizontal="center"/>
    </xf>
    <xf numFmtId="0" fontId="5" fillId="5" borderId="1" xfId="1" applyFont="1" applyFill="1" applyAlignment="1">
      <alignment horizontal="center"/>
    </xf>
    <xf numFmtId="2" fontId="7" fillId="5" borderId="1" xfId="2" applyNumberFormat="1" applyFont="1" applyFill="1" applyBorder="1" applyAlignment="1">
      <alignment horizontal="center" vertical="center"/>
    </xf>
    <xf numFmtId="167" fontId="4" fillId="2" borderId="1" xfId="1" applyNumberFormat="1" applyFont="1" applyAlignment="1">
      <alignment horizontal="center"/>
    </xf>
    <xf numFmtId="2" fontId="4" fillId="2" borderId="1" xfId="1" applyNumberFormat="1" applyFont="1" applyAlignment="1">
      <alignment horizontal="center"/>
    </xf>
    <xf numFmtId="168" fontId="4" fillId="2" borderId="1" xfId="1" applyNumberFormat="1" applyFont="1" applyAlignment="1">
      <alignment horizontal="center"/>
    </xf>
    <xf numFmtId="0" fontId="9" fillId="5" borderId="1" xfId="2" applyFont="1" applyFill="1" applyBorder="1" applyAlignment="1">
      <alignment horizontal="center"/>
    </xf>
    <xf numFmtId="164" fontId="11" fillId="6" borderId="1" xfId="1" applyNumberFormat="1" applyFont="1" applyFill="1" applyAlignment="1">
      <alignment horizontal="center"/>
    </xf>
    <xf numFmtId="164" fontId="8" fillId="5" borderId="1" xfId="1" applyNumberFormat="1" applyFont="1" applyFill="1" applyAlignment="1">
      <alignment horizontal="center"/>
    </xf>
    <xf numFmtId="0" fontId="12" fillId="7" borderId="0" xfId="2" applyFont="1" applyFill="1" applyBorder="1" applyAlignment="1">
      <alignment horizontal="center"/>
    </xf>
    <xf numFmtId="0" fontId="2" fillId="7" borderId="1" xfId="2" applyFont="1" applyFill="1" applyBorder="1" applyAlignment="1">
      <alignment horizontal="center"/>
    </xf>
    <xf numFmtId="0" fontId="1" fillId="2" borderId="1" xfId="1" applyAlignment="1">
      <alignment horizontal="center"/>
    </xf>
    <xf numFmtId="168" fontId="15" fillId="2" borderId="1" xfId="1" applyNumberFormat="1" applyFont="1" applyAlignment="1">
      <alignment horizontal="center"/>
    </xf>
    <xf numFmtId="168" fontId="11" fillId="5" borderId="1" xfId="2" applyNumberFormat="1" applyFont="1" applyFill="1" applyBorder="1" applyAlignment="1">
      <alignment horizontal="center"/>
    </xf>
    <xf numFmtId="0" fontId="15" fillId="5" borderId="1" xfId="2" applyFont="1" applyFill="1" applyBorder="1" applyAlignment="1">
      <alignment horizontal="center"/>
    </xf>
    <xf numFmtId="165" fontId="15" fillId="2" borderId="1" xfId="1" applyNumberFormat="1" applyFont="1" applyAlignment="1">
      <alignment horizontal="center"/>
    </xf>
    <xf numFmtId="166" fontId="15" fillId="2" borderId="1" xfId="1" applyNumberFormat="1" applyFont="1" applyAlignment="1">
      <alignment horizontal="center"/>
    </xf>
    <xf numFmtId="172" fontId="15" fillId="2" borderId="1" xfId="1" applyNumberFormat="1" applyFont="1" applyAlignment="1">
      <alignment horizontal="center"/>
    </xf>
    <xf numFmtId="0" fontId="15" fillId="2" borderId="1" xfId="1" applyFont="1" applyAlignment="1">
      <alignment horizontal="center"/>
    </xf>
    <xf numFmtId="0" fontId="11" fillId="5" borderId="1" xfId="2" applyFont="1" applyFill="1" applyBorder="1" applyAlignment="1">
      <alignment horizontal="center"/>
    </xf>
    <xf numFmtId="165" fontId="11" fillId="5" borderId="1" xfId="2" applyNumberFormat="1" applyFont="1" applyFill="1" applyBorder="1" applyAlignment="1">
      <alignment horizontal="center"/>
    </xf>
    <xf numFmtId="0" fontId="12" fillId="7" borderId="1" xfId="2" applyFont="1" applyFill="1" applyBorder="1" applyAlignment="1">
      <alignment horizontal="center" vertical="center"/>
    </xf>
    <xf numFmtId="0" fontId="12" fillId="7" borderId="0" xfId="2" applyFont="1" applyFill="1" applyAlignment="1">
      <alignment horizontal="center"/>
    </xf>
    <xf numFmtId="0" fontId="12" fillId="7" borderId="1" xfId="2" applyFont="1" applyFill="1" applyBorder="1" applyAlignment="1">
      <alignment horizontal="center"/>
    </xf>
    <xf numFmtId="0" fontId="9" fillId="7" borderId="1" xfId="2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 vertical="center"/>
    </xf>
    <xf numFmtId="170" fontId="5" fillId="5" borderId="1" xfId="1" applyNumberFormat="1" applyFont="1" applyFill="1" applyAlignment="1">
      <alignment horizontal="center"/>
    </xf>
    <xf numFmtId="170" fontId="1" fillId="5" borderId="1" xfId="1" applyNumberFormat="1" applyFill="1"/>
    <xf numFmtId="164" fontId="1" fillId="2" borderId="1" xfId="1" applyNumberFormat="1" applyAlignment="1">
      <alignment horizontal="center"/>
    </xf>
    <xf numFmtId="0" fontId="9" fillId="7" borderId="1" xfId="2" applyFont="1" applyFill="1" applyBorder="1" applyAlignment="1">
      <alignment horizontal="center"/>
    </xf>
    <xf numFmtId="0" fontId="6" fillId="7" borderId="1" xfId="2" applyFont="1" applyFill="1" applyBorder="1" applyAlignment="1">
      <alignment horizontal="center"/>
    </xf>
    <xf numFmtId="165" fontId="15" fillId="5" borderId="1" xfId="1" applyNumberFormat="1" applyFont="1" applyFill="1" applyAlignment="1">
      <alignment horizontal="center"/>
    </xf>
    <xf numFmtId="164" fontId="10" fillId="5" borderId="1" xfId="1" applyNumberFormat="1" applyFont="1" applyFill="1" applyAlignment="1">
      <alignment horizontal="center"/>
    </xf>
  </cellXfs>
  <cellStyles count="3">
    <cellStyle name="Accent1" xfId="2" builtinId="29"/>
    <cellStyle name="Normal" xfId="0" builtinId="0"/>
    <cellStyle name="Output" xfId="1" builtinId="21"/>
  </cellStyles>
  <dxfs count="0"/>
  <tableStyles count="1" defaultTableStyle="TableStyleMedium2" defaultPivotStyle="PivotStyleLight16">
    <tableStyle name="Tabellenformat 1" pivot="0" count="0" xr9:uid="{493FC1A7-68DF-499F-8B8B-C7DEB1C90B2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DB407-91AE-40AD-89A1-C3431C8198D7}">
  <dimension ref="A1:BBJ21"/>
  <sheetViews>
    <sheetView zoomScale="106" zoomScaleNormal="106" workbookViewId="0">
      <pane ySplit="1" topLeftCell="A2" activePane="bottomLeft" state="frozen"/>
      <selection activeCell="E1" sqref="E1"/>
      <selection pane="bottomLeft" sqref="A1:XFD1048576"/>
    </sheetView>
  </sheetViews>
  <sheetFormatPr defaultColWidth="11.44140625" defaultRowHeight="14.4" x14ac:dyDescent="0.3"/>
  <cols>
    <col min="1" max="1" width="6.21875" style="18" bestFit="1" customWidth="1"/>
    <col min="2" max="2" width="12.44140625" style="18" bestFit="1" customWidth="1"/>
    <col min="3" max="3" width="6.6640625" style="18" bestFit="1" customWidth="1"/>
    <col min="4" max="4" width="2.109375" style="22" bestFit="1" customWidth="1"/>
    <col min="5" max="5" width="8" style="22" bestFit="1" customWidth="1"/>
    <col min="6" max="6" width="11.109375" style="22" bestFit="1" customWidth="1"/>
    <col min="7" max="7" width="12" style="22" bestFit="1" customWidth="1"/>
    <col min="8" max="8" width="9.88671875" style="18" bestFit="1" customWidth="1"/>
    <col min="9" max="10" width="12" style="18" bestFit="1" customWidth="1"/>
    <col min="11" max="11" width="9.109375" style="18" customWidth="1"/>
    <col min="12" max="16384" width="11.44140625" style="18"/>
  </cols>
  <sheetData>
    <row r="1" spans="1:1414" x14ac:dyDescent="0.3">
      <c r="A1" s="47" t="s">
        <v>16</v>
      </c>
      <c r="B1" s="47" t="s">
        <v>15</v>
      </c>
      <c r="C1" s="47" t="s">
        <v>5</v>
      </c>
      <c r="D1" s="35" t="s">
        <v>6</v>
      </c>
      <c r="E1" s="35" t="s">
        <v>18</v>
      </c>
      <c r="F1" s="35" t="s">
        <v>19</v>
      </c>
      <c r="G1" s="48" t="s">
        <v>9</v>
      </c>
      <c r="H1" s="49" t="s">
        <v>8</v>
      </c>
      <c r="I1" s="49" t="s">
        <v>13</v>
      </c>
      <c r="J1" s="49" t="s">
        <v>14</v>
      </c>
      <c r="K1" s="25"/>
    </row>
    <row r="2" spans="1:1414" x14ac:dyDescent="0.3">
      <c r="A2" s="36">
        <v>1</v>
      </c>
      <c r="B2" s="33">
        <v>1</v>
      </c>
      <c r="C2" s="54">
        <f>LN(B2)</f>
        <v>0</v>
      </c>
      <c r="D2" s="37">
        <v>9</v>
      </c>
      <c r="E2" s="37">
        <f>SMALL($B$2:$B$11,A2)</f>
        <v>1</v>
      </c>
      <c r="F2" s="37">
        <f>LARGE($B$2:$B$11,A2)</f>
        <v>100</v>
      </c>
      <c r="G2" s="19">
        <f>(SUM(E3:$E$11)/E2)-D2</f>
        <v>495</v>
      </c>
      <c r="H2" s="20">
        <f>D2-(SUM(F3:$F$11)/F2)</f>
        <v>4.95</v>
      </c>
      <c r="I2" s="20">
        <f>(G2+H2)/2</f>
        <v>249.97499999999999</v>
      </c>
      <c r="J2" s="20">
        <f>G2-H2</f>
        <v>490.05</v>
      </c>
      <c r="K2" s="25"/>
    </row>
    <row r="3" spans="1:1414" x14ac:dyDescent="0.3">
      <c r="A3" s="36">
        <v>2</v>
      </c>
      <c r="B3" s="33">
        <v>100</v>
      </c>
      <c r="C3" s="54">
        <f t="shared" ref="C3:C11" si="0">LN(B3)</f>
        <v>4.6051701859880918</v>
      </c>
      <c r="D3" s="37">
        <v>8</v>
      </c>
      <c r="E3" s="37">
        <f t="shared" ref="E3:E11" si="1">SMALL($B$2:$B$11,A3)</f>
        <v>1</v>
      </c>
      <c r="F3" s="37">
        <f t="shared" ref="F3:F11" si="2">LARGE($B$2:$B$11,A3)</f>
        <v>100</v>
      </c>
      <c r="G3" s="19">
        <f>(SUM(E4:$E$11)/E3)-D3</f>
        <v>495</v>
      </c>
      <c r="H3" s="20">
        <f>D3-(SUM(F4:$F$11)/F3)</f>
        <v>4.95</v>
      </c>
      <c r="I3" s="20">
        <f t="shared" ref="I3:I10" si="3">(G3+H3)/2</f>
        <v>249.97499999999999</v>
      </c>
      <c r="J3" s="20">
        <f>G3-H3</f>
        <v>490.05</v>
      </c>
      <c r="K3" s="25"/>
    </row>
    <row r="4" spans="1:1414" x14ac:dyDescent="0.3">
      <c r="A4" s="36">
        <v>3</v>
      </c>
      <c r="B4" s="33">
        <v>1</v>
      </c>
      <c r="C4" s="54">
        <f t="shared" si="0"/>
        <v>0</v>
      </c>
      <c r="D4" s="37">
        <v>7</v>
      </c>
      <c r="E4" s="37">
        <f t="shared" si="1"/>
        <v>1</v>
      </c>
      <c r="F4" s="37">
        <f t="shared" si="2"/>
        <v>100</v>
      </c>
      <c r="G4" s="19">
        <f>(SUM(E5:$E$11)/E4)-D4</f>
        <v>495</v>
      </c>
      <c r="H4" s="20">
        <f>D4-(SUM(F5:$F$11)/F4)</f>
        <v>4.95</v>
      </c>
      <c r="I4" s="20">
        <f t="shared" si="3"/>
        <v>249.97499999999999</v>
      </c>
      <c r="J4" s="20">
        <f>G4-H4</f>
        <v>490.05</v>
      </c>
      <c r="K4" s="25"/>
    </row>
    <row r="5" spans="1:1414" x14ac:dyDescent="0.3">
      <c r="A5" s="36">
        <v>4</v>
      </c>
      <c r="B5" s="33">
        <v>100</v>
      </c>
      <c r="C5" s="54">
        <f t="shared" si="0"/>
        <v>4.6051701859880918</v>
      </c>
      <c r="D5" s="37">
        <v>6</v>
      </c>
      <c r="E5" s="37">
        <f t="shared" si="1"/>
        <v>1</v>
      </c>
      <c r="F5" s="37">
        <f t="shared" si="2"/>
        <v>100</v>
      </c>
      <c r="G5" s="19">
        <f>(SUM(E6:$E$11)/E5)-D5</f>
        <v>495</v>
      </c>
      <c r="H5" s="20">
        <f>D5-(SUM(F6:$F$11)/F5)</f>
        <v>4.95</v>
      </c>
      <c r="I5" s="20">
        <f t="shared" si="3"/>
        <v>249.97499999999999</v>
      </c>
      <c r="J5" s="20">
        <f>G5-H5</f>
        <v>490.05</v>
      </c>
      <c r="K5" s="25"/>
    </row>
    <row r="6" spans="1:1414" x14ac:dyDescent="0.3">
      <c r="A6" s="36">
        <v>5</v>
      </c>
      <c r="B6" s="33">
        <v>1</v>
      </c>
      <c r="C6" s="54">
        <f t="shared" si="0"/>
        <v>0</v>
      </c>
      <c r="D6" s="37">
        <v>5</v>
      </c>
      <c r="E6" s="37">
        <f t="shared" si="1"/>
        <v>1</v>
      </c>
      <c r="F6" s="37">
        <f t="shared" si="2"/>
        <v>100</v>
      </c>
      <c r="G6" s="19">
        <f>(SUM(E7:$E$11)/E6)-D6</f>
        <v>495</v>
      </c>
      <c r="H6" s="20">
        <f>D6-(SUM(F7:$F$11)/F6)</f>
        <v>4.95</v>
      </c>
      <c r="I6" s="20">
        <f t="shared" si="3"/>
        <v>249.97499999999999</v>
      </c>
      <c r="J6" s="20">
        <f>G6-H6</f>
        <v>490.05</v>
      </c>
      <c r="K6" s="25"/>
    </row>
    <row r="7" spans="1:1414" x14ac:dyDescent="0.3">
      <c r="A7" s="36">
        <v>6</v>
      </c>
      <c r="B7" s="33">
        <v>100</v>
      </c>
      <c r="C7" s="54">
        <f t="shared" si="0"/>
        <v>4.6051701859880918</v>
      </c>
      <c r="D7" s="37">
        <v>4</v>
      </c>
      <c r="E7" s="37">
        <f t="shared" si="1"/>
        <v>100</v>
      </c>
      <c r="F7" s="37">
        <f t="shared" si="2"/>
        <v>1</v>
      </c>
      <c r="G7" s="19">
        <f>(SUM(E8:$E$11)/E7)-D7</f>
        <v>0</v>
      </c>
      <c r="H7" s="20">
        <f>D7-(SUM(F8:$F$11)/F7)</f>
        <v>0</v>
      </c>
      <c r="I7" s="20">
        <f t="shared" si="3"/>
        <v>0</v>
      </c>
      <c r="J7" s="20">
        <f>G7-H7</f>
        <v>0</v>
      </c>
      <c r="K7" s="25"/>
    </row>
    <row r="8" spans="1:1414" x14ac:dyDescent="0.3">
      <c r="A8" s="36">
        <v>7</v>
      </c>
      <c r="B8" s="33">
        <v>1</v>
      </c>
      <c r="C8" s="54">
        <f t="shared" si="0"/>
        <v>0</v>
      </c>
      <c r="D8" s="37">
        <v>3</v>
      </c>
      <c r="E8" s="37">
        <f t="shared" si="1"/>
        <v>100</v>
      </c>
      <c r="F8" s="37">
        <f t="shared" si="2"/>
        <v>1</v>
      </c>
      <c r="G8" s="19">
        <f>(SUM(E9:$E$11)/E8)-D8</f>
        <v>0</v>
      </c>
      <c r="H8" s="20">
        <f>D8-(SUM(F9:$F$11)/F8)</f>
        <v>0</v>
      </c>
      <c r="I8" s="20">
        <f t="shared" si="3"/>
        <v>0</v>
      </c>
      <c r="J8" s="20">
        <f>G8-H8</f>
        <v>0</v>
      </c>
      <c r="K8" s="25"/>
    </row>
    <row r="9" spans="1:1414" x14ac:dyDescent="0.3">
      <c r="A9" s="36">
        <v>8</v>
      </c>
      <c r="B9" s="33">
        <v>100</v>
      </c>
      <c r="C9" s="54">
        <f t="shared" si="0"/>
        <v>4.6051701859880918</v>
      </c>
      <c r="D9" s="37">
        <v>2</v>
      </c>
      <c r="E9" s="37">
        <f t="shared" si="1"/>
        <v>100</v>
      </c>
      <c r="F9" s="37">
        <f t="shared" si="2"/>
        <v>1</v>
      </c>
      <c r="G9" s="19">
        <f>(SUM(E10:$E$11)/E9)-D9</f>
        <v>0</v>
      </c>
      <c r="H9" s="20">
        <f>D9-(SUM(F10:$F$11)/F9)</f>
        <v>0</v>
      </c>
      <c r="I9" s="20">
        <f t="shared" si="3"/>
        <v>0</v>
      </c>
      <c r="J9" s="20">
        <f>G9-H9</f>
        <v>0</v>
      </c>
      <c r="K9" s="25"/>
    </row>
    <row r="10" spans="1:1414" x14ac:dyDescent="0.3">
      <c r="A10" s="36">
        <v>9</v>
      </c>
      <c r="B10" s="33">
        <v>1</v>
      </c>
      <c r="C10" s="54">
        <f t="shared" si="0"/>
        <v>0</v>
      </c>
      <c r="D10" s="37">
        <v>1</v>
      </c>
      <c r="E10" s="37">
        <f t="shared" si="1"/>
        <v>100</v>
      </c>
      <c r="F10" s="37">
        <f t="shared" si="2"/>
        <v>1</v>
      </c>
      <c r="G10" s="19">
        <f>(SUM(E11:$E$11)/E10)-D10</f>
        <v>0</v>
      </c>
      <c r="H10" s="20">
        <f>D10-(SUM(F11:$F$11)/F10)</f>
        <v>0</v>
      </c>
      <c r="I10" s="20">
        <f t="shared" si="3"/>
        <v>0</v>
      </c>
      <c r="J10" s="20">
        <f>G10-H10</f>
        <v>0</v>
      </c>
      <c r="K10" s="25"/>
    </row>
    <row r="11" spans="1:1414" s="21" customFormat="1" x14ac:dyDescent="0.3">
      <c r="A11" s="36">
        <v>10</v>
      </c>
      <c r="B11" s="33">
        <v>100</v>
      </c>
      <c r="C11" s="54">
        <f t="shared" si="0"/>
        <v>4.6051701859880918</v>
      </c>
      <c r="D11" s="37"/>
      <c r="E11" s="37">
        <f t="shared" si="1"/>
        <v>100</v>
      </c>
      <c r="F11" s="37">
        <f t="shared" si="2"/>
        <v>1</v>
      </c>
      <c r="G11" s="25"/>
      <c r="H11" s="25"/>
      <c r="I11" s="25"/>
      <c r="J11" s="25"/>
      <c r="K11" s="25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  <c r="JA11" s="18"/>
      <c r="JB11" s="18"/>
      <c r="JC11" s="18"/>
      <c r="JD11" s="18"/>
      <c r="JE11" s="18"/>
      <c r="JF11" s="18"/>
      <c r="JG11" s="18"/>
      <c r="JH11" s="18"/>
      <c r="JI11" s="18"/>
      <c r="JJ11" s="18"/>
      <c r="JK11" s="18"/>
      <c r="JL11" s="18"/>
      <c r="JM11" s="18"/>
      <c r="JN11" s="18"/>
      <c r="JO11" s="18"/>
      <c r="JP11" s="18"/>
      <c r="JQ11" s="18"/>
      <c r="JR11" s="18"/>
      <c r="JS11" s="18"/>
      <c r="JT11" s="18"/>
      <c r="JU11" s="18"/>
      <c r="JV11" s="18"/>
      <c r="JW11" s="18"/>
      <c r="JX11" s="18"/>
      <c r="JY11" s="18"/>
      <c r="JZ11" s="18"/>
      <c r="KA11" s="18"/>
      <c r="KB11" s="18"/>
      <c r="KC11" s="18"/>
      <c r="KD11" s="18"/>
      <c r="KE11" s="18"/>
      <c r="KF11" s="18"/>
      <c r="KG11" s="18"/>
      <c r="KH11" s="18"/>
      <c r="KI11" s="18"/>
      <c r="KJ11" s="18"/>
      <c r="KK11" s="18"/>
      <c r="KL11" s="18"/>
      <c r="KM11" s="18"/>
      <c r="KN11" s="18"/>
      <c r="KO11" s="18"/>
      <c r="KP11" s="18"/>
      <c r="KQ11" s="18"/>
      <c r="KR11" s="18"/>
      <c r="KS11" s="18"/>
      <c r="KT11" s="18"/>
      <c r="KU11" s="18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  <c r="LP11" s="18"/>
      <c r="LQ11" s="18"/>
      <c r="LR11" s="18"/>
      <c r="LS11" s="18"/>
      <c r="LT11" s="18"/>
      <c r="LU11" s="18"/>
      <c r="LV11" s="18"/>
      <c r="LW11" s="18"/>
      <c r="LX11" s="18"/>
      <c r="LY11" s="18"/>
      <c r="LZ11" s="18"/>
      <c r="MA11" s="18"/>
      <c r="MB11" s="18"/>
      <c r="MC11" s="18"/>
      <c r="MD11" s="18"/>
      <c r="ME11" s="18"/>
      <c r="MF11" s="18"/>
      <c r="MG11" s="18"/>
      <c r="MH11" s="18"/>
      <c r="MI11" s="18"/>
      <c r="MJ11" s="18"/>
      <c r="MK11" s="18"/>
      <c r="ML11" s="18"/>
      <c r="MM11" s="18"/>
      <c r="MN11" s="18"/>
      <c r="MO11" s="18"/>
      <c r="MP11" s="18"/>
      <c r="MQ11" s="18"/>
      <c r="MR11" s="18"/>
      <c r="MS11" s="18"/>
      <c r="MT11" s="18"/>
      <c r="MU11" s="18"/>
      <c r="MV11" s="18"/>
      <c r="MW11" s="18"/>
      <c r="MX11" s="18"/>
      <c r="MY11" s="18"/>
      <c r="MZ11" s="18"/>
      <c r="NA11" s="18"/>
      <c r="NB11" s="18"/>
      <c r="NC11" s="18"/>
      <c r="ND11" s="18"/>
      <c r="NE11" s="18"/>
      <c r="NF11" s="18"/>
      <c r="NG11" s="18"/>
      <c r="NH11" s="18"/>
      <c r="NI11" s="18"/>
      <c r="NJ11" s="18"/>
      <c r="NK11" s="18"/>
      <c r="NL11" s="18"/>
      <c r="NM11" s="18"/>
      <c r="NN11" s="18"/>
      <c r="NO11" s="18"/>
      <c r="NP11" s="18"/>
      <c r="NQ11" s="18"/>
      <c r="NR11" s="18"/>
      <c r="NS11" s="18"/>
      <c r="NT11" s="18"/>
      <c r="NU11" s="18"/>
      <c r="NV11" s="18"/>
      <c r="NW11" s="18"/>
      <c r="NX11" s="18"/>
      <c r="NY11" s="18"/>
      <c r="NZ11" s="18"/>
      <c r="OA11" s="18"/>
      <c r="OB11" s="18"/>
      <c r="OC11" s="18"/>
      <c r="OD11" s="18"/>
      <c r="OE11" s="18"/>
      <c r="OF11" s="18"/>
      <c r="OG11" s="18"/>
      <c r="OH11" s="18"/>
      <c r="OI11" s="18"/>
      <c r="OJ11" s="18"/>
      <c r="OK11" s="18"/>
      <c r="OL11" s="18"/>
      <c r="OM11" s="18"/>
      <c r="ON11" s="18"/>
      <c r="OO11" s="18"/>
      <c r="OP11" s="18"/>
      <c r="OQ11" s="18"/>
      <c r="OR11" s="18"/>
      <c r="OS11" s="18"/>
      <c r="OT11" s="18"/>
      <c r="OU11" s="18"/>
      <c r="OV11" s="18"/>
      <c r="OW11" s="18"/>
      <c r="OX11" s="18"/>
      <c r="OY11" s="18"/>
      <c r="OZ11" s="18"/>
      <c r="PA11" s="18"/>
      <c r="PB11" s="18"/>
      <c r="PC11" s="18"/>
      <c r="PD11" s="18"/>
      <c r="PE11" s="18"/>
      <c r="PF11" s="18"/>
      <c r="PG11" s="18"/>
      <c r="PH11" s="18"/>
      <c r="PI11" s="18"/>
      <c r="PJ11" s="18"/>
      <c r="PK11" s="18"/>
      <c r="PL11" s="18"/>
      <c r="PM11" s="18"/>
      <c r="PN11" s="18"/>
      <c r="PO11" s="18"/>
      <c r="PP11" s="18"/>
      <c r="PQ11" s="18"/>
      <c r="PR11" s="18"/>
      <c r="PS11" s="18"/>
      <c r="PT11" s="18"/>
      <c r="PU11" s="18"/>
      <c r="PV11" s="18"/>
      <c r="PW11" s="18"/>
      <c r="PX11" s="18"/>
      <c r="PY11" s="18"/>
      <c r="PZ11" s="18"/>
      <c r="QA11" s="18"/>
      <c r="QB11" s="18"/>
      <c r="QC11" s="18"/>
      <c r="QD11" s="18"/>
      <c r="QE11" s="18"/>
      <c r="QF11" s="18"/>
      <c r="QG11" s="18"/>
      <c r="QH11" s="18"/>
      <c r="QI11" s="18"/>
      <c r="QJ11" s="18"/>
      <c r="QK11" s="18"/>
      <c r="QL11" s="18"/>
      <c r="QM11" s="18"/>
      <c r="QN11" s="18"/>
      <c r="QO11" s="18"/>
      <c r="QP11" s="18"/>
      <c r="QQ11" s="18"/>
      <c r="QR11" s="18"/>
      <c r="QS11" s="18"/>
      <c r="QT11" s="18"/>
      <c r="QU11" s="18"/>
      <c r="QV11" s="18"/>
      <c r="QW11" s="18"/>
      <c r="QX11" s="18"/>
      <c r="QY11" s="18"/>
      <c r="QZ11" s="18"/>
      <c r="RA11" s="18"/>
      <c r="RB11" s="18"/>
      <c r="RC11" s="18"/>
      <c r="RD11" s="18"/>
      <c r="RE11" s="18"/>
      <c r="RF11" s="18"/>
      <c r="RG11" s="18"/>
      <c r="RH11" s="18"/>
      <c r="RI11" s="18"/>
      <c r="RJ11" s="18"/>
      <c r="RK11" s="18"/>
      <c r="RL11" s="18"/>
      <c r="RM11" s="18"/>
      <c r="RN11" s="18"/>
      <c r="RO11" s="18"/>
      <c r="RP11" s="18"/>
      <c r="RQ11" s="18"/>
      <c r="RR11" s="18"/>
      <c r="RS11" s="18"/>
      <c r="RT11" s="18"/>
      <c r="RU11" s="18"/>
      <c r="RV11" s="18"/>
      <c r="RW11" s="18"/>
      <c r="RX11" s="18"/>
      <c r="RY11" s="18"/>
      <c r="RZ11" s="18"/>
      <c r="SA11" s="18"/>
      <c r="SB11" s="18"/>
      <c r="SC11" s="18"/>
      <c r="SD11" s="18"/>
      <c r="SE11" s="18"/>
      <c r="SF11" s="18"/>
      <c r="SG11" s="18"/>
      <c r="SH11" s="18"/>
      <c r="SI11" s="18"/>
      <c r="SJ11" s="18"/>
      <c r="SK11" s="18"/>
      <c r="SL11" s="18"/>
      <c r="SM11" s="18"/>
      <c r="SN11" s="18"/>
      <c r="SO11" s="18"/>
      <c r="SP11" s="18"/>
      <c r="SQ11" s="18"/>
      <c r="SR11" s="18"/>
      <c r="SS11" s="18"/>
      <c r="ST11" s="18"/>
      <c r="SU11" s="18"/>
      <c r="SV11" s="18"/>
      <c r="SW11" s="18"/>
      <c r="SX11" s="18"/>
      <c r="SY11" s="18"/>
      <c r="SZ11" s="18"/>
      <c r="TA11" s="18"/>
      <c r="TB11" s="18"/>
      <c r="TC11" s="18"/>
      <c r="TD11" s="18"/>
      <c r="TE11" s="18"/>
      <c r="TF11" s="18"/>
      <c r="TG11" s="18"/>
      <c r="TH11" s="18"/>
      <c r="TI11" s="18"/>
      <c r="TJ11" s="18"/>
      <c r="TK11" s="18"/>
      <c r="TL11" s="18"/>
      <c r="TM11" s="18"/>
      <c r="TN11" s="18"/>
      <c r="TO11" s="18"/>
      <c r="TP11" s="18"/>
      <c r="TQ11" s="18"/>
      <c r="TR11" s="18"/>
      <c r="TS11" s="18"/>
      <c r="TT11" s="18"/>
      <c r="TU11" s="18"/>
      <c r="TV11" s="18"/>
      <c r="TW11" s="18"/>
      <c r="TX11" s="18"/>
      <c r="TY11" s="18"/>
      <c r="TZ11" s="18"/>
      <c r="UA11" s="18"/>
      <c r="UB11" s="18"/>
      <c r="UC11" s="18"/>
      <c r="UD11" s="18"/>
      <c r="UE11" s="18"/>
      <c r="UF11" s="18"/>
      <c r="UG11" s="18"/>
      <c r="UH11" s="18"/>
      <c r="UI11" s="18"/>
      <c r="UJ11" s="18"/>
      <c r="UK11" s="18"/>
      <c r="UL11" s="18"/>
      <c r="UM11" s="18"/>
      <c r="UN11" s="18"/>
      <c r="UO11" s="18"/>
      <c r="UP11" s="18"/>
      <c r="UQ11" s="18"/>
      <c r="UR11" s="18"/>
      <c r="US11" s="18"/>
      <c r="UT11" s="18"/>
      <c r="UU11" s="18"/>
      <c r="UV11" s="18"/>
      <c r="UW11" s="18"/>
      <c r="UX11" s="18"/>
      <c r="UY11" s="18"/>
      <c r="UZ11" s="18"/>
      <c r="VA11" s="18"/>
      <c r="VB11" s="18"/>
      <c r="VC11" s="18"/>
      <c r="VD11" s="18"/>
      <c r="VE11" s="18"/>
      <c r="VF11" s="18"/>
      <c r="VG11" s="18"/>
      <c r="VH11" s="18"/>
      <c r="VI11" s="18"/>
      <c r="VJ11" s="18"/>
      <c r="VK11" s="18"/>
      <c r="VL11" s="18"/>
      <c r="VM11" s="18"/>
      <c r="VN11" s="18"/>
      <c r="VO11" s="18"/>
      <c r="VP11" s="18"/>
      <c r="VQ11" s="18"/>
      <c r="VR11" s="18"/>
      <c r="VS11" s="18"/>
      <c r="VT11" s="18"/>
      <c r="VU11" s="18"/>
      <c r="VV11" s="18"/>
      <c r="VW11" s="18"/>
      <c r="VX11" s="18"/>
      <c r="VY11" s="18"/>
      <c r="VZ11" s="18"/>
      <c r="WA11" s="18"/>
      <c r="WB11" s="18"/>
      <c r="WC11" s="18"/>
      <c r="WD11" s="18"/>
      <c r="WE11" s="18"/>
      <c r="WF11" s="18"/>
      <c r="WG11" s="18"/>
      <c r="WH11" s="18"/>
      <c r="WI11" s="18"/>
      <c r="WJ11" s="18"/>
      <c r="WK11" s="18"/>
      <c r="WL11" s="18"/>
      <c r="WM11" s="18"/>
      <c r="WN11" s="18"/>
      <c r="WO11" s="18"/>
      <c r="WP11" s="18"/>
      <c r="WQ11" s="18"/>
      <c r="WR11" s="18"/>
      <c r="WS11" s="18"/>
      <c r="WT11" s="18"/>
      <c r="WU11" s="18"/>
      <c r="WV11" s="18"/>
      <c r="WW11" s="18"/>
      <c r="WX11" s="18"/>
      <c r="WY11" s="18"/>
      <c r="WZ11" s="18"/>
      <c r="XA11" s="18"/>
      <c r="XB11" s="18"/>
      <c r="XC11" s="18"/>
      <c r="XD11" s="18"/>
      <c r="XE11" s="18"/>
      <c r="XF11" s="18"/>
      <c r="XG11" s="18"/>
      <c r="XH11" s="18"/>
      <c r="XI11" s="18"/>
      <c r="XJ11" s="18"/>
      <c r="XK11" s="18"/>
      <c r="XL11" s="18"/>
      <c r="XM11" s="18"/>
      <c r="XN11" s="18"/>
      <c r="XO11" s="18"/>
      <c r="XP11" s="18"/>
      <c r="XQ11" s="18"/>
      <c r="XR11" s="18"/>
      <c r="XS11" s="18"/>
      <c r="XT11" s="18"/>
      <c r="XU11" s="18"/>
      <c r="XV11" s="18"/>
      <c r="XW11" s="18"/>
      <c r="XX11" s="18"/>
      <c r="XY11" s="18"/>
      <c r="XZ11" s="18"/>
      <c r="YA11" s="18"/>
      <c r="YB11" s="18"/>
      <c r="YC11" s="18"/>
      <c r="YD11" s="18"/>
      <c r="YE11" s="18"/>
      <c r="YF11" s="18"/>
      <c r="YG11" s="18"/>
      <c r="YH11" s="18"/>
      <c r="YI11" s="18"/>
      <c r="YJ11" s="18"/>
      <c r="YK11" s="18"/>
      <c r="YL11" s="18"/>
      <c r="YM11" s="18"/>
      <c r="YN11" s="18"/>
      <c r="YO11" s="18"/>
      <c r="YP11" s="18"/>
      <c r="YQ11" s="18"/>
      <c r="YR11" s="18"/>
      <c r="YS11" s="18"/>
      <c r="YT11" s="18"/>
      <c r="YU11" s="18"/>
      <c r="YV11" s="18"/>
      <c r="YW11" s="18"/>
      <c r="YX11" s="18"/>
      <c r="YY11" s="18"/>
      <c r="YZ11" s="18"/>
      <c r="ZA11" s="18"/>
      <c r="ZB11" s="18"/>
      <c r="ZC11" s="18"/>
      <c r="ZD11" s="18"/>
      <c r="ZE11" s="18"/>
      <c r="ZF11" s="18"/>
      <c r="ZG11" s="18"/>
      <c r="ZH11" s="18"/>
      <c r="ZI11" s="18"/>
      <c r="ZJ11" s="18"/>
      <c r="ZK11" s="18"/>
      <c r="ZL11" s="18"/>
      <c r="ZM11" s="18"/>
      <c r="ZN11" s="18"/>
      <c r="ZO11" s="18"/>
      <c r="ZP11" s="18"/>
      <c r="ZQ11" s="18"/>
      <c r="ZR11" s="18"/>
      <c r="ZS11" s="18"/>
      <c r="ZT11" s="18"/>
      <c r="ZU11" s="18"/>
      <c r="ZV11" s="18"/>
      <c r="ZW11" s="18"/>
      <c r="ZX11" s="18"/>
      <c r="ZY11" s="18"/>
      <c r="ZZ11" s="18"/>
      <c r="AAA11" s="18"/>
      <c r="AAB11" s="18"/>
      <c r="AAC11" s="18"/>
      <c r="AAD11" s="18"/>
      <c r="AAE11" s="18"/>
      <c r="AAF11" s="18"/>
      <c r="AAG11" s="18"/>
      <c r="AAH11" s="18"/>
      <c r="AAI11" s="18"/>
      <c r="AAJ11" s="18"/>
      <c r="AAK11" s="18"/>
      <c r="AAL11" s="18"/>
      <c r="AAM11" s="18"/>
      <c r="AAN11" s="18"/>
      <c r="AAO11" s="18"/>
      <c r="AAP11" s="18"/>
      <c r="AAQ11" s="18"/>
      <c r="AAR11" s="18"/>
      <c r="AAS11" s="18"/>
      <c r="AAT11" s="18"/>
      <c r="AAU11" s="18"/>
      <c r="AAV11" s="18"/>
      <c r="AAW11" s="18"/>
      <c r="AAX11" s="18"/>
      <c r="AAY11" s="18"/>
      <c r="AAZ11" s="18"/>
      <c r="ABA11" s="18"/>
      <c r="ABB11" s="18"/>
      <c r="ABC11" s="18"/>
      <c r="ABD11" s="18"/>
      <c r="ABE11" s="18"/>
      <c r="ABF11" s="18"/>
      <c r="ABG11" s="18"/>
      <c r="ABH11" s="18"/>
      <c r="ABI11" s="18"/>
      <c r="ABJ11" s="18"/>
      <c r="ABK11" s="18"/>
      <c r="ABL11" s="18"/>
      <c r="ABM11" s="18"/>
      <c r="ABN11" s="18"/>
      <c r="ABO11" s="18"/>
      <c r="ABP11" s="18"/>
      <c r="ABQ11" s="18"/>
      <c r="ABR11" s="18"/>
      <c r="ABS11" s="18"/>
      <c r="ABT11" s="18"/>
      <c r="ABU11" s="18"/>
      <c r="ABV11" s="18"/>
      <c r="ABW11" s="18"/>
      <c r="ABX11" s="18"/>
      <c r="ABY11" s="18"/>
      <c r="ABZ11" s="18"/>
      <c r="ACA11" s="18"/>
      <c r="ACB11" s="18"/>
      <c r="ACC11" s="18"/>
      <c r="ACD11" s="18"/>
      <c r="ACE11" s="18"/>
      <c r="ACF11" s="18"/>
      <c r="ACG11" s="18"/>
      <c r="ACH11" s="18"/>
      <c r="ACI11" s="18"/>
      <c r="ACJ11" s="18"/>
      <c r="ACK11" s="18"/>
      <c r="ACL11" s="18"/>
      <c r="ACM11" s="18"/>
      <c r="ACN11" s="18"/>
      <c r="ACO11" s="18"/>
      <c r="ACP11" s="18"/>
      <c r="ACQ11" s="18"/>
      <c r="ACR11" s="18"/>
      <c r="ACS11" s="18"/>
      <c r="ACT11" s="18"/>
      <c r="ACU11" s="18"/>
      <c r="ACV11" s="18"/>
      <c r="ACW11" s="18"/>
      <c r="ACX11" s="18"/>
      <c r="ACY11" s="18"/>
      <c r="ACZ11" s="18"/>
      <c r="ADA11" s="18"/>
      <c r="ADB11" s="18"/>
      <c r="ADC11" s="18"/>
      <c r="ADD11" s="18"/>
      <c r="ADE11" s="18"/>
      <c r="ADF11" s="18"/>
      <c r="ADG11" s="18"/>
      <c r="ADH11" s="18"/>
      <c r="ADI11" s="18"/>
      <c r="ADJ11" s="18"/>
      <c r="ADK11" s="18"/>
      <c r="ADL11" s="18"/>
      <c r="ADM11" s="18"/>
      <c r="ADN11" s="18"/>
      <c r="ADO11" s="18"/>
      <c r="ADP11" s="18"/>
      <c r="ADQ11" s="18"/>
      <c r="ADR11" s="18"/>
      <c r="ADS11" s="18"/>
      <c r="ADT11" s="18"/>
      <c r="ADU11" s="18"/>
      <c r="ADV11" s="18"/>
      <c r="ADW11" s="18"/>
      <c r="ADX11" s="18"/>
      <c r="ADY11" s="18"/>
      <c r="ADZ11" s="18"/>
      <c r="AEA11" s="18"/>
      <c r="AEB11" s="18"/>
      <c r="AEC11" s="18"/>
      <c r="AED11" s="18"/>
      <c r="AEE11" s="18"/>
      <c r="AEF11" s="18"/>
      <c r="AEG11" s="18"/>
      <c r="AEH11" s="18"/>
      <c r="AEI11" s="18"/>
      <c r="AEJ11" s="18"/>
      <c r="AEK11" s="18"/>
      <c r="AEL11" s="18"/>
      <c r="AEM11" s="18"/>
      <c r="AEN11" s="18"/>
      <c r="AEO11" s="18"/>
      <c r="AEP11" s="18"/>
      <c r="AEQ11" s="18"/>
      <c r="AER11" s="18"/>
      <c r="AES11" s="18"/>
      <c r="AET11" s="18"/>
      <c r="AEU11" s="18"/>
      <c r="AEV11" s="18"/>
      <c r="AEW11" s="18"/>
      <c r="AEX11" s="18"/>
      <c r="AEY11" s="18"/>
      <c r="AEZ11" s="18"/>
      <c r="AFA11" s="18"/>
      <c r="AFB11" s="18"/>
      <c r="AFC11" s="18"/>
      <c r="AFD11" s="18"/>
      <c r="AFE11" s="18"/>
      <c r="AFF11" s="18"/>
      <c r="AFG11" s="18"/>
      <c r="AFH11" s="18"/>
      <c r="AFI11" s="18"/>
      <c r="AFJ11" s="18"/>
      <c r="AFK11" s="18"/>
      <c r="AFL11" s="18"/>
      <c r="AFM11" s="18"/>
      <c r="AFN11" s="18"/>
      <c r="AFO11" s="18"/>
      <c r="AFP11" s="18"/>
      <c r="AFQ11" s="18"/>
      <c r="AFR11" s="18"/>
      <c r="AFS11" s="18"/>
      <c r="AFT11" s="18"/>
      <c r="AFU11" s="18"/>
      <c r="AFV11" s="18"/>
      <c r="AFW11" s="18"/>
      <c r="AFX11" s="18"/>
      <c r="AFY11" s="18"/>
      <c r="AFZ11" s="18"/>
      <c r="AGA11" s="18"/>
      <c r="AGB11" s="18"/>
      <c r="AGC11" s="18"/>
      <c r="AGD11" s="18"/>
      <c r="AGE11" s="18"/>
      <c r="AGF11" s="18"/>
      <c r="AGG11" s="18"/>
      <c r="AGH11" s="18"/>
      <c r="AGI11" s="18"/>
      <c r="AGJ11" s="18"/>
      <c r="AGK11" s="18"/>
      <c r="AGL11" s="18"/>
      <c r="AGM11" s="18"/>
      <c r="AGN11" s="18"/>
      <c r="AGO11" s="18"/>
      <c r="AGP11" s="18"/>
      <c r="AGQ11" s="18"/>
      <c r="AGR11" s="18"/>
      <c r="AGS11" s="18"/>
      <c r="AGT11" s="18"/>
      <c r="AGU11" s="18"/>
      <c r="AGV11" s="18"/>
      <c r="AGW11" s="18"/>
      <c r="AGX11" s="18"/>
      <c r="AGY11" s="18"/>
      <c r="AGZ11" s="18"/>
      <c r="AHA11" s="18"/>
      <c r="AHB11" s="18"/>
      <c r="AHC11" s="18"/>
      <c r="AHD11" s="18"/>
      <c r="AHE11" s="18"/>
      <c r="AHF11" s="18"/>
      <c r="AHG11" s="18"/>
      <c r="AHH11" s="18"/>
      <c r="AHI11" s="18"/>
      <c r="AHJ11" s="18"/>
      <c r="AHK11" s="18"/>
      <c r="AHL11" s="18"/>
      <c r="AHM11" s="18"/>
      <c r="AHN11" s="18"/>
      <c r="AHO11" s="18"/>
      <c r="AHP11" s="18"/>
      <c r="AHQ11" s="18"/>
      <c r="AHR11" s="18"/>
      <c r="AHS11" s="18"/>
      <c r="AHT11" s="18"/>
      <c r="AHU11" s="18"/>
      <c r="AHV11" s="18"/>
      <c r="AHW11" s="18"/>
      <c r="AHX11" s="18"/>
      <c r="AHY11" s="18"/>
      <c r="AHZ11" s="18"/>
      <c r="AIA11" s="18"/>
      <c r="AIB11" s="18"/>
      <c r="AIC11" s="18"/>
      <c r="AID11" s="18"/>
      <c r="AIE11" s="18"/>
      <c r="AIF11" s="18"/>
      <c r="AIG11" s="18"/>
      <c r="AIH11" s="18"/>
      <c r="AII11" s="18"/>
      <c r="AIJ11" s="18"/>
      <c r="AIK11" s="18"/>
      <c r="AIL11" s="18"/>
      <c r="AIM11" s="18"/>
      <c r="AIN11" s="18"/>
      <c r="AIO11" s="18"/>
      <c r="AIP11" s="18"/>
      <c r="AIQ11" s="18"/>
      <c r="AIR11" s="18"/>
      <c r="AIS11" s="18"/>
      <c r="AIT11" s="18"/>
      <c r="AIU11" s="18"/>
      <c r="AIV11" s="18"/>
      <c r="AIW11" s="18"/>
      <c r="AIX11" s="18"/>
      <c r="AIY11" s="18"/>
      <c r="AIZ11" s="18"/>
      <c r="AJA11" s="18"/>
      <c r="AJB11" s="18"/>
      <c r="AJC11" s="18"/>
      <c r="AJD11" s="18"/>
      <c r="AJE11" s="18"/>
      <c r="AJF11" s="18"/>
      <c r="AJG11" s="18"/>
      <c r="AJH11" s="18"/>
      <c r="AJI11" s="18"/>
      <c r="AJJ11" s="18"/>
      <c r="AJK11" s="18"/>
      <c r="AJL11" s="18"/>
      <c r="AJM11" s="18"/>
      <c r="AJN11" s="18"/>
      <c r="AJO11" s="18"/>
      <c r="AJP11" s="18"/>
      <c r="AJQ11" s="18"/>
      <c r="AJR11" s="18"/>
      <c r="AJS11" s="18"/>
      <c r="AJT11" s="18"/>
      <c r="AJU11" s="18"/>
      <c r="AJV11" s="18"/>
      <c r="AJW11" s="18"/>
      <c r="AJX11" s="18"/>
      <c r="AJY11" s="18"/>
      <c r="AJZ11" s="18"/>
      <c r="AKA11" s="18"/>
      <c r="AKB11" s="18"/>
      <c r="AKC11" s="18"/>
      <c r="AKD11" s="18"/>
      <c r="AKE11" s="18"/>
      <c r="AKF11" s="18"/>
      <c r="AKG11" s="18"/>
      <c r="AKH11" s="18"/>
      <c r="AKI11" s="18"/>
      <c r="AKJ11" s="18"/>
      <c r="AKK11" s="18"/>
      <c r="AKL11" s="18"/>
      <c r="AKM11" s="18"/>
      <c r="AKN11" s="18"/>
      <c r="AKO11" s="18"/>
      <c r="AKP11" s="18"/>
      <c r="AKQ11" s="18"/>
      <c r="AKR11" s="18"/>
      <c r="AKS11" s="18"/>
      <c r="AKT11" s="18"/>
      <c r="AKU11" s="18"/>
      <c r="AKV11" s="18"/>
      <c r="AKW11" s="18"/>
      <c r="AKX11" s="18"/>
      <c r="AKY11" s="18"/>
      <c r="AKZ11" s="18"/>
      <c r="ALA11" s="18"/>
      <c r="ALB11" s="18"/>
      <c r="ALC11" s="18"/>
      <c r="ALD11" s="18"/>
      <c r="ALE11" s="18"/>
      <c r="ALF11" s="18"/>
      <c r="ALG11" s="18"/>
      <c r="ALH11" s="18"/>
      <c r="ALI11" s="18"/>
      <c r="ALJ11" s="18"/>
      <c r="ALK11" s="18"/>
      <c r="ALL11" s="18"/>
      <c r="ALM11" s="18"/>
      <c r="ALN11" s="18"/>
      <c r="ALO11" s="18"/>
      <c r="ALP11" s="18"/>
      <c r="ALQ11" s="18"/>
      <c r="ALR11" s="18"/>
      <c r="ALS11" s="18"/>
      <c r="ALT11" s="18"/>
      <c r="ALU11" s="18"/>
      <c r="ALV11" s="18"/>
      <c r="ALW11" s="18"/>
      <c r="ALX11" s="18"/>
      <c r="ALY11" s="18"/>
      <c r="ALZ11" s="18"/>
      <c r="AMA11" s="18"/>
      <c r="AMB11" s="18"/>
      <c r="AMC11" s="18"/>
      <c r="AMD11" s="18"/>
      <c r="AME11" s="18"/>
      <c r="AMF11" s="18"/>
      <c r="AMG11" s="18"/>
      <c r="AMH11" s="18"/>
      <c r="AMI11" s="18"/>
      <c r="AMJ11" s="18"/>
      <c r="AMK11" s="18"/>
      <c r="AML11" s="18"/>
      <c r="AMM11" s="18"/>
      <c r="AMN11" s="18"/>
      <c r="AMO11" s="18"/>
      <c r="AMP11" s="18"/>
      <c r="AMQ11" s="18"/>
      <c r="AMR11" s="18"/>
      <c r="AMS11" s="18"/>
      <c r="AMT11" s="18"/>
      <c r="AMU11" s="18"/>
      <c r="AMV11" s="18"/>
      <c r="AMW11" s="18"/>
      <c r="AMX11" s="18"/>
      <c r="AMY11" s="18"/>
      <c r="AMZ11" s="18"/>
      <c r="ANA11" s="18"/>
      <c r="ANB11" s="18"/>
      <c r="ANC11" s="18"/>
      <c r="AND11" s="18"/>
      <c r="ANE11" s="18"/>
      <c r="ANF11" s="18"/>
      <c r="ANG11" s="18"/>
      <c r="ANH11" s="18"/>
      <c r="ANI11" s="18"/>
      <c r="ANJ11" s="18"/>
      <c r="ANK11" s="18"/>
      <c r="ANL11" s="18"/>
      <c r="ANM11" s="18"/>
      <c r="ANN11" s="18"/>
      <c r="ANO11" s="18"/>
      <c r="ANP11" s="18"/>
      <c r="ANQ11" s="18"/>
      <c r="ANR11" s="18"/>
      <c r="ANS11" s="18"/>
      <c r="ANT11" s="18"/>
      <c r="ANU11" s="18"/>
      <c r="ANV11" s="18"/>
      <c r="ANW11" s="18"/>
      <c r="ANX11" s="18"/>
      <c r="ANY11" s="18"/>
      <c r="ANZ11" s="18"/>
      <c r="AOA11" s="18"/>
      <c r="AOB11" s="18"/>
      <c r="AOC11" s="18"/>
      <c r="AOD11" s="18"/>
      <c r="AOE11" s="18"/>
      <c r="AOF11" s="18"/>
      <c r="AOG11" s="18"/>
      <c r="AOH11" s="18"/>
      <c r="AOI11" s="18"/>
      <c r="AOJ11" s="18"/>
      <c r="AOK11" s="18"/>
      <c r="AOL11" s="18"/>
      <c r="AOM11" s="18"/>
      <c r="AON11" s="18"/>
      <c r="AOO11" s="18"/>
      <c r="AOP11" s="18"/>
      <c r="AOQ11" s="18"/>
      <c r="AOR11" s="18"/>
      <c r="AOS11" s="18"/>
      <c r="AOT11" s="18"/>
      <c r="AOU11" s="18"/>
      <c r="AOV11" s="18"/>
      <c r="AOW11" s="18"/>
      <c r="AOX11" s="18"/>
      <c r="AOY11" s="18"/>
      <c r="AOZ11" s="18"/>
      <c r="APA11" s="18"/>
      <c r="APB11" s="18"/>
      <c r="APC11" s="18"/>
      <c r="APD11" s="18"/>
      <c r="APE11" s="18"/>
      <c r="APF11" s="18"/>
      <c r="APG11" s="18"/>
      <c r="APH11" s="18"/>
      <c r="API11" s="18"/>
      <c r="APJ11" s="18"/>
      <c r="APK11" s="18"/>
      <c r="APL11" s="18"/>
      <c r="APM11" s="18"/>
      <c r="APN11" s="18"/>
      <c r="APO11" s="18"/>
      <c r="APP11" s="18"/>
      <c r="APQ11" s="18"/>
      <c r="APR11" s="18"/>
      <c r="APS11" s="18"/>
      <c r="APT11" s="18"/>
      <c r="APU11" s="18"/>
      <c r="APV11" s="18"/>
      <c r="APW11" s="18"/>
      <c r="APX11" s="18"/>
      <c r="APY11" s="18"/>
      <c r="APZ11" s="18"/>
      <c r="AQA11" s="18"/>
      <c r="AQB11" s="18"/>
      <c r="AQC11" s="18"/>
      <c r="AQD11" s="18"/>
      <c r="AQE11" s="18"/>
      <c r="AQF11" s="18"/>
      <c r="AQG11" s="18"/>
      <c r="AQH11" s="18"/>
      <c r="AQI11" s="18"/>
      <c r="AQJ11" s="18"/>
      <c r="AQK11" s="18"/>
      <c r="AQL11" s="18"/>
      <c r="AQM11" s="18"/>
      <c r="AQN11" s="18"/>
      <c r="AQO11" s="18"/>
      <c r="AQP11" s="18"/>
      <c r="AQQ11" s="18"/>
      <c r="AQR11" s="18"/>
      <c r="AQS11" s="18"/>
      <c r="AQT11" s="18"/>
      <c r="AQU11" s="18"/>
      <c r="AQV11" s="18"/>
      <c r="AQW11" s="18"/>
      <c r="AQX11" s="18"/>
      <c r="AQY11" s="18"/>
      <c r="AQZ11" s="18"/>
      <c r="ARA11" s="18"/>
      <c r="ARB11" s="18"/>
      <c r="ARC11" s="18"/>
      <c r="ARD11" s="18"/>
      <c r="ARE11" s="18"/>
      <c r="ARF11" s="18"/>
      <c r="ARG11" s="18"/>
      <c r="ARH11" s="18"/>
      <c r="ARI11" s="18"/>
      <c r="ARJ11" s="18"/>
      <c r="ARK11" s="18"/>
      <c r="ARL11" s="18"/>
      <c r="ARM11" s="18"/>
      <c r="ARN11" s="18"/>
      <c r="ARO11" s="18"/>
      <c r="ARP11" s="18"/>
      <c r="ARQ11" s="18"/>
      <c r="ARR11" s="18"/>
      <c r="ARS11" s="18"/>
      <c r="ART11" s="18"/>
      <c r="ARU11" s="18"/>
      <c r="ARV11" s="18"/>
      <c r="ARW11" s="18"/>
      <c r="ARX11" s="18"/>
      <c r="ARY11" s="18"/>
      <c r="ARZ11" s="18"/>
      <c r="ASA11" s="18"/>
      <c r="ASB11" s="18"/>
      <c r="ASC11" s="18"/>
      <c r="ASD11" s="18"/>
      <c r="ASE11" s="18"/>
      <c r="ASF11" s="18"/>
      <c r="ASG11" s="18"/>
      <c r="ASH11" s="18"/>
      <c r="ASI11" s="18"/>
      <c r="ASJ11" s="18"/>
      <c r="ASK11" s="18"/>
      <c r="ASL11" s="18"/>
      <c r="ASM11" s="18"/>
      <c r="ASN11" s="18"/>
      <c r="ASO11" s="18"/>
      <c r="ASP11" s="18"/>
      <c r="ASQ11" s="18"/>
      <c r="ASR11" s="18"/>
      <c r="ASS11" s="18"/>
      <c r="AST11" s="18"/>
      <c r="ASU11" s="18"/>
      <c r="ASV11" s="18"/>
      <c r="ASW11" s="18"/>
      <c r="ASX11" s="18"/>
      <c r="ASY11" s="18"/>
      <c r="ASZ11" s="18"/>
      <c r="ATA11" s="18"/>
      <c r="ATB11" s="18"/>
      <c r="ATC11" s="18"/>
      <c r="ATD11" s="18"/>
      <c r="ATE11" s="18"/>
      <c r="ATF11" s="18"/>
      <c r="ATG11" s="18"/>
      <c r="ATH11" s="18"/>
      <c r="ATI11" s="18"/>
      <c r="ATJ11" s="18"/>
      <c r="ATK11" s="18"/>
      <c r="ATL11" s="18"/>
      <c r="ATM11" s="18"/>
      <c r="ATN11" s="18"/>
      <c r="ATO11" s="18"/>
      <c r="ATP11" s="18"/>
      <c r="ATQ11" s="18"/>
      <c r="ATR11" s="18"/>
      <c r="ATS11" s="18"/>
      <c r="ATT11" s="18"/>
      <c r="ATU11" s="18"/>
      <c r="ATV11" s="18"/>
      <c r="ATW11" s="18"/>
      <c r="ATX11" s="18"/>
      <c r="ATY11" s="18"/>
      <c r="ATZ11" s="18"/>
      <c r="AUA11" s="18"/>
      <c r="AUB11" s="18"/>
      <c r="AUC11" s="18"/>
      <c r="AUD11" s="18"/>
      <c r="AUE11" s="18"/>
      <c r="AUF11" s="18"/>
      <c r="AUG11" s="18"/>
      <c r="AUH11" s="18"/>
      <c r="AUI11" s="18"/>
      <c r="AUJ11" s="18"/>
      <c r="AUK11" s="18"/>
      <c r="AUL11" s="18"/>
      <c r="AUM11" s="18"/>
      <c r="AUN11" s="18"/>
      <c r="AUO11" s="18"/>
      <c r="AUP11" s="18"/>
      <c r="AUQ11" s="18"/>
      <c r="AUR11" s="18"/>
      <c r="AUS11" s="18"/>
      <c r="AUT11" s="18"/>
      <c r="AUU11" s="18"/>
      <c r="AUV11" s="18"/>
      <c r="AUW11" s="18"/>
      <c r="AUX11" s="18"/>
      <c r="AUY11" s="18"/>
      <c r="AUZ11" s="18"/>
      <c r="AVA11" s="18"/>
      <c r="AVB11" s="18"/>
      <c r="AVC11" s="18"/>
      <c r="AVD11" s="18"/>
      <c r="AVE11" s="18"/>
      <c r="AVF11" s="18"/>
      <c r="AVG11" s="18"/>
      <c r="AVH11" s="18"/>
      <c r="AVI11" s="18"/>
      <c r="AVJ11" s="18"/>
      <c r="AVK11" s="18"/>
      <c r="AVL11" s="18"/>
      <c r="AVM11" s="18"/>
      <c r="AVN11" s="18"/>
      <c r="AVO11" s="18"/>
      <c r="AVP11" s="18"/>
      <c r="AVQ11" s="18"/>
      <c r="AVR11" s="18"/>
      <c r="AVS11" s="18"/>
      <c r="AVT11" s="18"/>
      <c r="AVU11" s="18"/>
      <c r="AVV11" s="18"/>
      <c r="AVW11" s="18"/>
      <c r="AVX11" s="18"/>
      <c r="AVY11" s="18"/>
      <c r="AVZ11" s="18"/>
      <c r="AWA11" s="18"/>
      <c r="AWB11" s="18"/>
      <c r="AWC11" s="18"/>
      <c r="AWD11" s="18"/>
      <c r="AWE11" s="18"/>
      <c r="AWF11" s="18"/>
      <c r="AWG11" s="18"/>
      <c r="AWH11" s="18"/>
      <c r="AWI11" s="18"/>
      <c r="AWJ11" s="18"/>
      <c r="AWK11" s="18"/>
      <c r="AWL11" s="18"/>
      <c r="AWM11" s="18"/>
      <c r="AWN11" s="18"/>
      <c r="AWO11" s="18"/>
      <c r="AWP11" s="18"/>
      <c r="AWQ11" s="18"/>
      <c r="AWR11" s="18"/>
      <c r="AWS11" s="18"/>
      <c r="AWT11" s="18"/>
      <c r="AWU11" s="18"/>
      <c r="AWV11" s="18"/>
      <c r="AWW11" s="18"/>
      <c r="AWX11" s="18"/>
      <c r="AWY11" s="18"/>
      <c r="AWZ11" s="18"/>
      <c r="AXA11" s="18"/>
      <c r="AXB11" s="18"/>
      <c r="AXC11" s="18"/>
      <c r="AXD11" s="18"/>
      <c r="AXE11" s="18"/>
      <c r="AXF11" s="18"/>
      <c r="AXG11" s="18"/>
      <c r="AXH11" s="18"/>
      <c r="AXI11" s="18"/>
      <c r="AXJ11" s="18"/>
      <c r="AXK11" s="18"/>
      <c r="AXL11" s="18"/>
      <c r="AXM11" s="18"/>
      <c r="AXN11" s="18"/>
      <c r="AXO11" s="18"/>
      <c r="AXP11" s="18"/>
      <c r="AXQ11" s="18"/>
      <c r="AXR11" s="18"/>
      <c r="AXS11" s="18"/>
      <c r="AXT11" s="18"/>
      <c r="AXU11" s="18"/>
      <c r="AXV11" s="18"/>
      <c r="AXW11" s="18"/>
      <c r="AXX11" s="18"/>
      <c r="AXY11" s="18"/>
      <c r="AXZ11" s="18"/>
      <c r="AYA11" s="18"/>
      <c r="AYB11" s="18"/>
      <c r="AYC11" s="18"/>
      <c r="AYD11" s="18"/>
      <c r="AYE11" s="18"/>
      <c r="AYF11" s="18"/>
      <c r="AYG11" s="18"/>
      <c r="AYH11" s="18"/>
      <c r="AYI11" s="18"/>
      <c r="AYJ11" s="18"/>
      <c r="AYK11" s="18"/>
      <c r="AYL11" s="18"/>
      <c r="AYM11" s="18"/>
      <c r="AYN11" s="18"/>
      <c r="AYO11" s="18"/>
      <c r="AYP11" s="18"/>
      <c r="AYQ11" s="18"/>
      <c r="AYR11" s="18"/>
      <c r="AYS11" s="18"/>
      <c r="AYT11" s="18"/>
      <c r="AYU11" s="18"/>
      <c r="AYV11" s="18"/>
      <c r="AYW11" s="18"/>
      <c r="AYX11" s="18"/>
      <c r="AYY11" s="18"/>
      <c r="AYZ11" s="18"/>
      <c r="AZA11" s="18"/>
      <c r="AZB11" s="18"/>
      <c r="AZC11" s="18"/>
      <c r="AZD11" s="18"/>
      <c r="AZE11" s="18"/>
      <c r="AZF11" s="18"/>
      <c r="AZG11" s="18"/>
      <c r="AZH11" s="18"/>
      <c r="AZI11" s="18"/>
      <c r="AZJ11" s="18"/>
      <c r="AZK11" s="18"/>
      <c r="AZL11" s="18"/>
      <c r="AZM11" s="18"/>
      <c r="AZN11" s="18"/>
      <c r="AZO11" s="18"/>
      <c r="AZP11" s="18"/>
      <c r="AZQ11" s="18"/>
      <c r="AZR11" s="18"/>
      <c r="AZS11" s="18"/>
      <c r="AZT11" s="18"/>
      <c r="AZU11" s="18"/>
      <c r="AZV11" s="18"/>
      <c r="AZW11" s="18"/>
      <c r="AZX11" s="18"/>
      <c r="AZY11" s="18"/>
      <c r="AZZ11" s="18"/>
      <c r="BAA11" s="18"/>
      <c r="BAB11" s="18"/>
      <c r="BAC11" s="18"/>
      <c r="BAD11" s="18"/>
      <c r="BAE11" s="18"/>
      <c r="BAF11" s="18"/>
      <c r="BAG11" s="18"/>
      <c r="BAH11" s="18"/>
      <c r="BAI11" s="18"/>
      <c r="BAJ11" s="18"/>
      <c r="BAK11" s="18"/>
      <c r="BAL11" s="18"/>
      <c r="BAM11" s="18"/>
      <c r="BAN11" s="18"/>
      <c r="BAO11" s="18"/>
      <c r="BAP11" s="18"/>
      <c r="BAQ11" s="18"/>
      <c r="BAR11" s="18"/>
      <c r="BAS11" s="18"/>
      <c r="BAT11" s="18"/>
      <c r="BAU11" s="18"/>
      <c r="BAV11" s="18"/>
      <c r="BAW11" s="18"/>
      <c r="BAX11" s="18"/>
      <c r="BAY11" s="18"/>
      <c r="BAZ11" s="18"/>
      <c r="BBA11" s="18"/>
      <c r="BBB11" s="18"/>
      <c r="BBC11" s="18"/>
      <c r="BBD11" s="18"/>
      <c r="BBE11" s="18"/>
      <c r="BBF11" s="18"/>
      <c r="BBG11" s="18"/>
      <c r="BBH11" s="18"/>
      <c r="BBI11" s="18"/>
      <c r="BBJ11" s="18"/>
    </row>
    <row r="12" spans="1:1414" x14ac:dyDescent="0.3">
      <c r="A12" s="17" t="s">
        <v>1</v>
      </c>
      <c r="B12" s="38">
        <f>SUM(B2:B11)</f>
        <v>505</v>
      </c>
      <c r="C12" s="39"/>
      <c r="D12" s="40"/>
      <c r="E12" s="40"/>
      <c r="F12" s="40"/>
      <c r="G12" s="41">
        <f>SUM(G2:G10)</f>
        <v>2475</v>
      </c>
      <c r="H12" s="41">
        <f>SUM(H2:H10)</f>
        <v>24.75</v>
      </c>
      <c r="I12" s="41">
        <f t="shared" ref="I12:J12" si="4">SUM(I2:I10)</f>
        <v>1249.875</v>
      </c>
      <c r="J12" s="41">
        <f t="shared" si="4"/>
        <v>2450.25</v>
      </c>
      <c r="K12" s="25"/>
    </row>
    <row r="13" spans="1:1414" x14ac:dyDescent="0.3">
      <c r="A13" s="17" t="s">
        <v>0</v>
      </c>
      <c r="B13" s="38">
        <f>AVERAGE(B2:B11)</f>
        <v>50.5</v>
      </c>
      <c r="C13" s="39"/>
      <c r="D13" s="40"/>
      <c r="E13" s="40"/>
      <c r="F13" s="40"/>
      <c r="G13" s="41">
        <f>(G12/50)</f>
        <v>49.5</v>
      </c>
      <c r="H13" s="57"/>
      <c r="I13" s="41">
        <f>(I12/50)</f>
        <v>24.997499999999999</v>
      </c>
      <c r="J13" s="41">
        <f>J12/50</f>
        <v>49.005000000000003</v>
      </c>
      <c r="K13" s="25"/>
    </row>
    <row r="14" spans="1:1414" x14ac:dyDescent="0.3">
      <c r="A14" s="17" t="s">
        <v>4</v>
      </c>
      <c r="B14" s="38">
        <f>_xlfn.STDEV.P(B2:B11)</f>
        <v>49.5</v>
      </c>
      <c r="C14" s="39"/>
      <c r="D14" s="40"/>
      <c r="E14" s="40"/>
      <c r="F14" s="40"/>
      <c r="G14" s="42">
        <f>1-(1/(1+G13))</f>
        <v>0.98019801980198018</v>
      </c>
      <c r="H14" s="41">
        <f>(H12/50)</f>
        <v>0.495</v>
      </c>
      <c r="I14" s="42">
        <f>1-(1/(1+I13))</f>
        <v>0.96153476295797669</v>
      </c>
      <c r="J14" s="43">
        <f>1-(1/(1+J13))</f>
        <v>0.98000199980002001</v>
      </c>
      <c r="K14" s="25"/>
    </row>
    <row r="15" spans="1:1414" x14ac:dyDescent="0.3">
      <c r="A15" s="17" t="s">
        <v>3</v>
      </c>
      <c r="B15" s="44">
        <f>B14/B13</f>
        <v>0.98019801980198018</v>
      </c>
      <c r="C15" s="39"/>
      <c r="D15" s="40"/>
      <c r="E15" s="40"/>
      <c r="F15" s="40"/>
      <c r="G15" s="45"/>
      <c r="H15" s="40"/>
      <c r="I15" s="40"/>
      <c r="J15" s="40"/>
      <c r="K15" s="25"/>
    </row>
    <row r="16" spans="1:1414" x14ac:dyDescent="0.3">
      <c r="A16" s="17" t="s">
        <v>7</v>
      </c>
      <c r="B16" s="44">
        <f>_xlfn.STDEV.P(C2:C11)</f>
        <v>2.3025850929940455</v>
      </c>
      <c r="C16" s="39"/>
      <c r="D16" s="45"/>
      <c r="E16" s="45"/>
      <c r="F16" s="45"/>
      <c r="G16" s="46"/>
      <c r="H16" s="45"/>
      <c r="I16" s="45"/>
      <c r="J16" s="45"/>
      <c r="K16" s="17"/>
    </row>
    <row r="17" spans="1:11" ht="34.5" customHeight="1" x14ac:dyDescent="0.3">
      <c r="A17" s="25"/>
      <c r="B17" s="25"/>
      <c r="C17" s="17"/>
      <c r="D17" s="26"/>
      <c r="E17" s="26"/>
      <c r="F17" s="26"/>
      <c r="G17" s="26"/>
      <c r="H17" s="26"/>
      <c r="I17" s="26"/>
      <c r="J17" s="26"/>
      <c r="K17" s="26"/>
    </row>
    <row r="18" spans="1:11" ht="42" customHeight="1" x14ac:dyDescent="0.3">
      <c r="D18" s="18"/>
      <c r="E18" s="18"/>
      <c r="F18" s="18"/>
    </row>
    <row r="19" spans="1:11" ht="23.25" customHeight="1" x14ac:dyDescent="0.3"/>
    <row r="20" spans="1:11" ht="24" customHeight="1" x14ac:dyDescent="0.3"/>
    <row r="21" spans="1:11" ht="29.25" customHeight="1" x14ac:dyDescent="0.3"/>
  </sheetData>
  <conditionalFormatting sqref="A51:A55">
    <cfRule type="colorScale" priority="4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:A50 A41:A44">
    <cfRule type="colorScale" priority="42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:A50 A41:A44">
    <cfRule type="colorScale" priority="425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600">
      <colorScale>
        <cfvo type="min"/>
        <cfvo type="max"/>
        <color rgb="FFFFEF9C"/>
        <color rgb="FF63BE7B"/>
      </colorScale>
    </cfRule>
  </conditionalFormatting>
  <conditionalFormatting sqref="A46:A50 A41:A44">
    <cfRule type="colorScale" priority="42605">
      <colorScale>
        <cfvo type="min"/>
        <cfvo type="max"/>
        <color rgb="FFF8696B"/>
        <color rgb="FFFCFCFF"/>
      </colorScale>
    </cfRule>
  </conditionalFormatting>
  <conditionalFormatting sqref="A46:A1048576 A41:A44">
    <cfRule type="colorScale" priority="42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:A1048576 A41:A44">
    <cfRule type="colorScale" priority="426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B11">
    <cfRule type="colorScale" priority="46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F33 G29:G32">
    <cfRule type="colorScale" priority="47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F33 G29:G32">
    <cfRule type="colorScale" priority="472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0:F33 G29:G32">
    <cfRule type="colorScale" priority="472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205">
      <colorScale>
        <cfvo type="min"/>
        <cfvo type="max"/>
        <color rgb="FFFFEF9C"/>
        <color rgb="FF63BE7B"/>
      </colorScale>
    </cfRule>
  </conditionalFormatting>
  <conditionalFormatting sqref="D30:F33 G29:G32">
    <cfRule type="colorScale" priority="47206">
      <colorScale>
        <cfvo type="min"/>
        <cfvo type="max"/>
        <color rgb="FFF8696B"/>
        <color rgb="FFFCFCFF"/>
      </colorScale>
    </cfRule>
  </conditionalFormatting>
  <conditionalFormatting sqref="G2:J10">
    <cfRule type="colorScale" priority="47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H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J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J14 G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J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577E5-4F40-4528-B90C-FA88872B8835}">
  <dimension ref="A1:BZ608"/>
  <sheetViews>
    <sheetView zoomScale="77" zoomScaleNormal="77" workbookViewId="0">
      <pane ySplit="1" topLeftCell="A12" activePane="bottomLeft" state="frozen"/>
      <selection pane="bottomLeft" activeCell="O27" sqref="O27"/>
    </sheetView>
  </sheetViews>
  <sheetFormatPr defaultColWidth="11.44140625" defaultRowHeight="21" x14ac:dyDescent="0.4"/>
  <cols>
    <col min="1" max="1" width="9.5546875" style="2" bestFit="1" customWidth="1"/>
    <col min="2" max="2" width="18.21875" style="2" bestFit="1" customWidth="1"/>
    <col min="3" max="3" width="4.88671875" style="2" bestFit="1" customWidth="1"/>
    <col min="4" max="4" width="4.77734375" style="2" bestFit="1" customWidth="1"/>
    <col min="5" max="5" width="12.5546875" style="2" bestFit="1" customWidth="1"/>
    <col min="6" max="6" width="17.77734375" style="2" bestFit="1" customWidth="1"/>
    <col min="7" max="7" width="16.109375" style="2" bestFit="1" customWidth="1"/>
    <col min="8" max="8" width="14.44140625" style="2" bestFit="1" customWidth="1"/>
    <col min="9" max="10" width="16.109375" style="2" bestFit="1" customWidth="1"/>
    <col min="12" max="16384" width="11.44140625" style="2"/>
  </cols>
  <sheetData>
    <row r="1" spans="1:78" ht="23.4" x14ac:dyDescent="0.45">
      <c r="A1" s="50" t="s">
        <v>16</v>
      </c>
      <c r="B1" s="50" t="s">
        <v>15</v>
      </c>
      <c r="C1" s="50" t="s">
        <v>5</v>
      </c>
      <c r="D1" s="50" t="s">
        <v>6</v>
      </c>
      <c r="E1" s="50" t="s">
        <v>18</v>
      </c>
      <c r="F1" s="50" t="s">
        <v>19</v>
      </c>
      <c r="G1" s="50" t="s">
        <v>10</v>
      </c>
      <c r="H1" s="50" t="s">
        <v>8</v>
      </c>
      <c r="I1" s="50" t="s">
        <v>14</v>
      </c>
      <c r="J1" s="50" t="s">
        <v>13</v>
      </c>
      <c r="K1" s="13"/>
    </row>
    <row r="2" spans="1:78" ht="23.4" x14ac:dyDescent="0.45">
      <c r="A2" s="55">
        <v>1</v>
      </c>
      <c r="B2" s="29">
        <v>1</v>
      </c>
      <c r="C2" s="9">
        <f>LN(B2)</f>
        <v>0</v>
      </c>
      <c r="D2" s="9">
        <v>19</v>
      </c>
      <c r="E2" s="30">
        <f>SMALL($B$2:$B$21,A2)</f>
        <v>1</v>
      </c>
      <c r="F2" s="30">
        <f>LARGE($B$2:$B$21,A2)</f>
        <v>222</v>
      </c>
      <c r="G2" s="31">
        <f>(SUM(E3:$E$21)/E2)-D2</f>
        <v>390</v>
      </c>
      <c r="H2" s="31">
        <f>D2-(SUM(F3:$F$21)/F2)</f>
        <v>18.153153153153152</v>
      </c>
      <c r="I2" s="9">
        <f>G2-H2</f>
        <v>371.84684684684686</v>
      </c>
      <c r="J2" s="9">
        <f>(G2+H2)/2</f>
        <v>204.07657657657657</v>
      </c>
      <c r="K2" s="13"/>
    </row>
    <row r="3" spans="1:78" ht="23.4" x14ac:dyDescent="0.45">
      <c r="A3" s="55">
        <f>A2+1</f>
        <v>2</v>
      </c>
      <c r="B3" s="29">
        <v>3</v>
      </c>
      <c r="C3" s="9">
        <f>LN(B3)</f>
        <v>1.0986122886681098</v>
      </c>
      <c r="D3" s="9">
        <f>D2-1</f>
        <v>18</v>
      </c>
      <c r="E3" s="30">
        <f>SMALL($B$2:$B$21,A3)</f>
        <v>1</v>
      </c>
      <c r="F3" s="30">
        <f>LARGE($B$2:$B$21,A3)</f>
        <v>111</v>
      </c>
      <c r="G3" s="31">
        <f>(SUM(E4:$E$21)/E3)-D3</f>
        <v>390</v>
      </c>
      <c r="H3" s="31">
        <f>D3-(SUM(F4:$F$21)/F3)</f>
        <v>17.306306306306308</v>
      </c>
      <c r="I3" s="9">
        <f t="shared" ref="I3:I20" si="0">G3-H3</f>
        <v>372.69369369369372</v>
      </c>
      <c r="J3" s="9">
        <f t="shared" ref="J3:J20" si="1">(G3+H3)/2</f>
        <v>203.65315315315314</v>
      </c>
      <c r="K3" s="13"/>
    </row>
    <row r="4" spans="1:78" ht="23.4" x14ac:dyDescent="0.45">
      <c r="A4" s="55">
        <f t="shared" ref="A4:A21" si="2">A3+1</f>
        <v>3</v>
      </c>
      <c r="B4" s="29">
        <v>1</v>
      </c>
      <c r="C4" s="9">
        <f>LN(B4)</f>
        <v>0</v>
      </c>
      <c r="D4" s="9">
        <f t="shared" ref="D4:D21" si="3">D3-1</f>
        <v>17</v>
      </c>
      <c r="E4" s="30">
        <f>SMALL($B$2:$B$21,A4)</f>
        <v>1</v>
      </c>
      <c r="F4" s="30">
        <f>LARGE($B$2:$B$21,A4)</f>
        <v>22</v>
      </c>
      <c r="G4" s="31">
        <f>(SUM(E5:$E$21)/E4)-D4</f>
        <v>390</v>
      </c>
      <c r="H4" s="31">
        <f>D4-(SUM(F5:$F$21)/F4)</f>
        <v>14.5</v>
      </c>
      <c r="I4" s="9">
        <f t="shared" si="0"/>
        <v>375.5</v>
      </c>
      <c r="J4" s="9">
        <f t="shared" si="1"/>
        <v>202.25</v>
      </c>
      <c r="K4" s="13"/>
    </row>
    <row r="5" spans="1:78" ht="23.4" x14ac:dyDescent="0.45">
      <c r="A5" s="55">
        <f t="shared" si="2"/>
        <v>4</v>
      </c>
      <c r="B5" s="29">
        <v>4</v>
      </c>
      <c r="C5" s="9">
        <f>LN(B5)</f>
        <v>1.3862943611198906</v>
      </c>
      <c r="D5" s="9">
        <f t="shared" si="3"/>
        <v>16</v>
      </c>
      <c r="E5" s="30">
        <f>SMALL($B$2:$B$21,A5)</f>
        <v>1</v>
      </c>
      <c r="F5" s="30">
        <f>LARGE($B$2:$B$21,A5)</f>
        <v>22</v>
      </c>
      <c r="G5" s="31">
        <f>(SUM(E6:$E$21)/E5)-D5</f>
        <v>390</v>
      </c>
      <c r="H5" s="31">
        <f>D5-(SUM(F6:$F$21)/F5)</f>
        <v>14.5</v>
      </c>
      <c r="I5" s="9">
        <f t="shared" si="0"/>
        <v>375.5</v>
      </c>
      <c r="J5" s="9">
        <f t="shared" si="1"/>
        <v>202.25</v>
      </c>
      <c r="K5" s="13"/>
    </row>
    <row r="6" spans="1:78" ht="23.4" x14ac:dyDescent="0.45">
      <c r="A6" s="55">
        <f t="shared" si="2"/>
        <v>5</v>
      </c>
      <c r="B6" s="29">
        <v>1</v>
      </c>
      <c r="C6" s="9">
        <f>LN(B6)</f>
        <v>0</v>
      </c>
      <c r="D6" s="9">
        <f t="shared" si="3"/>
        <v>15</v>
      </c>
      <c r="E6" s="30">
        <f>SMALL($B$2:$B$21,A6)</f>
        <v>1</v>
      </c>
      <c r="F6" s="30">
        <f>LARGE($B$2:$B$21,A6)</f>
        <v>12</v>
      </c>
      <c r="G6" s="31">
        <f>(SUM(E7:$E$21)/E6)-D6</f>
        <v>390</v>
      </c>
      <c r="H6" s="31">
        <f>D6-(SUM(F7:$F$21)/F6)</f>
        <v>13.25</v>
      </c>
      <c r="I6" s="9">
        <f t="shared" si="0"/>
        <v>376.75</v>
      </c>
      <c r="J6" s="9">
        <f t="shared" si="1"/>
        <v>201.625</v>
      </c>
      <c r="K6" s="13"/>
    </row>
    <row r="7" spans="1:78" ht="23.4" x14ac:dyDescent="0.45">
      <c r="A7" s="55">
        <f t="shared" si="2"/>
        <v>6</v>
      </c>
      <c r="B7" s="29">
        <v>1</v>
      </c>
      <c r="C7" s="9">
        <f>LN(B7)</f>
        <v>0</v>
      </c>
      <c r="D7" s="9">
        <f t="shared" si="3"/>
        <v>14</v>
      </c>
      <c r="E7" s="30">
        <f>SMALL($B$2:$B$21,A7)</f>
        <v>1</v>
      </c>
      <c r="F7" s="30">
        <f>LARGE($B$2:$B$21,A7)</f>
        <v>4</v>
      </c>
      <c r="G7" s="31">
        <f>(SUM(E8:$E$21)/E7)-D7</f>
        <v>390</v>
      </c>
      <c r="H7" s="31">
        <f>D7-(SUM(F8:$F$21)/F7)</f>
        <v>9.75</v>
      </c>
      <c r="I7" s="9">
        <f t="shared" si="0"/>
        <v>380.25</v>
      </c>
      <c r="J7" s="9">
        <f t="shared" si="1"/>
        <v>199.875</v>
      </c>
      <c r="K7" s="13"/>
    </row>
    <row r="8" spans="1:78" ht="23.4" x14ac:dyDescent="0.45">
      <c r="A8" s="55">
        <f t="shared" si="2"/>
        <v>7</v>
      </c>
      <c r="B8" s="29">
        <v>1</v>
      </c>
      <c r="C8" s="9">
        <f>LN(B8)</f>
        <v>0</v>
      </c>
      <c r="D8" s="9">
        <f t="shared" si="3"/>
        <v>13</v>
      </c>
      <c r="E8" s="30">
        <f>SMALL($B$2:$B$21,A8)</f>
        <v>1</v>
      </c>
      <c r="F8" s="30">
        <f>LARGE($B$2:$B$21,A8)</f>
        <v>3</v>
      </c>
      <c r="G8" s="31">
        <f>(SUM(E9:$E$21)/E8)-D8</f>
        <v>390</v>
      </c>
      <c r="H8" s="31">
        <f>D8-(SUM(F9:$F$21)/F8)</f>
        <v>8.3333333333333321</v>
      </c>
      <c r="I8" s="9">
        <f t="shared" si="0"/>
        <v>381.66666666666669</v>
      </c>
      <c r="J8" s="9">
        <f t="shared" si="1"/>
        <v>199.16666666666666</v>
      </c>
      <c r="K8" s="13"/>
    </row>
    <row r="9" spans="1:78" ht="23.4" x14ac:dyDescent="0.45">
      <c r="A9" s="55">
        <f t="shared" si="2"/>
        <v>8</v>
      </c>
      <c r="B9" s="29">
        <v>22</v>
      </c>
      <c r="C9" s="9">
        <f>LN(B9)</f>
        <v>3.0910424533583161</v>
      </c>
      <c r="D9" s="9">
        <f t="shared" si="3"/>
        <v>12</v>
      </c>
      <c r="E9" s="30">
        <f>SMALL($B$2:$B$21,A9)</f>
        <v>1</v>
      </c>
      <c r="F9" s="30">
        <f>LARGE($B$2:$B$21,A9)</f>
        <v>2</v>
      </c>
      <c r="G9" s="31">
        <f>(SUM(E10:$E$21)/E9)-D9</f>
        <v>390</v>
      </c>
      <c r="H9" s="31">
        <f>D9-(SUM(F10:$F$21)/F9)</f>
        <v>6</v>
      </c>
      <c r="I9" s="9">
        <f t="shared" si="0"/>
        <v>384</v>
      </c>
      <c r="J9" s="9">
        <f t="shared" si="1"/>
        <v>198</v>
      </c>
      <c r="K9" s="13"/>
    </row>
    <row r="10" spans="1:78" ht="23.4" x14ac:dyDescent="0.45">
      <c r="A10" s="55">
        <f t="shared" si="2"/>
        <v>9</v>
      </c>
      <c r="B10" s="29">
        <v>22</v>
      </c>
      <c r="C10" s="9">
        <f>LN(B10)</f>
        <v>3.0910424533583161</v>
      </c>
      <c r="D10" s="9">
        <f t="shared" si="3"/>
        <v>11</v>
      </c>
      <c r="E10" s="30">
        <f>SMALL($B$2:$B$21,A10)</f>
        <v>1</v>
      </c>
      <c r="F10" s="30">
        <f>LARGE($B$2:$B$21,A10)</f>
        <v>1</v>
      </c>
      <c r="G10" s="31">
        <f>(SUM(E11:$E$21)/E10)-D10</f>
        <v>390</v>
      </c>
      <c r="H10" s="31">
        <f>D10-(SUM(F11:$F$21)/F10)</f>
        <v>0</v>
      </c>
      <c r="I10" s="9">
        <f t="shared" si="0"/>
        <v>390</v>
      </c>
      <c r="J10" s="9">
        <f t="shared" si="1"/>
        <v>195</v>
      </c>
      <c r="K10" s="13"/>
    </row>
    <row r="11" spans="1:78" ht="23.4" x14ac:dyDescent="0.45">
      <c r="A11" s="55">
        <f t="shared" si="2"/>
        <v>10</v>
      </c>
      <c r="B11" s="29">
        <v>1</v>
      </c>
      <c r="C11" s="9">
        <f>LN(B11)</f>
        <v>0</v>
      </c>
      <c r="D11" s="9">
        <f t="shared" si="3"/>
        <v>10</v>
      </c>
      <c r="E11" s="30">
        <f>SMALL($B$2:$B$21,A11)</f>
        <v>1</v>
      </c>
      <c r="F11" s="30">
        <f>LARGE($B$2:$B$21,A11)</f>
        <v>1</v>
      </c>
      <c r="G11" s="31">
        <f>(SUM(E12:$E$21)/E11)-D11</f>
        <v>390</v>
      </c>
      <c r="H11" s="31">
        <f>D11-(SUM(F12:$F$21)/F11)</f>
        <v>0</v>
      </c>
      <c r="I11" s="9">
        <f t="shared" si="0"/>
        <v>390</v>
      </c>
      <c r="J11" s="9">
        <f t="shared" si="1"/>
        <v>195</v>
      </c>
      <c r="K11" s="13"/>
    </row>
    <row r="12" spans="1:78" ht="23.4" x14ac:dyDescent="0.45">
      <c r="A12" s="55">
        <f t="shared" si="2"/>
        <v>11</v>
      </c>
      <c r="B12" s="29">
        <v>1</v>
      </c>
      <c r="C12" s="9">
        <f>LN(B12)</f>
        <v>0</v>
      </c>
      <c r="D12" s="9">
        <f t="shared" si="3"/>
        <v>9</v>
      </c>
      <c r="E12" s="30">
        <f>SMALL($B$2:$B$21,A12)</f>
        <v>1</v>
      </c>
      <c r="F12" s="30">
        <f>LARGE($B$2:$B$21,A12)</f>
        <v>1</v>
      </c>
      <c r="G12" s="31">
        <f>(SUM(E13:$E$21)/E12)-D12</f>
        <v>390</v>
      </c>
      <c r="H12" s="31">
        <f>D12-(SUM(F13:$F$21)/F12)</f>
        <v>0</v>
      </c>
      <c r="I12" s="9">
        <f t="shared" si="0"/>
        <v>390</v>
      </c>
      <c r="J12" s="9">
        <f t="shared" si="1"/>
        <v>195</v>
      </c>
      <c r="K12" s="13"/>
    </row>
    <row r="13" spans="1:78" ht="23.4" x14ac:dyDescent="0.45">
      <c r="A13" s="55">
        <f t="shared" si="2"/>
        <v>12</v>
      </c>
      <c r="B13" s="29">
        <v>1</v>
      </c>
      <c r="C13" s="9">
        <f>LN(B13)</f>
        <v>0</v>
      </c>
      <c r="D13" s="9">
        <f t="shared" si="3"/>
        <v>8</v>
      </c>
      <c r="E13" s="30">
        <f>SMALL($B$2:$B$21,A13)</f>
        <v>1</v>
      </c>
      <c r="F13" s="30">
        <f>LARGE($B$2:$B$21,A13)</f>
        <v>1</v>
      </c>
      <c r="G13" s="31">
        <f>(SUM(E14:$E$21)/E13)-D13</f>
        <v>390</v>
      </c>
      <c r="H13" s="31">
        <f>D13-(SUM(F14:$F$21)/F13)</f>
        <v>0</v>
      </c>
      <c r="I13" s="9">
        <f t="shared" si="0"/>
        <v>390</v>
      </c>
      <c r="J13" s="9">
        <f t="shared" si="1"/>
        <v>195</v>
      </c>
      <c r="K13" s="13"/>
    </row>
    <row r="14" spans="1:78" ht="23.4" x14ac:dyDescent="0.45">
      <c r="A14" s="55">
        <f t="shared" si="2"/>
        <v>13</v>
      </c>
      <c r="B14" s="29">
        <v>222</v>
      </c>
      <c r="C14" s="9">
        <f>LN(B14)</f>
        <v>5.4026773818722793</v>
      </c>
      <c r="D14" s="9">
        <f t="shared" si="3"/>
        <v>7</v>
      </c>
      <c r="E14" s="30">
        <f>SMALL($B$2:$B$21,A14)</f>
        <v>2</v>
      </c>
      <c r="F14" s="30">
        <f>LARGE($B$2:$B$21,A14)</f>
        <v>1</v>
      </c>
      <c r="G14" s="31">
        <f>(SUM(E15:$E$21)/E14)-D14</f>
        <v>191</v>
      </c>
      <c r="H14" s="31">
        <f>D14-(SUM(F15:$F$21)/F14)</f>
        <v>0</v>
      </c>
      <c r="I14" s="9">
        <f t="shared" si="0"/>
        <v>191</v>
      </c>
      <c r="J14" s="9">
        <f t="shared" si="1"/>
        <v>95.5</v>
      </c>
      <c r="K14" s="13"/>
    </row>
    <row r="15" spans="1:78" ht="23.4" x14ac:dyDescent="0.45">
      <c r="A15" s="55">
        <f t="shared" si="2"/>
        <v>14</v>
      </c>
      <c r="B15" s="29">
        <v>2</v>
      </c>
      <c r="C15" s="9">
        <f>LN(B15)</f>
        <v>0.69314718055994529</v>
      </c>
      <c r="D15" s="9">
        <f t="shared" si="3"/>
        <v>6</v>
      </c>
      <c r="E15" s="30">
        <f>SMALL($B$2:$B$21,A15)</f>
        <v>3</v>
      </c>
      <c r="F15" s="30">
        <f>LARGE($B$2:$B$21,A15)</f>
        <v>1</v>
      </c>
      <c r="G15" s="31">
        <f>(SUM(E16:$E$21)/E15)-D15</f>
        <v>125</v>
      </c>
      <c r="H15" s="31">
        <f>D15-(SUM(F16:$F$21)/F15)</f>
        <v>0</v>
      </c>
      <c r="I15" s="9">
        <f t="shared" si="0"/>
        <v>125</v>
      </c>
      <c r="J15" s="9">
        <f t="shared" si="1"/>
        <v>62.5</v>
      </c>
      <c r="K15" s="13"/>
    </row>
    <row r="16" spans="1:78" s="3" customFormat="1" ht="23.4" x14ac:dyDescent="0.45">
      <c r="A16" s="55">
        <f t="shared" si="2"/>
        <v>15</v>
      </c>
      <c r="B16" s="29">
        <v>1</v>
      </c>
      <c r="C16" s="9">
        <f>LN(B16)</f>
        <v>0</v>
      </c>
      <c r="D16" s="9">
        <f t="shared" si="3"/>
        <v>5</v>
      </c>
      <c r="E16" s="30">
        <f>SMALL($B$2:$B$21,A16)</f>
        <v>4</v>
      </c>
      <c r="F16" s="30">
        <f>LARGE($B$2:$B$21,A16)</f>
        <v>1</v>
      </c>
      <c r="G16" s="31">
        <f>(SUM(E17:$E$21)/E16)-D16</f>
        <v>92.25</v>
      </c>
      <c r="H16" s="31">
        <f>D16-(SUM(F17:$F$21)/F16)</f>
        <v>0</v>
      </c>
      <c r="I16" s="9">
        <f t="shared" si="0"/>
        <v>92.25</v>
      </c>
      <c r="J16" s="9">
        <f t="shared" si="1"/>
        <v>46.125</v>
      </c>
      <c r="K16" s="1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</row>
    <row r="17" spans="1:12" ht="23.4" x14ac:dyDescent="0.45">
      <c r="A17" s="55">
        <f t="shared" si="2"/>
        <v>16</v>
      </c>
      <c r="B17" s="29">
        <v>12</v>
      </c>
      <c r="C17" s="9">
        <f>LN(B17)</f>
        <v>2.4849066497880004</v>
      </c>
      <c r="D17" s="9">
        <f t="shared" si="3"/>
        <v>4</v>
      </c>
      <c r="E17" s="30">
        <f>SMALL($B$2:$B$21,A17)</f>
        <v>12</v>
      </c>
      <c r="F17" s="30">
        <f>LARGE($B$2:$B$21,A17)</f>
        <v>1</v>
      </c>
      <c r="G17" s="31">
        <f>(SUM(E18:$E$21)/E17)-D17</f>
        <v>27.416666666666668</v>
      </c>
      <c r="H17" s="31">
        <f>D17-(SUM(F18:$F$21)/F17)</f>
        <v>0</v>
      </c>
      <c r="I17" s="9">
        <f t="shared" si="0"/>
        <v>27.416666666666668</v>
      </c>
      <c r="J17" s="9">
        <f t="shared" si="1"/>
        <v>13.708333333333334</v>
      </c>
      <c r="K17" s="13"/>
    </row>
    <row r="18" spans="1:12" ht="23.4" x14ac:dyDescent="0.45">
      <c r="A18" s="55">
        <f t="shared" si="2"/>
        <v>17</v>
      </c>
      <c r="B18" s="29">
        <v>1</v>
      </c>
      <c r="C18" s="9">
        <f>LN(B18)</f>
        <v>0</v>
      </c>
      <c r="D18" s="9">
        <f t="shared" si="3"/>
        <v>3</v>
      </c>
      <c r="E18" s="30">
        <f>SMALL($B$2:$B$21,A18)</f>
        <v>22</v>
      </c>
      <c r="F18" s="30">
        <f>LARGE($B$2:$B$21,A18)</f>
        <v>1</v>
      </c>
      <c r="G18" s="31">
        <f>(SUM(E19:$E$21)/E18)-D18</f>
        <v>13.136363636363637</v>
      </c>
      <c r="H18" s="31">
        <f>D18-(SUM(F19:$F$21)/F18)</f>
        <v>0</v>
      </c>
      <c r="I18" s="9">
        <f t="shared" si="0"/>
        <v>13.136363636363637</v>
      </c>
      <c r="J18" s="9">
        <f t="shared" si="1"/>
        <v>6.5681818181818183</v>
      </c>
      <c r="K18" s="13"/>
    </row>
    <row r="19" spans="1:12" ht="23.4" x14ac:dyDescent="0.45">
      <c r="A19" s="55">
        <f t="shared" si="2"/>
        <v>18</v>
      </c>
      <c r="B19" s="29">
        <v>1</v>
      </c>
      <c r="C19" s="9">
        <f>LN(B19)</f>
        <v>0</v>
      </c>
      <c r="D19" s="9">
        <f t="shared" si="3"/>
        <v>2</v>
      </c>
      <c r="E19" s="30">
        <f>SMALL($B$2:$B$21,A19)</f>
        <v>22</v>
      </c>
      <c r="F19" s="30">
        <f>LARGE($B$2:$B$21,A19)</f>
        <v>1</v>
      </c>
      <c r="G19" s="31">
        <f>(SUM(E20:$E$21)/E19)-D19</f>
        <v>13.136363636363637</v>
      </c>
      <c r="H19" s="31">
        <f>D19-(SUM(F20:$F$21)/F19)</f>
        <v>0</v>
      </c>
      <c r="I19" s="9">
        <f t="shared" si="0"/>
        <v>13.136363636363637</v>
      </c>
      <c r="J19" s="9">
        <f t="shared" si="1"/>
        <v>6.5681818181818183</v>
      </c>
      <c r="K19" s="13"/>
    </row>
    <row r="20" spans="1:12" ht="23.4" x14ac:dyDescent="0.45">
      <c r="A20" s="55">
        <f t="shared" si="2"/>
        <v>19</v>
      </c>
      <c r="B20" s="29">
        <v>1</v>
      </c>
      <c r="C20" s="9">
        <f>LN(B20)</f>
        <v>0</v>
      </c>
      <c r="D20" s="9">
        <f t="shared" si="3"/>
        <v>1</v>
      </c>
      <c r="E20" s="30">
        <f>SMALL($B$2:$B$21,A20)</f>
        <v>111</v>
      </c>
      <c r="F20" s="30">
        <f>LARGE($B$2:$B$21,A20)</f>
        <v>1</v>
      </c>
      <c r="G20" s="31">
        <f>(SUM(E21:$E$21)/E20)-D20</f>
        <v>1</v>
      </c>
      <c r="H20" s="31">
        <f>D20-(SUM(F21:$F$21)/F20)</f>
        <v>0</v>
      </c>
      <c r="I20" s="9">
        <f t="shared" si="0"/>
        <v>1</v>
      </c>
      <c r="J20" s="9">
        <f t="shared" si="1"/>
        <v>0.5</v>
      </c>
      <c r="K20" s="13"/>
    </row>
    <row r="21" spans="1:12" ht="23.4" x14ac:dyDescent="0.45">
      <c r="A21" s="55">
        <f t="shared" si="2"/>
        <v>20</v>
      </c>
      <c r="B21" s="29">
        <v>111</v>
      </c>
      <c r="C21" s="9">
        <f>LN(B21)</f>
        <v>4.7095302013123339</v>
      </c>
      <c r="D21" s="9">
        <f t="shared" si="3"/>
        <v>0</v>
      </c>
      <c r="E21" s="30">
        <f>SMALL($B$2:$B$21,A21)</f>
        <v>222</v>
      </c>
      <c r="F21" s="30">
        <f>LARGE($B$2:$B$21,A21)</f>
        <v>1</v>
      </c>
      <c r="G21" s="16"/>
      <c r="H21" s="16"/>
      <c r="I21" s="16"/>
      <c r="J21" s="16"/>
      <c r="K21" s="13"/>
    </row>
    <row r="22" spans="1:12" ht="34.5" customHeight="1" x14ac:dyDescent="0.45">
      <c r="A22" s="32" t="s">
        <v>1</v>
      </c>
      <c r="B22" s="8">
        <f>SUM(B2:B21)</f>
        <v>410</v>
      </c>
      <c r="C22" s="15"/>
      <c r="D22" s="15"/>
      <c r="E22" s="15"/>
      <c r="F22" s="15"/>
      <c r="G22" s="10">
        <f t="shared" ref="G22:J22" si="4">SUM(G2:G20)</f>
        <v>5142.9393939393949</v>
      </c>
      <c r="H22" s="10">
        <f t="shared" si="4"/>
        <v>101.79279279279278</v>
      </c>
      <c r="I22" s="10">
        <f t="shared" si="4"/>
        <v>5041.1466011466027</v>
      </c>
      <c r="J22" s="10">
        <f t="shared" si="4"/>
        <v>2622.3660933660935</v>
      </c>
      <c r="K22" s="13"/>
    </row>
    <row r="23" spans="1:12" s="4" customFormat="1" ht="19.5" customHeight="1" x14ac:dyDescent="0.45">
      <c r="A23" s="32" t="s">
        <v>0</v>
      </c>
      <c r="B23" s="8">
        <f>AVERAGE(B2:B21)</f>
        <v>20.5</v>
      </c>
      <c r="C23" s="15"/>
      <c r="D23" s="15"/>
      <c r="E23" s="15"/>
      <c r="F23" s="15"/>
      <c r="G23" s="10">
        <f t="shared" ref="G23:J23" si="5">G22/200</f>
        <v>25.714696969696973</v>
      </c>
      <c r="H23" s="58"/>
      <c r="I23" s="10">
        <f t="shared" si="5"/>
        <v>25.205733005733013</v>
      </c>
      <c r="J23" s="10">
        <f t="shared" si="5"/>
        <v>13.111830466830467</v>
      </c>
      <c r="K23" s="13"/>
      <c r="L23" s="2"/>
    </row>
    <row r="24" spans="1:12" ht="21.75" customHeight="1" x14ac:dyDescent="0.45">
      <c r="A24" s="32" t="s">
        <v>4</v>
      </c>
      <c r="B24" s="8">
        <f>_xlfn.STDEV.S(B2:B21)</f>
        <v>53.485364451654583</v>
      </c>
      <c r="C24" s="13"/>
      <c r="D24" s="13"/>
      <c r="E24" s="15"/>
      <c r="F24" s="15"/>
      <c r="G24" s="34">
        <f>1-(1/(1+G23))</f>
        <v>0.96256742117889937</v>
      </c>
      <c r="H24" s="34">
        <f>H22/200</f>
        <v>0.50896396396396393</v>
      </c>
      <c r="I24" s="34">
        <f>1-(1/(1+I23))</f>
        <v>0.96184041103596563</v>
      </c>
      <c r="J24" s="34">
        <f>1-(1/(1+J23))</f>
        <v>0.92913747069521013</v>
      </c>
      <c r="K24" s="13"/>
    </row>
    <row r="25" spans="1:12" s="5" customFormat="1" ht="28.5" customHeight="1" x14ac:dyDescent="0.45">
      <c r="A25" s="32" t="s">
        <v>3</v>
      </c>
      <c r="B25" s="8">
        <f>B24/B23</f>
        <v>2.6090421683733944</v>
      </c>
      <c r="C25" s="13"/>
      <c r="D25" s="13"/>
      <c r="E25" s="15"/>
      <c r="F25" s="15"/>
      <c r="G25" s="24"/>
      <c r="H25" s="13"/>
      <c r="I25" s="23"/>
      <c r="J25" s="23"/>
      <c r="K25" s="13"/>
      <c r="L25" s="2"/>
    </row>
    <row r="26" spans="1:12" s="6" customFormat="1" ht="30" customHeight="1" x14ac:dyDescent="0.45">
      <c r="A26" s="32" t="s">
        <v>7</v>
      </c>
      <c r="B26" s="8">
        <f>_xlfn.STDEV.S(C2:C21)</f>
        <v>1.7191737871132347</v>
      </c>
      <c r="C26" s="13"/>
      <c r="D26" s="13"/>
      <c r="E26" s="13"/>
      <c r="F26" s="13"/>
      <c r="G26" s="24"/>
      <c r="H26" s="13"/>
      <c r="I26" s="23"/>
      <c r="J26" s="23"/>
      <c r="K26" s="13"/>
      <c r="L26" s="2"/>
    </row>
    <row r="27" spans="1:12" ht="42" customHeight="1" x14ac:dyDescent="0.4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4"/>
    </row>
    <row r="28" spans="1:12" ht="29.25" customHeight="1" x14ac:dyDescent="0.4">
      <c r="L28" s="6"/>
    </row>
    <row r="29" spans="1:12" x14ac:dyDescent="0.4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2" x14ac:dyDescent="0.4">
      <c r="A30" s="6"/>
      <c r="B30" s="6"/>
      <c r="C30" s="6"/>
      <c r="D30" s="6"/>
      <c r="E30" s="6"/>
      <c r="F30" s="6"/>
      <c r="G30" s="6"/>
      <c r="H30" s="6"/>
      <c r="I30" s="6"/>
      <c r="J30" s="6"/>
    </row>
    <row r="55" spans="1:16" x14ac:dyDescent="0.4">
      <c r="A55"/>
      <c r="B55"/>
      <c r="C55"/>
      <c r="D55"/>
      <c r="E55"/>
      <c r="F55"/>
      <c r="G55"/>
      <c r="H55"/>
      <c r="I55"/>
      <c r="J55"/>
      <c r="L55"/>
      <c r="M55"/>
      <c r="N55"/>
      <c r="O55"/>
      <c r="P55"/>
    </row>
    <row r="56" spans="1:16" x14ac:dyDescent="0.4">
      <c r="A56"/>
      <c r="B56"/>
      <c r="C56"/>
      <c r="D56"/>
      <c r="E56"/>
      <c r="F56"/>
      <c r="G56"/>
      <c r="H56"/>
      <c r="I56"/>
      <c r="J56"/>
      <c r="L56"/>
      <c r="M56"/>
      <c r="N56"/>
      <c r="O56"/>
      <c r="P56"/>
    </row>
    <row r="57" spans="1:16" x14ac:dyDescent="0.4">
      <c r="A57"/>
      <c r="B57"/>
      <c r="C57"/>
      <c r="D57"/>
      <c r="E57"/>
      <c r="F57"/>
      <c r="G57"/>
      <c r="H57"/>
      <c r="I57"/>
      <c r="J57"/>
      <c r="L57"/>
      <c r="M57"/>
      <c r="N57"/>
      <c r="O57"/>
      <c r="P57"/>
    </row>
    <row r="58" spans="1:16" x14ac:dyDescent="0.4">
      <c r="A58"/>
      <c r="B58"/>
      <c r="C58"/>
      <c r="D58"/>
      <c r="E58"/>
      <c r="F58"/>
      <c r="G58"/>
      <c r="H58"/>
      <c r="I58"/>
      <c r="J58"/>
      <c r="L58"/>
      <c r="M58"/>
      <c r="N58"/>
      <c r="O58"/>
      <c r="P58"/>
    </row>
    <row r="59" spans="1:16" x14ac:dyDescent="0.4">
      <c r="A59"/>
      <c r="B59"/>
      <c r="C59"/>
      <c r="D59"/>
      <c r="E59"/>
      <c r="F59"/>
      <c r="G59"/>
      <c r="H59"/>
      <c r="I59"/>
      <c r="J59"/>
      <c r="L59"/>
      <c r="M59"/>
      <c r="N59"/>
      <c r="O59"/>
      <c r="P59"/>
    </row>
    <row r="60" spans="1:16" x14ac:dyDescent="0.4">
      <c r="A60"/>
      <c r="B60"/>
      <c r="C60"/>
      <c r="D60"/>
      <c r="E60"/>
      <c r="F60"/>
      <c r="G60"/>
      <c r="H60"/>
      <c r="I60"/>
      <c r="J60"/>
      <c r="L60"/>
      <c r="M60"/>
      <c r="N60"/>
      <c r="O60"/>
      <c r="P60"/>
    </row>
    <row r="61" spans="1:16" x14ac:dyDescent="0.4">
      <c r="A61"/>
      <c r="B61"/>
      <c r="C61"/>
      <c r="D61"/>
      <c r="E61"/>
      <c r="F61"/>
      <c r="G61"/>
      <c r="H61"/>
      <c r="I61"/>
      <c r="J61"/>
      <c r="L61"/>
      <c r="M61"/>
      <c r="N61"/>
      <c r="O61"/>
      <c r="P61"/>
    </row>
    <row r="62" spans="1:16" x14ac:dyDescent="0.4">
      <c r="A62"/>
      <c r="B62"/>
      <c r="C62"/>
      <c r="D62"/>
      <c r="E62"/>
      <c r="F62"/>
      <c r="G62"/>
      <c r="H62"/>
      <c r="I62"/>
      <c r="J62"/>
      <c r="L62"/>
      <c r="M62"/>
      <c r="N62"/>
      <c r="O62"/>
      <c r="P62"/>
    </row>
    <row r="63" spans="1:16" x14ac:dyDescent="0.4">
      <c r="A63"/>
      <c r="B63"/>
      <c r="C63"/>
      <c r="D63"/>
      <c r="E63"/>
      <c r="F63"/>
      <c r="G63"/>
      <c r="H63"/>
      <c r="I63"/>
      <c r="J63"/>
      <c r="L63"/>
      <c r="M63"/>
      <c r="N63"/>
      <c r="O63"/>
      <c r="P63"/>
    </row>
    <row r="64" spans="1:16" x14ac:dyDescent="0.4">
      <c r="A64"/>
      <c r="B64"/>
      <c r="C64"/>
      <c r="D64"/>
      <c r="E64"/>
      <c r="F64"/>
      <c r="G64"/>
      <c r="H64"/>
      <c r="I64"/>
      <c r="J64"/>
      <c r="L64"/>
      <c r="M64"/>
      <c r="N64"/>
      <c r="O64"/>
      <c r="P64"/>
    </row>
    <row r="65" spans="1:16" x14ac:dyDescent="0.4">
      <c r="A65"/>
      <c r="B65"/>
      <c r="C65"/>
      <c r="D65"/>
      <c r="E65"/>
      <c r="F65"/>
      <c r="G65"/>
      <c r="H65"/>
      <c r="I65"/>
      <c r="J65"/>
      <c r="L65"/>
      <c r="M65"/>
      <c r="N65"/>
      <c r="O65"/>
      <c r="P65"/>
    </row>
    <row r="66" spans="1:16" x14ac:dyDescent="0.4">
      <c r="A66"/>
      <c r="B66"/>
      <c r="C66"/>
      <c r="D66"/>
      <c r="E66"/>
      <c r="F66"/>
      <c r="G66"/>
      <c r="H66"/>
      <c r="I66"/>
      <c r="J66"/>
      <c r="L66"/>
      <c r="M66"/>
      <c r="N66"/>
      <c r="O66"/>
      <c r="P66"/>
    </row>
    <row r="67" spans="1:16" x14ac:dyDescent="0.4">
      <c r="A67"/>
      <c r="B67"/>
      <c r="C67"/>
      <c r="D67"/>
      <c r="E67"/>
      <c r="F67"/>
      <c r="G67"/>
      <c r="H67"/>
      <c r="I67"/>
      <c r="J67"/>
      <c r="L67"/>
      <c r="M67"/>
      <c r="N67"/>
      <c r="O67"/>
      <c r="P67"/>
    </row>
    <row r="68" spans="1:16" x14ac:dyDescent="0.4">
      <c r="A68"/>
      <c r="B68"/>
      <c r="C68"/>
      <c r="D68"/>
      <c r="E68"/>
      <c r="F68"/>
      <c r="G68"/>
      <c r="H68"/>
      <c r="I68"/>
      <c r="J68"/>
      <c r="L68"/>
      <c r="M68"/>
      <c r="N68"/>
      <c r="O68"/>
      <c r="P68"/>
    </row>
    <row r="69" spans="1:16" x14ac:dyDescent="0.4">
      <c r="A69"/>
      <c r="B69"/>
      <c r="C69"/>
      <c r="D69"/>
      <c r="E69"/>
      <c r="F69"/>
      <c r="G69"/>
      <c r="H69"/>
      <c r="I69"/>
      <c r="J69"/>
      <c r="L69"/>
      <c r="M69"/>
      <c r="N69"/>
      <c r="O69"/>
      <c r="P69"/>
    </row>
    <row r="70" spans="1:16" x14ac:dyDescent="0.4">
      <c r="A70"/>
      <c r="B70"/>
      <c r="C70"/>
      <c r="D70"/>
      <c r="E70"/>
      <c r="F70"/>
      <c r="G70"/>
      <c r="H70"/>
      <c r="I70"/>
      <c r="J70"/>
      <c r="L70"/>
      <c r="M70"/>
      <c r="N70"/>
      <c r="O70"/>
      <c r="P70"/>
    </row>
    <row r="71" spans="1:16" x14ac:dyDescent="0.4">
      <c r="A71"/>
      <c r="B71"/>
      <c r="C71"/>
      <c r="D71"/>
      <c r="E71"/>
      <c r="F71"/>
      <c r="G71"/>
      <c r="H71"/>
      <c r="I71"/>
      <c r="J71"/>
      <c r="L71"/>
      <c r="M71"/>
      <c r="N71"/>
      <c r="O71"/>
      <c r="P71"/>
    </row>
    <row r="72" spans="1:16" x14ac:dyDescent="0.4">
      <c r="A72"/>
      <c r="B72"/>
      <c r="C72"/>
      <c r="D72"/>
      <c r="E72"/>
      <c r="F72"/>
      <c r="G72"/>
      <c r="H72"/>
      <c r="I72"/>
      <c r="J72"/>
      <c r="L72"/>
      <c r="M72"/>
      <c r="N72"/>
      <c r="O72"/>
      <c r="P72"/>
    </row>
    <row r="73" spans="1:16" x14ac:dyDescent="0.4">
      <c r="A73"/>
      <c r="B73"/>
      <c r="C73"/>
      <c r="D73"/>
      <c r="E73"/>
      <c r="F73"/>
      <c r="G73"/>
      <c r="H73"/>
      <c r="I73"/>
      <c r="J73"/>
      <c r="L73"/>
      <c r="M73"/>
      <c r="N73"/>
      <c r="O73"/>
      <c r="P73"/>
    </row>
    <row r="74" spans="1:16" x14ac:dyDescent="0.4">
      <c r="A74"/>
      <c r="B74"/>
      <c r="C74"/>
      <c r="D74"/>
      <c r="E74"/>
      <c r="F74"/>
      <c r="G74"/>
      <c r="H74"/>
      <c r="I74"/>
      <c r="J74"/>
      <c r="L74"/>
      <c r="M74"/>
      <c r="N74"/>
      <c r="O74"/>
      <c r="P74"/>
    </row>
    <row r="75" spans="1:16" x14ac:dyDescent="0.4">
      <c r="A75"/>
      <c r="B75"/>
      <c r="C75"/>
      <c r="D75"/>
      <c r="E75"/>
      <c r="F75"/>
      <c r="G75"/>
      <c r="H75"/>
      <c r="I75"/>
      <c r="J75"/>
      <c r="L75"/>
      <c r="M75"/>
      <c r="N75"/>
      <c r="O75"/>
      <c r="P75"/>
    </row>
    <row r="76" spans="1:16" x14ac:dyDescent="0.4">
      <c r="A76"/>
      <c r="B76"/>
      <c r="C76"/>
      <c r="D76"/>
      <c r="E76"/>
      <c r="F76"/>
      <c r="G76"/>
      <c r="H76"/>
      <c r="I76"/>
      <c r="J76"/>
      <c r="L76"/>
      <c r="M76"/>
      <c r="N76"/>
      <c r="O76"/>
      <c r="P76"/>
    </row>
    <row r="77" spans="1:16" x14ac:dyDescent="0.4">
      <c r="A77"/>
      <c r="B77"/>
      <c r="C77"/>
      <c r="D77"/>
      <c r="E77"/>
      <c r="F77"/>
      <c r="G77"/>
      <c r="H77"/>
      <c r="I77"/>
      <c r="J77"/>
      <c r="L77"/>
      <c r="M77"/>
      <c r="N77"/>
      <c r="O77"/>
      <c r="P77"/>
    </row>
    <row r="78" spans="1:16" x14ac:dyDescent="0.4">
      <c r="A78"/>
      <c r="B78"/>
      <c r="C78"/>
      <c r="D78"/>
      <c r="E78"/>
      <c r="F78"/>
      <c r="G78"/>
      <c r="H78"/>
      <c r="I78"/>
      <c r="J78"/>
      <c r="L78"/>
      <c r="M78"/>
      <c r="N78"/>
      <c r="O78"/>
      <c r="P78"/>
    </row>
    <row r="79" spans="1:16" x14ac:dyDescent="0.4">
      <c r="A79"/>
      <c r="B79"/>
      <c r="C79"/>
      <c r="D79"/>
      <c r="E79"/>
      <c r="F79"/>
      <c r="G79"/>
      <c r="H79"/>
      <c r="I79"/>
      <c r="J79"/>
      <c r="L79"/>
      <c r="M79"/>
      <c r="N79"/>
      <c r="O79"/>
      <c r="P79"/>
    </row>
    <row r="80" spans="1:16" x14ac:dyDescent="0.4">
      <c r="A80"/>
      <c r="B80"/>
      <c r="C80"/>
      <c r="D80"/>
      <c r="E80"/>
      <c r="F80"/>
      <c r="G80"/>
      <c r="H80"/>
      <c r="I80"/>
      <c r="J80"/>
      <c r="L80"/>
      <c r="M80"/>
      <c r="N80"/>
      <c r="O80"/>
      <c r="P80"/>
    </row>
    <row r="81" spans="1:16" x14ac:dyDescent="0.4">
      <c r="A81"/>
      <c r="B81"/>
      <c r="C81"/>
      <c r="D81"/>
      <c r="E81"/>
      <c r="F81"/>
      <c r="G81"/>
      <c r="H81"/>
      <c r="I81"/>
      <c r="J81"/>
      <c r="L81"/>
      <c r="M81"/>
      <c r="N81"/>
      <c r="O81"/>
      <c r="P81"/>
    </row>
    <row r="82" spans="1:16" x14ac:dyDescent="0.4">
      <c r="A82"/>
      <c r="B82"/>
      <c r="C82"/>
      <c r="D82"/>
      <c r="E82"/>
      <c r="F82"/>
      <c r="G82"/>
      <c r="H82"/>
      <c r="I82"/>
      <c r="J82"/>
      <c r="L82"/>
      <c r="M82"/>
      <c r="N82"/>
      <c r="O82"/>
      <c r="P82"/>
    </row>
    <row r="83" spans="1:16" x14ac:dyDescent="0.4">
      <c r="A83"/>
      <c r="B83"/>
      <c r="C83"/>
      <c r="D83"/>
      <c r="E83"/>
      <c r="F83"/>
      <c r="G83"/>
      <c r="H83"/>
      <c r="I83"/>
      <c r="J83"/>
      <c r="L83"/>
      <c r="M83"/>
      <c r="N83"/>
      <c r="O83"/>
      <c r="P83"/>
    </row>
    <row r="84" spans="1:16" x14ac:dyDescent="0.4">
      <c r="A84"/>
      <c r="B84"/>
      <c r="C84"/>
      <c r="D84"/>
      <c r="E84"/>
      <c r="F84"/>
      <c r="G84"/>
      <c r="H84"/>
      <c r="I84"/>
      <c r="J84"/>
      <c r="L84"/>
      <c r="M84"/>
      <c r="N84"/>
      <c r="O84"/>
      <c r="P84"/>
    </row>
    <row r="85" spans="1:16" x14ac:dyDescent="0.4">
      <c r="A85"/>
      <c r="B85"/>
      <c r="C85"/>
      <c r="D85"/>
      <c r="E85"/>
      <c r="F85"/>
      <c r="G85"/>
      <c r="H85"/>
      <c r="I85"/>
      <c r="J85"/>
      <c r="L85"/>
      <c r="M85"/>
      <c r="N85"/>
      <c r="O85"/>
      <c r="P85"/>
    </row>
    <row r="86" spans="1:16" x14ac:dyDescent="0.4">
      <c r="A86"/>
      <c r="B86"/>
      <c r="C86"/>
      <c r="D86"/>
      <c r="E86"/>
      <c r="F86"/>
      <c r="G86"/>
      <c r="H86"/>
      <c r="I86"/>
      <c r="J86"/>
      <c r="L86"/>
      <c r="M86"/>
      <c r="N86"/>
      <c r="O86"/>
      <c r="P86"/>
    </row>
    <row r="87" spans="1:16" x14ac:dyDescent="0.4">
      <c r="A87"/>
      <c r="B87"/>
      <c r="C87"/>
      <c r="D87"/>
      <c r="E87"/>
      <c r="F87"/>
      <c r="G87"/>
      <c r="H87"/>
      <c r="I87"/>
      <c r="J87"/>
      <c r="L87"/>
      <c r="M87"/>
      <c r="N87"/>
      <c r="O87"/>
      <c r="P87"/>
    </row>
    <row r="88" spans="1:16" x14ac:dyDescent="0.4">
      <c r="A88"/>
      <c r="B88"/>
      <c r="C88"/>
      <c r="D88"/>
      <c r="E88"/>
      <c r="F88"/>
      <c r="G88"/>
      <c r="H88"/>
      <c r="I88"/>
      <c r="J88"/>
      <c r="L88"/>
      <c r="M88"/>
      <c r="N88"/>
      <c r="O88"/>
      <c r="P88"/>
    </row>
    <row r="89" spans="1:16" x14ac:dyDescent="0.4">
      <c r="A89"/>
      <c r="B89"/>
      <c r="C89"/>
      <c r="D89"/>
      <c r="E89"/>
      <c r="F89"/>
      <c r="G89"/>
      <c r="H89"/>
      <c r="I89"/>
      <c r="J89"/>
      <c r="L89"/>
      <c r="M89"/>
      <c r="N89"/>
      <c r="O89"/>
      <c r="P89"/>
    </row>
    <row r="90" spans="1:16" x14ac:dyDescent="0.4">
      <c r="A90"/>
      <c r="B90"/>
      <c r="C90"/>
      <c r="D90"/>
      <c r="E90"/>
      <c r="F90"/>
      <c r="G90"/>
      <c r="H90"/>
      <c r="I90"/>
      <c r="J90"/>
      <c r="L90"/>
      <c r="M90"/>
      <c r="N90"/>
      <c r="O90"/>
      <c r="P90"/>
    </row>
    <row r="91" spans="1:16" x14ac:dyDescent="0.4">
      <c r="A91"/>
      <c r="B91"/>
      <c r="C91"/>
      <c r="D91"/>
      <c r="E91"/>
      <c r="F91"/>
      <c r="G91"/>
      <c r="H91"/>
      <c r="I91"/>
      <c r="J91"/>
      <c r="L91"/>
      <c r="M91"/>
      <c r="N91"/>
      <c r="O91"/>
      <c r="P91"/>
    </row>
    <row r="92" spans="1:16" x14ac:dyDescent="0.4">
      <c r="A92"/>
      <c r="B92"/>
      <c r="C92"/>
      <c r="D92"/>
      <c r="E92"/>
      <c r="F92"/>
      <c r="G92"/>
      <c r="H92"/>
      <c r="I92"/>
      <c r="J92"/>
      <c r="L92"/>
      <c r="M92"/>
      <c r="N92"/>
      <c r="O92"/>
      <c r="P92"/>
    </row>
    <row r="93" spans="1:16" x14ac:dyDescent="0.4">
      <c r="A93"/>
      <c r="B93"/>
      <c r="C93"/>
      <c r="D93"/>
      <c r="E93"/>
      <c r="F93"/>
      <c r="G93"/>
      <c r="H93"/>
      <c r="I93"/>
      <c r="J93"/>
      <c r="L93"/>
      <c r="M93"/>
      <c r="N93"/>
      <c r="O93"/>
      <c r="P93"/>
    </row>
    <row r="94" spans="1:16" x14ac:dyDescent="0.4">
      <c r="A94"/>
      <c r="B94"/>
      <c r="C94"/>
      <c r="D94"/>
      <c r="E94"/>
      <c r="F94"/>
      <c r="G94"/>
      <c r="H94"/>
      <c r="I94"/>
      <c r="J94"/>
      <c r="L94"/>
      <c r="M94"/>
      <c r="N94"/>
      <c r="O94"/>
      <c r="P94"/>
    </row>
    <row r="95" spans="1:16" x14ac:dyDescent="0.4">
      <c r="A95"/>
      <c r="B95"/>
      <c r="C95"/>
      <c r="D95"/>
      <c r="E95"/>
      <c r="F95"/>
      <c r="G95"/>
      <c r="H95"/>
      <c r="I95"/>
      <c r="J95"/>
      <c r="L95"/>
      <c r="M95"/>
      <c r="N95"/>
      <c r="O95"/>
      <c r="P95"/>
    </row>
    <row r="96" spans="1:16" x14ac:dyDescent="0.4">
      <c r="A96"/>
      <c r="B96"/>
      <c r="C96"/>
      <c r="D96"/>
      <c r="E96"/>
      <c r="F96"/>
      <c r="G96"/>
      <c r="H96"/>
      <c r="I96"/>
      <c r="J96"/>
      <c r="L96"/>
      <c r="M96"/>
      <c r="N96"/>
      <c r="O96"/>
      <c r="P96"/>
    </row>
    <row r="97" spans="1:16" x14ac:dyDescent="0.4">
      <c r="A97"/>
      <c r="B97"/>
      <c r="C97"/>
      <c r="D97"/>
      <c r="E97"/>
      <c r="F97"/>
      <c r="G97"/>
      <c r="H97"/>
      <c r="I97"/>
      <c r="J97"/>
      <c r="L97"/>
      <c r="M97"/>
      <c r="N97"/>
      <c r="O97"/>
      <c r="P97"/>
    </row>
    <row r="98" spans="1:16" x14ac:dyDescent="0.4">
      <c r="A98"/>
      <c r="B98"/>
      <c r="C98"/>
      <c r="D98"/>
      <c r="E98"/>
      <c r="F98"/>
      <c r="G98"/>
      <c r="H98"/>
      <c r="I98"/>
      <c r="J98"/>
      <c r="L98"/>
      <c r="M98"/>
      <c r="N98"/>
      <c r="O98"/>
      <c r="P98"/>
    </row>
    <row r="99" spans="1:16" x14ac:dyDescent="0.4">
      <c r="A99"/>
      <c r="B99"/>
      <c r="C99"/>
      <c r="D99"/>
      <c r="E99"/>
      <c r="F99"/>
      <c r="G99"/>
      <c r="H99"/>
      <c r="I99"/>
      <c r="J99"/>
      <c r="L99"/>
      <c r="M99"/>
      <c r="N99"/>
      <c r="O99"/>
      <c r="P99"/>
    </row>
    <row r="100" spans="1:16" x14ac:dyDescent="0.4">
      <c r="A100"/>
      <c r="B100"/>
      <c r="C100"/>
      <c r="D100"/>
      <c r="E100"/>
      <c r="F100"/>
      <c r="G100"/>
      <c r="H100"/>
      <c r="I100"/>
      <c r="J100"/>
      <c r="L100"/>
      <c r="M100"/>
      <c r="N100"/>
      <c r="O100"/>
      <c r="P100"/>
    </row>
    <row r="101" spans="1:16" x14ac:dyDescent="0.4">
      <c r="A101"/>
      <c r="B101"/>
      <c r="C101"/>
      <c r="D101"/>
      <c r="E101"/>
      <c r="F101"/>
      <c r="G101"/>
      <c r="H101"/>
      <c r="I101"/>
      <c r="J101"/>
      <c r="L101"/>
      <c r="M101"/>
      <c r="N101"/>
      <c r="O101"/>
      <c r="P101"/>
    </row>
    <row r="102" spans="1:16" x14ac:dyDescent="0.4">
      <c r="A102"/>
      <c r="B102"/>
      <c r="C102"/>
      <c r="D102"/>
      <c r="E102"/>
      <c r="F102"/>
      <c r="G102"/>
      <c r="H102"/>
      <c r="I102"/>
      <c r="J102"/>
      <c r="L102"/>
      <c r="M102"/>
      <c r="N102"/>
      <c r="O102"/>
      <c r="P102"/>
    </row>
    <row r="103" spans="1:16" x14ac:dyDescent="0.4">
      <c r="A103"/>
      <c r="B103"/>
      <c r="C103"/>
      <c r="D103"/>
      <c r="E103"/>
      <c r="F103"/>
      <c r="G103"/>
      <c r="H103"/>
      <c r="I103"/>
      <c r="J103"/>
      <c r="L103"/>
      <c r="M103"/>
      <c r="N103"/>
      <c r="O103"/>
      <c r="P103"/>
    </row>
    <row r="104" spans="1:16" x14ac:dyDescent="0.4">
      <c r="A104"/>
      <c r="B104"/>
      <c r="C104"/>
      <c r="D104"/>
      <c r="E104"/>
      <c r="F104"/>
      <c r="G104"/>
      <c r="H104"/>
      <c r="I104"/>
      <c r="J104"/>
      <c r="L104"/>
      <c r="M104"/>
      <c r="N104"/>
      <c r="O104"/>
      <c r="P104"/>
    </row>
    <row r="105" spans="1:16" x14ac:dyDescent="0.4">
      <c r="A105"/>
      <c r="B105"/>
      <c r="C105"/>
      <c r="D105"/>
      <c r="E105"/>
      <c r="F105"/>
      <c r="G105"/>
      <c r="H105"/>
      <c r="I105"/>
      <c r="J105"/>
      <c r="L105"/>
      <c r="M105"/>
      <c r="N105"/>
      <c r="O105"/>
      <c r="P105"/>
    </row>
    <row r="106" spans="1:16" x14ac:dyDescent="0.4">
      <c r="A106"/>
      <c r="B106"/>
      <c r="C106"/>
      <c r="D106"/>
      <c r="E106"/>
      <c r="F106"/>
      <c r="G106"/>
      <c r="H106"/>
      <c r="I106"/>
      <c r="J106"/>
      <c r="L106"/>
      <c r="M106"/>
      <c r="N106"/>
      <c r="O106"/>
      <c r="P106"/>
    </row>
    <row r="107" spans="1:16" x14ac:dyDescent="0.4">
      <c r="A107"/>
      <c r="B107"/>
      <c r="C107"/>
      <c r="D107"/>
      <c r="E107"/>
      <c r="F107"/>
      <c r="G107"/>
      <c r="H107"/>
      <c r="I107"/>
      <c r="J107"/>
      <c r="L107"/>
      <c r="M107"/>
      <c r="N107"/>
      <c r="O107"/>
      <c r="P107"/>
    </row>
    <row r="108" spans="1:16" x14ac:dyDescent="0.4">
      <c r="A108"/>
      <c r="B108"/>
      <c r="C108"/>
      <c r="D108"/>
      <c r="E108"/>
      <c r="F108"/>
      <c r="G108"/>
      <c r="H108"/>
      <c r="I108"/>
      <c r="J108"/>
      <c r="L108"/>
      <c r="M108"/>
      <c r="N108"/>
      <c r="O108"/>
      <c r="P108"/>
    </row>
    <row r="109" spans="1:16" x14ac:dyDescent="0.4">
      <c r="A109"/>
      <c r="B109"/>
      <c r="C109"/>
      <c r="D109"/>
      <c r="E109"/>
      <c r="F109"/>
      <c r="G109"/>
      <c r="H109"/>
      <c r="I109"/>
      <c r="J109"/>
      <c r="L109"/>
      <c r="M109"/>
      <c r="N109"/>
      <c r="O109"/>
      <c r="P109"/>
    </row>
    <row r="110" spans="1:16" x14ac:dyDescent="0.4">
      <c r="A110"/>
      <c r="B110"/>
      <c r="C110"/>
      <c r="D110"/>
      <c r="E110"/>
      <c r="F110"/>
      <c r="G110"/>
      <c r="H110"/>
      <c r="I110"/>
      <c r="J110"/>
      <c r="L110"/>
      <c r="M110"/>
      <c r="N110"/>
      <c r="O110"/>
      <c r="P110"/>
    </row>
    <row r="111" spans="1:16" x14ac:dyDescent="0.4">
      <c r="A111"/>
      <c r="B111"/>
      <c r="C111"/>
      <c r="D111"/>
      <c r="E111"/>
      <c r="F111"/>
      <c r="G111"/>
      <c r="H111"/>
      <c r="I111"/>
      <c r="J111"/>
      <c r="L111"/>
      <c r="M111"/>
      <c r="N111"/>
      <c r="O111"/>
      <c r="P111"/>
    </row>
    <row r="112" spans="1:16" x14ac:dyDescent="0.4">
      <c r="A112"/>
      <c r="B112"/>
      <c r="C112"/>
      <c r="D112"/>
      <c r="E112"/>
      <c r="F112"/>
      <c r="G112"/>
      <c r="H112"/>
      <c r="I112"/>
      <c r="J112"/>
      <c r="L112"/>
      <c r="M112"/>
      <c r="N112"/>
      <c r="O112"/>
      <c r="P112"/>
    </row>
    <row r="113" spans="1:16" x14ac:dyDescent="0.4">
      <c r="A113"/>
      <c r="B113"/>
      <c r="C113"/>
      <c r="D113"/>
      <c r="E113"/>
      <c r="F113"/>
      <c r="G113"/>
      <c r="H113"/>
      <c r="I113"/>
      <c r="J113"/>
      <c r="L113"/>
      <c r="M113"/>
      <c r="N113"/>
      <c r="O113"/>
      <c r="P113"/>
    </row>
    <row r="114" spans="1:16" x14ac:dyDescent="0.4">
      <c r="A114"/>
      <c r="B114"/>
      <c r="C114"/>
      <c r="D114"/>
      <c r="E114"/>
      <c r="F114"/>
      <c r="G114"/>
      <c r="H114"/>
      <c r="I114"/>
      <c r="J114"/>
      <c r="L114"/>
      <c r="M114"/>
      <c r="N114"/>
      <c r="O114"/>
      <c r="P114"/>
    </row>
    <row r="115" spans="1:16" x14ac:dyDescent="0.4">
      <c r="A115"/>
      <c r="B115"/>
      <c r="C115"/>
      <c r="D115"/>
      <c r="E115"/>
      <c r="F115"/>
      <c r="G115"/>
      <c r="H115"/>
      <c r="I115"/>
      <c r="J115"/>
      <c r="L115"/>
      <c r="M115"/>
      <c r="N115"/>
      <c r="O115"/>
      <c r="P115"/>
    </row>
    <row r="116" spans="1:16" x14ac:dyDescent="0.4">
      <c r="A116"/>
      <c r="B116"/>
      <c r="C116"/>
      <c r="D116"/>
      <c r="E116"/>
      <c r="F116"/>
      <c r="G116"/>
      <c r="H116"/>
      <c r="I116"/>
      <c r="J116"/>
      <c r="L116"/>
      <c r="M116"/>
      <c r="N116"/>
      <c r="O116"/>
      <c r="P116"/>
    </row>
    <row r="117" spans="1:16" x14ac:dyDescent="0.4">
      <c r="A117"/>
      <c r="B117"/>
      <c r="C117"/>
      <c r="D117"/>
      <c r="E117"/>
      <c r="F117"/>
      <c r="G117"/>
      <c r="H117"/>
      <c r="I117"/>
      <c r="J117"/>
      <c r="L117"/>
      <c r="M117"/>
      <c r="N117"/>
      <c r="O117"/>
      <c r="P117"/>
    </row>
    <row r="118" spans="1:16" x14ac:dyDescent="0.4">
      <c r="A118"/>
      <c r="B118"/>
      <c r="C118"/>
      <c r="D118"/>
      <c r="E118"/>
      <c r="F118"/>
      <c r="G118"/>
      <c r="H118"/>
      <c r="I118"/>
      <c r="J118"/>
      <c r="L118"/>
      <c r="M118"/>
      <c r="N118"/>
      <c r="O118"/>
      <c r="P118"/>
    </row>
    <row r="119" spans="1:16" x14ac:dyDescent="0.4">
      <c r="A119"/>
      <c r="B119"/>
      <c r="C119"/>
      <c r="D119"/>
      <c r="E119"/>
      <c r="F119"/>
      <c r="G119"/>
      <c r="H119"/>
      <c r="I119"/>
      <c r="J119"/>
      <c r="L119"/>
      <c r="M119"/>
      <c r="N119"/>
      <c r="O119"/>
      <c r="P119"/>
    </row>
    <row r="120" spans="1:16" x14ac:dyDescent="0.4">
      <c r="A120"/>
      <c r="B120"/>
      <c r="C120"/>
      <c r="D120"/>
      <c r="E120"/>
      <c r="F120"/>
      <c r="G120"/>
      <c r="H120"/>
      <c r="I120"/>
      <c r="J120"/>
      <c r="L120"/>
      <c r="M120"/>
      <c r="N120"/>
      <c r="O120"/>
      <c r="P120"/>
    </row>
    <row r="121" spans="1:16" x14ac:dyDescent="0.4">
      <c r="A121"/>
      <c r="B121"/>
      <c r="C121"/>
      <c r="D121"/>
      <c r="E121"/>
      <c r="F121"/>
      <c r="G121"/>
      <c r="H121"/>
      <c r="I121"/>
      <c r="J121"/>
      <c r="L121"/>
      <c r="M121"/>
      <c r="N121"/>
      <c r="O121"/>
      <c r="P121"/>
    </row>
    <row r="122" spans="1:16" x14ac:dyDescent="0.4">
      <c r="A122"/>
      <c r="B122"/>
      <c r="C122"/>
      <c r="D122"/>
      <c r="E122"/>
      <c r="F122"/>
      <c r="G122"/>
      <c r="H122"/>
      <c r="I122"/>
      <c r="J122"/>
      <c r="L122"/>
      <c r="M122"/>
      <c r="N122"/>
      <c r="O122"/>
      <c r="P122"/>
    </row>
    <row r="123" spans="1:16" x14ac:dyDescent="0.4">
      <c r="A123"/>
      <c r="B123"/>
      <c r="C123"/>
      <c r="D123"/>
      <c r="E123"/>
      <c r="F123"/>
      <c r="G123"/>
      <c r="H123"/>
      <c r="I123"/>
      <c r="J123"/>
      <c r="L123"/>
      <c r="M123"/>
      <c r="N123"/>
      <c r="O123"/>
      <c r="P123"/>
    </row>
    <row r="124" spans="1:16" x14ac:dyDescent="0.4">
      <c r="A124"/>
      <c r="B124"/>
      <c r="C124"/>
      <c r="D124"/>
      <c r="E124"/>
      <c r="F124"/>
      <c r="G124"/>
      <c r="H124"/>
      <c r="I124"/>
      <c r="J124"/>
      <c r="L124"/>
      <c r="M124"/>
      <c r="N124"/>
      <c r="O124"/>
      <c r="P124"/>
    </row>
    <row r="125" spans="1:16" x14ac:dyDescent="0.4">
      <c r="A125"/>
      <c r="B125"/>
      <c r="C125"/>
      <c r="D125"/>
      <c r="E125"/>
      <c r="F125"/>
      <c r="G125"/>
      <c r="H125"/>
      <c r="I125"/>
      <c r="J125"/>
      <c r="L125"/>
      <c r="M125"/>
      <c r="N125"/>
      <c r="O125"/>
      <c r="P125"/>
    </row>
    <row r="126" spans="1:16" x14ac:dyDescent="0.4">
      <c r="A126"/>
      <c r="B126"/>
      <c r="C126"/>
      <c r="D126"/>
      <c r="E126"/>
      <c r="F126"/>
      <c r="G126"/>
      <c r="H126"/>
      <c r="I126"/>
      <c r="J126"/>
      <c r="L126"/>
      <c r="M126"/>
      <c r="N126"/>
      <c r="O126"/>
      <c r="P126"/>
    </row>
    <row r="127" spans="1:16" x14ac:dyDescent="0.4">
      <c r="A127"/>
      <c r="B127"/>
      <c r="C127"/>
      <c r="D127"/>
      <c r="E127"/>
      <c r="F127"/>
      <c r="G127"/>
      <c r="H127"/>
      <c r="I127"/>
      <c r="J127"/>
      <c r="L127"/>
      <c r="M127"/>
      <c r="N127"/>
      <c r="O127"/>
      <c r="P127"/>
    </row>
    <row r="128" spans="1:16" x14ac:dyDescent="0.4">
      <c r="A128"/>
      <c r="B128"/>
      <c r="C128"/>
      <c r="D128"/>
      <c r="E128"/>
      <c r="F128"/>
      <c r="G128"/>
      <c r="H128"/>
      <c r="I128"/>
      <c r="J128"/>
      <c r="L128"/>
      <c r="M128"/>
      <c r="N128"/>
      <c r="O128"/>
      <c r="P128"/>
    </row>
    <row r="129" spans="1:16" x14ac:dyDescent="0.4">
      <c r="A129"/>
      <c r="B129"/>
      <c r="C129"/>
      <c r="D129"/>
      <c r="E129"/>
      <c r="F129"/>
      <c r="G129"/>
      <c r="H129"/>
      <c r="I129"/>
      <c r="J129"/>
      <c r="L129"/>
      <c r="M129"/>
      <c r="N129"/>
      <c r="O129"/>
      <c r="P129"/>
    </row>
    <row r="130" spans="1:16" x14ac:dyDescent="0.4">
      <c r="A130"/>
      <c r="B130"/>
      <c r="C130"/>
      <c r="D130"/>
      <c r="E130"/>
      <c r="F130"/>
      <c r="G130"/>
      <c r="H130"/>
      <c r="I130"/>
      <c r="J130"/>
      <c r="L130"/>
      <c r="M130"/>
      <c r="N130"/>
      <c r="O130"/>
      <c r="P130"/>
    </row>
    <row r="131" spans="1:16" x14ac:dyDescent="0.4">
      <c r="A131"/>
      <c r="B131"/>
      <c r="C131"/>
      <c r="D131"/>
      <c r="E131"/>
      <c r="F131"/>
      <c r="G131"/>
      <c r="H131"/>
      <c r="I131"/>
      <c r="J131"/>
      <c r="L131"/>
      <c r="M131"/>
      <c r="N131"/>
      <c r="O131"/>
      <c r="P131"/>
    </row>
    <row r="132" spans="1:16" x14ac:dyDescent="0.4">
      <c r="A132"/>
      <c r="B132"/>
      <c r="C132"/>
      <c r="D132"/>
      <c r="E132"/>
      <c r="F132"/>
      <c r="G132"/>
      <c r="H132"/>
      <c r="I132"/>
      <c r="J132"/>
      <c r="L132"/>
      <c r="M132"/>
      <c r="N132"/>
      <c r="O132"/>
      <c r="P132"/>
    </row>
    <row r="133" spans="1:16" x14ac:dyDescent="0.4">
      <c r="A133"/>
      <c r="B133"/>
      <c r="C133"/>
      <c r="D133"/>
      <c r="E133"/>
      <c r="F133"/>
      <c r="G133"/>
      <c r="H133"/>
      <c r="I133"/>
      <c r="J133"/>
      <c r="L133"/>
      <c r="M133"/>
      <c r="N133"/>
      <c r="O133"/>
      <c r="P133"/>
    </row>
    <row r="134" spans="1:16" x14ac:dyDescent="0.4">
      <c r="A134"/>
      <c r="B134"/>
      <c r="C134"/>
      <c r="D134"/>
      <c r="E134"/>
      <c r="F134"/>
      <c r="G134"/>
      <c r="H134"/>
      <c r="I134"/>
      <c r="J134"/>
      <c r="L134"/>
      <c r="M134"/>
      <c r="N134"/>
      <c r="O134"/>
      <c r="P134"/>
    </row>
    <row r="135" spans="1:16" x14ac:dyDescent="0.4">
      <c r="A135"/>
      <c r="B135"/>
      <c r="C135"/>
      <c r="D135"/>
      <c r="E135"/>
      <c r="F135"/>
      <c r="G135"/>
      <c r="H135"/>
      <c r="I135"/>
      <c r="J135"/>
      <c r="L135"/>
      <c r="M135"/>
      <c r="N135"/>
      <c r="O135"/>
      <c r="P135"/>
    </row>
    <row r="136" spans="1:16" x14ac:dyDescent="0.4">
      <c r="A136"/>
      <c r="B136"/>
      <c r="C136"/>
      <c r="D136"/>
      <c r="E136"/>
      <c r="F136"/>
      <c r="G136"/>
      <c r="H136"/>
      <c r="I136"/>
      <c r="J136"/>
      <c r="L136"/>
      <c r="M136"/>
      <c r="N136"/>
      <c r="O136"/>
      <c r="P136"/>
    </row>
    <row r="137" spans="1:16" x14ac:dyDescent="0.4">
      <c r="A137"/>
      <c r="B137"/>
      <c r="C137"/>
      <c r="D137"/>
      <c r="E137"/>
      <c r="F137"/>
      <c r="G137"/>
      <c r="H137"/>
      <c r="I137"/>
      <c r="J137"/>
      <c r="L137"/>
      <c r="M137"/>
      <c r="N137"/>
      <c r="O137"/>
      <c r="P137"/>
    </row>
    <row r="138" spans="1:16" x14ac:dyDescent="0.4">
      <c r="A138"/>
      <c r="B138"/>
      <c r="C138"/>
      <c r="D138"/>
      <c r="E138"/>
      <c r="F138"/>
      <c r="G138"/>
      <c r="H138"/>
      <c r="I138"/>
      <c r="J138"/>
      <c r="L138"/>
      <c r="M138"/>
      <c r="N138"/>
      <c r="O138"/>
      <c r="P138"/>
    </row>
    <row r="139" spans="1:16" x14ac:dyDescent="0.4">
      <c r="A139"/>
      <c r="B139"/>
      <c r="C139"/>
      <c r="D139"/>
      <c r="E139"/>
      <c r="F139"/>
      <c r="G139"/>
      <c r="H139"/>
      <c r="I139"/>
      <c r="J139"/>
      <c r="L139"/>
      <c r="M139"/>
      <c r="N139"/>
      <c r="O139"/>
      <c r="P139"/>
    </row>
    <row r="140" spans="1:16" x14ac:dyDescent="0.4">
      <c r="A140"/>
      <c r="B140"/>
      <c r="C140"/>
      <c r="D140"/>
      <c r="E140"/>
      <c r="F140"/>
      <c r="G140"/>
      <c r="H140"/>
      <c r="I140"/>
      <c r="J140"/>
      <c r="L140"/>
      <c r="M140"/>
      <c r="N140"/>
      <c r="O140"/>
      <c r="P140"/>
    </row>
    <row r="141" spans="1:16" x14ac:dyDescent="0.4">
      <c r="A141"/>
      <c r="B141"/>
      <c r="C141"/>
      <c r="D141"/>
      <c r="E141"/>
      <c r="F141"/>
      <c r="G141"/>
      <c r="H141"/>
      <c r="I141"/>
      <c r="J141"/>
      <c r="L141"/>
      <c r="M141"/>
      <c r="N141"/>
      <c r="O141"/>
      <c r="P141"/>
    </row>
    <row r="142" spans="1:16" x14ac:dyDescent="0.4">
      <c r="A142"/>
      <c r="B142"/>
      <c r="C142"/>
      <c r="D142"/>
      <c r="E142"/>
      <c r="F142"/>
      <c r="G142"/>
      <c r="H142"/>
      <c r="I142"/>
      <c r="J142"/>
      <c r="L142"/>
      <c r="M142"/>
      <c r="N142"/>
      <c r="O142"/>
      <c r="P142"/>
    </row>
    <row r="143" spans="1:16" x14ac:dyDescent="0.4">
      <c r="A143"/>
      <c r="B143"/>
      <c r="C143"/>
      <c r="D143"/>
      <c r="E143"/>
      <c r="F143"/>
      <c r="G143"/>
      <c r="H143"/>
      <c r="I143"/>
      <c r="J143"/>
      <c r="L143"/>
      <c r="M143"/>
      <c r="N143"/>
      <c r="O143"/>
      <c r="P143"/>
    </row>
    <row r="144" spans="1:16" x14ac:dyDescent="0.4">
      <c r="A144"/>
      <c r="B144"/>
      <c r="C144"/>
      <c r="D144"/>
      <c r="E144"/>
      <c r="F144"/>
      <c r="G144"/>
      <c r="H144"/>
      <c r="I144"/>
      <c r="J144"/>
      <c r="L144"/>
      <c r="M144"/>
      <c r="N144"/>
      <c r="O144"/>
      <c r="P144"/>
    </row>
    <row r="145" spans="1:16" x14ac:dyDescent="0.4">
      <c r="A145"/>
      <c r="B145"/>
      <c r="C145"/>
      <c r="D145"/>
      <c r="E145"/>
      <c r="F145"/>
      <c r="G145"/>
      <c r="H145"/>
      <c r="I145"/>
      <c r="J145"/>
      <c r="L145"/>
      <c r="M145"/>
      <c r="N145"/>
      <c r="O145"/>
      <c r="P145"/>
    </row>
    <row r="146" spans="1:16" x14ac:dyDescent="0.4">
      <c r="A146"/>
      <c r="B146"/>
      <c r="C146"/>
      <c r="D146"/>
      <c r="E146"/>
      <c r="F146"/>
      <c r="G146"/>
      <c r="H146"/>
      <c r="I146"/>
      <c r="J146"/>
      <c r="L146"/>
      <c r="M146"/>
      <c r="N146"/>
      <c r="O146"/>
      <c r="P146"/>
    </row>
    <row r="147" spans="1:16" x14ac:dyDescent="0.4">
      <c r="A147"/>
      <c r="B147"/>
      <c r="C147"/>
      <c r="D147"/>
      <c r="E147"/>
      <c r="F147"/>
      <c r="G147"/>
      <c r="H147"/>
      <c r="I147"/>
      <c r="J147"/>
      <c r="L147"/>
      <c r="M147"/>
      <c r="N147"/>
      <c r="O147"/>
      <c r="P147"/>
    </row>
    <row r="148" spans="1:16" x14ac:dyDescent="0.4">
      <c r="A148"/>
      <c r="B148"/>
      <c r="C148"/>
      <c r="D148"/>
      <c r="E148"/>
      <c r="F148"/>
      <c r="G148"/>
      <c r="H148"/>
      <c r="I148"/>
      <c r="J148"/>
      <c r="L148"/>
      <c r="M148"/>
      <c r="N148"/>
      <c r="O148"/>
      <c r="P148"/>
    </row>
    <row r="149" spans="1:16" x14ac:dyDescent="0.4">
      <c r="A149"/>
      <c r="B149"/>
      <c r="C149"/>
      <c r="D149"/>
      <c r="E149"/>
      <c r="F149"/>
      <c r="G149"/>
      <c r="H149"/>
      <c r="I149"/>
      <c r="J149"/>
      <c r="L149"/>
      <c r="M149"/>
      <c r="N149"/>
      <c r="O149"/>
      <c r="P149"/>
    </row>
    <row r="150" spans="1:16" x14ac:dyDescent="0.4">
      <c r="A150"/>
      <c r="B150"/>
      <c r="C150"/>
      <c r="D150"/>
      <c r="E150"/>
      <c r="F150"/>
      <c r="G150"/>
      <c r="H150"/>
      <c r="I150"/>
      <c r="J150"/>
      <c r="L150"/>
      <c r="M150"/>
      <c r="N150"/>
      <c r="O150"/>
      <c r="P150"/>
    </row>
    <row r="151" spans="1:16" x14ac:dyDescent="0.4">
      <c r="A151"/>
      <c r="B151"/>
      <c r="C151"/>
      <c r="D151"/>
      <c r="E151"/>
      <c r="F151"/>
      <c r="G151"/>
      <c r="H151"/>
      <c r="I151"/>
      <c r="J151"/>
      <c r="L151"/>
      <c r="M151"/>
      <c r="N151"/>
      <c r="O151"/>
      <c r="P151"/>
    </row>
    <row r="152" spans="1:16" x14ac:dyDescent="0.4">
      <c r="A152"/>
      <c r="B152"/>
      <c r="C152"/>
      <c r="D152"/>
      <c r="E152"/>
      <c r="F152"/>
      <c r="G152"/>
      <c r="H152"/>
      <c r="I152"/>
      <c r="J152"/>
      <c r="L152"/>
      <c r="M152"/>
      <c r="N152"/>
      <c r="O152"/>
      <c r="P152"/>
    </row>
    <row r="153" spans="1:16" x14ac:dyDescent="0.4">
      <c r="A153"/>
      <c r="B153"/>
      <c r="C153"/>
      <c r="D153"/>
      <c r="E153"/>
      <c r="F153"/>
      <c r="G153"/>
      <c r="H153"/>
      <c r="I153"/>
      <c r="J153"/>
      <c r="L153"/>
      <c r="M153"/>
      <c r="N153"/>
      <c r="O153"/>
      <c r="P153"/>
    </row>
    <row r="154" spans="1:16" x14ac:dyDescent="0.4">
      <c r="A154"/>
      <c r="B154"/>
      <c r="C154"/>
      <c r="D154"/>
      <c r="E154"/>
      <c r="F154"/>
      <c r="G154"/>
      <c r="H154"/>
      <c r="I154"/>
      <c r="J154"/>
      <c r="L154"/>
      <c r="M154"/>
      <c r="N154"/>
      <c r="O154"/>
      <c r="P154"/>
    </row>
    <row r="155" spans="1:16" x14ac:dyDescent="0.4">
      <c r="A155"/>
      <c r="B155"/>
      <c r="C155"/>
      <c r="D155"/>
      <c r="E155"/>
      <c r="F155"/>
      <c r="G155"/>
      <c r="H155"/>
      <c r="I155"/>
      <c r="J155"/>
      <c r="L155"/>
      <c r="M155"/>
      <c r="N155"/>
      <c r="O155"/>
      <c r="P155"/>
    </row>
    <row r="156" spans="1:16" x14ac:dyDescent="0.4">
      <c r="A156"/>
      <c r="B156"/>
      <c r="C156"/>
      <c r="D156"/>
      <c r="E156"/>
      <c r="F156"/>
      <c r="G156"/>
      <c r="H156"/>
      <c r="I156"/>
      <c r="J156"/>
      <c r="L156"/>
      <c r="M156"/>
      <c r="N156"/>
      <c r="O156"/>
      <c r="P156"/>
    </row>
    <row r="157" spans="1:16" x14ac:dyDescent="0.4">
      <c r="A157"/>
      <c r="B157"/>
      <c r="C157"/>
      <c r="D157"/>
      <c r="E157"/>
      <c r="F157"/>
      <c r="G157"/>
      <c r="H157"/>
      <c r="I157"/>
      <c r="J157"/>
      <c r="L157"/>
      <c r="M157"/>
      <c r="N157"/>
      <c r="O157"/>
      <c r="P157"/>
    </row>
    <row r="158" spans="1:16" x14ac:dyDescent="0.4">
      <c r="A158"/>
      <c r="B158"/>
      <c r="C158"/>
      <c r="D158"/>
      <c r="E158"/>
      <c r="F158"/>
      <c r="G158"/>
      <c r="H158"/>
      <c r="I158"/>
      <c r="J158"/>
      <c r="L158"/>
      <c r="M158"/>
      <c r="N158"/>
      <c r="O158"/>
      <c r="P158"/>
    </row>
    <row r="159" spans="1:16" x14ac:dyDescent="0.4">
      <c r="A159"/>
      <c r="B159"/>
      <c r="C159"/>
      <c r="D159"/>
      <c r="E159"/>
      <c r="F159"/>
      <c r="G159"/>
      <c r="H159"/>
      <c r="I159"/>
      <c r="J159"/>
      <c r="L159"/>
      <c r="M159"/>
      <c r="N159"/>
      <c r="O159"/>
      <c r="P159"/>
    </row>
    <row r="160" spans="1:16" x14ac:dyDescent="0.4">
      <c r="A160"/>
      <c r="B160"/>
      <c r="C160"/>
      <c r="D160"/>
      <c r="E160"/>
      <c r="F160"/>
      <c r="G160"/>
      <c r="H160"/>
      <c r="I160"/>
      <c r="J160"/>
      <c r="L160"/>
      <c r="M160"/>
      <c r="N160"/>
      <c r="O160"/>
      <c r="P160"/>
    </row>
    <row r="161" spans="1:16" x14ac:dyDescent="0.4">
      <c r="A161"/>
      <c r="B161"/>
      <c r="C161"/>
      <c r="D161"/>
      <c r="E161"/>
      <c r="F161"/>
      <c r="G161"/>
      <c r="H161"/>
      <c r="I161"/>
      <c r="J161"/>
      <c r="L161"/>
      <c r="M161"/>
      <c r="N161"/>
      <c r="O161"/>
      <c r="P161"/>
    </row>
    <row r="162" spans="1:16" x14ac:dyDescent="0.4">
      <c r="A162"/>
      <c r="B162"/>
      <c r="C162"/>
      <c r="D162"/>
      <c r="E162"/>
      <c r="F162"/>
      <c r="G162"/>
      <c r="H162"/>
      <c r="I162"/>
      <c r="J162"/>
      <c r="L162"/>
      <c r="M162"/>
      <c r="N162"/>
      <c r="O162"/>
      <c r="P162"/>
    </row>
    <row r="163" spans="1:16" x14ac:dyDescent="0.4">
      <c r="A163"/>
      <c r="B163"/>
      <c r="C163"/>
      <c r="D163"/>
      <c r="E163"/>
      <c r="F163"/>
      <c r="G163"/>
      <c r="H163"/>
      <c r="I163"/>
      <c r="J163"/>
      <c r="L163"/>
      <c r="M163"/>
      <c r="N163"/>
      <c r="O163"/>
      <c r="P163"/>
    </row>
    <row r="164" spans="1:16" x14ac:dyDescent="0.4">
      <c r="A164"/>
      <c r="B164"/>
      <c r="C164"/>
      <c r="D164"/>
      <c r="E164"/>
      <c r="F164"/>
      <c r="G164"/>
      <c r="H164"/>
      <c r="I164"/>
      <c r="J164"/>
      <c r="L164"/>
      <c r="M164"/>
      <c r="N164"/>
      <c r="O164"/>
      <c r="P164"/>
    </row>
    <row r="165" spans="1:16" x14ac:dyDescent="0.4">
      <c r="A165"/>
      <c r="B165"/>
      <c r="C165"/>
      <c r="D165"/>
      <c r="E165"/>
      <c r="F165"/>
      <c r="G165"/>
      <c r="H165"/>
      <c r="I165"/>
      <c r="J165"/>
      <c r="L165"/>
      <c r="M165"/>
      <c r="N165"/>
      <c r="O165"/>
      <c r="P165"/>
    </row>
    <row r="166" spans="1:16" x14ac:dyDescent="0.4">
      <c r="A166"/>
      <c r="B166"/>
      <c r="C166"/>
      <c r="D166"/>
      <c r="E166"/>
      <c r="F166"/>
      <c r="G166"/>
      <c r="H166"/>
      <c r="I166"/>
      <c r="J166"/>
      <c r="L166"/>
      <c r="M166"/>
      <c r="N166"/>
      <c r="O166"/>
      <c r="P166"/>
    </row>
    <row r="167" spans="1:16" x14ac:dyDescent="0.4">
      <c r="A167"/>
      <c r="B167"/>
      <c r="C167"/>
      <c r="D167"/>
      <c r="E167"/>
      <c r="F167"/>
      <c r="G167"/>
      <c r="H167"/>
      <c r="I167"/>
      <c r="J167"/>
      <c r="L167"/>
      <c r="M167"/>
      <c r="N167"/>
      <c r="O167"/>
      <c r="P167"/>
    </row>
    <row r="168" spans="1:16" x14ac:dyDescent="0.4">
      <c r="A168"/>
      <c r="B168"/>
      <c r="C168"/>
      <c r="D168"/>
      <c r="E168"/>
      <c r="F168"/>
      <c r="G168"/>
      <c r="H168"/>
      <c r="I168"/>
      <c r="J168"/>
      <c r="L168"/>
      <c r="M168"/>
      <c r="N168"/>
      <c r="O168"/>
      <c r="P168"/>
    </row>
    <row r="169" spans="1:16" x14ac:dyDescent="0.4">
      <c r="A169"/>
      <c r="B169"/>
      <c r="C169"/>
      <c r="D169"/>
      <c r="E169"/>
      <c r="F169"/>
      <c r="G169"/>
      <c r="H169"/>
      <c r="I169"/>
      <c r="J169"/>
      <c r="L169"/>
      <c r="M169"/>
      <c r="N169"/>
      <c r="O169"/>
      <c r="P169"/>
    </row>
    <row r="170" spans="1:16" x14ac:dyDescent="0.4">
      <c r="A170"/>
      <c r="B170"/>
      <c r="C170"/>
      <c r="D170"/>
      <c r="E170"/>
      <c r="F170"/>
      <c r="G170"/>
      <c r="H170"/>
      <c r="I170"/>
      <c r="J170"/>
      <c r="L170"/>
      <c r="M170"/>
      <c r="N170"/>
      <c r="O170"/>
      <c r="P170"/>
    </row>
    <row r="171" spans="1:16" x14ac:dyDescent="0.4">
      <c r="A171"/>
      <c r="B171"/>
      <c r="C171"/>
      <c r="D171"/>
      <c r="E171"/>
      <c r="F171"/>
      <c r="G171"/>
      <c r="H171"/>
      <c r="I171"/>
      <c r="J171"/>
      <c r="L171"/>
      <c r="M171"/>
      <c r="N171"/>
      <c r="O171"/>
      <c r="P171"/>
    </row>
    <row r="172" spans="1:16" x14ac:dyDescent="0.4">
      <c r="A172"/>
      <c r="B172"/>
      <c r="C172"/>
      <c r="D172"/>
      <c r="E172"/>
      <c r="F172"/>
      <c r="G172"/>
      <c r="H172"/>
      <c r="I172"/>
      <c r="J172"/>
      <c r="L172"/>
      <c r="M172"/>
      <c r="N172"/>
      <c r="O172"/>
      <c r="P172"/>
    </row>
    <row r="173" spans="1:16" x14ac:dyDescent="0.4">
      <c r="A173"/>
      <c r="B173"/>
      <c r="C173"/>
      <c r="D173"/>
      <c r="E173"/>
      <c r="F173"/>
      <c r="G173"/>
      <c r="H173"/>
      <c r="I173"/>
      <c r="J173"/>
      <c r="L173"/>
      <c r="M173"/>
      <c r="N173"/>
      <c r="O173"/>
      <c r="P173"/>
    </row>
    <row r="174" spans="1:16" x14ac:dyDescent="0.4">
      <c r="A174"/>
      <c r="B174"/>
      <c r="C174"/>
      <c r="D174"/>
      <c r="E174"/>
      <c r="F174"/>
      <c r="G174"/>
      <c r="H174"/>
      <c r="I174"/>
      <c r="J174"/>
      <c r="L174"/>
      <c r="M174"/>
      <c r="N174"/>
      <c r="O174"/>
      <c r="P174"/>
    </row>
    <row r="175" spans="1:16" x14ac:dyDescent="0.4">
      <c r="A175"/>
      <c r="B175"/>
      <c r="C175"/>
      <c r="D175"/>
      <c r="E175"/>
      <c r="F175"/>
      <c r="G175"/>
      <c r="H175"/>
      <c r="I175"/>
      <c r="J175"/>
      <c r="L175"/>
      <c r="M175"/>
      <c r="N175"/>
      <c r="O175"/>
      <c r="P175"/>
    </row>
    <row r="176" spans="1:16" x14ac:dyDescent="0.4">
      <c r="A176"/>
      <c r="B176"/>
      <c r="C176"/>
      <c r="D176"/>
      <c r="E176"/>
      <c r="F176"/>
      <c r="G176"/>
      <c r="H176"/>
      <c r="I176"/>
      <c r="J176"/>
      <c r="L176"/>
      <c r="M176"/>
      <c r="N176"/>
      <c r="O176"/>
      <c r="P176"/>
    </row>
    <row r="177" spans="1:16" x14ac:dyDescent="0.4">
      <c r="A177"/>
      <c r="B177"/>
      <c r="C177"/>
      <c r="D177"/>
      <c r="E177"/>
      <c r="F177"/>
      <c r="G177"/>
      <c r="H177"/>
      <c r="I177"/>
      <c r="J177"/>
      <c r="L177"/>
      <c r="M177"/>
      <c r="N177"/>
      <c r="O177"/>
      <c r="P177"/>
    </row>
    <row r="178" spans="1:16" x14ac:dyDescent="0.4">
      <c r="A178"/>
      <c r="B178"/>
      <c r="C178"/>
      <c r="D178"/>
      <c r="E178"/>
      <c r="F178"/>
      <c r="G178"/>
      <c r="H178"/>
      <c r="I178"/>
      <c r="J178"/>
      <c r="L178"/>
      <c r="M178"/>
      <c r="N178"/>
      <c r="O178"/>
      <c r="P178"/>
    </row>
    <row r="179" spans="1:16" x14ac:dyDescent="0.4">
      <c r="A179"/>
      <c r="B179"/>
      <c r="C179"/>
      <c r="D179"/>
      <c r="E179"/>
      <c r="F179"/>
      <c r="G179"/>
      <c r="H179"/>
      <c r="I179"/>
      <c r="J179"/>
      <c r="L179"/>
      <c r="M179"/>
      <c r="N179"/>
      <c r="O179"/>
      <c r="P179"/>
    </row>
    <row r="180" spans="1:16" x14ac:dyDescent="0.4">
      <c r="A180"/>
      <c r="B180"/>
      <c r="C180"/>
      <c r="D180"/>
      <c r="E180"/>
      <c r="F180"/>
      <c r="G180"/>
      <c r="H180"/>
      <c r="I180"/>
      <c r="J180"/>
      <c r="L180"/>
      <c r="M180"/>
      <c r="N180"/>
      <c r="O180"/>
      <c r="P180"/>
    </row>
    <row r="181" spans="1:16" x14ac:dyDescent="0.4">
      <c r="A181"/>
      <c r="B181"/>
      <c r="C181"/>
      <c r="D181"/>
      <c r="E181"/>
      <c r="F181"/>
      <c r="G181"/>
      <c r="H181"/>
      <c r="I181"/>
      <c r="J181"/>
      <c r="L181"/>
      <c r="M181"/>
      <c r="N181"/>
      <c r="O181"/>
      <c r="P181"/>
    </row>
    <row r="182" spans="1:16" x14ac:dyDescent="0.4">
      <c r="A182"/>
      <c r="B182"/>
      <c r="C182"/>
      <c r="D182"/>
      <c r="E182"/>
      <c r="F182"/>
      <c r="G182"/>
      <c r="H182"/>
      <c r="I182"/>
      <c r="J182"/>
      <c r="L182"/>
      <c r="M182"/>
      <c r="N182"/>
      <c r="O182"/>
      <c r="P182"/>
    </row>
    <row r="183" spans="1:16" x14ac:dyDescent="0.4">
      <c r="A183"/>
      <c r="B183"/>
      <c r="C183"/>
      <c r="D183"/>
      <c r="E183"/>
      <c r="F183"/>
      <c r="G183"/>
      <c r="H183"/>
      <c r="I183"/>
      <c r="J183"/>
      <c r="L183"/>
      <c r="M183"/>
      <c r="N183"/>
      <c r="O183"/>
      <c r="P183"/>
    </row>
    <row r="184" spans="1:16" x14ac:dyDescent="0.4">
      <c r="A184"/>
      <c r="B184"/>
      <c r="C184"/>
      <c r="D184"/>
      <c r="E184"/>
      <c r="F184"/>
      <c r="G184"/>
      <c r="H184"/>
      <c r="I184"/>
      <c r="J184"/>
      <c r="L184"/>
      <c r="M184"/>
      <c r="N184"/>
      <c r="O184"/>
      <c r="P184"/>
    </row>
    <row r="185" spans="1:16" x14ac:dyDescent="0.4">
      <c r="A185"/>
      <c r="B185"/>
      <c r="C185"/>
      <c r="D185"/>
      <c r="E185"/>
      <c r="F185"/>
      <c r="G185"/>
      <c r="H185"/>
      <c r="I185"/>
      <c r="J185"/>
      <c r="L185"/>
      <c r="M185"/>
      <c r="N185"/>
      <c r="O185"/>
      <c r="P185"/>
    </row>
    <row r="186" spans="1:16" x14ac:dyDescent="0.4">
      <c r="A186"/>
      <c r="B186"/>
      <c r="C186"/>
      <c r="D186"/>
      <c r="E186"/>
      <c r="F186"/>
      <c r="G186"/>
      <c r="H186"/>
      <c r="I186"/>
      <c r="J186"/>
      <c r="L186"/>
      <c r="M186"/>
      <c r="N186"/>
      <c r="O186"/>
      <c r="P186"/>
    </row>
    <row r="187" spans="1:16" x14ac:dyDescent="0.4">
      <c r="A187"/>
      <c r="B187"/>
      <c r="C187"/>
      <c r="D187"/>
      <c r="E187"/>
      <c r="F187"/>
      <c r="G187"/>
      <c r="H187"/>
      <c r="I187"/>
      <c r="J187"/>
      <c r="L187"/>
      <c r="M187"/>
      <c r="N187"/>
      <c r="O187"/>
      <c r="P187"/>
    </row>
    <row r="188" spans="1:16" x14ac:dyDescent="0.4">
      <c r="A188"/>
      <c r="B188"/>
      <c r="C188"/>
      <c r="D188"/>
      <c r="E188"/>
      <c r="F188"/>
      <c r="G188"/>
      <c r="H188"/>
      <c r="I188"/>
      <c r="J188"/>
      <c r="L188"/>
      <c r="M188"/>
      <c r="N188"/>
      <c r="O188"/>
      <c r="P188"/>
    </row>
    <row r="189" spans="1:16" x14ac:dyDescent="0.4">
      <c r="A189"/>
      <c r="B189"/>
      <c r="C189"/>
      <c r="D189"/>
      <c r="E189"/>
      <c r="F189"/>
      <c r="G189"/>
      <c r="H189"/>
      <c r="I189"/>
      <c r="J189"/>
      <c r="L189"/>
      <c r="M189"/>
      <c r="N189"/>
      <c r="O189"/>
      <c r="P189"/>
    </row>
    <row r="190" spans="1:16" x14ac:dyDescent="0.4">
      <c r="A190"/>
      <c r="B190"/>
      <c r="C190"/>
      <c r="D190"/>
      <c r="E190"/>
      <c r="F190"/>
      <c r="G190"/>
      <c r="H190"/>
      <c r="I190"/>
      <c r="J190"/>
      <c r="L190"/>
      <c r="M190"/>
      <c r="N190"/>
      <c r="O190"/>
      <c r="P190"/>
    </row>
    <row r="191" spans="1:16" x14ac:dyDescent="0.4">
      <c r="A191"/>
      <c r="B191"/>
      <c r="C191"/>
      <c r="D191"/>
      <c r="E191"/>
      <c r="F191"/>
      <c r="G191"/>
      <c r="H191"/>
      <c r="I191"/>
      <c r="J191"/>
      <c r="L191"/>
      <c r="M191"/>
      <c r="N191"/>
      <c r="O191"/>
      <c r="P191"/>
    </row>
    <row r="192" spans="1:16" x14ac:dyDescent="0.4">
      <c r="A192"/>
      <c r="B192"/>
      <c r="C192"/>
      <c r="D192"/>
      <c r="E192"/>
      <c r="F192"/>
      <c r="G192"/>
      <c r="H192"/>
      <c r="I192"/>
      <c r="J192"/>
      <c r="L192"/>
      <c r="M192"/>
      <c r="N192"/>
      <c r="O192"/>
      <c r="P192"/>
    </row>
    <row r="193" spans="1:16" x14ac:dyDescent="0.4">
      <c r="A193"/>
      <c r="B193"/>
      <c r="C193"/>
      <c r="D193"/>
      <c r="E193"/>
      <c r="F193"/>
      <c r="G193"/>
      <c r="H193"/>
      <c r="I193"/>
      <c r="J193"/>
      <c r="L193"/>
      <c r="M193"/>
      <c r="N193"/>
      <c r="O193"/>
      <c r="P193"/>
    </row>
    <row r="194" spans="1:16" x14ac:dyDescent="0.4">
      <c r="A194"/>
      <c r="B194"/>
      <c r="C194"/>
      <c r="D194"/>
      <c r="E194"/>
      <c r="F194"/>
      <c r="G194"/>
      <c r="H194"/>
      <c r="I194"/>
      <c r="J194"/>
      <c r="L194"/>
      <c r="M194"/>
      <c r="N194"/>
      <c r="O194"/>
      <c r="P194"/>
    </row>
    <row r="195" spans="1:16" x14ac:dyDescent="0.4">
      <c r="A195"/>
      <c r="B195"/>
      <c r="C195"/>
      <c r="D195"/>
      <c r="E195"/>
      <c r="F195"/>
      <c r="G195"/>
      <c r="H195"/>
      <c r="I195"/>
      <c r="J195"/>
      <c r="L195"/>
      <c r="M195"/>
      <c r="N195"/>
      <c r="O195"/>
      <c r="P195"/>
    </row>
    <row r="196" spans="1:16" x14ac:dyDescent="0.4">
      <c r="A196"/>
      <c r="B196"/>
      <c r="C196"/>
      <c r="D196"/>
      <c r="E196"/>
      <c r="F196"/>
      <c r="G196"/>
      <c r="H196"/>
      <c r="I196"/>
      <c r="J196"/>
      <c r="L196"/>
      <c r="M196"/>
      <c r="N196"/>
      <c r="O196"/>
      <c r="P196"/>
    </row>
    <row r="197" spans="1:16" x14ac:dyDescent="0.4">
      <c r="A197"/>
      <c r="B197"/>
      <c r="C197"/>
      <c r="D197"/>
      <c r="E197"/>
      <c r="F197"/>
      <c r="G197"/>
      <c r="H197"/>
      <c r="I197"/>
      <c r="J197"/>
      <c r="L197"/>
      <c r="M197"/>
      <c r="N197"/>
      <c r="O197"/>
      <c r="P197"/>
    </row>
    <row r="198" spans="1:16" x14ac:dyDescent="0.4">
      <c r="A198"/>
      <c r="B198"/>
      <c r="C198"/>
      <c r="D198"/>
      <c r="E198"/>
      <c r="F198"/>
      <c r="G198"/>
      <c r="H198"/>
      <c r="I198"/>
      <c r="J198"/>
      <c r="L198"/>
      <c r="M198"/>
      <c r="N198"/>
      <c r="O198"/>
      <c r="P198"/>
    </row>
    <row r="199" spans="1:16" x14ac:dyDescent="0.4">
      <c r="A199"/>
      <c r="B199"/>
      <c r="C199"/>
      <c r="D199"/>
      <c r="E199"/>
      <c r="F199"/>
      <c r="G199"/>
      <c r="H199"/>
      <c r="I199"/>
      <c r="J199"/>
      <c r="L199"/>
      <c r="M199"/>
      <c r="N199"/>
      <c r="O199"/>
      <c r="P199"/>
    </row>
    <row r="200" spans="1:16" x14ac:dyDescent="0.4">
      <c r="A200"/>
      <c r="B200"/>
      <c r="C200"/>
      <c r="D200"/>
      <c r="E200"/>
      <c r="F200"/>
      <c r="G200"/>
      <c r="H200"/>
      <c r="I200"/>
      <c r="J200"/>
      <c r="L200"/>
      <c r="M200"/>
      <c r="N200"/>
      <c r="O200"/>
      <c r="P200"/>
    </row>
    <row r="201" spans="1:16" x14ac:dyDescent="0.4">
      <c r="A201"/>
      <c r="B201"/>
      <c r="C201"/>
      <c r="D201"/>
      <c r="E201"/>
      <c r="F201"/>
      <c r="G201"/>
      <c r="H201"/>
      <c r="I201"/>
      <c r="J201"/>
      <c r="L201"/>
      <c r="M201"/>
      <c r="N201"/>
      <c r="O201"/>
      <c r="P201"/>
    </row>
    <row r="202" spans="1:16" x14ac:dyDescent="0.4">
      <c r="A202"/>
      <c r="B202"/>
      <c r="C202"/>
      <c r="D202"/>
      <c r="E202"/>
      <c r="F202"/>
      <c r="G202"/>
      <c r="H202"/>
      <c r="I202"/>
      <c r="J202"/>
      <c r="L202"/>
      <c r="M202"/>
      <c r="N202"/>
      <c r="O202"/>
      <c r="P202"/>
    </row>
    <row r="203" spans="1:16" x14ac:dyDescent="0.4">
      <c r="A203"/>
      <c r="B203"/>
      <c r="C203"/>
      <c r="D203"/>
      <c r="E203"/>
      <c r="F203"/>
      <c r="G203"/>
      <c r="H203"/>
      <c r="I203"/>
      <c r="J203"/>
      <c r="L203"/>
      <c r="M203"/>
      <c r="N203"/>
      <c r="O203"/>
      <c r="P203"/>
    </row>
    <row r="204" spans="1:16" x14ac:dyDescent="0.4">
      <c r="A204"/>
      <c r="B204"/>
      <c r="C204"/>
      <c r="D204"/>
      <c r="E204"/>
      <c r="F204"/>
      <c r="G204"/>
      <c r="H204"/>
      <c r="I204"/>
      <c r="J204"/>
      <c r="L204"/>
      <c r="M204"/>
      <c r="N204"/>
      <c r="O204"/>
      <c r="P204"/>
    </row>
    <row r="205" spans="1:16" x14ac:dyDescent="0.4">
      <c r="A205"/>
      <c r="B205"/>
      <c r="C205"/>
      <c r="D205"/>
      <c r="E205"/>
      <c r="F205"/>
      <c r="G205"/>
      <c r="H205"/>
      <c r="I205"/>
      <c r="J205"/>
      <c r="L205"/>
      <c r="M205"/>
      <c r="N205"/>
      <c r="O205"/>
      <c r="P205"/>
    </row>
    <row r="206" spans="1:16" x14ac:dyDescent="0.4">
      <c r="A206"/>
      <c r="B206"/>
      <c r="C206"/>
      <c r="D206"/>
      <c r="E206"/>
      <c r="F206"/>
      <c r="G206"/>
      <c r="H206"/>
      <c r="I206"/>
      <c r="J206"/>
      <c r="L206"/>
      <c r="M206"/>
      <c r="N206"/>
      <c r="O206"/>
      <c r="P206"/>
    </row>
    <row r="207" spans="1:16" x14ac:dyDescent="0.4">
      <c r="A207"/>
      <c r="B207"/>
      <c r="C207"/>
      <c r="D207"/>
      <c r="E207"/>
      <c r="F207"/>
      <c r="G207"/>
      <c r="H207"/>
      <c r="I207"/>
      <c r="J207"/>
      <c r="L207"/>
      <c r="M207"/>
      <c r="N207"/>
      <c r="O207"/>
      <c r="P207"/>
    </row>
    <row r="208" spans="1:16" x14ac:dyDescent="0.4">
      <c r="A208"/>
      <c r="B208"/>
      <c r="C208"/>
      <c r="D208"/>
      <c r="E208"/>
      <c r="F208"/>
      <c r="G208"/>
      <c r="H208"/>
      <c r="I208"/>
      <c r="J208"/>
      <c r="L208"/>
      <c r="M208"/>
      <c r="N208"/>
      <c r="O208"/>
      <c r="P208"/>
    </row>
    <row r="209" spans="1:16" x14ac:dyDescent="0.4">
      <c r="A209"/>
      <c r="B209"/>
      <c r="C209"/>
      <c r="D209"/>
      <c r="E209"/>
      <c r="F209"/>
      <c r="G209"/>
      <c r="H209"/>
      <c r="I209"/>
      <c r="J209"/>
      <c r="L209"/>
      <c r="M209"/>
      <c r="N209"/>
      <c r="O209"/>
      <c r="P209"/>
    </row>
    <row r="210" spans="1:16" x14ac:dyDescent="0.4">
      <c r="A210"/>
      <c r="B210"/>
      <c r="C210"/>
      <c r="D210"/>
      <c r="E210"/>
      <c r="F210"/>
      <c r="G210"/>
      <c r="H210"/>
      <c r="I210"/>
      <c r="J210"/>
      <c r="L210"/>
      <c r="M210"/>
      <c r="N210"/>
      <c r="O210"/>
      <c r="P210"/>
    </row>
    <row r="211" spans="1:16" x14ac:dyDescent="0.4">
      <c r="A211"/>
      <c r="B211"/>
      <c r="C211"/>
      <c r="D211"/>
      <c r="E211"/>
      <c r="F211"/>
      <c r="G211"/>
      <c r="H211"/>
      <c r="I211"/>
      <c r="J211"/>
      <c r="L211"/>
      <c r="M211"/>
      <c r="N211"/>
      <c r="O211"/>
      <c r="P211"/>
    </row>
    <row r="212" spans="1:16" x14ac:dyDescent="0.4">
      <c r="A212"/>
      <c r="B212"/>
      <c r="C212"/>
      <c r="D212"/>
      <c r="E212"/>
      <c r="F212"/>
      <c r="G212"/>
      <c r="H212"/>
      <c r="I212"/>
      <c r="J212"/>
      <c r="L212"/>
      <c r="M212"/>
      <c r="N212"/>
      <c r="O212"/>
      <c r="P212"/>
    </row>
    <row r="213" spans="1:16" x14ac:dyDescent="0.4">
      <c r="A213"/>
      <c r="B213"/>
      <c r="C213"/>
      <c r="D213"/>
      <c r="E213"/>
      <c r="F213"/>
      <c r="G213"/>
      <c r="H213"/>
      <c r="I213"/>
      <c r="J213"/>
      <c r="L213"/>
      <c r="M213"/>
      <c r="N213"/>
      <c r="O213"/>
      <c r="P213"/>
    </row>
    <row r="214" spans="1:16" x14ac:dyDescent="0.4">
      <c r="A214"/>
      <c r="B214"/>
      <c r="C214"/>
      <c r="D214"/>
      <c r="E214"/>
      <c r="F214"/>
      <c r="G214"/>
      <c r="H214"/>
      <c r="I214"/>
      <c r="J214"/>
      <c r="L214"/>
      <c r="M214"/>
      <c r="N214"/>
      <c r="O214"/>
      <c r="P214"/>
    </row>
    <row r="215" spans="1:16" x14ac:dyDescent="0.4">
      <c r="A215"/>
      <c r="B215"/>
      <c r="C215"/>
      <c r="D215"/>
      <c r="E215"/>
      <c r="F215"/>
      <c r="G215"/>
      <c r="H215"/>
      <c r="I215"/>
      <c r="J215"/>
      <c r="L215"/>
      <c r="M215"/>
      <c r="N215"/>
      <c r="O215"/>
      <c r="P215"/>
    </row>
    <row r="216" spans="1:16" x14ac:dyDescent="0.4">
      <c r="A216"/>
      <c r="B216"/>
      <c r="C216"/>
      <c r="D216"/>
      <c r="E216"/>
      <c r="F216"/>
      <c r="G216"/>
      <c r="H216"/>
      <c r="I216"/>
      <c r="J216"/>
      <c r="L216"/>
      <c r="M216"/>
      <c r="N216"/>
      <c r="O216"/>
      <c r="P216"/>
    </row>
    <row r="217" spans="1:16" x14ac:dyDescent="0.4">
      <c r="A217"/>
      <c r="B217"/>
      <c r="C217"/>
      <c r="D217"/>
      <c r="E217"/>
      <c r="F217"/>
      <c r="G217"/>
      <c r="H217"/>
      <c r="I217"/>
      <c r="J217"/>
      <c r="L217"/>
      <c r="M217"/>
      <c r="N217"/>
      <c r="O217"/>
      <c r="P217"/>
    </row>
    <row r="218" spans="1:16" x14ac:dyDescent="0.4">
      <c r="A218"/>
      <c r="B218"/>
      <c r="C218"/>
      <c r="D218"/>
      <c r="E218"/>
      <c r="F218"/>
      <c r="G218"/>
      <c r="H218"/>
      <c r="I218"/>
      <c r="J218"/>
      <c r="L218"/>
      <c r="M218"/>
      <c r="N218"/>
      <c r="O218"/>
      <c r="P218"/>
    </row>
    <row r="219" spans="1:16" x14ac:dyDescent="0.4">
      <c r="A219"/>
      <c r="B219"/>
      <c r="C219"/>
      <c r="D219"/>
      <c r="E219"/>
      <c r="F219"/>
      <c r="G219"/>
      <c r="H219"/>
      <c r="I219"/>
      <c r="J219"/>
      <c r="L219"/>
      <c r="M219"/>
      <c r="N219"/>
      <c r="O219"/>
      <c r="P219"/>
    </row>
    <row r="220" spans="1:16" x14ac:dyDescent="0.4">
      <c r="A220"/>
      <c r="B220"/>
      <c r="C220"/>
      <c r="D220"/>
      <c r="E220"/>
      <c r="F220"/>
      <c r="G220"/>
      <c r="H220"/>
      <c r="I220"/>
      <c r="J220"/>
      <c r="L220"/>
      <c r="M220"/>
      <c r="N220"/>
      <c r="O220"/>
      <c r="P220"/>
    </row>
    <row r="221" spans="1:16" x14ac:dyDescent="0.4">
      <c r="A221"/>
      <c r="B221"/>
      <c r="C221"/>
      <c r="D221"/>
      <c r="E221"/>
      <c r="F221"/>
      <c r="G221"/>
      <c r="H221"/>
      <c r="I221"/>
      <c r="J221"/>
      <c r="L221"/>
      <c r="M221"/>
      <c r="N221"/>
      <c r="O221"/>
      <c r="P221"/>
    </row>
    <row r="222" spans="1:16" x14ac:dyDescent="0.4">
      <c r="A222"/>
      <c r="B222"/>
      <c r="C222"/>
      <c r="D222"/>
      <c r="E222"/>
      <c r="F222"/>
      <c r="G222"/>
      <c r="H222"/>
      <c r="I222"/>
      <c r="J222"/>
      <c r="L222"/>
      <c r="M222"/>
      <c r="N222"/>
      <c r="O222"/>
      <c r="P222"/>
    </row>
    <row r="223" spans="1:16" x14ac:dyDescent="0.4">
      <c r="A223"/>
      <c r="B223"/>
      <c r="C223"/>
      <c r="D223"/>
      <c r="E223"/>
      <c r="F223"/>
      <c r="G223"/>
      <c r="H223"/>
      <c r="I223"/>
      <c r="J223"/>
      <c r="L223"/>
      <c r="M223"/>
      <c r="N223"/>
      <c r="O223"/>
      <c r="P223"/>
    </row>
    <row r="224" spans="1:16" x14ac:dyDescent="0.4">
      <c r="A224"/>
      <c r="B224"/>
      <c r="C224"/>
      <c r="D224"/>
      <c r="E224"/>
      <c r="F224"/>
      <c r="G224"/>
      <c r="H224"/>
      <c r="I224"/>
      <c r="J224"/>
      <c r="L224"/>
      <c r="M224"/>
      <c r="N224"/>
      <c r="O224"/>
      <c r="P224"/>
    </row>
    <row r="225" spans="1:16" x14ac:dyDescent="0.4">
      <c r="A225"/>
      <c r="B225"/>
      <c r="C225"/>
      <c r="D225"/>
      <c r="E225"/>
      <c r="F225"/>
      <c r="G225"/>
      <c r="H225"/>
      <c r="I225"/>
      <c r="J225"/>
      <c r="L225"/>
      <c r="M225"/>
      <c r="N225"/>
      <c r="O225"/>
      <c r="P225"/>
    </row>
    <row r="226" spans="1:16" x14ac:dyDescent="0.4">
      <c r="A226"/>
      <c r="B226"/>
      <c r="C226"/>
      <c r="D226"/>
      <c r="E226"/>
      <c r="F226"/>
      <c r="G226"/>
      <c r="H226"/>
      <c r="I226"/>
      <c r="J226"/>
      <c r="L226"/>
      <c r="M226"/>
      <c r="N226"/>
      <c r="O226"/>
      <c r="P226"/>
    </row>
    <row r="227" spans="1:16" x14ac:dyDescent="0.4">
      <c r="A227"/>
      <c r="B227"/>
      <c r="C227"/>
      <c r="D227"/>
      <c r="E227"/>
      <c r="F227"/>
      <c r="G227"/>
      <c r="H227"/>
      <c r="I227"/>
      <c r="J227"/>
      <c r="L227"/>
      <c r="M227"/>
      <c r="N227"/>
      <c r="O227"/>
      <c r="P227"/>
    </row>
    <row r="228" spans="1:16" x14ac:dyDescent="0.4">
      <c r="A228"/>
      <c r="B228"/>
      <c r="C228"/>
      <c r="D228"/>
      <c r="E228"/>
      <c r="F228"/>
      <c r="G228"/>
      <c r="H228"/>
      <c r="I228"/>
      <c r="J228"/>
      <c r="L228"/>
      <c r="M228"/>
      <c r="N228"/>
      <c r="O228"/>
      <c r="P228"/>
    </row>
    <row r="229" spans="1:16" x14ac:dyDescent="0.4">
      <c r="A229"/>
      <c r="B229"/>
      <c r="C229"/>
      <c r="D229"/>
      <c r="E229"/>
      <c r="F229"/>
      <c r="G229"/>
      <c r="H229"/>
      <c r="I229"/>
      <c r="J229"/>
      <c r="L229"/>
      <c r="M229"/>
      <c r="N229"/>
      <c r="O229"/>
      <c r="P229"/>
    </row>
    <row r="230" spans="1:16" x14ac:dyDescent="0.4">
      <c r="A230"/>
      <c r="B230"/>
      <c r="C230"/>
      <c r="D230"/>
      <c r="E230"/>
      <c r="F230"/>
      <c r="G230"/>
      <c r="H230"/>
      <c r="I230"/>
      <c r="J230"/>
      <c r="L230"/>
      <c r="M230"/>
      <c r="N230"/>
      <c r="O230"/>
      <c r="P230"/>
    </row>
    <row r="231" spans="1:16" x14ac:dyDescent="0.4">
      <c r="A231"/>
      <c r="B231"/>
      <c r="C231"/>
      <c r="D231"/>
      <c r="E231"/>
      <c r="F231"/>
      <c r="G231"/>
      <c r="H231"/>
      <c r="I231"/>
      <c r="J231"/>
      <c r="L231"/>
      <c r="M231"/>
      <c r="N231"/>
      <c r="O231"/>
      <c r="P231"/>
    </row>
    <row r="232" spans="1:16" x14ac:dyDescent="0.4">
      <c r="A232"/>
      <c r="B232"/>
      <c r="C232"/>
      <c r="D232"/>
      <c r="E232"/>
      <c r="F232"/>
      <c r="G232"/>
      <c r="H232"/>
      <c r="I232"/>
      <c r="J232"/>
      <c r="L232"/>
      <c r="M232"/>
      <c r="N232"/>
      <c r="O232"/>
      <c r="P232"/>
    </row>
    <row r="233" spans="1:16" x14ac:dyDescent="0.4">
      <c r="A233"/>
      <c r="B233"/>
      <c r="C233"/>
      <c r="D233"/>
      <c r="E233"/>
      <c r="F233"/>
      <c r="G233"/>
      <c r="H233"/>
      <c r="I233"/>
      <c r="J233"/>
      <c r="L233"/>
      <c r="M233"/>
      <c r="N233"/>
      <c r="O233"/>
      <c r="P233"/>
    </row>
    <row r="234" spans="1:16" x14ac:dyDescent="0.4">
      <c r="A234"/>
      <c r="B234"/>
      <c r="C234"/>
      <c r="D234"/>
      <c r="E234"/>
      <c r="F234"/>
      <c r="G234"/>
      <c r="H234"/>
      <c r="I234"/>
      <c r="J234"/>
      <c r="L234"/>
      <c r="M234"/>
      <c r="N234"/>
      <c r="O234"/>
      <c r="P234"/>
    </row>
    <row r="235" spans="1:16" x14ac:dyDescent="0.4">
      <c r="A235"/>
      <c r="B235"/>
      <c r="C235"/>
      <c r="D235"/>
      <c r="E235"/>
      <c r="F235"/>
      <c r="G235"/>
      <c r="H235"/>
      <c r="I235"/>
      <c r="J235"/>
      <c r="L235"/>
      <c r="M235"/>
      <c r="N235"/>
      <c r="O235"/>
      <c r="P235"/>
    </row>
    <row r="236" spans="1:16" x14ac:dyDescent="0.4">
      <c r="A236"/>
      <c r="B236"/>
      <c r="C236"/>
      <c r="D236"/>
      <c r="E236"/>
      <c r="F236"/>
      <c r="G236"/>
      <c r="H236"/>
      <c r="I236"/>
      <c r="J236"/>
      <c r="L236"/>
      <c r="M236"/>
      <c r="N236"/>
      <c r="O236"/>
      <c r="P236"/>
    </row>
    <row r="237" spans="1:16" x14ac:dyDescent="0.4">
      <c r="A237"/>
      <c r="B237"/>
      <c r="C237"/>
      <c r="D237"/>
      <c r="E237"/>
      <c r="F237"/>
      <c r="G237"/>
      <c r="H237"/>
      <c r="I237"/>
      <c r="J237"/>
      <c r="L237"/>
      <c r="M237"/>
      <c r="N237"/>
      <c r="O237"/>
      <c r="P237"/>
    </row>
    <row r="238" spans="1:16" x14ac:dyDescent="0.4">
      <c r="A238"/>
      <c r="B238"/>
      <c r="C238"/>
      <c r="D238"/>
      <c r="E238"/>
      <c r="F238"/>
      <c r="G238"/>
      <c r="H238"/>
      <c r="I238"/>
      <c r="J238"/>
      <c r="L238"/>
      <c r="M238"/>
      <c r="N238"/>
      <c r="O238"/>
      <c r="P238"/>
    </row>
    <row r="239" spans="1:16" x14ac:dyDescent="0.4">
      <c r="A239"/>
      <c r="B239"/>
      <c r="C239"/>
      <c r="D239"/>
      <c r="E239"/>
      <c r="F239"/>
      <c r="G239"/>
      <c r="H239"/>
      <c r="I239"/>
      <c r="J239"/>
      <c r="L239"/>
      <c r="M239"/>
      <c r="N239"/>
      <c r="O239"/>
      <c r="P239"/>
    </row>
    <row r="240" spans="1:16" x14ac:dyDescent="0.4">
      <c r="A240"/>
      <c r="B240"/>
      <c r="C240"/>
      <c r="D240"/>
      <c r="E240"/>
      <c r="F240"/>
      <c r="G240"/>
      <c r="H240"/>
      <c r="I240"/>
      <c r="J240"/>
      <c r="L240"/>
      <c r="M240"/>
      <c r="N240"/>
      <c r="O240"/>
      <c r="P240"/>
    </row>
    <row r="241" spans="1:16" x14ac:dyDescent="0.4">
      <c r="A241"/>
      <c r="B241"/>
      <c r="C241"/>
      <c r="D241"/>
      <c r="E241"/>
      <c r="F241"/>
      <c r="G241"/>
      <c r="H241"/>
      <c r="I241"/>
      <c r="J241"/>
      <c r="L241"/>
      <c r="M241"/>
      <c r="N241"/>
      <c r="O241"/>
      <c r="P241"/>
    </row>
    <row r="242" spans="1:16" x14ac:dyDescent="0.4">
      <c r="A242"/>
      <c r="B242"/>
      <c r="C242"/>
      <c r="D242"/>
      <c r="E242"/>
      <c r="F242"/>
      <c r="G242"/>
      <c r="H242"/>
      <c r="I242"/>
      <c r="J242"/>
      <c r="L242"/>
      <c r="M242"/>
      <c r="N242"/>
      <c r="O242"/>
      <c r="P242"/>
    </row>
    <row r="243" spans="1:16" x14ac:dyDescent="0.4">
      <c r="A243"/>
      <c r="B243"/>
      <c r="C243"/>
      <c r="D243"/>
      <c r="E243"/>
      <c r="F243"/>
      <c r="G243"/>
      <c r="H243"/>
      <c r="I243"/>
      <c r="J243"/>
      <c r="L243"/>
      <c r="M243"/>
      <c r="N243"/>
      <c r="O243"/>
      <c r="P243"/>
    </row>
    <row r="244" spans="1:16" x14ac:dyDescent="0.4">
      <c r="A244"/>
      <c r="B244"/>
      <c r="C244"/>
      <c r="D244"/>
      <c r="E244"/>
      <c r="F244"/>
      <c r="G244"/>
      <c r="H244"/>
      <c r="I244"/>
      <c r="J244"/>
      <c r="L244"/>
      <c r="M244"/>
      <c r="N244"/>
      <c r="O244"/>
      <c r="P244"/>
    </row>
    <row r="245" spans="1:16" x14ac:dyDescent="0.4">
      <c r="A245"/>
      <c r="B245"/>
      <c r="C245"/>
      <c r="D245"/>
      <c r="E245"/>
      <c r="F245"/>
      <c r="G245"/>
      <c r="H245"/>
      <c r="I245"/>
      <c r="J245"/>
      <c r="L245"/>
      <c r="M245"/>
      <c r="N245"/>
      <c r="O245"/>
      <c r="P245"/>
    </row>
    <row r="246" spans="1:16" x14ac:dyDescent="0.4">
      <c r="A246"/>
      <c r="B246"/>
      <c r="C246"/>
      <c r="D246"/>
      <c r="E246"/>
      <c r="F246"/>
      <c r="G246"/>
      <c r="H246"/>
      <c r="I246"/>
      <c r="J246"/>
      <c r="L246"/>
      <c r="M246"/>
      <c r="N246"/>
      <c r="O246"/>
      <c r="P246"/>
    </row>
    <row r="247" spans="1:16" x14ac:dyDescent="0.4">
      <c r="A247"/>
      <c r="B247"/>
      <c r="C247"/>
      <c r="D247"/>
      <c r="E247"/>
      <c r="F247"/>
      <c r="G247"/>
      <c r="H247"/>
      <c r="I247"/>
      <c r="J247"/>
      <c r="L247"/>
      <c r="M247"/>
      <c r="N247"/>
      <c r="O247"/>
      <c r="P247"/>
    </row>
    <row r="248" spans="1:16" x14ac:dyDescent="0.4">
      <c r="A248"/>
      <c r="B248"/>
      <c r="C248"/>
      <c r="D248"/>
      <c r="E248"/>
      <c r="F248"/>
      <c r="G248"/>
      <c r="H248"/>
      <c r="I248"/>
      <c r="J248"/>
      <c r="L248"/>
      <c r="M248"/>
      <c r="N248"/>
      <c r="O248"/>
      <c r="P248"/>
    </row>
    <row r="249" spans="1:16" x14ac:dyDescent="0.4">
      <c r="A249"/>
      <c r="B249"/>
      <c r="C249"/>
      <c r="D249"/>
      <c r="E249"/>
      <c r="F249"/>
      <c r="G249"/>
      <c r="H249"/>
      <c r="I249"/>
      <c r="J249"/>
      <c r="L249"/>
      <c r="M249"/>
      <c r="N249"/>
      <c r="O249"/>
      <c r="P249"/>
    </row>
    <row r="250" spans="1:16" x14ac:dyDescent="0.4">
      <c r="A250"/>
      <c r="B250"/>
      <c r="C250"/>
      <c r="D250"/>
      <c r="E250"/>
      <c r="F250"/>
      <c r="G250"/>
      <c r="H250"/>
      <c r="I250"/>
      <c r="J250"/>
      <c r="L250"/>
      <c r="M250"/>
      <c r="N250"/>
      <c r="O250"/>
      <c r="P250"/>
    </row>
    <row r="251" spans="1:16" x14ac:dyDescent="0.4">
      <c r="A251"/>
      <c r="B251"/>
      <c r="C251"/>
      <c r="D251"/>
      <c r="E251"/>
      <c r="F251"/>
      <c r="G251"/>
      <c r="H251"/>
      <c r="I251"/>
      <c r="J251"/>
      <c r="L251"/>
      <c r="M251"/>
      <c r="N251"/>
      <c r="O251"/>
      <c r="P251"/>
    </row>
    <row r="252" spans="1:16" x14ac:dyDescent="0.4">
      <c r="A252"/>
      <c r="B252"/>
      <c r="C252"/>
      <c r="D252"/>
      <c r="E252"/>
      <c r="F252"/>
      <c r="G252"/>
      <c r="H252"/>
      <c r="I252"/>
      <c r="J252"/>
      <c r="L252"/>
      <c r="M252"/>
      <c r="N252"/>
      <c r="O252"/>
      <c r="P252"/>
    </row>
    <row r="253" spans="1:16" x14ac:dyDescent="0.4">
      <c r="A253"/>
      <c r="B253"/>
      <c r="C253"/>
      <c r="D253"/>
      <c r="E253"/>
      <c r="F253"/>
      <c r="G253"/>
      <c r="H253"/>
      <c r="I253"/>
      <c r="J253"/>
      <c r="L253"/>
      <c r="M253"/>
      <c r="N253"/>
      <c r="O253"/>
      <c r="P253"/>
    </row>
    <row r="254" spans="1:16" x14ac:dyDescent="0.4">
      <c r="A254"/>
      <c r="B254"/>
      <c r="C254"/>
      <c r="D254"/>
      <c r="E254"/>
      <c r="F254"/>
      <c r="G254"/>
      <c r="H254"/>
      <c r="I254"/>
      <c r="J254"/>
      <c r="L254"/>
      <c r="M254"/>
      <c r="N254"/>
      <c r="O254"/>
      <c r="P254"/>
    </row>
    <row r="255" spans="1:16" x14ac:dyDescent="0.4">
      <c r="A255"/>
      <c r="B255"/>
      <c r="C255"/>
      <c r="D255"/>
      <c r="E255"/>
      <c r="F255"/>
      <c r="G255"/>
      <c r="H255"/>
      <c r="I255"/>
      <c r="J255"/>
      <c r="L255"/>
      <c r="M255"/>
      <c r="N255"/>
      <c r="O255"/>
      <c r="P255"/>
    </row>
    <row r="256" spans="1:16" x14ac:dyDescent="0.4">
      <c r="A256"/>
      <c r="B256"/>
      <c r="C256"/>
      <c r="D256"/>
      <c r="E256"/>
      <c r="F256"/>
      <c r="G256"/>
      <c r="H256"/>
      <c r="I256"/>
      <c r="J256"/>
      <c r="L256"/>
      <c r="M256"/>
      <c r="N256"/>
      <c r="O256"/>
      <c r="P256"/>
    </row>
    <row r="257" spans="1:16" x14ac:dyDescent="0.4">
      <c r="A257"/>
      <c r="B257"/>
      <c r="C257"/>
      <c r="D257"/>
      <c r="E257"/>
      <c r="F257"/>
      <c r="G257"/>
      <c r="H257"/>
      <c r="I257"/>
      <c r="J257"/>
      <c r="L257"/>
      <c r="M257"/>
      <c r="N257"/>
      <c r="O257"/>
      <c r="P257"/>
    </row>
    <row r="258" spans="1:16" x14ac:dyDescent="0.4">
      <c r="A258"/>
      <c r="B258"/>
      <c r="C258"/>
      <c r="D258"/>
      <c r="E258"/>
      <c r="F258"/>
      <c r="G258"/>
      <c r="H258"/>
      <c r="I258"/>
      <c r="J258"/>
      <c r="L258"/>
      <c r="M258"/>
      <c r="N258"/>
      <c r="O258"/>
      <c r="P258"/>
    </row>
    <row r="259" spans="1:16" x14ac:dyDescent="0.4">
      <c r="A259"/>
      <c r="B259"/>
      <c r="C259"/>
      <c r="D259"/>
      <c r="E259"/>
      <c r="F259"/>
      <c r="G259"/>
      <c r="H259"/>
      <c r="I259"/>
      <c r="J259"/>
      <c r="L259"/>
      <c r="M259"/>
      <c r="N259"/>
      <c r="O259"/>
      <c r="P259"/>
    </row>
    <row r="260" spans="1:16" x14ac:dyDescent="0.4">
      <c r="A260"/>
      <c r="B260"/>
      <c r="C260"/>
      <c r="D260"/>
      <c r="E260"/>
      <c r="F260"/>
      <c r="G260"/>
      <c r="H260"/>
      <c r="I260"/>
      <c r="J260"/>
      <c r="L260"/>
      <c r="M260"/>
      <c r="N260"/>
      <c r="O260"/>
      <c r="P260"/>
    </row>
    <row r="261" spans="1:16" x14ac:dyDescent="0.4">
      <c r="A261"/>
      <c r="B261"/>
      <c r="C261"/>
      <c r="D261"/>
      <c r="E261"/>
      <c r="F261"/>
      <c r="G261"/>
      <c r="H261"/>
      <c r="I261"/>
      <c r="J261"/>
      <c r="L261"/>
      <c r="M261"/>
      <c r="N261"/>
      <c r="O261"/>
      <c r="P261"/>
    </row>
    <row r="262" spans="1:16" x14ac:dyDescent="0.4">
      <c r="A262"/>
      <c r="B262"/>
      <c r="C262"/>
      <c r="D262"/>
      <c r="E262"/>
      <c r="F262"/>
      <c r="G262"/>
      <c r="H262"/>
      <c r="I262"/>
      <c r="J262"/>
      <c r="L262"/>
      <c r="M262"/>
      <c r="N262"/>
      <c r="O262"/>
      <c r="P262"/>
    </row>
    <row r="263" spans="1:16" x14ac:dyDescent="0.4">
      <c r="A263"/>
      <c r="B263"/>
      <c r="C263"/>
      <c r="D263"/>
      <c r="E263"/>
      <c r="F263"/>
      <c r="G263"/>
      <c r="H263"/>
      <c r="I263"/>
      <c r="J263"/>
      <c r="L263"/>
      <c r="M263"/>
      <c r="N263"/>
      <c r="O263"/>
      <c r="P263"/>
    </row>
    <row r="264" spans="1:16" x14ac:dyDescent="0.4">
      <c r="A264"/>
      <c r="B264"/>
      <c r="C264"/>
      <c r="D264"/>
      <c r="E264"/>
      <c r="F264"/>
      <c r="G264"/>
      <c r="H264"/>
      <c r="I264"/>
      <c r="J264"/>
      <c r="L264"/>
      <c r="M264"/>
      <c r="N264"/>
      <c r="O264"/>
      <c r="P264"/>
    </row>
    <row r="265" spans="1:16" x14ac:dyDescent="0.4">
      <c r="A265"/>
      <c r="B265"/>
      <c r="C265"/>
      <c r="D265"/>
      <c r="E265"/>
      <c r="F265"/>
      <c r="G265"/>
      <c r="H265"/>
      <c r="I265"/>
      <c r="J265"/>
      <c r="L265"/>
      <c r="M265"/>
      <c r="N265"/>
      <c r="O265"/>
      <c r="P265"/>
    </row>
    <row r="266" spans="1:16" x14ac:dyDescent="0.4">
      <c r="A266"/>
      <c r="B266"/>
      <c r="C266"/>
      <c r="D266"/>
      <c r="E266"/>
      <c r="F266"/>
      <c r="G266"/>
      <c r="H266"/>
      <c r="I266"/>
      <c r="J266"/>
      <c r="L266"/>
      <c r="M266"/>
      <c r="N266"/>
      <c r="O266"/>
      <c r="P266"/>
    </row>
    <row r="267" spans="1:16" x14ac:dyDescent="0.4">
      <c r="A267"/>
      <c r="B267"/>
      <c r="C267"/>
      <c r="D267"/>
      <c r="E267"/>
      <c r="F267"/>
      <c r="G267"/>
      <c r="H267"/>
      <c r="I267"/>
      <c r="J267"/>
      <c r="L267"/>
      <c r="M267"/>
      <c r="N267"/>
      <c r="O267"/>
      <c r="P267"/>
    </row>
    <row r="268" spans="1:16" x14ac:dyDescent="0.4">
      <c r="A268"/>
      <c r="B268"/>
      <c r="C268"/>
      <c r="D268"/>
      <c r="E268"/>
      <c r="F268"/>
      <c r="G268"/>
      <c r="H268"/>
      <c r="I268"/>
      <c r="J268"/>
      <c r="L268"/>
      <c r="M268"/>
      <c r="N268"/>
      <c r="O268"/>
      <c r="P268"/>
    </row>
    <row r="269" spans="1:16" x14ac:dyDescent="0.4">
      <c r="A269"/>
      <c r="B269"/>
      <c r="C269"/>
      <c r="D269"/>
      <c r="E269"/>
      <c r="F269"/>
      <c r="G269"/>
      <c r="H269"/>
      <c r="I269"/>
      <c r="J269"/>
      <c r="L269"/>
      <c r="M269"/>
      <c r="N269"/>
      <c r="O269"/>
      <c r="P269"/>
    </row>
    <row r="270" spans="1:16" x14ac:dyDescent="0.4">
      <c r="A270"/>
      <c r="B270"/>
      <c r="C270"/>
      <c r="D270"/>
      <c r="E270"/>
      <c r="F270"/>
      <c r="G270"/>
      <c r="H270"/>
      <c r="I270"/>
      <c r="J270"/>
      <c r="L270"/>
      <c r="M270"/>
      <c r="N270"/>
      <c r="O270"/>
      <c r="P270"/>
    </row>
    <row r="271" spans="1:16" x14ac:dyDescent="0.4">
      <c r="A271"/>
      <c r="B271"/>
      <c r="C271"/>
      <c r="D271"/>
      <c r="E271"/>
      <c r="F271"/>
      <c r="G271"/>
      <c r="H271"/>
      <c r="I271"/>
      <c r="J271"/>
      <c r="L271"/>
      <c r="M271"/>
      <c r="N271"/>
      <c r="O271"/>
      <c r="P271"/>
    </row>
    <row r="272" spans="1:16" x14ac:dyDescent="0.4">
      <c r="A272"/>
      <c r="B272"/>
      <c r="C272"/>
      <c r="D272"/>
      <c r="E272"/>
      <c r="F272"/>
      <c r="G272"/>
      <c r="H272"/>
      <c r="I272"/>
      <c r="J272"/>
      <c r="L272"/>
      <c r="M272"/>
      <c r="N272"/>
      <c r="O272"/>
      <c r="P272"/>
    </row>
    <row r="273" spans="1:16" x14ac:dyDescent="0.4">
      <c r="A273"/>
      <c r="B273"/>
      <c r="C273"/>
      <c r="D273"/>
      <c r="E273"/>
      <c r="F273"/>
      <c r="G273"/>
      <c r="H273"/>
      <c r="I273"/>
      <c r="J273"/>
      <c r="L273"/>
      <c r="M273"/>
      <c r="N273"/>
      <c r="O273"/>
      <c r="P273"/>
    </row>
    <row r="274" spans="1:16" x14ac:dyDescent="0.4">
      <c r="A274"/>
      <c r="B274"/>
      <c r="C274"/>
      <c r="D274"/>
      <c r="E274"/>
      <c r="F274"/>
      <c r="G274"/>
      <c r="H274"/>
      <c r="I274"/>
      <c r="J274"/>
      <c r="L274"/>
      <c r="M274"/>
      <c r="N274"/>
      <c r="O274"/>
      <c r="P274"/>
    </row>
    <row r="275" spans="1:16" x14ac:dyDescent="0.4">
      <c r="A275"/>
      <c r="B275"/>
      <c r="C275"/>
      <c r="D275"/>
      <c r="E275"/>
      <c r="F275"/>
      <c r="G275"/>
      <c r="H275"/>
      <c r="I275"/>
      <c r="J275"/>
      <c r="L275"/>
      <c r="M275"/>
      <c r="N275"/>
      <c r="O275"/>
      <c r="P275"/>
    </row>
    <row r="276" spans="1:16" x14ac:dyDescent="0.4">
      <c r="A276"/>
      <c r="B276"/>
      <c r="C276"/>
      <c r="D276"/>
      <c r="E276"/>
      <c r="F276"/>
      <c r="G276"/>
      <c r="H276"/>
      <c r="I276"/>
      <c r="J276"/>
      <c r="L276"/>
      <c r="M276"/>
      <c r="N276"/>
      <c r="O276"/>
      <c r="P276"/>
    </row>
    <row r="277" spans="1:16" x14ac:dyDescent="0.4">
      <c r="A277"/>
      <c r="B277"/>
      <c r="C277"/>
      <c r="D277"/>
      <c r="E277"/>
      <c r="F277"/>
      <c r="G277"/>
      <c r="H277"/>
      <c r="I277"/>
      <c r="J277"/>
      <c r="L277"/>
      <c r="M277"/>
      <c r="N277"/>
      <c r="O277"/>
      <c r="P277"/>
    </row>
    <row r="278" spans="1:16" x14ac:dyDescent="0.4">
      <c r="A278"/>
      <c r="B278"/>
      <c r="C278"/>
      <c r="D278"/>
      <c r="E278"/>
      <c r="F278"/>
      <c r="G278"/>
      <c r="H278"/>
      <c r="I278"/>
      <c r="J278"/>
      <c r="L278"/>
      <c r="M278"/>
      <c r="N278"/>
      <c r="O278"/>
      <c r="P278"/>
    </row>
    <row r="279" spans="1:16" x14ac:dyDescent="0.4">
      <c r="A279"/>
      <c r="B279"/>
      <c r="C279"/>
      <c r="D279"/>
      <c r="E279"/>
      <c r="F279"/>
      <c r="G279"/>
      <c r="H279"/>
      <c r="I279"/>
      <c r="J279"/>
      <c r="L279"/>
      <c r="M279"/>
      <c r="N279"/>
      <c r="O279"/>
      <c r="P279"/>
    </row>
    <row r="280" spans="1:16" x14ac:dyDescent="0.4">
      <c r="A280"/>
      <c r="B280"/>
      <c r="C280"/>
      <c r="D280"/>
      <c r="E280"/>
      <c r="F280"/>
      <c r="G280"/>
      <c r="H280"/>
      <c r="I280"/>
      <c r="J280"/>
      <c r="L280"/>
      <c r="M280"/>
      <c r="N280"/>
      <c r="O280"/>
      <c r="P280"/>
    </row>
    <row r="281" spans="1:16" x14ac:dyDescent="0.4">
      <c r="A281"/>
      <c r="B281"/>
      <c r="C281"/>
      <c r="D281"/>
      <c r="E281"/>
      <c r="F281"/>
      <c r="G281"/>
      <c r="H281"/>
      <c r="I281"/>
      <c r="J281"/>
      <c r="L281"/>
      <c r="M281"/>
      <c r="N281"/>
      <c r="O281"/>
      <c r="P281"/>
    </row>
    <row r="282" spans="1:16" x14ac:dyDescent="0.4">
      <c r="A282"/>
      <c r="B282"/>
      <c r="C282"/>
      <c r="D282"/>
      <c r="E282"/>
      <c r="F282"/>
      <c r="G282"/>
      <c r="H282"/>
      <c r="I282"/>
      <c r="J282"/>
      <c r="L282"/>
      <c r="M282"/>
      <c r="N282"/>
      <c r="O282"/>
      <c r="P282"/>
    </row>
    <row r="283" spans="1:16" x14ac:dyDescent="0.4">
      <c r="A283"/>
      <c r="B283"/>
      <c r="C283"/>
      <c r="D283"/>
      <c r="E283"/>
      <c r="F283"/>
      <c r="G283"/>
      <c r="H283"/>
      <c r="I283"/>
      <c r="J283"/>
      <c r="L283"/>
      <c r="M283"/>
      <c r="N283"/>
      <c r="O283"/>
      <c r="P283"/>
    </row>
    <row r="284" spans="1:16" x14ac:dyDescent="0.4">
      <c r="A284"/>
      <c r="B284"/>
      <c r="C284"/>
      <c r="D284"/>
      <c r="E284"/>
      <c r="F284"/>
      <c r="G284"/>
      <c r="H284"/>
      <c r="I284"/>
      <c r="J284"/>
      <c r="L284"/>
      <c r="M284"/>
      <c r="N284"/>
      <c r="O284"/>
      <c r="P284"/>
    </row>
    <row r="285" spans="1:16" x14ac:dyDescent="0.4">
      <c r="A285"/>
      <c r="B285"/>
      <c r="C285"/>
      <c r="D285"/>
      <c r="E285"/>
      <c r="F285"/>
      <c r="G285"/>
      <c r="H285"/>
      <c r="I285"/>
      <c r="J285"/>
      <c r="L285"/>
      <c r="M285"/>
      <c r="N285"/>
      <c r="O285"/>
      <c r="P285"/>
    </row>
    <row r="286" spans="1:16" x14ac:dyDescent="0.4">
      <c r="A286"/>
      <c r="B286"/>
      <c r="C286"/>
      <c r="D286"/>
      <c r="E286"/>
      <c r="F286"/>
      <c r="G286"/>
      <c r="H286"/>
      <c r="I286"/>
      <c r="J286"/>
      <c r="L286"/>
      <c r="M286"/>
      <c r="N286"/>
      <c r="O286"/>
      <c r="P286"/>
    </row>
    <row r="287" spans="1:16" x14ac:dyDescent="0.4">
      <c r="A287"/>
      <c r="B287"/>
      <c r="C287"/>
      <c r="D287"/>
      <c r="E287"/>
      <c r="F287"/>
      <c r="G287"/>
      <c r="H287"/>
      <c r="I287"/>
      <c r="J287"/>
      <c r="L287"/>
      <c r="M287"/>
      <c r="N287"/>
      <c r="O287"/>
      <c r="P287"/>
    </row>
    <row r="288" spans="1:16" x14ac:dyDescent="0.4">
      <c r="A288"/>
      <c r="B288"/>
      <c r="C288"/>
      <c r="D288"/>
      <c r="E288"/>
      <c r="F288"/>
      <c r="G288"/>
      <c r="H288"/>
      <c r="I288"/>
      <c r="J288"/>
      <c r="L288"/>
      <c r="M288"/>
      <c r="N288"/>
      <c r="O288"/>
      <c r="P288"/>
    </row>
    <row r="289" spans="1:16" x14ac:dyDescent="0.4">
      <c r="A289"/>
      <c r="B289"/>
      <c r="C289"/>
      <c r="D289"/>
      <c r="E289"/>
      <c r="F289"/>
      <c r="G289"/>
      <c r="H289"/>
      <c r="I289"/>
      <c r="J289"/>
      <c r="L289"/>
      <c r="M289"/>
      <c r="N289"/>
      <c r="O289"/>
      <c r="P289"/>
    </row>
    <row r="290" spans="1:16" x14ac:dyDescent="0.4">
      <c r="A290"/>
      <c r="B290"/>
      <c r="C290"/>
      <c r="D290"/>
      <c r="E290"/>
      <c r="F290"/>
      <c r="G290"/>
      <c r="H290"/>
      <c r="I290"/>
      <c r="J290"/>
      <c r="L290"/>
      <c r="M290"/>
      <c r="N290"/>
      <c r="O290"/>
      <c r="P290"/>
    </row>
    <row r="291" spans="1:16" x14ac:dyDescent="0.4">
      <c r="A291"/>
      <c r="B291"/>
      <c r="C291"/>
      <c r="D291"/>
      <c r="E291"/>
      <c r="F291"/>
      <c r="G291"/>
      <c r="H291"/>
      <c r="I291"/>
      <c r="J291"/>
      <c r="L291"/>
      <c r="M291"/>
      <c r="N291"/>
      <c r="O291"/>
      <c r="P291"/>
    </row>
    <row r="292" spans="1:16" x14ac:dyDescent="0.4">
      <c r="A292"/>
      <c r="B292"/>
      <c r="C292"/>
      <c r="D292"/>
      <c r="E292"/>
      <c r="F292"/>
      <c r="G292"/>
      <c r="H292"/>
      <c r="I292"/>
      <c r="J292"/>
      <c r="L292"/>
      <c r="M292"/>
      <c r="N292"/>
      <c r="O292"/>
      <c r="P292"/>
    </row>
    <row r="293" spans="1:16" x14ac:dyDescent="0.4">
      <c r="A293"/>
      <c r="B293"/>
      <c r="C293"/>
      <c r="D293"/>
      <c r="E293"/>
      <c r="F293"/>
      <c r="G293"/>
      <c r="H293"/>
      <c r="I293"/>
      <c r="J293"/>
      <c r="L293"/>
      <c r="M293"/>
      <c r="N293"/>
      <c r="O293"/>
      <c r="P293"/>
    </row>
    <row r="294" spans="1:16" x14ac:dyDescent="0.4">
      <c r="A294"/>
      <c r="B294"/>
      <c r="C294"/>
      <c r="D294"/>
      <c r="E294"/>
      <c r="F294"/>
      <c r="G294"/>
      <c r="H294"/>
      <c r="I294"/>
      <c r="J294"/>
      <c r="L294"/>
      <c r="M294"/>
      <c r="N294"/>
      <c r="O294"/>
      <c r="P294"/>
    </row>
    <row r="295" spans="1:16" x14ac:dyDescent="0.4">
      <c r="A295"/>
      <c r="B295"/>
      <c r="C295"/>
      <c r="D295"/>
      <c r="E295"/>
      <c r="F295"/>
      <c r="G295"/>
      <c r="H295"/>
      <c r="I295"/>
      <c r="J295"/>
      <c r="L295"/>
      <c r="M295"/>
      <c r="N295"/>
      <c r="O295"/>
      <c r="P295"/>
    </row>
    <row r="296" spans="1:16" x14ac:dyDescent="0.4">
      <c r="A296"/>
      <c r="B296"/>
      <c r="C296"/>
      <c r="D296"/>
      <c r="E296"/>
      <c r="F296"/>
      <c r="G296"/>
      <c r="H296"/>
      <c r="I296"/>
      <c r="J296"/>
      <c r="L296"/>
      <c r="M296"/>
      <c r="N296"/>
      <c r="O296"/>
      <c r="P296"/>
    </row>
    <row r="297" spans="1:16" x14ac:dyDescent="0.4">
      <c r="A297"/>
      <c r="B297"/>
      <c r="C297"/>
      <c r="D297"/>
      <c r="E297"/>
      <c r="F297"/>
      <c r="G297"/>
      <c r="H297"/>
      <c r="I297"/>
      <c r="J297"/>
      <c r="L297"/>
      <c r="M297"/>
      <c r="N297"/>
      <c r="O297"/>
      <c r="P297"/>
    </row>
    <row r="298" spans="1:16" x14ac:dyDescent="0.4">
      <c r="A298"/>
      <c r="B298"/>
      <c r="C298"/>
      <c r="D298"/>
      <c r="E298"/>
      <c r="F298"/>
      <c r="G298"/>
      <c r="H298"/>
      <c r="I298"/>
      <c r="J298"/>
      <c r="L298"/>
      <c r="M298"/>
      <c r="N298"/>
      <c r="O298"/>
      <c r="P298"/>
    </row>
    <row r="299" spans="1:16" x14ac:dyDescent="0.4">
      <c r="A299"/>
      <c r="B299"/>
      <c r="C299"/>
      <c r="D299"/>
      <c r="E299"/>
      <c r="F299"/>
      <c r="G299"/>
      <c r="H299"/>
      <c r="I299"/>
      <c r="J299"/>
      <c r="L299"/>
      <c r="M299"/>
      <c r="N299"/>
      <c r="O299"/>
      <c r="P299"/>
    </row>
    <row r="300" spans="1:16" x14ac:dyDescent="0.4">
      <c r="A300"/>
      <c r="B300"/>
      <c r="C300"/>
      <c r="D300"/>
      <c r="E300"/>
      <c r="F300"/>
      <c r="G300"/>
      <c r="H300"/>
      <c r="I300"/>
      <c r="J300"/>
      <c r="L300"/>
      <c r="M300"/>
      <c r="N300"/>
      <c r="O300"/>
      <c r="P300"/>
    </row>
    <row r="301" spans="1:16" x14ac:dyDescent="0.4">
      <c r="A301"/>
      <c r="B301"/>
      <c r="C301"/>
      <c r="D301"/>
      <c r="E301"/>
      <c r="F301"/>
      <c r="G301"/>
      <c r="H301"/>
      <c r="I301"/>
      <c r="J301"/>
      <c r="L301"/>
      <c r="M301"/>
      <c r="N301"/>
      <c r="O301"/>
      <c r="P301"/>
    </row>
    <row r="302" spans="1:16" x14ac:dyDescent="0.4">
      <c r="A302"/>
      <c r="B302"/>
      <c r="C302"/>
      <c r="D302"/>
      <c r="E302"/>
      <c r="F302"/>
      <c r="G302"/>
      <c r="H302"/>
      <c r="I302"/>
      <c r="J302"/>
      <c r="L302"/>
      <c r="M302"/>
      <c r="N302"/>
      <c r="O302"/>
      <c r="P302"/>
    </row>
    <row r="303" spans="1:16" x14ac:dyDescent="0.4">
      <c r="A303"/>
      <c r="B303"/>
      <c r="C303"/>
      <c r="D303"/>
      <c r="E303"/>
      <c r="F303"/>
      <c r="G303"/>
      <c r="H303"/>
      <c r="I303"/>
      <c r="J303"/>
      <c r="L303"/>
      <c r="M303"/>
      <c r="N303"/>
      <c r="O303"/>
      <c r="P303"/>
    </row>
    <row r="304" spans="1:16" x14ac:dyDescent="0.4">
      <c r="A304"/>
      <c r="B304"/>
      <c r="C304"/>
      <c r="D304"/>
      <c r="E304"/>
      <c r="F304"/>
      <c r="G304"/>
      <c r="H304"/>
      <c r="I304"/>
      <c r="J304"/>
      <c r="L304"/>
      <c r="M304"/>
      <c r="N304"/>
      <c r="O304"/>
      <c r="P304"/>
    </row>
    <row r="305" spans="1:16" x14ac:dyDescent="0.4">
      <c r="A305"/>
      <c r="B305"/>
      <c r="C305"/>
      <c r="D305"/>
      <c r="E305"/>
      <c r="F305"/>
      <c r="G305"/>
      <c r="H305"/>
      <c r="I305"/>
      <c r="J305"/>
      <c r="L305"/>
      <c r="M305"/>
      <c r="N305"/>
      <c r="O305"/>
      <c r="P305"/>
    </row>
    <row r="306" spans="1:16" x14ac:dyDescent="0.4">
      <c r="A306"/>
      <c r="B306"/>
      <c r="C306"/>
      <c r="D306"/>
      <c r="E306"/>
      <c r="F306"/>
      <c r="G306"/>
      <c r="H306"/>
      <c r="I306"/>
      <c r="J306"/>
      <c r="L306"/>
      <c r="M306"/>
      <c r="N306"/>
      <c r="O306"/>
      <c r="P306"/>
    </row>
    <row r="307" spans="1:16" x14ac:dyDescent="0.4">
      <c r="A307"/>
      <c r="B307"/>
      <c r="C307"/>
      <c r="D307"/>
      <c r="E307"/>
      <c r="F307"/>
      <c r="G307"/>
      <c r="H307"/>
      <c r="I307"/>
      <c r="J307"/>
      <c r="L307"/>
      <c r="M307"/>
      <c r="N307"/>
      <c r="O307"/>
      <c r="P307"/>
    </row>
    <row r="308" spans="1:16" x14ac:dyDescent="0.4">
      <c r="A308"/>
      <c r="B308"/>
      <c r="C308"/>
      <c r="D308"/>
      <c r="E308"/>
      <c r="F308"/>
      <c r="G308"/>
      <c r="H308"/>
      <c r="I308"/>
      <c r="J308"/>
      <c r="L308"/>
      <c r="M308"/>
      <c r="N308"/>
      <c r="O308"/>
      <c r="P308"/>
    </row>
    <row r="309" spans="1:16" x14ac:dyDescent="0.4">
      <c r="A309"/>
      <c r="B309"/>
      <c r="C309"/>
      <c r="D309"/>
      <c r="E309"/>
      <c r="F309"/>
      <c r="G309"/>
      <c r="H309"/>
      <c r="I309"/>
      <c r="J309"/>
      <c r="L309"/>
      <c r="M309"/>
      <c r="N309"/>
      <c r="O309"/>
      <c r="P309"/>
    </row>
    <row r="310" spans="1:16" x14ac:dyDescent="0.4">
      <c r="A310"/>
      <c r="B310"/>
      <c r="C310"/>
      <c r="D310"/>
      <c r="E310"/>
      <c r="F310"/>
      <c r="G310"/>
      <c r="H310"/>
      <c r="I310"/>
      <c r="J310"/>
      <c r="L310"/>
      <c r="M310"/>
      <c r="N310"/>
      <c r="O310"/>
      <c r="P310"/>
    </row>
    <row r="311" spans="1:16" x14ac:dyDescent="0.4">
      <c r="A311"/>
      <c r="B311"/>
      <c r="C311"/>
      <c r="D311"/>
      <c r="E311"/>
      <c r="F311"/>
      <c r="G311"/>
      <c r="H311"/>
      <c r="I311"/>
      <c r="J311"/>
      <c r="L311"/>
      <c r="M311"/>
      <c r="N311"/>
      <c r="O311"/>
      <c r="P311"/>
    </row>
    <row r="312" spans="1:16" x14ac:dyDescent="0.4">
      <c r="A312"/>
      <c r="B312"/>
      <c r="C312"/>
      <c r="D312"/>
      <c r="E312"/>
      <c r="F312"/>
      <c r="G312"/>
      <c r="H312"/>
      <c r="I312"/>
      <c r="J312"/>
      <c r="L312"/>
      <c r="M312"/>
      <c r="N312"/>
      <c r="O312"/>
      <c r="P312"/>
    </row>
    <row r="313" spans="1:16" x14ac:dyDescent="0.4">
      <c r="A313"/>
      <c r="B313"/>
      <c r="C313"/>
      <c r="D313"/>
      <c r="E313"/>
      <c r="F313"/>
      <c r="G313"/>
      <c r="H313"/>
      <c r="I313"/>
      <c r="J313"/>
      <c r="L313"/>
      <c r="M313"/>
      <c r="N313"/>
      <c r="O313"/>
      <c r="P313"/>
    </row>
    <row r="314" spans="1:16" x14ac:dyDescent="0.4">
      <c r="A314"/>
      <c r="B314"/>
      <c r="C314"/>
      <c r="D314"/>
      <c r="E314"/>
      <c r="F314"/>
      <c r="G314"/>
      <c r="H314"/>
      <c r="I314"/>
      <c r="J314"/>
      <c r="L314"/>
      <c r="M314"/>
      <c r="N314"/>
      <c r="O314"/>
      <c r="P314"/>
    </row>
    <row r="315" spans="1:16" x14ac:dyDescent="0.4">
      <c r="A315"/>
      <c r="B315"/>
      <c r="C315"/>
      <c r="D315"/>
      <c r="E315"/>
      <c r="F315"/>
      <c r="G315"/>
      <c r="H315"/>
      <c r="I315"/>
      <c r="J315"/>
      <c r="L315"/>
      <c r="M315"/>
      <c r="N315"/>
      <c r="O315"/>
      <c r="P315"/>
    </row>
    <row r="316" spans="1:16" x14ac:dyDescent="0.4">
      <c r="A316"/>
      <c r="B316"/>
      <c r="C316"/>
      <c r="D316"/>
      <c r="E316"/>
      <c r="F316"/>
      <c r="G316"/>
      <c r="H316"/>
      <c r="I316"/>
      <c r="J316"/>
      <c r="L316"/>
      <c r="M316"/>
      <c r="N316"/>
      <c r="O316"/>
      <c r="P316"/>
    </row>
    <row r="317" spans="1:16" x14ac:dyDescent="0.4">
      <c r="A317"/>
      <c r="B317"/>
      <c r="C317"/>
      <c r="D317"/>
      <c r="E317"/>
      <c r="F317"/>
      <c r="G317"/>
      <c r="H317"/>
      <c r="I317"/>
      <c r="J317"/>
      <c r="L317"/>
      <c r="M317"/>
      <c r="N317"/>
      <c r="O317"/>
      <c r="P317"/>
    </row>
    <row r="318" spans="1:16" x14ac:dyDescent="0.4">
      <c r="A318"/>
      <c r="B318"/>
      <c r="C318"/>
      <c r="D318"/>
      <c r="E318"/>
      <c r="F318"/>
      <c r="G318"/>
      <c r="H318"/>
      <c r="I318"/>
      <c r="J318"/>
      <c r="L318"/>
      <c r="M318"/>
      <c r="N318"/>
      <c r="O318"/>
      <c r="P318"/>
    </row>
    <row r="319" spans="1:16" x14ac:dyDescent="0.4">
      <c r="A319"/>
      <c r="B319"/>
      <c r="C319"/>
      <c r="D319"/>
      <c r="E319"/>
      <c r="F319"/>
      <c r="G319"/>
      <c r="H319"/>
      <c r="I319"/>
      <c r="J319"/>
      <c r="L319"/>
      <c r="M319"/>
      <c r="N319"/>
      <c r="O319"/>
      <c r="P319"/>
    </row>
    <row r="320" spans="1:16" x14ac:dyDescent="0.4">
      <c r="A320"/>
      <c r="B320"/>
      <c r="C320"/>
      <c r="D320"/>
      <c r="E320"/>
      <c r="F320"/>
      <c r="G320"/>
      <c r="H320"/>
      <c r="I320"/>
      <c r="J320"/>
      <c r="L320"/>
      <c r="M320"/>
      <c r="N320"/>
      <c r="O320"/>
      <c r="P320"/>
    </row>
    <row r="321" spans="1:16" x14ac:dyDescent="0.4">
      <c r="A321"/>
      <c r="B321"/>
      <c r="C321"/>
      <c r="D321"/>
      <c r="E321"/>
      <c r="F321"/>
      <c r="G321"/>
      <c r="H321"/>
      <c r="I321"/>
      <c r="J321"/>
      <c r="L321"/>
      <c r="M321"/>
      <c r="N321"/>
      <c r="O321"/>
      <c r="P321"/>
    </row>
    <row r="322" spans="1:16" x14ac:dyDescent="0.4">
      <c r="A322"/>
      <c r="B322"/>
      <c r="C322"/>
      <c r="D322"/>
      <c r="E322"/>
      <c r="F322"/>
      <c r="G322"/>
      <c r="H322"/>
      <c r="I322"/>
      <c r="J322"/>
      <c r="L322"/>
      <c r="M322"/>
      <c r="N322"/>
      <c r="O322"/>
      <c r="P322"/>
    </row>
    <row r="323" spans="1:16" x14ac:dyDescent="0.4">
      <c r="A323"/>
      <c r="B323"/>
      <c r="C323"/>
      <c r="D323"/>
      <c r="E323"/>
      <c r="F323"/>
      <c r="G323"/>
      <c r="H323"/>
      <c r="I323"/>
      <c r="J323"/>
      <c r="L323"/>
      <c r="M323"/>
      <c r="N323"/>
      <c r="O323"/>
      <c r="P323"/>
    </row>
    <row r="324" spans="1:16" x14ac:dyDescent="0.4">
      <c r="A324"/>
      <c r="B324"/>
      <c r="C324"/>
      <c r="D324"/>
      <c r="E324"/>
      <c r="F324"/>
      <c r="G324"/>
      <c r="H324"/>
      <c r="I324"/>
      <c r="J324"/>
      <c r="L324"/>
      <c r="M324"/>
      <c r="N324"/>
      <c r="O324"/>
      <c r="P324"/>
    </row>
    <row r="325" spans="1:16" x14ac:dyDescent="0.4">
      <c r="A325"/>
      <c r="B325"/>
      <c r="C325"/>
      <c r="D325"/>
      <c r="E325"/>
      <c r="F325"/>
      <c r="G325"/>
      <c r="H325"/>
      <c r="I325"/>
      <c r="J325"/>
      <c r="L325"/>
      <c r="M325"/>
      <c r="N325"/>
      <c r="O325"/>
      <c r="P325"/>
    </row>
    <row r="326" spans="1:16" x14ac:dyDescent="0.4">
      <c r="A326"/>
      <c r="B326"/>
      <c r="C326"/>
      <c r="D326"/>
      <c r="E326"/>
      <c r="F326"/>
      <c r="G326"/>
      <c r="H326"/>
      <c r="I326"/>
      <c r="J326"/>
      <c r="L326"/>
      <c r="M326"/>
      <c r="N326"/>
      <c r="O326"/>
      <c r="P326"/>
    </row>
    <row r="327" spans="1:16" x14ac:dyDescent="0.4">
      <c r="A327"/>
      <c r="B327"/>
      <c r="C327"/>
      <c r="D327"/>
      <c r="E327"/>
      <c r="F327"/>
      <c r="G327"/>
      <c r="H327"/>
      <c r="I327"/>
      <c r="J327"/>
      <c r="L327"/>
      <c r="M327"/>
      <c r="N327"/>
      <c r="O327"/>
      <c r="P327"/>
    </row>
    <row r="328" spans="1:16" x14ac:dyDescent="0.4">
      <c r="A328"/>
      <c r="B328"/>
      <c r="C328"/>
      <c r="D328"/>
      <c r="E328"/>
      <c r="F328"/>
      <c r="G328"/>
      <c r="H328"/>
      <c r="I328"/>
      <c r="J328"/>
      <c r="L328"/>
      <c r="M328"/>
      <c r="N328"/>
      <c r="O328"/>
      <c r="P328"/>
    </row>
    <row r="329" spans="1:16" x14ac:dyDescent="0.4">
      <c r="A329"/>
      <c r="B329"/>
      <c r="C329"/>
      <c r="D329"/>
      <c r="E329"/>
      <c r="F329"/>
      <c r="G329"/>
      <c r="H329"/>
      <c r="I329"/>
      <c r="J329"/>
      <c r="L329"/>
      <c r="M329"/>
      <c r="N329"/>
      <c r="O329"/>
      <c r="P329"/>
    </row>
    <row r="330" spans="1:16" x14ac:dyDescent="0.4">
      <c r="A330"/>
      <c r="B330"/>
      <c r="C330"/>
      <c r="D330"/>
      <c r="E330"/>
      <c r="F330"/>
      <c r="G330"/>
      <c r="H330"/>
      <c r="I330"/>
      <c r="J330"/>
      <c r="L330"/>
      <c r="M330"/>
      <c r="N330"/>
      <c r="O330"/>
      <c r="P330"/>
    </row>
    <row r="331" spans="1:16" x14ac:dyDescent="0.4">
      <c r="A331"/>
      <c r="B331"/>
      <c r="C331"/>
      <c r="D331"/>
      <c r="E331"/>
      <c r="F331"/>
      <c r="G331"/>
      <c r="H331"/>
      <c r="I331"/>
      <c r="J331"/>
      <c r="L331"/>
      <c r="M331"/>
      <c r="N331"/>
      <c r="O331"/>
      <c r="P331"/>
    </row>
    <row r="332" spans="1:16" x14ac:dyDescent="0.4">
      <c r="A332"/>
      <c r="B332"/>
      <c r="C332"/>
      <c r="D332"/>
      <c r="E332"/>
      <c r="F332"/>
      <c r="G332"/>
      <c r="H332"/>
      <c r="I332"/>
      <c r="J332"/>
      <c r="L332"/>
      <c r="M332"/>
      <c r="N332"/>
      <c r="O332"/>
      <c r="P332"/>
    </row>
    <row r="333" spans="1:16" x14ac:dyDescent="0.4">
      <c r="A333"/>
      <c r="B333"/>
      <c r="C333"/>
      <c r="D333"/>
      <c r="E333"/>
      <c r="F333"/>
      <c r="G333"/>
      <c r="H333"/>
      <c r="I333"/>
      <c r="J333"/>
      <c r="L333"/>
      <c r="M333"/>
      <c r="N333"/>
      <c r="O333"/>
      <c r="P333"/>
    </row>
    <row r="334" spans="1:16" x14ac:dyDescent="0.4">
      <c r="A334"/>
      <c r="B334"/>
      <c r="C334"/>
      <c r="D334"/>
      <c r="E334"/>
      <c r="F334"/>
      <c r="G334"/>
      <c r="H334"/>
      <c r="I334"/>
      <c r="J334"/>
      <c r="L334"/>
      <c r="M334"/>
      <c r="N334"/>
      <c r="O334"/>
      <c r="P334"/>
    </row>
    <row r="335" spans="1:16" x14ac:dyDescent="0.4">
      <c r="A335"/>
      <c r="B335"/>
      <c r="C335"/>
      <c r="D335"/>
      <c r="E335"/>
      <c r="F335"/>
      <c r="G335"/>
      <c r="H335"/>
      <c r="I335"/>
      <c r="J335"/>
      <c r="L335"/>
      <c r="M335"/>
      <c r="N335"/>
      <c r="O335"/>
      <c r="P335"/>
    </row>
    <row r="336" spans="1:16" x14ac:dyDescent="0.4">
      <c r="A336"/>
      <c r="B336"/>
      <c r="C336"/>
      <c r="D336"/>
      <c r="E336"/>
      <c r="F336"/>
      <c r="G336"/>
      <c r="H336"/>
      <c r="I336"/>
      <c r="J336"/>
      <c r="L336"/>
      <c r="M336"/>
      <c r="N336"/>
      <c r="O336"/>
      <c r="P336"/>
    </row>
    <row r="337" spans="1:16" x14ac:dyDescent="0.4">
      <c r="A337"/>
      <c r="B337"/>
      <c r="C337"/>
      <c r="D337"/>
      <c r="E337"/>
      <c r="F337"/>
      <c r="G337"/>
      <c r="H337"/>
      <c r="I337"/>
      <c r="J337"/>
      <c r="L337"/>
      <c r="M337"/>
      <c r="N337"/>
      <c r="O337"/>
      <c r="P337"/>
    </row>
    <row r="338" spans="1:16" x14ac:dyDescent="0.4">
      <c r="A338"/>
      <c r="B338"/>
      <c r="C338"/>
      <c r="D338"/>
      <c r="E338"/>
      <c r="F338"/>
      <c r="G338"/>
      <c r="H338"/>
      <c r="I338"/>
      <c r="J338"/>
      <c r="L338"/>
      <c r="M338"/>
      <c r="N338"/>
      <c r="O338"/>
      <c r="P338"/>
    </row>
    <row r="339" spans="1:16" x14ac:dyDescent="0.4">
      <c r="A339"/>
      <c r="B339"/>
      <c r="C339"/>
      <c r="D339"/>
      <c r="E339"/>
      <c r="F339"/>
      <c r="G339"/>
      <c r="H339"/>
      <c r="I339"/>
      <c r="J339"/>
      <c r="L339"/>
      <c r="M339"/>
      <c r="N339"/>
      <c r="O339"/>
      <c r="P339"/>
    </row>
    <row r="340" spans="1:16" x14ac:dyDescent="0.4">
      <c r="A340"/>
      <c r="B340"/>
      <c r="C340"/>
      <c r="D340"/>
      <c r="E340"/>
      <c r="F340"/>
      <c r="G340"/>
      <c r="H340"/>
      <c r="I340"/>
      <c r="J340"/>
      <c r="L340"/>
      <c r="M340"/>
      <c r="N340"/>
      <c r="O340"/>
      <c r="P340"/>
    </row>
    <row r="341" spans="1:16" x14ac:dyDescent="0.4">
      <c r="A341"/>
      <c r="B341"/>
      <c r="C341"/>
      <c r="D341"/>
      <c r="E341"/>
      <c r="F341"/>
      <c r="G341"/>
      <c r="H341"/>
      <c r="I341"/>
      <c r="J341"/>
      <c r="L341"/>
      <c r="M341"/>
      <c r="N341"/>
      <c r="O341"/>
      <c r="P341"/>
    </row>
    <row r="342" spans="1:16" x14ac:dyDescent="0.4">
      <c r="A342"/>
      <c r="B342"/>
      <c r="C342"/>
      <c r="D342"/>
      <c r="E342"/>
      <c r="F342"/>
      <c r="G342"/>
      <c r="H342"/>
      <c r="I342"/>
      <c r="J342"/>
      <c r="L342"/>
      <c r="M342"/>
      <c r="N342"/>
      <c r="O342"/>
      <c r="P342"/>
    </row>
    <row r="343" spans="1:16" x14ac:dyDescent="0.4">
      <c r="A343"/>
      <c r="B343"/>
      <c r="C343"/>
      <c r="D343"/>
      <c r="E343"/>
      <c r="F343"/>
      <c r="G343"/>
      <c r="H343"/>
      <c r="I343"/>
      <c r="J343"/>
      <c r="L343"/>
      <c r="M343"/>
      <c r="N343"/>
      <c r="O343"/>
      <c r="P343"/>
    </row>
    <row r="344" spans="1:16" x14ac:dyDescent="0.4">
      <c r="A344"/>
      <c r="B344"/>
      <c r="C344"/>
      <c r="D344"/>
      <c r="E344"/>
      <c r="F344"/>
      <c r="G344"/>
      <c r="H344"/>
      <c r="I344"/>
      <c r="J344"/>
      <c r="L344"/>
      <c r="M344"/>
      <c r="N344"/>
      <c r="O344"/>
      <c r="P344"/>
    </row>
    <row r="345" spans="1:16" x14ac:dyDescent="0.4">
      <c r="A345"/>
      <c r="B345"/>
      <c r="C345"/>
      <c r="D345"/>
      <c r="E345"/>
      <c r="F345"/>
      <c r="G345"/>
      <c r="H345"/>
      <c r="I345"/>
      <c r="J345"/>
      <c r="L345"/>
      <c r="M345"/>
      <c r="N345"/>
      <c r="O345"/>
      <c r="P345"/>
    </row>
    <row r="346" spans="1:16" x14ac:dyDescent="0.4">
      <c r="A346"/>
      <c r="B346"/>
      <c r="C346"/>
      <c r="D346"/>
      <c r="E346"/>
      <c r="F346"/>
      <c r="G346"/>
      <c r="H346"/>
      <c r="I346"/>
      <c r="J346"/>
      <c r="L346"/>
      <c r="M346"/>
      <c r="N346"/>
      <c r="O346"/>
      <c r="P346"/>
    </row>
    <row r="347" spans="1:16" x14ac:dyDescent="0.4">
      <c r="A347"/>
      <c r="B347"/>
      <c r="C347"/>
      <c r="D347"/>
      <c r="E347"/>
      <c r="F347"/>
      <c r="G347"/>
      <c r="H347"/>
      <c r="I347"/>
      <c r="J347"/>
      <c r="L347"/>
      <c r="M347"/>
      <c r="N347"/>
      <c r="O347"/>
      <c r="P347"/>
    </row>
    <row r="348" spans="1:16" x14ac:dyDescent="0.4">
      <c r="A348"/>
      <c r="B348"/>
      <c r="C348"/>
      <c r="D348"/>
      <c r="E348"/>
      <c r="F348"/>
      <c r="G348"/>
      <c r="H348"/>
      <c r="I348"/>
      <c r="J348"/>
      <c r="L348"/>
      <c r="M348"/>
      <c r="N348"/>
      <c r="O348"/>
      <c r="P348"/>
    </row>
    <row r="349" spans="1:16" x14ac:dyDescent="0.4">
      <c r="A349"/>
      <c r="B349"/>
      <c r="C349"/>
      <c r="D349"/>
      <c r="E349"/>
      <c r="F349"/>
      <c r="G349"/>
      <c r="H349"/>
      <c r="I349"/>
      <c r="J349"/>
      <c r="L349"/>
      <c r="M349"/>
      <c r="N349"/>
      <c r="O349"/>
      <c r="P349"/>
    </row>
    <row r="350" spans="1:16" x14ac:dyDescent="0.4">
      <c r="A350"/>
      <c r="B350"/>
      <c r="C350"/>
      <c r="D350"/>
      <c r="E350"/>
      <c r="F350"/>
      <c r="G350"/>
      <c r="H350"/>
      <c r="I350"/>
      <c r="J350"/>
      <c r="L350"/>
      <c r="M350"/>
      <c r="N350"/>
      <c r="O350"/>
      <c r="P350"/>
    </row>
    <row r="351" spans="1:16" x14ac:dyDescent="0.4">
      <c r="A351"/>
      <c r="B351"/>
      <c r="C351"/>
      <c r="D351"/>
      <c r="E351"/>
      <c r="F351"/>
      <c r="G351"/>
      <c r="H351"/>
      <c r="I351"/>
      <c r="J351"/>
      <c r="L351"/>
      <c r="M351"/>
      <c r="N351"/>
      <c r="O351"/>
      <c r="P351"/>
    </row>
    <row r="352" spans="1:16" x14ac:dyDescent="0.4">
      <c r="A352"/>
      <c r="B352"/>
      <c r="C352"/>
      <c r="D352"/>
      <c r="E352"/>
      <c r="F352"/>
      <c r="G352"/>
      <c r="H352"/>
      <c r="I352"/>
      <c r="J352"/>
      <c r="L352"/>
      <c r="M352"/>
      <c r="N352"/>
      <c r="O352"/>
      <c r="P352"/>
    </row>
    <row r="353" spans="1:16" x14ac:dyDescent="0.4">
      <c r="A353"/>
      <c r="B353"/>
      <c r="C353"/>
      <c r="D353"/>
      <c r="E353"/>
      <c r="F353"/>
      <c r="G353"/>
      <c r="H353"/>
      <c r="I353"/>
      <c r="J353"/>
      <c r="L353"/>
      <c r="M353"/>
      <c r="N353"/>
      <c r="O353"/>
      <c r="P353"/>
    </row>
    <row r="354" spans="1:16" x14ac:dyDescent="0.4">
      <c r="A354"/>
      <c r="B354"/>
      <c r="C354"/>
      <c r="D354"/>
      <c r="E354"/>
      <c r="F354"/>
      <c r="G354"/>
      <c r="H354"/>
      <c r="I354"/>
      <c r="J354"/>
      <c r="L354"/>
      <c r="M354"/>
      <c r="N354"/>
      <c r="O354"/>
      <c r="P354"/>
    </row>
    <row r="355" spans="1:16" x14ac:dyDescent="0.4">
      <c r="A355"/>
      <c r="B355"/>
      <c r="C355"/>
      <c r="D355"/>
      <c r="E355"/>
      <c r="F355"/>
      <c r="G355"/>
      <c r="H355"/>
      <c r="I355"/>
      <c r="J355"/>
      <c r="L355"/>
      <c r="M355"/>
      <c r="N355"/>
      <c r="O355"/>
      <c r="P355"/>
    </row>
    <row r="356" spans="1:16" x14ac:dyDescent="0.4">
      <c r="A356"/>
      <c r="B356"/>
      <c r="C356"/>
      <c r="D356"/>
      <c r="E356"/>
      <c r="F356"/>
      <c r="G356"/>
      <c r="H356"/>
      <c r="I356"/>
      <c r="J356"/>
      <c r="L356"/>
      <c r="M356"/>
      <c r="N356"/>
      <c r="O356"/>
      <c r="P356"/>
    </row>
    <row r="357" spans="1:16" x14ac:dyDescent="0.4">
      <c r="A357"/>
      <c r="B357"/>
      <c r="C357"/>
      <c r="D357"/>
      <c r="E357"/>
      <c r="F357"/>
      <c r="G357"/>
      <c r="H357"/>
      <c r="I357"/>
      <c r="J357"/>
      <c r="L357"/>
      <c r="M357"/>
      <c r="N357"/>
      <c r="O357"/>
      <c r="P357"/>
    </row>
    <row r="358" spans="1:16" x14ac:dyDescent="0.4">
      <c r="A358"/>
      <c r="B358"/>
      <c r="C358"/>
      <c r="D358"/>
      <c r="E358"/>
      <c r="F358"/>
      <c r="G358"/>
      <c r="H358"/>
      <c r="I358"/>
      <c r="J358"/>
      <c r="L358"/>
      <c r="M358"/>
      <c r="N358"/>
      <c r="O358"/>
      <c r="P358"/>
    </row>
    <row r="359" spans="1:16" x14ac:dyDescent="0.4">
      <c r="A359"/>
      <c r="B359"/>
      <c r="C359"/>
      <c r="D359"/>
      <c r="E359"/>
      <c r="F359"/>
      <c r="G359"/>
      <c r="H359"/>
      <c r="I359"/>
      <c r="J359"/>
      <c r="L359"/>
      <c r="M359"/>
      <c r="N359"/>
      <c r="O359"/>
      <c r="P359"/>
    </row>
    <row r="360" spans="1:16" x14ac:dyDescent="0.4">
      <c r="A360"/>
      <c r="B360"/>
      <c r="C360"/>
      <c r="D360"/>
      <c r="E360"/>
      <c r="F360"/>
      <c r="G360"/>
      <c r="H360"/>
      <c r="I360"/>
      <c r="J360"/>
      <c r="L360"/>
      <c r="M360"/>
      <c r="N360"/>
      <c r="O360"/>
      <c r="P360"/>
    </row>
    <row r="361" spans="1:16" x14ac:dyDescent="0.4">
      <c r="A361"/>
      <c r="B361"/>
      <c r="C361"/>
      <c r="D361"/>
      <c r="E361"/>
      <c r="F361"/>
      <c r="G361"/>
      <c r="H361"/>
      <c r="I361"/>
      <c r="J361"/>
      <c r="L361"/>
      <c r="M361"/>
      <c r="N361"/>
      <c r="O361"/>
      <c r="P361"/>
    </row>
    <row r="362" spans="1:16" x14ac:dyDescent="0.4">
      <c r="A362"/>
      <c r="B362"/>
      <c r="C362"/>
      <c r="D362"/>
      <c r="E362"/>
      <c r="F362"/>
      <c r="G362"/>
      <c r="H362"/>
      <c r="I362"/>
      <c r="J362"/>
      <c r="L362"/>
      <c r="M362"/>
      <c r="N362"/>
      <c r="O362"/>
      <c r="P362"/>
    </row>
    <row r="363" spans="1:16" x14ac:dyDescent="0.4">
      <c r="A363"/>
      <c r="B363"/>
      <c r="C363"/>
      <c r="D363"/>
      <c r="E363"/>
      <c r="F363"/>
      <c r="G363"/>
      <c r="H363"/>
      <c r="I363"/>
      <c r="J363"/>
      <c r="L363"/>
      <c r="M363"/>
      <c r="N363"/>
      <c r="O363"/>
      <c r="P363"/>
    </row>
    <row r="364" spans="1:16" x14ac:dyDescent="0.4">
      <c r="A364"/>
      <c r="B364"/>
      <c r="C364"/>
      <c r="D364"/>
      <c r="E364"/>
      <c r="F364"/>
      <c r="G364"/>
      <c r="H364"/>
      <c r="I364"/>
      <c r="J364"/>
      <c r="L364"/>
      <c r="M364"/>
      <c r="N364"/>
      <c r="O364"/>
      <c r="P364"/>
    </row>
    <row r="365" spans="1:16" x14ac:dyDescent="0.4">
      <c r="A365"/>
      <c r="B365"/>
      <c r="C365"/>
      <c r="D365"/>
      <c r="E365"/>
      <c r="F365"/>
      <c r="G365"/>
      <c r="H365"/>
      <c r="I365"/>
      <c r="J365"/>
      <c r="L365"/>
      <c r="M365"/>
      <c r="N365"/>
      <c r="O365"/>
      <c r="P365"/>
    </row>
    <row r="366" spans="1:16" x14ac:dyDescent="0.4">
      <c r="A366"/>
      <c r="B366"/>
      <c r="C366"/>
      <c r="D366"/>
      <c r="E366"/>
      <c r="F366"/>
      <c r="G366"/>
      <c r="H366"/>
      <c r="I366"/>
      <c r="J366"/>
      <c r="L366"/>
      <c r="M366"/>
      <c r="N366"/>
      <c r="O366"/>
      <c r="P366"/>
    </row>
    <row r="367" spans="1:16" x14ac:dyDescent="0.4">
      <c r="A367"/>
      <c r="B367"/>
      <c r="C367"/>
      <c r="D367"/>
      <c r="E367"/>
      <c r="F367"/>
      <c r="G367"/>
      <c r="H367"/>
      <c r="I367"/>
      <c r="J367"/>
      <c r="L367"/>
      <c r="M367"/>
      <c r="N367"/>
      <c r="O367"/>
      <c r="P367"/>
    </row>
    <row r="368" spans="1:16" x14ac:dyDescent="0.4">
      <c r="A368"/>
      <c r="B368"/>
      <c r="C368"/>
      <c r="D368"/>
      <c r="E368"/>
      <c r="F368"/>
      <c r="G368"/>
      <c r="H368"/>
      <c r="I368"/>
      <c r="J368"/>
      <c r="L368"/>
      <c r="M368"/>
      <c r="N368"/>
      <c r="O368"/>
      <c r="P368"/>
    </row>
    <row r="369" spans="1:16" x14ac:dyDescent="0.4">
      <c r="A369"/>
      <c r="B369"/>
      <c r="C369"/>
      <c r="D369"/>
      <c r="E369"/>
      <c r="F369"/>
      <c r="G369"/>
      <c r="H369"/>
      <c r="I369"/>
      <c r="J369"/>
      <c r="L369"/>
      <c r="M369"/>
      <c r="N369"/>
      <c r="O369"/>
      <c r="P369"/>
    </row>
    <row r="370" spans="1:16" x14ac:dyDescent="0.4">
      <c r="A370"/>
      <c r="B370"/>
      <c r="C370"/>
      <c r="D370"/>
      <c r="E370"/>
      <c r="F370"/>
      <c r="G370"/>
      <c r="H370"/>
      <c r="I370"/>
      <c r="J370"/>
      <c r="L370"/>
      <c r="M370"/>
      <c r="N370"/>
      <c r="O370"/>
      <c r="P370"/>
    </row>
    <row r="371" spans="1:16" x14ac:dyDescent="0.4">
      <c r="A371"/>
      <c r="B371"/>
      <c r="C371"/>
      <c r="D371"/>
      <c r="E371"/>
      <c r="F371"/>
      <c r="G371"/>
      <c r="H371"/>
      <c r="I371"/>
      <c r="J371"/>
      <c r="L371"/>
      <c r="M371"/>
      <c r="N371"/>
      <c r="O371"/>
      <c r="P371"/>
    </row>
    <row r="372" spans="1:16" x14ac:dyDescent="0.4">
      <c r="A372"/>
      <c r="B372"/>
      <c r="C372"/>
      <c r="D372"/>
      <c r="E372"/>
      <c r="F372"/>
      <c r="G372"/>
      <c r="H372"/>
      <c r="I372"/>
      <c r="J372"/>
      <c r="L372"/>
      <c r="M372"/>
      <c r="N372"/>
      <c r="O372"/>
      <c r="P372"/>
    </row>
    <row r="373" spans="1:16" x14ac:dyDescent="0.4">
      <c r="A373"/>
      <c r="B373"/>
      <c r="C373"/>
      <c r="D373"/>
      <c r="E373"/>
      <c r="F373"/>
      <c r="G373"/>
      <c r="H373"/>
      <c r="I373"/>
      <c r="J373"/>
      <c r="L373"/>
      <c r="M373"/>
      <c r="N373"/>
      <c r="O373"/>
      <c r="P373"/>
    </row>
    <row r="374" spans="1:16" x14ac:dyDescent="0.4">
      <c r="A374"/>
      <c r="B374"/>
      <c r="C374"/>
      <c r="D374"/>
      <c r="E374"/>
      <c r="F374"/>
      <c r="G374"/>
      <c r="H374"/>
      <c r="I374"/>
      <c r="J374"/>
      <c r="L374"/>
      <c r="M374"/>
      <c r="N374"/>
      <c r="O374"/>
      <c r="P374"/>
    </row>
    <row r="375" spans="1:16" x14ac:dyDescent="0.4">
      <c r="A375"/>
      <c r="B375"/>
      <c r="C375"/>
      <c r="D375"/>
      <c r="E375"/>
      <c r="F375"/>
      <c r="G375"/>
      <c r="H375"/>
      <c r="I375"/>
      <c r="J375"/>
      <c r="L375"/>
      <c r="M375"/>
      <c r="N375"/>
      <c r="O375"/>
      <c r="P375"/>
    </row>
    <row r="376" spans="1:16" x14ac:dyDescent="0.4">
      <c r="A376"/>
      <c r="B376"/>
      <c r="C376"/>
      <c r="D376"/>
      <c r="E376"/>
      <c r="F376"/>
      <c r="G376"/>
      <c r="H376"/>
      <c r="I376"/>
      <c r="J376"/>
      <c r="L376"/>
      <c r="M376"/>
      <c r="N376"/>
      <c r="O376"/>
      <c r="P376"/>
    </row>
    <row r="377" spans="1:16" x14ac:dyDescent="0.4">
      <c r="A377"/>
      <c r="B377"/>
      <c r="C377"/>
      <c r="D377"/>
      <c r="E377"/>
      <c r="F377"/>
      <c r="G377"/>
      <c r="H377"/>
      <c r="I377"/>
      <c r="J377"/>
      <c r="L377"/>
      <c r="M377"/>
      <c r="N377"/>
      <c r="O377"/>
      <c r="P377"/>
    </row>
    <row r="378" spans="1:16" x14ac:dyDescent="0.4">
      <c r="A378"/>
      <c r="B378"/>
      <c r="C378"/>
      <c r="D378"/>
      <c r="E378"/>
      <c r="F378"/>
      <c r="G378"/>
      <c r="H378"/>
      <c r="I378"/>
      <c r="J378"/>
      <c r="L378"/>
      <c r="M378"/>
      <c r="N378"/>
      <c r="O378"/>
      <c r="P378"/>
    </row>
    <row r="379" spans="1:16" x14ac:dyDescent="0.4">
      <c r="A379"/>
      <c r="B379"/>
      <c r="C379"/>
      <c r="D379"/>
      <c r="E379"/>
      <c r="F379"/>
      <c r="G379"/>
      <c r="H379"/>
      <c r="I379"/>
      <c r="J379"/>
      <c r="L379"/>
      <c r="M379"/>
      <c r="N379"/>
      <c r="O379"/>
      <c r="P379"/>
    </row>
    <row r="380" spans="1:16" x14ac:dyDescent="0.4">
      <c r="A380"/>
      <c r="B380"/>
      <c r="C380"/>
      <c r="D380"/>
      <c r="E380"/>
      <c r="F380"/>
      <c r="G380"/>
      <c r="H380"/>
      <c r="I380"/>
      <c r="J380"/>
      <c r="L380"/>
      <c r="M380"/>
      <c r="N380"/>
      <c r="O380"/>
      <c r="P380"/>
    </row>
    <row r="381" spans="1:16" x14ac:dyDescent="0.4">
      <c r="A381"/>
      <c r="B381"/>
      <c r="C381"/>
      <c r="D381"/>
      <c r="E381"/>
      <c r="F381"/>
      <c r="G381"/>
      <c r="H381"/>
      <c r="I381"/>
      <c r="J381"/>
      <c r="L381"/>
      <c r="M381"/>
      <c r="N381"/>
      <c r="O381"/>
      <c r="P381"/>
    </row>
    <row r="382" spans="1:16" x14ac:dyDescent="0.4">
      <c r="A382"/>
      <c r="B382"/>
      <c r="C382"/>
      <c r="D382"/>
      <c r="E382"/>
      <c r="F382"/>
      <c r="G382"/>
      <c r="H382"/>
      <c r="I382"/>
      <c r="J382"/>
      <c r="L382"/>
      <c r="M382"/>
      <c r="N382"/>
      <c r="O382"/>
      <c r="P382"/>
    </row>
    <row r="383" spans="1:16" x14ac:dyDescent="0.4">
      <c r="A383"/>
      <c r="B383"/>
      <c r="C383"/>
      <c r="D383"/>
      <c r="E383"/>
      <c r="F383"/>
      <c r="G383"/>
      <c r="H383"/>
      <c r="I383"/>
      <c r="J383"/>
      <c r="L383"/>
      <c r="M383"/>
      <c r="N383"/>
      <c r="O383"/>
      <c r="P383"/>
    </row>
    <row r="384" spans="1:16" x14ac:dyDescent="0.4">
      <c r="A384"/>
      <c r="B384"/>
      <c r="C384"/>
      <c r="D384"/>
      <c r="E384"/>
      <c r="F384"/>
      <c r="G384"/>
      <c r="H384"/>
      <c r="I384"/>
      <c r="J384"/>
      <c r="L384"/>
      <c r="M384"/>
      <c r="N384"/>
      <c r="O384"/>
      <c r="P384"/>
    </row>
    <row r="385" spans="1:16" x14ac:dyDescent="0.4">
      <c r="A385"/>
      <c r="B385"/>
      <c r="C385"/>
      <c r="D385"/>
      <c r="E385"/>
      <c r="F385"/>
      <c r="G385"/>
      <c r="H385"/>
      <c r="I385"/>
      <c r="J385"/>
      <c r="L385"/>
      <c r="M385"/>
      <c r="N385"/>
      <c r="O385"/>
      <c r="P385"/>
    </row>
    <row r="386" spans="1:16" x14ac:dyDescent="0.4">
      <c r="A386"/>
      <c r="B386"/>
      <c r="C386"/>
      <c r="D386"/>
      <c r="E386"/>
      <c r="F386"/>
      <c r="G386"/>
      <c r="H386"/>
      <c r="I386"/>
      <c r="J386"/>
      <c r="L386"/>
      <c r="M386"/>
      <c r="N386"/>
      <c r="O386"/>
      <c r="P386"/>
    </row>
    <row r="387" spans="1:16" x14ac:dyDescent="0.4">
      <c r="A387"/>
      <c r="B387"/>
      <c r="C387"/>
      <c r="D387"/>
      <c r="E387"/>
      <c r="F387"/>
      <c r="G387"/>
      <c r="H387"/>
      <c r="I387"/>
      <c r="J387"/>
      <c r="L387"/>
      <c r="M387"/>
      <c r="N387"/>
      <c r="O387"/>
      <c r="P387"/>
    </row>
    <row r="388" spans="1:16" x14ac:dyDescent="0.4">
      <c r="A388"/>
      <c r="B388"/>
      <c r="C388"/>
      <c r="D388"/>
      <c r="E388"/>
      <c r="F388"/>
      <c r="G388"/>
      <c r="H388"/>
      <c r="I388"/>
      <c r="J388"/>
      <c r="L388"/>
      <c r="M388"/>
      <c r="N388"/>
      <c r="O388"/>
      <c r="P388"/>
    </row>
    <row r="389" spans="1:16" x14ac:dyDescent="0.4">
      <c r="A389"/>
      <c r="B389"/>
      <c r="C389"/>
      <c r="D389"/>
      <c r="E389"/>
      <c r="F389"/>
      <c r="G389"/>
      <c r="H389"/>
      <c r="I389"/>
      <c r="J389"/>
      <c r="L389"/>
      <c r="M389"/>
      <c r="N389"/>
      <c r="O389"/>
      <c r="P389"/>
    </row>
    <row r="390" spans="1:16" x14ac:dyDescent="0.4">
      <c r="A390"/>
      <c r="B390"/>
      <c r="C390"/>
      <c r="D390"/>
      <c r="E390"/>
      <c r="F390"/>
      <c r="G390"/>
      <c r="H390"/>
      <c r="I390"/>
      <c r="J390"/>
      <c r="L390"/>
      <c r="M390"/>
      <c r="N390"/>
      <c r="O390"/>
      <c r="P390"/>
    </row>
    <row r="391" spans="1:16" x14ac:dyDescent="0.4">
      <c r="A391"/>
      <c r="B391"/>
      <c r="C391"/>
      <c r="D391"/>
      <c r="E391"/>
      <c r="F391"/>
      <c r="G391"/>
      <c r="H391"/>
      <c r="I391"/>
      <c r="J391"/>
      <c r="L391"/>
      <c r="M391"/>
      <c r="N391"/>
      <c r="O391"/>
      <c r="P391"/>
    </row>
    <row r="392" spans="1:16" x14ac:dyDescent="0.4">
      <c r="A392"/>
      <c r="B392"/>
      <c r="C392"/>
      <c r="D392"/>
      <c r="E392"/>
      <c r="F392"/>
      <c r="G392"/>
      <c r="H392"/>
      <c r="I392"/>
      <c r="J392"/>
      <c r="L392"/>
      <c r="M392"/>
      <c r="N392"/>
      <c r="O392"/>
      <c r="P392"/>
    </row>
    <row r="393" spans="1:16" x14ac:dyDescent="0.4">
      <c r="A393"/>
      <c r="B393"/>
      <c r="C393"/>
      <c r="D393"/>
      <c r="E393"/>
      <c r="F393"/>
      <c r="G393"/>
      <c r="H393"/>
      <c r="I393"/>
      <c r="J393"/>
      <c r="L393"/>
      <c r="M393"/>
      <c r="N393"/>
      <c r="O393"/>
      <c r="P393"/>
    </row>
    <row r="394" spans="1:16" x14ac:dyDescent="0.4">
      <c r="A394"/>
      <c r="B394"/>
      <c r="C394"/>
      <c r="D394"/>
      <c r="E394"/>
      <c r="F394"/>
      <c r="G394"/>
      <c r="H394"/>
      <c r="I394"/>
      <c r="J394"/>
      <c r="L394"/>
      <c r="M394"/>
      <c r="N394"/>
      <c r="O394"/>
      <c r="P394"/>
    </row>
    <row r="395" spans="1:16" x14ac:dyDescent="0.4">
      <c r="A395"/>
      <c r="B395"/>
      <c r="C395"/>
      <c r="D395"/>
      <c r="E395"/>
      <c r="F395"/>
      <c r="G395"/>
      <c r="H395"/>
      <c r="I395"/>
      <c r="J395"/>
      <c r="L395"/>
      <c r="M395"/>
      <c r="N395"/>
      <c r="O395"/>
      <c r="P395"/>
    </row>
    <row r="396" spans="1:16" x14ac:dyDescent="0.4">
      <c r="A396"/>
      <c r="B396"/>
      <c r="C396"/>
      <c r="D396"/>
      <c r="E396"/>
      <c r="F396"/>
      <c r="G396"/>
      <c r="H396"/>
      <c r="I396"/>
      <c r="J396"/>
      <c r="L396"/>
      <c r="M396"/>
      <c r="N396"/>
      <c r="O396"/>
      <c r="P396"/>
    </row>
    <row r="397" spans="1:16" x14ac:dyDescent="0.4">
      <c r="A397"/>
      <c r="B397"/>
      <c r="C397"/>
      <c r="D397"/>
      <c r="E397"/>
      <c r="F397"/>
      <c r="G397"/>
      <c r="H397"/>
      <c r="I397"/>
      <c r="J397"/>
      <c r="L397"/>
      <c r="M397"/>
      <c r="N397"/>
      <c r="O397"/>
      <c r="P397"/>
    </row>
    <row r="398" spans="1:16" x14ac:dyDescent="0.4">
      <c r="A398"/>
      <c r="B398"/>
      <c r="C398"/>
      <c r="D398"/>
      <c r="E398"/>
      <c r="F398"/>
      <c r="G398"/>
      <c r="H398"/>
      <c r="I398"/>
      <c r="J398"/>
      <c r="L398"/>
      <c r="M398"/>
      <c r="N398"/>
      <c r="O398"/>
      <c r="P398"/>
    </row>
    <row r="399" spans="1:16" x14ac:dyDescent="0.4">
      <c r="A399"/>
      <c r="B399"/>
      <c r="C399"/>
      <c r="D399"/>
      <c r="E399"/>
      <c r="F399"/>
      <c r="G399"/>
      <c r="H399"/>
      <c r="I399"/>
      <c r="J399"/>
      <c r="L399"/>
      <c r="M399"/>
      <c r="N399"/>
      <c r="O399"/>
      <c r="P399"/>
    </row>
    <row r="400" spans="1:16" x14ac:dyDescent="0.4">
      <c r="A400"/>
      <c r="B400"/>
      <c r="C400"/>
      <c r="D400"/>
      <c r="E400"/>
      <c r="F400"/>
      <c r="G400"/>
      <c r="H400"/>
      <c r="I400"/>
      <c r="J400"/>
      <c r="L400"/>
      <c r="M400"/>
      <c r="N400"/>
      <c r="O400"/>
      <c r="P400"/>
    </row>
    <row r="401" spans="1:16" x14ac:dyDescent="0.4">
      <c r="A401"/>
      <c r="B401"/>
      <c r="C401"/>
      <c r="D401"/>
      <c r="E401"/>
      <c r="F401"/>
      <c r="G401"/>
      <c r="H401"/>
      <c r="I401"/>
      <c r="J401"/>
      <c r="L401"/>
      <c r="M401"/>
      <c r="N401"/>
      <c r="O401"/>
      <c r="P401"/>
    </row>
    <row r="402" spans="1:16" x14ac:dyDescent="0.4">
      <c r="A402"/>
      <c r="B402"/>
      <c r="C402"/>
      <c r="D402"/>
      <c r="E402"/>
      <c r="F402"/>
      <c r="G402"/>
      <c r="H402"/>
      <c r="I402"/>
      <c r="J402"/>
      <c r="L402"/>
      <c r="M402"/>
      <c r="N402"/>
      <c r="O402"/>
      <c r="P402"/>
    </row>
    <row r="403" spans="1:16" x14ac:dyDescent="0.4">
      <c r="A403"/>
      <c r="B403"/>
      <c r="C403"/>
      <c r="D403"/>
      <c r="E403"/>
      <c r="F403"/>
      <c r="G403"/>
      <c r="H403"/>
      <c r="I403"/>
      <c r="J403"/>
      <c r="L403"/>
      <c r="M403"/>
      <c r="N403"/>
      <c r="O403"/>
      <c r="P403"/>
    </row>
    <row r="404" spans="1:16" x14ac:dyDescent="0.4">
      <c r="A404"/>
      <c r="B404"/>
      <c r="C404"/>
      <c r="D404"/>
      <c r="E404"/>
      <c r="F404"/>
      <c r="G404"/>
      <c r="H404"/>
      <c r="I404"/>
      <c r="J404"/>
      <c r="L404"/>
      <c r="M404"/>
      <c r="N404"/>
      <c r="O404"/>
      <c r="P404"/>
    </row>
    <row r="405" spans="1:16" x14ac:dyDescent="0.4">
      <c r="A405"/>
      <c r="B405"/>
      <c r="C405"/>
      <c r="D405"/>
      <c r="E405"/>
      <c r="F405"/>
      <c r="G405"/>
      <c r="H405"/>
      <c r="I405"/>
      <c r="J405"/>
      <c r="L405"/>
      <c r="M405"/>
      <c r="N405"/>
      <c r="O405"/>
      <c r="P405"/>
    </row>
    <row r="406" spans="1:16" x14ac:dyDescent="0.4">
      <c r="A406"/>
      <c r="B406"/>
      <c r="C406"/>
      <c r="D406"/>
      <c r="E406"/>
      <c r="F406"/>
      <c r="G406"/>
      <c r="H406"/>
      <c r="I406"/>
      <c r="J406"/>
      <c r="L406"/>
      <c r="M406"/>
      <c r="N406"/>
      <c r="O406"/>
      <c r="P406"/>
    </row>
    <row r="407" spans="1:16" x14ac:dyDescent="0.4">
      <c r="A407"/>
      <c r="B407"/>
      <c r="C407"/>
      <c r="D407"/>
      <c r="E407"/>
      <c r="F407"/>
      <c r="G407"/>
      <c r="H407"/>
      <c r="I407"/>
      <c r="J407"/>
      <c r="L407"/>
      <c r="M407"/>
      <c r="N407"/>
      <c r="O407"/>
      <c r="P407"/>
    </row>
    <row r="408" spans="1:16" x14ac:dyDescent="0.4">
      <c r="A408"/>
      <c r="B408"/>
      <c r="C408"/>
      <c r="D408"/>
      <c r="E408"/>
      <c r="F408"/>
      <c r="G408"/>
      <c r="H408"/>
      <c r="I408"/>
      <c r="J408"/>
      <c r="L408"/>
      <c r="M408"/>
      <c r="N408"/>
      <c r="O408"/>
      <c r="P408"/>
    </row>
    <row r="409" spans="1:16" x14ac:dyDescent="0.4">
      <c r="A409"/>
      <c r="B409"/>
      <c r="C409"/>
      <c r="D409"/>
      <c r="E409"/>
      <c r="F409"/>
      <c r="G409"/>
      <c r="H409"/>
      <c r="I409"/>
      <c r="J409"/>
      <c r="L409"/>
      <c r="M409"/>
      <c r="N409"/>
      <c r="O409"/>
      <c r="P409"/>
    </row>
    <row r="410" spans="1:16" x14ac:dyDescent="0.4">
      <c r="A410"/>
      <c r="B410"/>
      <c r="C410"/>
      <c r="D410"/>
      <c r="E410"/>
      <c r="F410"/>
      <c r="G410"/>
      <c r="H410"/>
      <c r="I410"/>
      <c r="J410"/>
      <c r="L410"/>
      <c r="M410"/>
      <c r="N410"/>
      <c r="O410"/>
      <c r="P410"/>
    </row>
    <row r="411" spans="1:16" x14ac:dyDescent="0.4">
      <c r="A411"/>
      <c r="B411"/>
      <c r="C411"/>
      <c r="D411"/>
      <c r="E411"/>
      <c r="F411"/>
      <c r="G411"/>
      <c r="H411"/>
      <c r="I411"/>
      <c r="J411"/>
      <c r="L411"/>
      <c r="M411"/>
      <c r="N411"/>
      <c r="O411"/>
      <c r="P411"/>
    </row>
    <row r="412" spans="1:16" x14ac:dyDescent="0.4">
      <c r="A412"/>
      <c r="B412"/>
      <c r="C412"/>
      <c r="D412"/>
      <c r="E412"/>
      <c r="F412"/>
      <c r="G412"/>
      <c r="H412"/>
      <c r="I412"/>
      <c r="J412"/>
      <c r="L412"/>
      <c r="M412"/>
      <c r="N412"/>
      <c r="O412"/>
      <c r="P412"/>
    </row>
    <row r="413" spans="1:16" x14ac:dyDescent="0.4">
      <c r="A413"/>
      <c r="B413"/>
      <c r="C413"/>
      <c r="D413"/>
      <c r="E413"/>
      <c r="F413"/>
      <c r="G413"/>
      <c r="H413"/>
      <c r="I413"/>
      <c r="J413"/>
      <c r="L413"/>
      <c r="M413"/>
      <c r="N413"/>
      <c r="O413"/>
      <c r="P413"/>
    </row>
    <row r="414" spans="1:16" x14ac:dyDescent="0.4">
      <c r="A414"/>
      <c r="B414"/>
      <c r="C414"/>
      <c r="D414"/>
      <c r="E414"/>
      <c r="F414"/>
      <c r="G414"/>
      <c r="H414"/>
      <c r="I414"/>
      <c r="J414"/>
      <c r="L414"/>
      <c r="M414"/>
      <c r="N414"/>
      <c r="O414"/>
      <c r="P414"/>
    </row>
    <row r="415" spans="1:16" x14ac:dyDescent="0.4">
      <c r="A415"/>
      <c r="B415"/>
      <c r="C415"/>
      <c r="D415"/>
      <c r="E415"/>
      <c r="F415"/>
      <c r="G415"/>
      <c r="H415"/>
      <c r="I415"/>
      <c r="J415"/>
      <c r="L415"/>
      <c r="M415"/>
      <c r="N415"/>
      <c r="O415"/>
      <c r="P415"/>
    </row>
    <row r="416" spans="1:16" x14ac:dyDescent="0.4">
      <c r="A416"/>
      <c r="B416"/>
      <c r="C416"/>
      <c r="D416"/>
      <c r="E416"/>
      <c r="F416"/>
      <c r="G416"/>
      <c r="H416"/>
      <c r="I416"/>
      <c r="J416"/>
      <c r="L416"/>
      <c r="M416"/>
      <c r="N416"/>
      <c r="O416"/>
      <c r="P416"/>
    </row>
    <row r="417" spans="1:16" x14ac:dyDescent="0.4">
      <c r="A417"/>
      <c r="B417"/>
      <c r="C417"/>
      <c r="D417"/>
      <c r="E417"/>
      <c r="F417"/>
      <c r="G417"/>
      <c r="H417"/>
      <c r="I417"/>
      <c r="J417"/>
      <c r="L417"/>
      <c r="M417"/>
      <c r="N417"/>
      <c r="O417"/>
      <c r="P417"/>
    </row>
    <row r="418" spans="1:16" x14ac:dyDescent="0.4">
      <c r="A418"/>
      <c r="B418"/>
      <c r="C418"/>
      <c r="D418"/>
      <c r="E418"/>
      <c r="F418"/>
      <c r="G418"/>
      <c r="H418"/>
      <c r="I418"/>
      <c r="J418"/>
      <c r="L418"/>
      <c r="M418"/>
      <c r="N418"/>
      <c r="O418"/>
      <c r="P418"/>
    </row>
    <row r="419" spans="1:16" x14ac:dyDescent="0.4">
      <c r="A419"/>
      <c r="B419"/>
      <c r="C419"/>
      <c r="D419"/>
      <c r="E419"/>
      <c r="F419"/>
      <c r="G419"/>
      <c r="H419"/>
      <c r="I419"/>
      <c r="J419"/>
      <c r="L419"/>
      <c r="M419"/>
      <c r="N419"/>
      <c r="O419"/>
      <c r="P419"/>
    </row>
    <row r="420" spans="1:16" x14ac:dyDescent="0.4">
      <c r="A420"/>
      <c r="B420"/>
      <c r="C420"/>
      <c r="D420"/>
      <c r="E420"/>
      <c r="F420"/>
      <c r="G420"/>
      <c r="H420"/>
      <c r="I420"/>
      <c r="J420"/>
      <c r="L420"/>
      <c r="M420"/>
      <c r="N420"/>
      <c r="O420"/>
      <c r="P420"/>
    </row>
    <row r="421" spans="1:16" x14ac:dyDescent="0.4">
      <c r="A421"/>
      <c r="B421"/>
      <c r="C421"/>
      <c r="D421"/>
      <c r="E421"/>
      <c r="F421"/>
      <c r="G421"/>
      <c r="H421"/>
      <c r="I421"/>
      <c r="J421"/>
      <c r="L421"/>
      <c r="M421"/>
      <c r="N421"/>
      <c r="O421"/>
      <c r="P421"/>
    </row>
    <row r="422" spans="1:16" x14ac:dyDescent="0.4">
      <c r="A422"/>
      <c r="B422"/>
      <c r="C422"/>
      <c r="D422"/>
      <c r="E422"/>
      <c r="F422"/>
      <c r="G422"/>
      <c r="H422"/>
      <c r="I422"/>
      <c r="J422"/>
      <c r="L422"/>
      <c r="M422"/>
      <c r="N422"/>
      <c r="O422"/>
      <c r="P422"/>
    </row>
    <row r="423" spans="1:16" x14ac:dyDescent="0.4">
      <c r="A423"/>
      <c r="B423"/>
      <c r="C423"/>
      <c r="D423"/>
      <c r="E423"/>
      <c r="F423"/>
      <c r="G423"/>
      <c r="H423"/>
      <c r="I423"/>
      <c r="J423"/>
      <c r="L423"/>
      <c r="M423"/>
      <c r="N423"/>
      <c r="O423"/>
      <c r="P423"/>
    </row>
    <row r="424" spans="1:16" x14ac:dyDescent="0.4">
      <c r="A424"/>
      <c r="B424"/>
      <c r="C424"/>
      <c r="D424"/>
      <c r="E424"/>
      <c r="F424"/>
      <c r="G424"/>
      <c r="H424"/>
      <c r="I424"/>
      <c r="J424"/>
      <c r="L424"/>
      <c r="M424"/>
      <c r="N424"/>
      <c r="O424"/>
      <c r="P424"/>
    </row>
    <row r="425" spans="1:16" x14ac:dyDescent="0.4">
      <c r="A425"/>
      <c r="B425"/>
      <c r="C425"/>
      <c r="D425"/>
      <c r="E425"/>
      <c r="F425"/>
      <c r="G425"/>
      <c r="H425"/>
      <c r="I425"/>
      <c r="J425"/>
      <c r="L425"/>
      <c r="M425"/>
      <c r="N425"/>
      <c r="O425"/>
      <c r="P425"/>
    </row>
    <row r="426" spans="1:16" x14ac:dyDescent="0.4">
      <c r="A426"/>
      <c r="B426"/>
      <c r="C426"/>
      <c r="D426"/>
      <c r="E426"/>
      <c r="F426"/>
      <c r="G426"/>
      <c r="H426"/>
      <c r="I426"/>
      <c r="J426"/>
      <c r="L426"/>
      <c r="M426"/>
      <c r="N426"/>
      <c r="O426"/>
      <c r="P426"/>
    </row>
    <row r="427" spans="1:16" x14ac:dyDescent="0.4">
      <c r="A427"/>
      <c r="B427"/>
      <c r="C427"/>
      <c r="D427"/>
      <c r="E427"/>
      <c r="F427"/>
      <c r="G427"/>
      <c r="H427"/>
      <c r="I427"/>
      <c r="J427"/>
      <c r="L427"/>
      <c r="M427"/>
      <c r="N427"/>
      <c r="O427"/>
      <c r="P427"/>
    </row>
    <row r="428" spans="1:16" x14ac:dyDescent="0.4">
      <c r="A428"/>
      <c r="B428"/>
      <c r="C428"/>
      <c r="D428"/>
      <c r="E428"/>
      <c r="F428"/>
      <c r="G428"/>
      <c r="H428"/>
      <c r="I428"/>
      <c r="J428"/>
      <c r="L428"/>
      <c r="M428"/>
      <c r="N428"/>
      <c r="O428"/>
      <c r="P428"/>
    </row>
    <row r="429" spans="1:16" x14ac:dyDescent="0.4">
      <c r="A429"/>
      <c r="B429"/>
      <c r="C429"/>
      <c r="D429"/>
      <c r="E429"/>
      <c r="F429"/>
      <c r="G429"/>
      <c r="H429"/>
      <c r="I429"/>
      <c r="J429"/>
      <c r="L429"/>
      <c r="M429"/>
      <c r="N429"/>
      <c r="O429"/>
      <c r="P429"/>
    </row>
    <row r="430" spans="1:16" x14ac:dyDescent="0.4">
      <c r="A430"/>
      <c r="B430"/>
      <c r="C430"/>
      <c r="D430"/>
      <c r="E430"/>
      <c r="F430"/>
      <c r="G430"/>
      <c r="H430"/>
      <c r="I430"/>
      <c r="J430"/>
      <c r="L430"/>
      <c r="M430"/>
      <c r="N430"/>
      <c r="O430"/>
      <c r="P430"/>
    </row>
    <row r="431" spans="1:16" x14ac:dyDescent="0.4">
      <c r="A431"/>
      <c r="B431"/>
      <c r="C431"/>
      <c r="D431"/>
      <c r="E431"/>
      <c r="F431"/>
      <c r="G431"/>
      <c r="H431"/>
      <c r="I431"/>
      <c r="J431"/>
      <c r="L431"/>
      <c r="M431"/>
      <c r="N431"/>
      <c r="O431"/>
      <c r="P431"/>
    </row>
    <row r="432" spans="1:16" x14ac:dyDescent="0.4">
      <c r="A432"/>
      <c r="B432"/>
      <c r="C432"/>
      <c r="D432"/>
      <c r="E432"/>
      <c r="F432"/>
      <c r="G432"/>
      <c r="H432"/>
      <c r="I432"/>
      <c r="J432"/>
      <c r="L432"/>
      <c r="M432"/>
      <c r="N432"/>
      <c r="O432"/>
      <c r="P432"/>
    </row>
    <row r="433" spans="1:16" x14ac:dyDescent="0.4">
      <c r="A433"/>
      <c r="B433"/>
      <c r="C433"/>
      <c r="D433"/>
      <c r="E433"/>
      <c r="F433"/>
      <c r="G433"/>
      <c r="H433"/>
      <c r="I433"/>
      <c r="J433"/>
      <c r="L433"/>
      <c r="M433"/>
      <c r="N433"/>
      <c r="O433"/>
      <c r="P433"/>
    </row>
    <row r="434" spans="1:16" x14ac:dyDescent="0.4">
      <c r="A434"/>
      <c r="B434"/>
      <c r="C434"/>
      <c r="D434"/>
      <c r="E434"/>
      <c r="F434"/>
      <c r="G434"/>
      <c r="H434"/>
      <c r="I434"/>
      <c r="J434"/>
      <c r="L434"/>
      <c r="M434"/>
      <c r="N434"/>
      <c r="O434"/>
      <c r="P434"/>
    </row>
    <row r="435" spans="1:16" x14ac:dyDescent="0.4">
      <c r="A435"/>
      <c r="B435"/>
      <c r="C435"/>
      <c r="D435"/>
      <c r="E435"/>
      <c r="F435"/>
      <c r="G435"/>
      <c r="H435"/>
      <c r="I435"/>
      <c r="J435"/>
      <c r="L435"/>
      <c r="M435"/>
      <c r="N435"/>
      <c r="O435"/>
      <c r="P435"/>
    </row>
    <row r="436" spans="1:16" x14ac:dyDescent="0.4">
      <c r="A436"/>
      <c r="B436"/>
      <c r="C436"/>
      <c r="D436"/>
      <c r="E436"/>
      <c r="F436"/>
      <c r="G436"/>
      <c r="H436"/>
      <c r="I436"/>
      <c r="J436"/>
      <c r="L436"/>
      <c r="M436"/>
      <c r="N436"/>
      <c r="O436"/>
      <c r="P436"/>
    </row>
    <row r="437" spans="1:16" x14ac:dyDescent="0.4">
      <c r="A437"/>
      <c r="B437"/>
      <c r="C437"/>
      <c r="D437"/>
      <c r="E437"/>
      <c r="F437"/>
      <c r="G437"/>
      <c r="H437"/>
      <c r="I437"/>
      <c r="J437"/>
      <c r="L437"/>
      <c r="M437"/>
      <c r="N437"/>
      <c r="O437"/>
      <c r="P437"/>
    </row>
    <row r="438" spans="1:16" x14ac:dyDescent="0.4">
      <c r="A438"/>
      <c r="B438"/>
      <c r="C438"/>
      <c r="D438"/>
      <c r="E438"/>
      <c r="F438"/>
      <c r="G438"/>
      <c r="H438"/>
      <c r="I438"/>
      <c r="J438"/>
      <c r="L438"/>
      <c r="M438"/>
      <c r="N438"/>
      <c r="O438"/>
      <c r="P438"/>
    </row>
    <row r="439" spans="1:16" x14ac:dyDescent="0.4">
      <c r="A439"/>
      <c r="B439"/>
      <c r="C439"/>
      <c r="D439"/>
      <c r="E439"/>
      <c r="F439"/>
      <c r="G439"/>
      <c r="H439"/>
      <c r="I439"/>
      <c r="J439"/>
      <c r="L439"/>
      <c r="M439"/>
      <c r="N439"/>
      <c r="O439"/>
      <c r="P439"/>
    </row>
    <row r="440" spans="1:16" x14ac:dyDescent="0.4">
      <c r="A440"/>
      <c r="B440"/>
      <c r="C440"/>
      <c r="D440"/>
      <c r="E440"/>
      <c r="F440"/>
      <c r="G440"/>
      <c r="H440"/>
      <c r="I440"/>
      <c r="J440"/>
      <c r="L440"/>
      <c r="M440"/>
      <c r="N440"/>
      <c r="O440"/>
      <c r="P440"/>
    </row>
    <row r="441" spans="1:16" x14ac:dyDescent="0.4">
      <c r="A441"/>
      <c r="B441"/>
      <c r="C441"/>
      <c r="D441"/>
      <c r="E441"/>
      <c r="F441"/>
      <c r="G441"/>
      <c r="H441"/>
      <c r="I441"/>
      <c r="J441"/>
      <c r="L441"/>
      <c r="M441"/>
      <c r="N441"/>
      <c r="O441"/>
      <c r="P441"/>
    </row>
    <row r="442" spans="1:16" x14ac:dyDescent="0.4">
      <c r="A442"/>
      <c r="B442"/>
      <c r="C442"/>
      <c r="D442"/>
      <c r="E442"/>
      <c r="F442"/>
      <c r="G442"/>
      <c r="H442"/>
      <c r="I442"/>
      <c r="J442"/>
      <c r="L442"/>
      <c r="M442"/>
      <c r="N442"/>
      <c r="O442"/>
      <c r="P442"/>
    </row>
    <row r="443" spans="1:16" x14ac:dyDescent="0.4">
      <c r="A443"/>
      <c r="B443"/>
      <c r="C443"/>
      <c r="D443"/>
      <c r="E443"/>
      <c r="F443"/>
      <c r="G443"/>
      <c r="H443"/>
      <c r="I443"/>
      <c r="J443"/>
      <c r="L443"/>
      <c r="M443"/>
      <c r="N443"/>
      <c r="O443"/>
      <c r="P443"/>
    </row>
    <row r="444" spans="1:16" x14ac:dyDescent="0.4">
      <c r="A444"/>
      <c r="B444"/>
      <c r="C444"/>
      <c r="D444"/>
      <c r="E444"/>
      <c r="F444"/>
      <c r="G444"/>
      <c r="H444"/>
      <c r="I444"/>
      <c r="J444"/>
      <c r="L444"/>
      <c r="M444"/>
      <c r="N444"/>
      <c r="O444"/>
      <c r="P444"/>
    </row>
    <row r="445" spans="1:16" x14ac:dyDescent="0.4">
      <c r="A445"/>
      <c r="B445"/>
      <c r="C445"/>
      <c r="D445"/>
      <c r="E445"/>
      <c r="F445"/>
      <c r="G445"/>
      <c r="H445"/>
      <c r="I445"/>
      <c r="J445"/>
      <c r="L445"/>
      <c r="M445"/>
      <c r="N445"/>
      <c r="O445"/>
      <c r="P445"/>
    </row>
    <row r="446" spans="1:16" x14ac:dyDescent="0.4">
      <c r="A446"/>
      <c r="B446"/>
      <c r="C446"/>
      <c r="D446"/>
      <c r="E446"/>
      <c r="F446"/>
      <c r="G446"/>
      <c r="H446"/>
      <c r="I446"/>
      <c r="J446"/>
      <c r="L446"/>
      <c r="M446"/>
      <c r="N446"/>
      <c r="O446"/>
      <c r="P446"/>
    </row>
    <row r="447" spans="1:16" x14ac:dyDescent="0.4">
      <c r="A447"/>
      <c r="B447"/>
      <c r="C447"/>
      <c r="D447"/>
      <c r="E447"/>
      <c r="F447"/>
      <c r="G447"/>
      <c r="H447"/>
      <c r="I447"/>
      <c r="J447"/>
      <c r="L447"/>
      <c r="M447"/>
      <c r="N447"/>
      <c r="O447"/>
      <c r="P447"/>
    </row>
    <row r="448" spans="1:16" x14ac:dyDescent="0.4">
      <c r="A448"/>
      <c r="B448"/>
      <c r="C448"/>
      <c r="D448"/>
      <c r="E448"/>
      <c r="F448"/>
      <c r="G448"/>
      <c r="H448"/>
      <c r="I448"/>
      <c r="J448"/>
      <c r="L448"/>
      <c r="M448"/>
      <c r="N448"/>
      <c r="O448"/>
      <c r="P448"/>
    </row>
    <row r="449" spans="1:16" x14ac:dyDescent="0.4">
      <c r="A449"/>
      <c r="B449"/>
      <c r="C449"/>
      <c r="D449"/>
      <c r="E449"/>
      <c r="F449"/>
      <c r="G449"/>
      <c r="H449"/>
      <c r="I449"/>
      <c r="J449"/>
      <c r="L449"/>
      <c r="M449"/>
      <c r="N449"/>
      <c r="O449"/>
      <c r="P449"/>
    </row>
    <row r="450" spans="1:16" x14ac:dyDescent="0.4">
      <c r="A450"/>
      <c r="B450"/>
      <c r="C450"/>
      <c r="D450"/>
      <c r="E450"/>
      <c r="F450"/>
      <c r="G450"/>
      <c r="H450"/>
      <c r="I450"/>
      <c r="J450"/>
      <c r="L450"/>
      <c r="M450"/>
      <c r="N450"/>
      <c r="O450"/>
      <c r="P450"/>
    </row>
    <row r="451" spans="1:16" x14ac:dyDescent="0.4">
      <c r="A451"/>
      <c r="B451"/>
      <c r="C451"/>
      <c r="D451"/>
      <c r="E451"/>
      <c r="F451"/>
      <c r="G451"/>
      <c r="H451"/>
      <c r="I451"/>
      <c r="J451"/>
      <c r="L451"/>
      <c r="M451"/>
      <c r="N451"/>
      <c r="O451"/>
      <c r="P451"/>
    </row>
    <row r="452" spans="1:16" x14ac:dyDescent="0.4">
      <c r="A452"/>
      <c r="B452"/>
      <c r="C452"/>
      <c r="D452"/>
      <c r="E452"/>
      <c r="F452"/>
      <c r="G452"/>
      <c r="H452"/>
      <c r="I452"/>
      <c r="J452"/>
      <c r="L452"/>
      <c r="M452"/>
      <c r="N452"/>
      <c r="O452"/>
      <c r="P452"/>
    </row>
    <row r="453" spans="1:16" x14ac:dyDescent="0.4">
      <c r="A453"/>
      <c r="B453"/>
      <c r="C453"/>
      <c r="D453"/>
      <c r="E453"/>
      <c r="F453"/>
      <c r="G453"/>
      <c r="H453"/>
      <c r="I453"/>
      <c r="J453"/>
      <c r="L453"/>
      <c r="M453"/>
      <c r="N453"/>
      <c r="O453"/>
      <c r="P453"/>
    </row>
    <row r="454" spans="1:16" x14ac:dyDescent="0.4">
      <c r="A454"/>
      <c r="B454"/>
      <c r="C454"/>
      <c r="D454"/>
      <c r="E454"/>
      <c r="F454"/>
      <c r="G454"/>
      <c r="H454"/>
      <c r="I454"/>
      <c r="J454"/>
      <c r="L454"/>
      <c r="M454"/>
      <c r="N454"/>
      <c r="O454"/>
      <c r="P454"/>
    </row>
    <row r="455" spans="1:16" x14ac:dyDescent="0.4">
      <c r="A455"/>
      <c r="B455"/>
      <c r="C455"/>
      <c r="D455"/>
      <c r="E455"/>
      <c r="F455"/>
      <c r="G455"/>
      <c r="H455"/>
      <c r="I455"/>
      <c r="J455"/>
      <c r="L455"/>
      <c r="M455"/>
      <c r="N455"/>
      <c r="O455"/>
      <c r="P455"/>
    </row>
    <row r="456" spans="1:16" x14ac:dyDescent="0.4">
      <c r="A456"/>
      <c r="B456"/>
      <c r="C456"/>
      <c r="D456"/>
      <c r="E456"/>
      <c r="F456"/>
      <c r="G456"/>
      <c r="H456"/>
      <c r="I456"/>
      <c r="J456"/>
      <c r="L456"/>
      <c r="M456"/>
      <c r="N456"/>
      <c r="O456"/>
      <c r="P456"/>
    </row>
    <row r="457" spans="1:16" x14ac:dyDescent="0.4">
      <c r="A457"/>
      <c r="B457"/>
      <c r="C457"/>
      <c r="D457"/>
      <c r="E457"/>
      <c r="F457"/>
      <c r="G457"/>
      <c r="H457"/>
      <c r="I457"/>
      <c r="J457"/>
      <c r="L457"/>
      <c r="M457"/>
      <c r="N457"/>
      <c r="O457"/>
      <c r="P457"/>
    </row>
    <row r="458" spans="1:16" x14ac:dyDescent="0.4">
      <c r="A458"/>
      <c r="B458"/>
      <c r="C458"/>
      <c r="D458"/>
      <c r="E458"/>
      <c r="F458"/>
      <c r="G458"/>
      <c r="H458"/>
      <c r="I458"/>
      <c r="J458"/>
      <c r="L458"/>
      <c r="M458"/>
      <c r="N458"/>
      <c r="O458"/>
      <c r="P458"/>
    </row>
    <row r="459" spans="1:16" x14ac:dyDescent="0.4">
      <c r="A459"/>
      <c r="B459"/>
      <c r="C459"/>
      <c r="D459"/>
      <c r="E459"/>
      <c r="F459"/>
      <c r="G459"/>
      <c r="H459"/>
      <c r="I459"/>
      <c r="J459"/>
      <c r="L459"/>
      <c r="M459"/>
      <c r="N459"/>
      <c r="O459"/>
      <c r="P459"/>
    </row>
    <row r="460" spans="1:16" x14ac:dyDescent="0.4">
      <c r="A460"/>
      <c r="B460"/>
      <c r="C460"/>
      <c r="D460"/>
      <c r="E460"/>
      <c r="F460"/>
      <c r="G460"/>
      <c r="H460"/>
      <c r="I460"/>
      <c r="J460"/>
      <c r="L460"/>
      <c r="M460"/>
      <c r="N460"/>
      <c r="O460"/>
      <c r="P460"/>
    </row>
    <row r="461" spans="1:16" x14ac:dyDescent="0.4">
      <c r="A461"/>
      <c r="B461"/>
      <c r="C461"/>
      <c r="D461"/>
      <c r="E461"/>
      <c r="F461"/>
      <c r="G461"/>
      <c r="H461"/>
      <c r="I461"/>
      <c r="J461"/>
      <c r="L461"/>
      <c r="M461"/>
      <c r="N461"/>
      <c r="O461"/>
      <c r="P461"/>
    </row>
    <row r="462" spans="1:16" x14ac:dyDescent="0.4">
      <c r="A462"/>
      <c r="B462"/>
      <c r="C462"/>
      <c r="D462"/>
      <c r="E462"/>
      <c r="F462"/>
      <c r="G462"/>
      <c r="H462"/>
      <c r="I462"/>
      <c r="J462"/>
      <c r="L462"/>
      <c r="M462"/>
      <c r="N462"/>
      <c r="O462"/>
      <c r="P462"/>
    </row>
    <row r="463" spans="1:16" x14ac:dyDescent="0.4">
      <c r="A463"/>
      <c r="B463"/>
      <c r="C463"/>
      <c r="D463"/>
      <c r="E463"/>
      <c r="F463"/>
      <c r="G463"/>
      <c r="H463"/>
      <c r="I463"/>
      <c r="J463"/>
      <c r="L463"/>
      <c r="M463"/>
      <c r="N463"/>
      <c r="O463"/>
      <c r="P463"/>
    </row>
    <row r="464" spans="1:16" x14ac:dyDescent="0.4">
      <c r="A464"/>
      <c r="B464"/>
      <c r="C464"/>
      <c r="D464"/>
      <c r="E464"/>
      <c r="F464"/>
      <c r="G464"/>
      <c r="H464"/>
      <c r="I464"/>
      <c r="J464"/>
      <c r="L464"/>
      <c r="M464"/>
      <c r="N464"/>
      <c r="O464"/>
      <c r="P464"/>
    </row>
    <row r="465" spans="1:16" x14ac:dyDescent="0.4">
      <c r="A465"/>
      <c r="B465"/>
      <c r="C465"/>
      <c r="D465"/>
      <c r="E465"/>
      <c r="F465"/>
      <c r="G465"/>
      <c r="H465"/>
      <c r="I465"/>
      <c r="J465"/>
      <c r="L465"/>
      <c r="M465"/>
      <c r="N465"/>
      <c r="O465"/>
      <c r="P465"/>
    </row>
    <row r="466" spans="1:16" x14ac:dyDescent="0.4">
      <c r="A466"/>
      <c r="B466"/>
      <c r="C466"/>
      <c r="D466"/>
      <c r="E466"/>
      <c r="F466"/>
      <c r="G466"/>
      <c r="H466"/>
      <c r="I466"/>
      <c r="J466"/>
      <c r="L466"/>
      <c r="M466"/>
      <c r="N466"/>
      <c r="O466"/>
      <c r="P466"/>
    </row>
    <row r="467" spans="1:16" x14ac:dyDescent="0.4">
      <c r="A467"/>
      <c r="B467"/>
      <c r="C467"/>
      <c r="D467"/>
      <c r="E467"/>
      <c r="F467"/>
      <c r="G467"/>
      <c r="H467"/>
      <c r="I467"/>
      <c r="J467"/>
      <c r="L467"/>
      <c r="M467"/>
      <c r="N467"/>
      <c r="O467"/>
      <c r="P467"/>
    </row>
    <row r="468" spans="1:16" x14ac:dyDescent="0.4">
      <c r="A468"/>
      <c r="B468"/>
      <c r="C468"/>
      <c r="D468"/>
      <c r="E468"/>
      <c r="F468"/>
      <c r="G468"/>
      <c r="H468"/>
      <c r="I468"/>
      <c r="J468"/>
      <c r="L468"/>
      <c r="M468"/>
      <c r="N468"/>
      <c r="O468"/>
      <c r="P468"/>
    </row>
    <row r="469" spans="1:16" x14ac:dyDescent="0.4">
      <c r="A469"/>
      <c r="B469"/>
      <c r="C469"/>
      <c r="D469"/>
      <c r="E469"/>
      <c r="F469"/>
      <c r="G469"/>
      <c r="H469"/>
      <c r="I469"/>
      <c r="J469"/>
      <c r="L469"/>
      <c r="M469"/>
      <c r="N469"/>
      <c r="O469"/>
      <c r="P469"/>
    </row>
    <row r="470" spans="1:16" x14ac:dyDescent="0.4">
      <c r="A470"/>
      <c r="B470"/>
      <c r="C470"/>
      <c r="D470"/>
      <c r="E470"/>
      <c r="F470"/>
      <c r="G470"/>
      <c r="H470"/>
      <c r="I470"/>
      <c r="J470"/>
      <c r="L470"/>
      <c r="M470"/>
      <c r="N470"/>
      <c r="O470"/>
      <c r="P470"/>
    </row>
    <row r="471" spans="1:16" x14ac:dyDescent="0.4">
      <c r="A471"/>
      <c r="B471"/>
      <c r="C471"/>
      <c r="D471"/>
      <c r="E471"/>
      <c r="F471"/>
      <c r="G471"/>
      <c r="H471"/>
      <c r="I471"/>
      <c r="J471"/>
      <c r="L471"/>
      <c r="M471"/>
      <c r="N471"/>
      <c r="O471"/>
      <c r="P471"/>
    </row>
    <row r="472" spans="1:16" x14ac:dyDescent="0.4">
      <c r="A472"/>
      <c r="B472"/>
      <c r="C472"/>
      <c r="D472"/>
      <c r="E472"/>
      <c r="F472"/>
      <c r="G472"/>
      <c r="H472"/>
      <c r="I472"/>
      <c r="J472"/>
      <c r="L472"/>
      <c r="M472"/>
      <c r="N472"/>
      <c r="O472"/>
      <c r="P472"/>
    </row>
    <row r="473" spans="1:16" x14ac:dyDescent="0.4">
      <c r="A473"/>
      <c r="B473"/>
      <c r="C473"/>
      <c r="D473"/>
      <c r="E473"/>
      <c r="F473"/>
      <c r="G473"/>
      <c r="H473"/>
      <c r="I473"/>
      <c r="J473"/>
      <c r="L473"/>
      <c r="M473"/>
      <c r="N473"/>
      <c r="O473"/>
      <c r="P473"/>
    </row>
    <row r="474" spans="1:16" x14ac:dyDescent="0.4">
      <c r="A474"/>
      <c r="B474"/>
      <c r="C474"/>
      <c r="D474"/>
      <c r="E474"/>
      <c r="F474"/>
      <c r="G474"/>
      <c r="H474"/>
      <c r="I474"/>
      <c r="J474"/>
      <c r="L474"/>
      <c r="M474"/>
      <c r="N474"/>
      <c r="O474"/>
      <c r="P474"/>
    </row>
    <row r="475" spans="1:16" x14ac:dyDescent="0.4">
      <c r="A475"/>
      <c r="B475"/>
      <c r="C475"/>
      <c r="D475"/>
      <c r="E475"/>
      <c r="F475"/>
      <c r="G475"/>
      <c r="H475"/>
      <c r="I475"/>
      <c r="J475"/>
      <c r="L475"/>
      <c r="M475"/>
      <c r="N475"/>
      <c r="O475"/>
      <c r="P475"/>
    </row>
    <row r="476" spans="1:16" x14ac:dyDescent="0.4">
      <c r="A476"/>
      <c r="B476"/>
      <c r="C476"/>
      <c r="D476"/>
      <c r="E476"/>
      <c r="F476"/>
      <c r="G476"/>
      <c r="H476"/>
      <c r="I476"/>
      <c r="J476"/>
      <c r="L476"/>
      <c r="M476"/>
      <c r="N476"/>
      <c r="O476"/>
      <c r="P476"/>
    </row>
    <row r="477" spans="1:16" x14ac:dyDescent="0.4">
      <c r="A477"/>
      <c r="B477"/>
      <c r="C477"/>
      <c r="D477"/>
      <c r="E477"/>
      <c r="F477"/>
      <c r="G477"/>
      <c r="H477"/>
      <c r="I477"/>
      <c r="J477"/>
      <c r="L477"/>
      <c r="M477"/>
      <c r="N477"/>
      <c r="O477"/>
      <c r="P477"/>
    </row>
    <row r="478" spans="1:16" x14ac:dyDescent="0.4">
      <c r="A478"/>
      <c r="B478"/>
      <c r="C478"/>
      <c r="D478"/>
      <c r="E478"/>
      <c r="F478"/>
      <c r="G478"/>
      <c r="H478"/>
      <c r="I478"/>
      <c r="J478"/>
      <c r="L478"/>
      <c r="M478"/>
      <c r="N478"/>
      <c r="O478"/>
      <c r="P478"/>
    </row>
    <row r="479" spans="1:16" x14ac:dyDescent="0.4">
      <c r="A479"/>
      <c r="B479"/>
      <c r="C479"/>
      <c r="D479"/>
      <c r="E479"/>
      <c r="F479"/>
      <c r="G479"/>
      <c r="H479"/>
      <c r="I479"/>
      <c r="J479"/>
      <c r="L479"/>
      <c r="M479"/>
      <c r="N479"/>
      <c r="O479"/>
      <c r="P479"/>
    </row>
    <row r="480" spans="1:16" x14ac:dyDescent="0.4">
      <c r="A480"/>
      <c r="B480"/>
      <c r="C480"/>
      <c r="D480"/>
      <c r="E480"/>
      <c r="F480"/>
      <c r="G480"/>
      <c r="H480"/>
      <c r="I480"/>
      <c r="J480"/>
      <c r="L480"/>
      <c r="M480"/>
      <c r="N480"/>
      <c r="O480"/>
      <c r="P480"/>
    </row>
    <row r="481" spans="1:16" x14ac:dyDescent="0.4">
      <c r="A481"/>
      <c r="B481"/>
      <c r="C481"/>
      <c r="D481"/>
      <c r="E481"/>
      <c r="F481"/>
      <c r="G481"/>
      <c r="H481"/>
      <c r="I481"/>
      <c r="J481"/>
      <c r="L481"/>
      <c r="M481"/>
      <c r="N481"/>
      <c r="O481"/>
      <c r="P481"/>
    </row>
    <row r="482" spans="1:16" x14ac:dyDescent="0.4">
      <c r="A482"/>
      <c r="B482"/>
      <c r="C482"/>
      <c r="D482"/>
      <c r="E482"/>
      <c r="F482"/>
      <c r="G482"/>
      <c r="H482"/>
      <c r="I482"/>
      <c r="J482"/>
      <c r="L482"/>
      <c r="M482"/>
      <c r="N482"/>
      <c r="O482"/>
      <c r="P482"/>
    </row>
    <row r="483" spans="1:16" x14ac:dyDescent="0.4">
      <c r="A483"/>
      <c r="B483"/>
      <c r="C483"/>
      <c r="D483"/>
      <c r="E483"/>
      <c r="F483"/>
      <c r="G483"/>
      <c r="H483"/>
      <c r="I483"/>
      <c r="J483"/>
      <c r="L483"/>
      <c r="M483"/>
      <c r="N483"/>
      <c r="O483"/>
      <c r="P483"/>
    </row>
    <row r="484" spans="1:16" x14ac:dyDescent="0.4">
      <c r="A484"/>
      <c r="B484"/>
      <c r="C484"/>
      <c r="D484"/>
      <c r="E484"/>
      <c r="F484"/>
      <c r="G484"/>
      <c r="H484"/>
      <c r="I484"/>
      <c r="J484"/>
      <c r="L484"/>
      <c r="M484"/>
      <c r="N484"/>
      <c r="O484"/>
      <c r="P484"/>
    </row>
    <row r="485" spans="1:16" x14ac:dyDescent="0.4">
      <c r="A485"/>
      <c r="B485"/>
      <c r="C485"/>
      <c r="D485"/>
      <c r="E485"/>
      <c r="F485"/>
      <c r="G485"/>
      <c r="H485"/>
      <c r="I485"/>
      <c r="J485"/>
      <c r="L485"/>
      <c r="M485"/>
      <c r="N485"/>
      <c r="O485"/>
      <c r="P485"/>
    </row>
    <row r="486" spans="1:16" x14ac:dyDescent="0.4">
      <c r="A486"/>
      <c r="B486"/>
      <c r="C486"/>
      <c r="D486"/>
      <c r="E486"/>
      <c r="F486"/>
      <c r="G486"/>
      <c r="H486"/>
      <c r="I486"/>
      <c r="J486"/>
      <c r="L486"/>
      <c r="M486"/>
      <c r="N486"/>
      <c r="O486"/>
      <c r="P486"/>
    </row>
    <row r="487" spans="1:16" x14ac:dyDescent="0.4">
      <c r="A487"/>
      <c r="B487"/>
      <c r="C487"/>
      <c r="D487"/>
      <c r="E487"/>
      <c r="F487"/>
      <c r="G487"/>
      <c r="H487"/>
      <c r="I487"/>
      <c r="J487"/>
      <c r="L487"/>
      <c r="M487"/>
      <c r="N487"/>
      <c r="O487"/>
      <c r="P487"/>
    </row>
    <row r="488" spans="1:16" x14ac:dyDescent="0.4">
      <c r="A488"/>
      <c r="B488"/>
      <c r="C488"/>
      <c r="D488"/>
      <c r="E488"/>
      <c r="F488"/>
      <c r="G488"/>
      <c r="H488"/>
      <c r="I488"/>
      <c r="J488"/>
      <c r="L488"/>
      <c r="M488"/>
      <c r="N488"/>
      <c r="O488"/>
      <c r="P488"/>
    </row>
    <row r="489" spans="1:16" x14ac:dyDescent="0.4">
      <c r="A489"/>
      <c r="B489"/>
      <c r="C489"/>
      <c r="D489"/>
      <c r="E489"/>
      <c r="F489"/>
      <c r="G489"/>
      <c r="H489"/>
      <c r="I489"/>
      <c r="J489"/>
      <c r="L489"/>
      <c r="M489"/>
      <c r="N489"/>
      <c r="O489"/>
      <c r="P489"/>
    </row>
    <row r="490" spans="1:16" x14ac:dyDescent="0.4">
      <c r="A490"/>
      <c r="B490"/>
      <c r="C490"/>
      <c r="D490"/>
      <c r="E490"/>
      <c r="F490"/>
      <c r="G490"/>
      <c r="H490"/>
      <c r="I490"/>
      <c r="J490"/>
      <c r="L490"/>
      <c r="M490"/>
      <c r="N490"/>
      <c r="O490"/>
      <c r="P490"/>
    </row>
    <row r="491" spans="1:16" x14ac:dyDescent="0.4">
      <c r="A491"/>
      <c r="B491"/>
      <c r="C491"/>
      <c r="D491"/>
      <c r="E491"/>
      <c r="F491"/>
      <c r="G491"/>
      <c r="H491"/>
      <c r="I491"/>
      <c r="J491"/>
      <c r="L491"/>
      <c r="M491"/>
      <c r="N491"/>
      <c r="O491"/>
      <c r="P491"/>
    </row>
    <row r="492" spans="1:16" x14ac:dyDescent="0.4">
      <c r="A492"/>
      <c r="B492"/>
      <c r="C492"/>
      <c r="D492"/>
      <c r="E492"/>
      <c r="F492"/>
      <c r="G492"/>
      <c r="H492"/>
      <c r="I492"/>
      <c r="J492"/>
      <c r="L492"/>
      <c r="M492"/>
      <c r="N492"/>
      <c r="O492"/>
      <c r="P492"/>
    </row>
    <row r="493" spans="1:16" x14ac:dyDescent="0.4">
      <c r="A493"/>
      <c r="B493"/>
      <c r="C493"/>
      <c r="D493"/>
      <c r="E493"/>
      <c r="F493"/>
      <c r="G493"/>
      <c r="H493"/>
      <c r="I493"/>
      <c r="J493"/>
      <c r="L493"/>
      <c r="M493"/>
      <c r="N493"/>
      <c r="O493"/>
      <c r="P493"/>
    </row>
    <row r="494" spans="1:16" x14ac:dyDescent="0.4">
      <c r="A494"/>
      <c r="B494"/>
      <c r="C494"/>
      <c r="D494"/>
      <c r="E494"/>
      <c r="F494"/>
      <c r="G494"/>
      <c r="H494"/>
      <c r="I494"/>
      <c r="J494"/>
      <c r="L494"/>
      <c r="M494"/>
      <c r="N494"/>
      <c r="O494"/>
      <c r="P494"/>
    </row>
    <row r="495" spans="1:16" x14ac:dyDescent="0.4">
      <c r="A495"/>
      <c r="B495"/>
      <c r="C495"/>
      <c r="D495"/>
      <c r="E495"/>
      <c r="F495"/>
      <c r="G495"/>
      <c r="H495"/>
      <c r="I495"/>
      <c r="J495"/>
      <c r="L495"/>
      <c r="M495"/>
      <c r="N495"/>
      <c r="O495"/>
      <c r="P495"/>
    </row>
    <row r="496" spans="1:16" x14ac:dyDescent="0.4">
      <c r="A496"/>
      <c r="B496"/>
      <c r="C496"/>
      <c r="D496"/>
      <c r="E496"/>
      <c r="F496"/>
      <c r="G496"/>
      <c r="H496"/>
      <c r="I496"/>
      <c r="J496"/>
      <c r="L496"/>
      <c r="M496"/>
      <c r="N496"/>
      <c r="O496"/>
      <c r="P496"/>
    </row>
    <row r="497" spans="1:16" x14ac:dyDescent="0.4">
      <c r="A497"/>
      <c r="B497"/>
      <c r="C497"/>
      <c r="D497"/>
      <c r="E497"/>
      <c r="F497"/>
      <c r="G497"/>
      <c r="H497"/>
      <c r="I497"/>
      <c r="J497"/>
      <c r="L497"/>
      <c r="M497"/>
      <c r="N497"/>
      <c r="O497"/>
      <c r="P497"/>
    </row>
    <row r="498" spans="1:16" x14ac:dyDescent="0.4">
      <c r="A498"/>
      <c r="B498"/>
      <c r="C498"/>
      <c r="D498"/>
      <c r="E498"/>
      <c r="F498"/>
      <c r="G498"/>
      <c r="H498"/>
      <c r="I498"/>
      <c r="J498"/>
      <c r="L498"/>
      <c r="M498"/>
      <c r="N498"/>
      <c r="O498"/>
      <c r="P498"/>
    </row>
    <row r="499" spans="1:16" x14ac:dyDescent="0.4">
      <c r="A499"/>
      <c r="B499"/>
      <c r="C499"/>
      <c r="D499"/>
      <c r="E499"/>
      <c r="F499"/>
      <c r="G499"/>
      <c r="H499"/>
      <c r="I499"/>
      <c r="J499"/>
      <c r="L499"/>
      <c r="M499"/>
      <c r="N499"/>
      <c r="O499"/>
      <c r="P499"/>
    </row>
    <row r="500" spans="1:16" x14ac:dyDescent="0.4">
      <c r="A500"/>
      <c r="B500"/>
      <c r="C500"/>
      <c r="D500"/>
      <c r="E500"/>
      <c r="F500"/>
      <c r="G500"/>
      <c r="H500"/>
      <c r="I500"/>
      <c r="J500"/>
      <c r="L500"/>
      <c r="M500"/>
      <c r="N500"/>
      <c r="O500"/>
      <c r="P500"/>
    </row>
    <row r="501" spans="1:16" x14ac:dyDescent="0.4">
      <c r="A501"/>
      <c r="B501"/>
      <c r="C501"/>
      <c r="D501"/>
      <c r="E501"/>
      <c r="F501"/>
      <c r="G501"/>
      <c r="H501"/>
      <c r="I501"/>
      <c r="J501"/>
      <c r="L501"/>
      <c r="M501"/>
      <c r="N501"/>
      <c r="O501"/>
      <c r="P501"/>
    </row>
    <row r="502" spans="1:16" x14ac:dyDescent="0.4">
      <c r="A502"/>
      <c r="B502"/>
      <c r="C502"/>
      <c r="D502"/>
      <c r="E502"/>
      <c r="F502"/>
      <c r="G502"/>
      <c r="H502"/>
      <c r="I502"/>
      <c r="J502"/>
      <c r="L502"/>
      <c r="M502"/>
      <c r="N502"/>
      <c r="O502"/>
      <c r="P502"/>
    </row>
    <row r="503" spans="1:16" x14ac:dyDescent="0.4">
      <c r="A503"/>
      <c r="B503"/>
      <c r="C503"/>
      <c r="D503"/>
      <c r="E503"/>
      <c r="F503"/>
      <c r="G503"/>
      <c r="H503"/>
      <c r="I503"/>
      <c r="J503"/>
      <c r="L503"/>
      <c r="M503"/>
      <c r="N503"/>
      <c r="O503"/>
      <c r="P503"/>
    </row>
    <row r="504" spans="1:16" x14ac:dyDescent="0.4">
      <c r="A504"/>
      <c r="B504"/>
      <c r="C504"/>
      <c r="D504"/>
      <c r="E504"/>
      <c r="F504"/>
      <c r="G504"/>
      <c r="H504"/>
      <c r="I504"/>
      <c r="J504"/>
      <c r="L504"/>
      <c r="M504"/>
      <c r="N504"/>
      <c r="O504"/>
      <c r="P504"/>
    </row>
    <row r="505" spans="1:16" x14ac:dyDescent="0.4">
      <c r="A505"/>
      <c r="B505"/>
      <c r="C505"/>
      <c r="D505"/>
      <c r="E505"/>
      <c r="F505"/>
      <c r="G505"/>
      <c r="H505"/>
      <c r="I505"/>
      <c r="J505"/>
      <c r="L505"/>
      <c r="M505"/>
      <c r="N505"/>
      <c r="O505"/>
      <c r="P505"/>
    </row>
    <row r="506" spans="1:16" x14ac:dyDescent="0.4">
      <c r="A506"/>
      <c r="B506"/>
      <c r="C506"/>
      <c r="D506"/>
      <c r="E506"/>
      <c r="F506"/>
      <c r="G506"/>
      <c r="H506"/>
      <c r="I506"/>
      <c r="J506"/>
      <c r="L506"/>
      <c r="M506"/>
      <c r="N506"/>
      <c r="O506"/>
      <c r="P506"/>
    </row>
    <row r="507" spans="1:16" x14ac:dyDescent="0.4">
      <c r="A507"/>
      <c r="B507"/>
      <c r="C507"/>
      <c r="D507"/>
      <c r="E507"/>
      <c r="F507"/>
      <c r="G507"/>
      <c r="H507"/>
      <c r="I507"/>
      <c r="J507"/>
      <c r="L507"/>
      <c r="M507"/>
      <c r="N507"/>
      <c r="O507"/>
      <c r="P507"/>
    </row>
    <row r="508" spans="1:16" x14ac:dyDescent="0.4">
      <c r="A508"/>
      <c r="B508"/>
      <c r="C508"/>
      <c r="D508"/>
      <c r="E508"/>
      <c r="F508"/>
      <c r="G508"/>
      <c r="H508"/>
      <c r="I508"/>
      <c r="J508"/>
      <c r="L508"/>
      <c r="M508"/>
      <c r="N508"/>
      <c r="O508"/>
      <c r="P508"/>
    </row>
    <row r="509" spans="1:16" x14ac:dyDescent="0.4">
      <c r="A509"/>
      <c r="B509"/>
      <c r="C509"/>
      <c r="D509"/>
      <c r="E509"/>
      <c r="F509"/>
      <c r="G509"/>
      <c r="H509"/>
      <c r="I509"/>
      <c r="J509"/>
      <c r="L509"/>
      <c r="M509"/>
      <c r="N509"/>
      <c r="O509"/>
      <c r="P509"/>
    </row>
    <row r="510" spans="1:16" x14ac:dyDescent="0.4">
      <c r="A510"/>
      <c r="B510"/>
      <c r="C510"/>
      <c r="D510"/>
      <c r="E510"/>
      <c r="F510"/>
      <c r="G510"/>
      <c r="H510"/>
      <c r="I510"/>
      <c r="J510"/>
      <c r="L510"/>
      <c r="M510"/>
      <c r="N510"/>
      <c r="O510"/>
      <c r="P510"/>
    </row>
    <row r="511" spans="1:16" x14ac:dyDescent="0.4">
      <c r="A511"/>
      <c r="B511"/>
      <c r="C511"/>
      <c r="D511"/>
      <c r="E511"/>
      <c r="F511"/>
      <c r="G511"/>
      <c r="H511"/>
      <c r="I511"/>
      <c r="J511"/>
      <c r="L511"/>
      <c r="M511"/>
      <c r="N511"/>
      <c r="O511"/>
      <c r="P511"/>
    </row>
    <row r="512" spans="1:16" x14ac:dyDescent="0.4">
      <c r="A512"/>
      <c r="B512"/>
      <c r="C512"/>
      <c r="D512"/>
      <c r="E512"/>
      <c r="F512"/>
      <c r="G512"/>
      <c r="H512"/>
      <c r="I512"/>
      <c r="J512"/>
      <c r="L512"/>
      <c r="M512"/>
      <c r="N512"/>
      <c r="O512"/>
      <c r="P512"/>
    </row>
    <row r="513" spans="1:16" x14ac:dyDescent="0.4">
      <c r="A513"/>
      <c r="B513"/>
      <c r="C513"/>
      <c r="D513"/>
      <c r="E513"/>
      <c r="F513"/>
      <c r="G513"/>
      <c r="H513"/>
      <c r="I513"/>
      <c r="J513"/>
      <c r="L513"/>
      <c r="M513"/>
      <c r="N513"/>
      <c r="O513"/>
      <c r="P513"/>
    </row>
    <row r="514" spans="1:16" x14ac:dyDescent="0.4">
      <c r="A514"/>
      <c r="B514"/>
      <c r="C514"/>
      <c r="D514"/>
      <c r="E514"/>
      <c r="F514"/>
      <c r="G514"/>
      <c r="H514"/>
      <c r="I514"/>
      <c r="J514"/>
      <c r="L514"/>
      <c r="M514"/>
      <c r="N514"/>
      <c r="O514"/>
      <c r="P514"/>
    </row>
    <row r="515" spans="1:16" x14ac:dyDescent="0.4">
      <c r="A515"/>
      <c r="B515"/>
      <c r="C515"/>
      <c r="D515"/>
      <c r="E515"/>
      <c r="F515"/>
      <c r="G515"/>
      <c r="H515"/>
      <c r="I515"/>
      <c r="J515"/>
      <c r="L515"/>
      <c r="M515"/>
      <c r="N515"/>
      <c r="O515"/>
      <c r="P515"/>
    </row>
    <row r="516" spans="1:16" x14ac:dyDescent="0.4">
      <c r="A516"/>
      <c r="B516"/>
      <c r="C516"/>
      <c r="D516"/>
      <c r="E516"/>
      <c r="F516"/>
      <c r="G516"/>
      <c r="H516"/>
      <c r="I516"/>
      <c r="J516"/>
      <c r="L516"/>
      <c r="M516"/>
      <c r="N516"/>
      <c r="O516"/>
      <c r="P516"/>
    </row>
    <row r="517" spans="1:16" x14ac:dyDescent="0.4">
      <c r="A517"/>
      <c r="B517"/>
      <c r="C517"/>
      <c r="D517"/>
      <c r="E517"/>
      <c r="F517"/>
      <c r="G517"/>
      <c r="H517"/>
      <c r="I517"/>
      <c r="J517"/>
      <c r="L517"/>
      <c r="M517"/>
      <c r="N517"/>
      <c r="O517"/>
      <c r="P517"/>
    </row>
    <row r="518" spans="1:16" x14ac:dyDescent="0.4">
      <c r="A518"/>
      <c r="B518"/>
      <c r="C518"/>
      <c r="D518"/>
      <c r="E518"/>
      <c r="F518"/>
      <c r="G518"/>
      <c r="H518"/>
      <c r="I518"/>
      <c r="J518"/>
      <c r="L518"/>
      <c r="M518"/>
      <c r="N518"/>
      <c r="O518"/>
      <c r="P518"/>
    </row>
    <row r="519" spans="1:16" x14ac:dyDescent="0.4">
      <c r="A519"/>
      <c r="B519"/>
      <c r="C519"/>
      <c r="D519"/>
      <c r="E519"/>
      <c r="F519"/>
      <c r="G519"/>
      <c r="H519"/>
      <c r="I519"/>
      <c r="J519"/>
      <c r="L519"/>
      <c r="M519"/>
      <c r="N519"/>
      <c r="O519"/>
      <c r="P519"/>
    </row>
    <row r="520" spans="1:16" x14ac:dyDescent="0.4">
      <c r="A520"/>
      <c r="B520"/>
      <c r="C520"/>
      <c r="D520"/>
      <c r="E520"/>
      <c r="F520"/>
      <c r="G520"/>
      <c r="H520"/>
      <c r="I520"/>
      <c r="J520"/>
      <c r="L520"/>
      <c r="M520"/>
      <c r="N520"/>
      <c r="O520"/>
      <c r="P520"/>
    </row>
    <row r="521" spans="1:16" x14ac:dyDescent="0.4">
      <c r="A521"/>
      <c r="B521"/>
      <c r="C521"/>
      <c r="D521"/>
      <c r="E521"/>
      <c r="F521"/>
      <c r="G521"/>
      <c r="H521"/>
      <c r="I521"/>
      <c r="J521"/>
      <c r="L521"/>
      <c r="M521"/>
      <c r="N521"/>
      <c r="O521"/>
      <c r="P521"/>
    </row>
    <row r="522" spans="1:16" x14ac:dyDescent="0.4">
      <c r="A522"/>
      <c r="B522"/>
      <c r="C522"/>
      <c r="D522"/>
      <c r="E522"/>
      <c r="F522"/>
      <c r="G522"/>
      <c r="H522"/>
      <c r="I522"/>
      <c r="J522"/>
      <c r="L522"/>
      <c r="M522"/>
      <c r="N522"/>
      <c r="O522"/>
      <c r="P522"/>
    </row>
    <row r="523" spans="1:16" x14ac:dyDescent="0.4">
      <c r="A523"/>
      <c r="B523"/>
      <c r="C523"/>
      <c r="D523"/>
      <c r="E523"/>
      <c r="F523"/>
      <c r="G523"/>
      <c r="H523"/>
      <c r="I523"/>
      <c r="J523"/>
      <c r="L523"/>
      <c r="M523"/>
      <c r="N523"/>
      <c r="O523"/>
      <c r="P523"/>
    </row>
    <row r="524" spans="1:16" x14ac:dyDescent="0.4">
      <c r="A524"/>
      <c r="B524"/>
      <c r="C524"/>
      <c r="D524"/>
      <c r="E524"/>
      <c r="F524"/>
      <c r="G524"/>
      <c r="H524"/>
      <c r="I524"/>
      <c r="J524"/>
      <c r="L524"/>
      <c r="M524"/>
      <c r="N524"/>
      <c r="O524"/>
      <c r="P524"/>
    </row>
    <row r="525" spans="1:16" x14ac:dyDescent="0.4">
      <c r="A525"/>
      <c r="B525"/>
      <c r="C525"/>
      <c r="D525"/>
      <c r="E525"/>
      <c r="F525"/>
      <c r="G525"/>
      <c r="H525"/>
      <c r="I525"/>
      <c r="J525"/>
      <c r="L525"/>
      <c r="M525"/>
      <c r="N525"/>
      <c r="O525"/>
      <c r="P525"/>
    </row>
    <row r="526" spans="1:16" x14ac:dyDescent="0.4">
      <c r="A526"/>
      <c r="B526"/>
      <c r="C526"/>
      <c r="D526"/>
      <c r="E526"/>
      <c r="F526"/>
      <c r="G526"/>
      <c r="H526"/>
      <c r="I526"/>
      <c r="J526"/>
      <c r="L526"/>
      <c r="M526"/>
      <c r="N526"/>
      <c r="O526"/>
      <c r="P526"/>
    </row>
    <row r="527" spans="1:16" x14ac:dyDescent="0.4">
      <c r="A527"/>
      <c r="B527"/>
      <c r="C527"/>
      <c r="D527"/>
      <c r="E527"/>
      <c r="F527"/>
      <c r="G527"/>
      <c r="H527"/>
      <c r="I527"/>
      <c r="J527"/>
      <c r="L527"/>
      <c r="M527"/>
      <c r="N527"/>
      <c r="O527"/>
      <c r="P527"/>
    </row>
    <row r="528" spans="1:16" x14ac:dyDescent="0.4">
      <c r="A528"/>
      <c r="B528"/>
      <c r="C528"/>
      <c r="D528"/>
      <c r="E528"/>
      <c r="F528"/>
      <c r="G528"/>
      <c r="H528"/>
      <c r="I528"/>
      <c r="J528"/>
      <c r="L528"/>
      <c r="M528"/>
      <c r="N528"/>
      <c r="O528"/>
      <c r="P528"/>
    </row>
    <row r="529" spans="1:16" x14ac:dyDescent="0.4">
      <c r="A529"/>
      <c r="B529"/>
      <c r="C529"/>
      <c r="D529"/>
      <c r="E529"/>
      <c r="F529"/>
      <c r="G529"/>
      <c r="H529"/>
      <c r="I529"/>
      <c r="J529"/>
      <c r="L529"/>
      <c r="M529"/>
      <c r="N529"/>
      <c r="O529"/>
      <c r="P529"/>
    </row>
    <row r="530" spans="1:16" x14ac:dyDescent="0.4">
      <c r="A530"/>
      <c r="B530"/>
      <c r="C530"/>
      <c r="D530"/>
      <c r="E530"/>
      <c r="F530"/>
      <c r="G530"/>
      <c r="H530"/>
      <c r="I530"/>
      <c r="J530"/>
      <c r="L530"/>
      <c r="M530"/>
      <c r="N530"/>
      <c r="O530"/>
      <c r="P530"/>
    </row>
    <row r="531" spans="1:16" x14ac:dyDescent="0.4">
      <c r="A531"/>
      <c r="B531"/>
      <c r="C531"/>
      <c r="D531"/>
      <c r="E531"/>
      <c r="F531"/>
      <c r="G531"/>
      <c r="H531"/>
      <c r="I531"/>
      <c r="J531"/>
      <c r="L531"/>
      <c r="M531"/>
      <c r="N531"/>
      <c r="O531"/>
      <c r="P531"/>
    </row>
    <row r="532" spans="1:16" x14ac:dyDescent="0.4">
      <c r="A532"/>
      <c r="B532"/>
      <c r="C532"/>
      <c r="D532"/>
      <c r="E532"/>
      <c r="F532"/>
      <c r="G532"/>
      <c r="H532"/>
      <c r="I532"/>
      <c r="J532"/>
      <c r="L532"/>
      <c r="M532"/>
      <c r="N532"/>
      <c r="O532"/>
      <c r="P532"/>
    </row>
    <row r="533" spans="1:16" x14ac:dyDescent="0.4">
      <c r="A533"/>
      <c r="B533"/>
      <c r="C533"/>
      <c r="D533"/>
      <c r="E533"/>
      <c r="F533"/>
      <c r="G533"/>
      <c r="H533"/>
      <c r="I533"/>
      <c r="J533"/>
      <c r="L533"/>
      <c r="M533"/>
      <c r="N533"/>
      <c r="O533"/>
      <c r="P533"/>
    </row>
    <row r="534" spans="1:16" x14ac:dyDescent="0.4">
      <c r="A534"/>
      <c r="B534"/>
      <c r="C534"/>
      <c r="D534"/>
      <c r="E534"/>
      <c r="F534"/>
      <c r="G534"/>
      <c r="H534"/>
      <c r="I534"/>
      <c r="J534"/>
      <c r="L534"/>
      <c r="M534"/>
      <c r="N534"/>
      <c r="O534"/>
      <c r="P534"/>
    </row>
    <row r="535" spans="1:16" x14ac:dyDescent="0.4">
      <c r="A535"/>
      <c r="B535"/>
      <c r="C535"/>
      <c r="D535"/>
      <c r="E535"/>
      <c r="F535"/>
      <c r="G535"/>
      <c r="H535"/>
      <c r="I535"/>
      <c r="J535"/>
      <c r="L535"/>
      <c r="M535"/>
      <c r="N535"/>
      <c r="O535"/>
      <c r="P535"/>
    </row>
    <row r="536" spans="1:16" x14ac:dyDescent="0.4">
      <c r="A536"/>
      <c r="B536"/>
      <c r="C536"/>
      <c r="D536"/>
      <c r="E536"/>
      <c r="F536"/>
      <c r="G536"/>
      <c r="H536"/>
      <c r="I536"/>
      <c r="J536"/>
      <c r="L536"/>
      <c r="M536"/>
      <c r="N536"/>
      <c r="O536"/>
      <c r="P536"/>
    </row>
    <row r="537" spans="1:16" x14ac:dyDescent="0.4">
      <c r="A537"/>
      <c r="B537"/>
      <c r="C537"/>
      <c r="D537"/>
      <c r="E537"/>
      <c r="F537"/>
      <c r="G537"/>
      <c r="H537"/>
      <c r="I537"/>
      <c r="J537"/>
      <c r="L537"/>
      <c r="M537"/>
      <c r="N537"/>
      <c r="O537"/>
      <c r="P537"/>
    </row>
    <row r="538" spans="1:16" x14ac:dyDescent="0.4">
      <c r="A538"/>
      <c r="B538"/>
      <c r="C538"/>
      <c r="D538"/>
      <c r="E538"/>
      <c r="F538"/>
      <c r="G538"/>
      <c r="H538"/>
      <c r="I538"/>
      <c r="J538"/>
      <c r="L538"/>
      <c r="M538"/>
      <c r="N538"/>
      <c r="O538"/>
      <c r="P538"/>
    </row>
    <row r="539" spans="1:16" x14ac:dyDescent="0.4">
      <c r="A539"/>
      <c r="B539"/>
      <c r="C539"/>
      <c r="D539"/>
      <c r="E539"/>
      <c r="F539"/>
      <c r="G539"/>
      <c r="H539"/>
      <c r="I539"/>
      <c r="J539"/>
      <c r="L539"/>
      <c r="M539"/>
      <c r="N539"/>
      <c r="O539"/>
      <c r="P539"/>
    </row>
    <row r="540" spans="1:16" x14ac:dyDescent="0.4">
      <c r="A540"/>
      <c r="B540"/>
      <c r="C540"/>
      <c r="D540"/>
      <c r="E540"/>
      <c r="F540"/>
      <c r="G540"/>
      <c r="H540"/>
      <c r="I540"/>
      <c r="J540"/>
      <c r="L540"/>
      <c r="M540"/>
      <c r="N540"/>
      <c r="O540"/>
      <c r="P540"/>
    </row>
    <row r="541" spans="1:16" x14ac:dyDescent="0.4">
      <c r="A541"/>
      <c r="B541"/>
      <c r="C541"/>
      <c r="D541"/>
      <c r="E541"/>
      <c r="F541"/>
      <c r="G541"/>
      <c r="H541"/>
      <c r="I541"/>
      <c r="J541"/>
      <c r="L541"/>
      <c r="M541"/>
      <c r="N541"/>
      <c r="O541"/>
      <c r="P541"/>
    </row>
    <row r="542" spans="1:16" x14ac:dyDescent="0.4">
      <c r="A542"/>
      <c r="B542"/>
      <c r="C542"/>
      <c r="D542"/>
      <c r="E542"/>
      <c r="F542"/>
      <c r="G542"/>
      <c r="H542"/>
      <c r="I542"/>
      <c r="J542"/>
      <c r="L542"/>
      <c r="M542"/>
      <c r="N542"/>
      <c r="O542"/>
      <c r="P542"/>
    </row>
    <row r="543" spans="1:16" x14ac:dyDescent="0.4">
      <c r="A543"/>
      <c r="B543"/>
      <c r="C543"/>
      <c r="D543"/>
      <c r="E543"/>
      <c r="F543"/>
      <c r="G543"/>
      <c r="H543"/>
      <c r="I543"/>
      <c r="J543"/>
      <c r="L543"/>
      <c r="M543"/>
      <c r="N543"/>
      <c r="O543"/>
      <c r="P543"/>
    </row>
    <row r="544" spans="1:16" x14ac:dyDescent="0.4">
      <c r="A544"/>
      <c r="B544"/>
      <c r="C544"/>
      <c r="D544"/>
      <c r="E544"/>
      <c r="F544"/>
      <c r="G544"/>
      <c r="H544"/>
      <c r="I544"/>
      <c r="J544"/>
      <c r="L544"/>
      <c r="M544"/>
      <c r="N544"/>
      <c r="O544"/>
      <c r="P544"/>
    </row>
    <row r="545" spans="1:16" x14ac:dyDescent="0.4">
      <c r="A545"/>
      <c r="B545"/>
      <c r="C545"/>
      <c r="D545"/>
      <c r="E545"/>
      <c r="F545"/>
      <c r="G545"/>
      <c r="H545"/>
      <c r="I545"/>
      <c r="J545"/>
      <c r="L545"/>
      <c r="M545"/>
      <c r="N545"/>
      <c r="O545"/>
      <c r="P545"/>
    </row>
    <row r="546" spans="1:16" x14ac:dyDescent="0.4">
      <c r="A546"/>
      <c r="B546"/>
      <c r="C546"/>
      <c r="D546"/>
      <c r="E546"/>
      <c r="F546"/>
      <c r="G546"/>
      <c r="H546"/>
      <c r="I546"/>
      <c r="J546"/>
      <c r="L546"/>
      <c r="M546"/>
      <c r="N546"/>
      <c r="O546"/>
      <c r="P546"/>
    </row>
    <row r="547" spans="1:16" x14ac:dyDescent="0.4">
      <c r="A547"/>
      <c r="B547"/>
      <c r="C547"/>
      <c r="D547"/>
      <c r="E547"/>
      <c r="F547"/>
      <c r="G547"/>
      <c r="H547"/>
      <c r="I547"/>
      <c r="J547"/>
      <c r="L547"/>
      <c r="M547"/>
      <c r="N547"/>
      <c r="O547"/>
      <c r="P547"/>
    </row>
    <row r="548" spans="1:16" x14ac:dyDescent="0.4">
      <c r="A548"/>
      <c r="B548"/>
      <c r="C548"/>
      <c r="D548"/>
      <c r="E548"/>
      <c r="F548"/>
      <c r="G548"/>
      <c r="H548"/>
      <c r="I548"/>
      <c r="J548"/>
      <c r="L548"/>
      <c r="M548"/>
      <c r="N548"/>
      <c r="O548"/>
      <c r="P548"/>
    </row>
    <row r="549" spans="1:16" x14ac:dyDescent="0.4">
      <c r="A549"/>
      <c r="B549"/>
      <c r="C549"/>
      <c r="D549"/>
      <c r="E549"/>
      <c r="F549"/>
      <c r="G549"/>
      <c r="H549"/>
      <c r="I549"/>
      <c r="J549"/>
      <c r="L549"/>
      <c r="M549"/>
      <c r="N549"/>
      <c r="O549"/>
      <c r="P549"/>
    </row>
    <row r="550" spans="1:16" x14ac:dyDescent="0.4">
      <c r="A550"/>
      <c r="B550"/>
      <c r="C550"/>
      <c r="D550"/>
      <c r="E550"/>
      <c r="F550"/>
      <c r="G550"/>
      <c r="H550"/>
      <c r="I550"/>
      <c r="J550"/>
      <c r="L550"/>
      <c r="M550"/>
      <c r="N550"/>
      <c r="O550"/>
      <c r="P550"/>
    </row>
    <row r="551" spans="1:16" x14ac:dyDescent="0.4">
      <c r="A551"/>
      <c r="B551"/>
      <c r="C551"/>
      <c r="D551"/>
      <c r="E551"/>
      <c r="F551"/>
      <c r="G551"/>
      <c r="H551"/>
      <c r="I551"/>
      <c r="J551"/>
      <c r="L551"/>
      <c r="M551"/>
      <c r="N551"/>
      <c r="O551"/>
      <c r="P551"/>
    </row>
    <row r="552" spans="1:16" x14ac:dyDescent="0.4">
      <c r="A552"/>
      <c r="B552"/>
      <c r="C552"/>
      <c r="D552"/>
      <c r="E552"/>
      <c r="F552"/>
      <c r="G552"/>
      <c r="H552"/>
      <c r="I552"/>
      <c r="J552"/>
      <c r="L552"/>
      <c r="M552"/>
      <c r="N552"/>
      <c r="O552"/>
      <c r="P552"/>
    </row>
    <row r="553" spans="1:16" x14ac:dyDescent="0.4">
      <c r="A553"/>
      <c r="B553"/>
      <c r="C553"/>
      <c r="D553"/>
      <c r="E553"/>
      <c r="F553"/>
      <c r="G553"/>
      <c r="H553"/>
      <c r="I553"/>
      <c r="J553"/>
      <c r="L553"/>
      <c r="M553"/>
      <c r="N553"/>
      <c r="O553"/>
      <c r="P553"/>
    </row>
    <row r="554" spans="1:16" x14ac:dyDescent="0.4">
      <c r="A554"/>
      <c r="B554"/>
      <c r="C554"/>
      <c r="D554"/>
      <c r="E554"/>
      <c r="F554"/>
      <c r="G554"/>
      <c r="H554"/>
      <c r="I554"/>
      <c r="J554"/>
      <c r="L554"/>
      <c r="M554"/>
      <c r="N554"/>
      <c r="O554"/>
      <c r="P554"/>
    </row>
    <row r="555" spans="1:16" x14ac:dyDescent="0.4">
      <c r="A555"/>
      <c r="B555"/>
      <c r="C555"/>
      <c r="D555"/>
      <c r="E555"/>
      <c r="F555"/>
      <c r="G555"/>
      <c r="H555"/>
      <c r="I555"/>
      <c r="J555"/>
      <c r="L555"/>
      <c r="M555"/>
      <c r="N555"/>
      <c r="O555"/>
      <c r="P555"/>
    </row>
    <row r="556" spans="1:16" x14ac:dyDescent="0.4">
      <c r="A556"/>
      <c r="B556"/>
      <c r="C556"/>
      <c r="D556"/>
      <c r="E556"/>
      <c r="F556"/>
      <c r="G556"/>
      <c r="H556"/>
      <c r="I556"/>
      <c r="J556"/>
      <c r="L556"/>
      <c r="M556"/>
      <c r="N556"/>
      <c r="O556"/>
      <c r="P556"/>
    </row>
    <row r="557" spans="1:16" x14ac:dyDescent="0.4">
      <c r="A557"/>
      <c r="B557"/>
      <c r="C557"/>
      <c r="D557"/>
      <c r="E557"/>
      <c r="F557"/>
      <c r="G557"/>
      <c r="H557"/>
      <c r="I557"/>
      <c r="J557"/>
      <c r="L557"/>
      <c r="M557"/>
      <c r="N557"/>
      <c r="O557"/>
      <c r="P557"/>
    </row>
    <row r="558" spans="1:16" x14ac:dyDescent="0.4">
      <c r="A558"/>
      <c r="B558"/>
      <c r="C558"/>
      <c r="D558"/>
      <c r="E558"/>
      <c r="F558"/>
      <c r="G558"/>
      <c r="H558"/>
      <c r="I558"/>
      <c r="J558"/>
      <c r="L558"/>
      <c r="M558"/>
      <c r="N558"/>
      <c r="O558"/>
      <c r="P558"/>
    </row>
    <row r="559" spans="1:16" x14ac:dyDescent="0.4">
      <c r="A559"/>
      <c r="B559"/>
      <c r="C559"/>
      <c r="D559"/>
      <c r="E559"/>
      <c r="F559"/>
      <c r="G559"/>
      <c r="H559"/>
      <c r="I559"/>
      <c r="J559"/>
      <c r="L559"/>
      <c r="M559"/>
      <c r="N559"/>
      <c r="O559"/>
      <c r="P559"/>
    </row>
    <row r="560" spans="1:16" x14ac:dyDescent="0.4">
      <c r="A560"/>
      <c r="B560"/>
      <c r="C560"/>
      <c r="D560"/>
      <c r="E560"/>
      <c r="F560"/>
      <c r="G560"/>
      <c r="H560"/>
      <c r="I560"/>
      <c r="J560"/>
      <c r="L560"/>
      <c r="M560"/>
      <c r="N560"/>
      <c r="O560"/>
      <c r="P560"/>
    </row>
    <row r="561" spans="1:16" x14ac:dyDescent="0.4">
      <c r="A561"/>
      <c r="B561"/>
      <c r="C561"/>
      <c r="D561"/>
      <c r="E561"/>
      <c r="F561"/>
      <c r="G561"/>
      <c r="H561"/>
      <c r="I561"/>
      <c r="J561"/>
      <c r="L561"/>
      <c r="M561"/>
      <c r="N561"/>
      <c r="O561"/>
      <c r="P561"/>
    </row>
    <row r="562" spans="1:16" x14ac:dyDescent="0.4">
      <c r="A562"/>
      <c r="B562"/>
      <c r="C562"/>
      <c r="D562"/>
      <c r="E562"/>
      <c r="F562"/>
      <c r="G562"/>
      <c r="H562"/>
      <c r="I562"/>
      <c r="J562"/>
      <c r="L562"/>
      <c r="M562"/>
      <c r="N562"/>
      <c r="O562"/>
      <c r="P562"/>
    </row>
    <row r="563" spans="1:16" x14ac:dyDescent="0.4">
      <c r="A563"/>
      <c r="B563"/>
      <c r="C563"/>
      <c r="D563"/>
      <c r="E563"/>
      <c r="F563"/>
      <c r="G563"/>
      <c r="H563"/>
      <c r="I563"/>
      <c r="J563"/>
      <c r="L563"/>
      <c r="M563"/>
      <c r="N563"/>
      <c r="O563"/>
      <c r="P563"/>
    </row>
    <row r="564" spans="1:16" x14ac:dyDescent="0.4">
      <c r="A564"/>
      <c r="B564"/>
      <c r="C564"/>
      <c r="D564"/>
      <c r="E564"/>
      <c r="F564"/>
      <c r="G564"/>
      <c r="H564"/>
      <c r="I564"/>
      <c r="J564"/>
      <c r="L564"/>
      <c r="M564"/>
      <c r="N564"/>
      <c r="O564"/>
      <c r="P564"/>
    </row>
    <row r="565" spans="1:16" x14ac:dyDescent="0.4">
      <c r="A565"/>
      <c r="B565"/>
      <c r="C565"/>
      <c r="D565"/>
      <c r="E565"/>
      <c r="F565"/>
      <c r="G565"/>
      <c r="H565"/>
      <c r="I565"/>
      <c r="J565"/>
      <c r="L565"/>
      <c r="M565"/>
      <c r="N565"/>
      <c r="O565"/>
      <c r="P565"/>
    </row>
    <row r="566" spans="1:16" x14ac:dyDescent="0.4">
      <c r="A566"/>
      <c r="B566"/>
      <c r="C566"/>
      <c r="D566"/>
      <c r="E566"/>
      <c r="F566"/>
      <c r="G566"/>
      <c r="H566"/>
      <c r="I566"/>
      <c r="J566"/>
      <c r="L566"/>
      <c r="M566"/>
      <c r="N566"/>
      <c r="O566"/>
      <c r="P566"/>
    </row>
    <row r="567" spans="1:16" x14ac:dyDescent="0.4">
      <c r="A567"/>
      <c r="B567"/>
      <c r="C567"/>
      <c r="D567"/>
      <c r="E567"/>
      <c r="F567"/>
      <c r="G567"/>
      <c r="H567"/>
      <c r="I567"/>
      <c r="J567"/>
      <c r="L567"/>
      <c r="M567"/>
      <c r="N567"/>
      <c r="O567"/>
      <c r="P567"/>
    </row>
    <row r="568" spans="1:16" x14ac:dyDescent="0.4">
      <c r="A568"/>
      <c r="B568"/>
      <c r="C568"/>
      <c r="D568"/>
      <c r="E568"/>
      <c r="F568"/>
      <c r="G568"/>
      <c r="H568"/>
      <c r="I568"/>
      <c r="J568"/>
      <c r="L568"/>
      <c r="M568"/>
      <c r="N568"/>
      <c r="O568"/>
      <c r="P568"/>
    </row>
    <row r="569" spans="1:16" x14ac:dyDescent="0.4">
      <c r="A569"/>
      <c r="B569"/>
      <c r="C569"/>
      <c r="D569"/>
      <c r="E569"/>
      <c r="F569"/>
      <c r="G569"/>
      <c r="H569"/>
      <c r="I569"/>
      <c r="J569"/>
      <c r="L569"/>
      <c r="M569"/>
      <c r="N569"/>
      <c r="O569"/>
      <c r="P569"/>
    </row>
    <row r="570" spans="1:16" x14ac:dyDescent="0.4">
      <c r="A570"/>
      <c r="B570"/>
      <c r="C570"/>
      <c r="D570"/>
      <c r="E570"/>
      <c r="F570"/>
      <c r="G570"/>
      <c r="H570"/>
      <c r="I570"/>
      <c r="J570"/>
      <c r="L570"/>
      <c r="M570"/>
      <c r="N570"/>
      <c r="O570"/>
      <c r="P570"/>
    </row>
    <row r="571" spans="1:16" x14ac:dyDescent="0.4">
      <c r="A571"/>
      <c r="B571"/>
      <c r="C571"/>
      <c r="D571"/>
      <c r="E571"/>
      <c r="F571"/>
      <c r="G571"/>
      <c r="H571"/>
      <c r="I571"/>
      <c r="J571"/>
      <c r="L571"/>
      <c r="M571"/>
      <c r="N571"/>
      <c r="O571"/>
      <c r="P571"/>
    </row>
    <row r="572" spans="1:16" x14ac:dyDescent="0.4">
      <c r="A572"/>
      <c r="B572"/>
      <c r="C572"/>
      <c r="D572"/>
      <c r="E572"/>
      <c r="F572"/>
      <c r="G572"/>
      <c r="H572"/>
      <c r="I572"/>
      <c r="J572"/>
      <c r="L572"/>
      <c r="M572"/>
      <c r="N572"/>
      <c r="O572"/>
      <c r="P572"/>
    </row>
    <row r="573" spans="1:16" x14ac:dyDescent="0.4">
      <c r="A573"/>
      <c r="B573"/>
      <c r="C573"/>
      <c r="D573"/>
      <c r="E573"/>
      <c r="F573"/>
      <c r="G573"/>
      <c r="H573"/>
      <c r="I573"/>
      <c r="J573"/>
      <c r="L573"/>
      <c r="M573"/>
      <c r="N573"/>
      <c r="O573"/>
      <c r="P573"/>
    </row>
    <row r="574" spans="1:16" x14ac:dyDescent="0.4">
      <c r="A574"/>
      <c r="B574"/>
      <c r="C574"/>
      <c r="D574"/>
      <c r="E574"/>
      <c r="F574"/>
      <c r="G574"/>
      <c r="H574"/>
      <c r="I574"/>
      <c r="J574"/>
      <c r="L574"/>
      <c r="M574"/>
      <c r="N574"/>
      <c r="O574"/>
      <c r="P574"/>
    </row>
    <row r="575" spans="1:16" x14ac:dyDescent="0.4">
      <c r="A575"/>
      <c r="B575"/>
      <c r="C575"/>
      <c r="D575"/>
      <c r="E575"/>
      <c r="F575"/>
      <c r="G575"/>
      <c r="H575"/>
      <c r="I575"/>
      <c r="J575"/>
      <c r="L575"/>
      <c r="M575"/>
      <c r="N575"/>
      <c r="O575"/>
      <c r="P575"/>
    </row>
    <row r="576" spans="1:16" x14ac:dyDescent="0.4">
      <c r="A576"/>
      <c r="B576"/>
      <c r="C576"/>
      <c r="D576"/>
      <c r="E576"/>
      <c r="F576"/>
      <c r="G576"/>
      <c r="H576"/>
      <c r="I576"/>
      <c r="J576"/>
      <c r="L576"/>
      <c r="M576"/>
      <c r="N576"/>
      <c r="O576"/>
      <c r="P576"/>
    </row>
    <row r="577" spans="1:16" x14ac:dyDescent="0.4">
      <c r="A577"/>
      <c r="B577"/>
      <c r="C577"/>
      <c r="D577"/>
      <c r="E577"/>
      <c r="F577"/>
      <c r="G577"/>
      <c r="H577"/>
      <c r="I577"/>
      <c r="J577"/>
      <c r="L577"/>
      <c r="M577"/>
      <c r="N577"/>
      <c r="O577"/>
      <c r="P577"/>
    </row>
    <row r="578" spans="1:16" x14ac:dyDescent="0.4">
      <c r="A578"/>
      <c r="B578"/>
      <c r="C578"/>
      <c r="D578"/>
      <c r="E578"/>
      <c r="F578"/>
      <c r="G578"/>
      <c r="H578"/>
      <c r="I578"/>
      <c r="J578"/>
      <c r="L578"/>
      <c r="M578"/>
      <c r="N578"/>
      <c r="O578"/>
      <c r="P578"/>
    </row>
    <row r="579" spans="1:16" x14ac:dyDescent="0.4">
      <c r="A579"/>
      <c r="B579"/>
      <c r="C579"/>
      <c r="D579"/>
      <c r="E579"/>
      <c r="F579"/>
      <c r="G579"/>
      <c r="H579"/>
      <c r="I579"/>
      <c r="J579"/>
      <c r="L579"/>
      <c r="M579"/>
      <c r="N579"/>
      <c r="O579"/>
      <c r="P579"/>
    </row>
    <row r="580" spans="1:16" x14ac:dyDescent="0.4">
      <c r="A580"/>
      <c r="B580"/>
      <c r="C580"/>
      <c r="D580"/>
      <c r="E580"/>
      <c r="F580"/>
      <c r="G580"/>
      <c r="H580"/>
      <c r="I580"/>
      <c r="J580"/>
      <c r="L580"/>
      <c r="M580"/>
      <c r="N580"/>
      <c r="O580"/>
      <c r="P580"/>
    </row>
    <row r="581" spans="1:16" x14ac:dyDescent="0.4">
      <c r="A581"/>
      <c r="B581"/>
      <c r="C581"/>
      <c r="D581"/>
      <c r="E581"/>
      <c r="F581"/>
      <c r="G581"/>
      <c r="H581"/>
      <c r="I581"/>
      <c r="J581"/>
      <c r="L581"/>
      <c r="M581"/>
      <c r="N581"/>
      <c r="O581"/>
      <c r="P581"/>
    </row>
    <row r="582" spans="1:16" x14ac:dyDescent="0.4">
      <c r="A582"/>
      <c r="B582"/>
      <c r="C582"/>
      <c r="D582"/>
      <c r="E582"/>
      <c r="F582"/>
      <c r="G582"/>
      <c r="H582"/>
      <c r="I582"/>
      <c r="J582"/>
      <c r="L582"/>
      <c r="M582"/>
      <c r="N582"/>
      <c r="O582"/>
      <c r="P582"/>
    </row>
    <row r="583" spans="1:16" x14ac:dyDescent="0.4">
      <c r="A583"/>
      <c r="B583"/>
      <c r="C583"/>
      <c r="D583"/>
      <c r="E583"/>
      <c r="F583"/>
      <c r="G583"/>
      <c r="H583"/>
      <c r="I583"/>
      <c r="J583"/>
      <c r="L583"/>
      <c r="M583"/>
      <c r="N583"/>
      <c r="O583"/>
      <c r="P583"/>
    </row>
    <row r="584" spans="1:16" x14ac:dyDescent="0.4">
      <c r="A584"/>
      <c r="B584"/>
      <c r="C584"/>
      <c r="D584"/>
      <c r="E584"/>
      <c r="F584"/>
      <c r="G584"/>
      <c r="H584"/>
      <c r="I584"/>
      <c r="J584"/>
      <c r="L584"/>
      <c r="M584"/>
      <c r="N584"/>
      <c r="O584"/>
      <c r="P584"/>
    </row>
    <row r="585" spans="1:16" x14ac:dyDescent="0.4">
      <c r="A585"/>
      <c r="B585"/>
      <c r="C585"/>
      <c r="D585"/>
      <c r="E585"/>
      <c r="F585"/>
      <c r="G585"/>
      <c r="H585"/>
      <c r="I585"/>
      <c r="J585"/>
      <c r="L585"/>
      <c r="M585"/>
      <c r="N585"/>
      <c r="O585"/>
      <c r="P585"/>
    </row>
    <row r="586" spans="1:16" x14ac:dyDescent="0.4">
      <c r="A586"/>
      <c r="B586"/>
      <c r="C586"/>
      <c r="D586"/>
      <c r="E586"/>
      <c r="F586"/>
      <c r="G586"/>
      <c r="H586"/>
      <c r="I586"/>
      <c r="J586"/>
      <c r="L586"/>
      <c r="M586"/>
      <c r="N586"/>
      <c r="O586"/>
      <c r="P586"/>
    </row>
    <row r="587" spans="1:16" x14ac:dyDescent="0.4">
      <c r="A587"/>
      <c r="B587"/>
      <c r="C587"/>
      <c r="D587"/>
      <c r="E587"/>
      <c r="F587"/>
      <c r="G587"/>
      <c r="H587"/>
      <c r="I587"/>
      <c r="J587"/>
      <c r="L587"/>
      <c r="M587"/>
      <c r="N587"/>
      <c r="O587"/>
      <c r="P587"/>
    </row>
    <row r="588" spans="1:16" x14ac:dyDescent="0.4">
      <c r="A588"/>
      <c r="B588"/>
      <c r="C588"/>
      <c r="D588"/>
      <c r="E588"/>
      <c r="F588"/>
      <c r="G588"/>
      <c r="H588"/>
      <c r="I588"/>
      <c r="J588"/>
      <c r="L588"/>
      <c r="M588"/>
      <c r="N588"/>
      <c r="O588"/>
      <c r="P588"/>
    </row>
    <row r="589" spans="1:16" x14ac:dyDescent="0.4">
      <c r="A589"/>
      <c r="B589"/>
      <c r="C589"/>
      <c r="D589"/>
      <c r="E589"/>
      <c r="F589"/>
      <c r="G589"/>
      <c r="H589"/>
      <c r="I589"/>
      <c r="J589"/>
      <c r="L589"/>
      <c r="M589"/>
      <c r="N589"/>
      <c r="O589"/>
      <c r="P589"/>
    </row>
    <row r="590" spans="1:16" x14ac:dyDescent="0.4">
      <c r="A590"/>
      <c r="B590"/>
      <c r="C590"/>
      <c r="D590"/>
      <c r="E590"/>
      <c r="F590"/>
      <c r="G590"/>
      <c r="H590"/>
      <c r="I590"/>
      <c r="J590"/>
      <c r="L590"/>
      <c r="M590"/>
      <c r="N590"/>
      <c r="O590"/>
      <c r="P590"/>
    </row>
    <row r="591" spans="1:16" x14ac:dyDescent="0.4">
      <c r="A591"/>
      <c r="B591"/>
      <c r="C591"/>
      <c r="D591"/>
      <c r="E591"/>
      <c r="F591"/>
      <c r="G591"/>
      <c r="H591"/>
      <c r="I591"/>
      <c r="J591"/>
      <c r="L591"/>
      <c r="M591"/>
      <c r="N591"/>
      <c r="O591"/>
      <c r="P591"/>
    </row>
    <row r="592" spans="1:16" x14ac:dyDescent="0.4">
      <c r="A592"/>
      <c r="B592"/>
      <c r="C592"/>
      <c r="D592"/>
      <c r="E592"/>
      <c r="F592"/>
      <c r="G592"/>
      <c r="H592"/>
      <c r="I592"/>
      <c r="J592"/>
      <c r="L592"/>
      <c r="M592"/>
      <c r="N592"/>
      <c r="O592"/>
      <c r="P592"/>
    </row>
    <row r="593" spans="1:16" x14ac:dyDescent="0.4">
      <c r="A593"/>
      <c r="B593"/>
      <c r="C593"/>
      <c r="D593"/>
      <c r="E593"/>
      <c r="F593"/>
      <c r="G593"/>
      <c r="H593"/>
      <c r="I593"/>
      <c r="J593"/>
      <c r="L593"/>
      <c r="M593"/>
      <c r="N593"/>
      <c r="O593"/>
      <c r="P593"/>
    </row>
    <row r="594" spans="1:16" x14ac:dyDescent="0.4">
      <c r="A594"/>
      <c r="B594"/>
      <c r="C594"/>
      <c r="D594"/>
      <c r="E594"/>
      <c r="F594"/>
      <c r="G594"/>
      <c r="H594"/>
      <c r="I594"/>
      <c r="J594"/>
      <c r="L594"/>
      <c r="M594"/>
      <c r="N594"/>
      <c r="O594"/>
      <c r="P594"/>
    </row>
    <row r="595" spans="1:16" x14ac:dyDescent="0.4">
      <c r="A595"/>
      <c r="B595"/>
      <c r="C595"/>
      <c r="D595"/>
      <c r="E595"/>
      <c r="F595"/>
      <c r="G595"/>
      <c r="H595"/>
      <c r="I595"/>
      <c r="J595"/>
      <c r="L595"/>
      <c r="M595"/>
      <c r="N595"/>
      <c r="O595"/>
      <c r="P595"/>
    </row>
    <row r="596" spans="1:16" x14ac:dyDescent="0.4">
      <c r="A596"/>
      <c r="B596"/>
      <c r="C596"/>
      <c r="D596"/>
      <c r="E596"/>
      <c r="F596"/>
      <c r="G596"/>
      <c r="H596"/>
      <c r="I596"/>
      <c r="J596"/>
      <c r="L596"/>
      <c r="M596"/>
      <c r="N596"/>
      <c r="O596"/>
      <c r="P596"/>
    </row>
    <row r="597" spans="1:16" x14ac:dyDescent="0.4">
      <c r="A597"/>
      <c r="B597"/>
      <c r="C597"/>
      <c r="D597"/>
      <c r="E597"/>
      <c r="F597"/>
      <c r="G597"/>
      <c r="H597"/>
      <c r="I597"/>
      <c r="J597"/>
      <c r="L597"/>
      <c r="M597"/>
      <c r="N597"/>
      <c r="O597"/>
      <c r="P597"/>
    </row>
    <row r="598" spans="1:16" x14ac:dyDescent="0.4">
      <c r="A598"/>
      <c r="B598"/>
      <c r="C598"/>
      <c r="D598"/>
      <c r="E598"/>
      <c r="F598"/>
      <c r="G598"/>
      <c r="H598"/>
      <c r="I598"/>
      <c r="J598"/>
      <c r="L598"/>
      <c r="M598"/>
      <c r="N598"/>
      <c r="O598"/>
      <c r="P598"/>
    </row>
    <row r="599" spans="1:16" x14ac:dyDescent="0.4">
      <c r="A599"/>
      <c r="B599"/>
      <c r="C599"/>
      <c r="D599"/>
      <c r="E599"/>
      <c r="F599"/>
      <c r="G599"/>
      <c r="H599"/>
      <c r="I599"/>
      <c r="J599"/>
      <c r="L599"/>
      <c r="M599"/>
      <c r="N599"/>
      <c r="O599"/>
      <c r="P599"/>
    </row>
    <row r="600" spans="1:16" x14ac:dyDescent="0.4">
      <c r="A600"/>
      <c r="B600"/>
      <c r="C600"/>
      <c r="D600"/>
      <c r="E600"/>
      <c r="F600"/>
      <c r="G600"/>
      <c r="H600"/>
      <c r="I600"/>
      <c r="J600"/>
      <c r="L600"/>
      <c r="M600"/>
      <c r="N600"/>
      <c r="O600"/>
      <c r="P600"/>
    </row>
    <row r="601" spans="1:16" x14ac:dyDescent="0.4">
      <c r="A601"/>
      <c r="B601"/>
      <c r="C601"/>
      <c r="D601"/>
      <c r="E601"/>
      <c r="F601"/>
      <c r="G601"/>
      <c r="H601"/>
      <c r="I601"/>
      <c r="J601"/>
      <c r="L601"/>
      <c r="M601"/>
      <c r="N601"/>
      <c r="O601"/>
      <c r="P601"/>
    </row>
    <row r="602" spans="1:16" x14ac:dyDescent="0.4">
      <c r="A602"/>
      <c r="B602"/>
      <c r="C602"/>
      <c r="D602"/>
      <c r="E602"/>
      <c r="F602"/>
      <c r="G602"/>
      <c r="H602"/>
      <c r="I602"/>
      <c r="J602"/>
      <c r="L602"/>
      <c r="M602"/>
      <c r="N602"/>
      <c r="O602"/>
      <c r="P602"/>
    </row>
    <row r="603" spans="1:16" x14ac:dyDescent="0.4">
      <c r="A603"/>
      <c r="B603"/>
      <c r="C603"/>
      <c r="D603"/>
      <c r="E603"/>
      <c r="F603"/>
      <c r="G603"/>
      <c r="H603"/>
      <c r="I603"/>
      <c r="J603"/>
      <c r="L603"/>
      <c r="M603"/>
      <c r="N603"/>
      <c r="O603"/>
      <c r="P603"/>
    </row>
    <row r="604" spans="1:16" x14ac:dyDescent="0.4">
      <c r="A604"/>
      <c r="B604"/>
      <c r="C604"/>
      <c r="D604"/>
      <c r="E604"/>
      <c r="F604"/>
      <c r="G604"/>
      <c r="H604"/>
      <c r="I604"/>
      <c r="J604"/>
      <c r="L604"/>
      <c r="M604"/>
      <c r="N604"/>
      <c r="O604"/>
      <c r="P604"/>
    </row>
    <row r="605" spans="1:16" x14ac:dyDescent="0.4">
      <c r="A605"/>
      <c r="B605"/>
      <c r="C605"/>
      <c r="D605"/>
      <c r="E605"/>
      <c r="F605"/>
      <c r="G605"/>
      <c r="H605"/>
      <c r="I605"/>
      <c r="J605"/>
      <c r="L605"/>
      <c r="M605"/>
      <c r="N605"/>
      <c r="O605"/>
      <c r="P605"/>
    </row>
    <row r="606" spans="1:16" x14ac:dyDescent="0.4">
      <c r="A606"/>
      <c r="B606"/>
      <c r="C606"/>
      <c r="D606"/>
      <c r="E606"/>
      <c r="F606"/>
      <c r="G606"/>
      <c r="H606"/>
      <c r="I606"/>
      <c r="J606"/>
      <c r="L606"/>
      <c r="M606"/>
      <c r="N606"/>
      <c r="O606"/>
      <c r="P606"/>
    </row>
    <row r="607" spans="1:16" x14ac:dyDescent="0.4">
      <c r="A607"/>
      <c r="B607"/>
      <c r="C607"/>
      <c r="D607"/>
      <c r="E607"/>
      <c r="F607"/>
      <c r="G607"/>
      <c r="H607"/>
      <c r="I607"/>
      <c r="J607"/>
      <c r="L607"/>
      <c r="M607"/>
      <c r="N607"/>
      <c r="O607"/>
      <c r="P607"/>
    </row>
    <row r="608" spans="1:16" x14ac:dyDescent="0.4">
      <c r="A608"/>
      <c r="B608"/>
      <c r="C608"/>
      <c r="D608"/>
      <c r="E608"/>
      <c r="F608"/>
      <c r="G608"/>
      <c r="H608"/>
      <c r="I608"/>
      <c r="J608"/>
      <c r="L608"/>
      <c r="M608"/>
      <c r="N608"/>
      <c r="O608"/>
      <c r="P608"/>
    </row>
  </sheetData>
  <conditionalFormatting sqref="H25:H1048576 H1:H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G1048576 A27:F27 G1:G20 H23:H24">
    <cfRule type="colorScale" priority="47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I21 I1:J20 I24:J1048576">
    <cfRule type="colorScale" priority="47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J61">
    <cfRule type="colorScale" priority="47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J61">
    <cfRule type="colorScale" priority="475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586">
      <colorScale>
        <cfvo type="min"/>
        <cfvo type="max"/>
        <color rgb="FFFFEF9C"/>
        <color rgb="FF63BE7B"/>
      </colorScale>
    </cfRule>
  </conditionalFormatting>
  <conditionalFormatting sqref="A56:J61">
    <cfRule type="colorScale" priority="47589">
      <colorScale>
        <cfvo type="min"/>
        <cfvo type="max"/>
        <color rgb="FFF8696B"/>
        <color rgb="FFFCFCFF"/>
      </colorScale>
    </cfRule>
  </conditionalFormatting>
  <conditionalFormatting sqref="A56:J61">
    <cfRule type="colorScale" priority="475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4:J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AE1E-9185-4C68-A285-EC2E0331A376}">
  <dimension ref="A1:BZ690"/>
  <sheetViews>
    <sheetView tabSelected="1" zoomScale="77" zoomScaleNormal="77" workbookViewId="0">
      <pane ySplit="1" topLeftCell="A89" activePane="bottomLeft" state="frozen"/>
      <selection pane="bottomLeft" activeCell="F114" sqref="F114"/>
    </sheetView>
  </sheetViews>
  <sheetFormatPr defaultColWidth="11.44140625" defaultRowHeight="21" x14ac:dyDescent="0.4"/>
  <cols>
    <col min="1" max="1" width="10.5546875" style="2" bestFit="1" customWidth="1"/>
    <col min="2" max="2" width="23" style="2" customWidth="1"/>
    <col min="3" max="3" width="16.44140625" style="2" customWidth="1"/>
    <col min="4" max="5" width="16.33203125" style="2" customWidth="1"/>
    <col min="6" max="9" width="22.6640625" style="2" customWidth="1"/>
    <col min="10" max="10" width="23.5546875" style="2" customWidth="1"/>
    <col min="11" max="11" width="10.109375" style="2" customWidth="1"/>
    <col min="12" max="16384" width="11.44140625" style="2"/>
  </cols>
  <sheetData>
    <row r="1" spans="1:78" x14ac:dyDescent="0.4">
      <c r="A1" s="51" t="s">
        <v>17</v>
      </c>
      <c r="B1" s="51" t="s">
        <v>2</v>
      </c>
      <c r="C1" s="51" t="s">
        <v>5</v>
      </c>
      <c r="D1" s="51" t="s">
        <v>6</v>
      </c>
      <c r="E1" s="51" t="s">
        <v>11</v>
      </c>
      <c r="F1" s="51" t="s">
        <v>12</v>
      </c>
      <c r="G1" s="51" t="s">
        <v>10</v>
      </c>
      <c r="H1" s="51" t="s">
        <v>8</v>
      </c>
      <c r="I1" s="51" t="s">
        <v>13</v>
      </c>
      <c r="J1" s="51" t="s">
        <v>14</v>
      </c>
      <c r="K1" s="28"/>
    </row>
    <row r="2" spans="1:78" x14ac:dyDescent="0.4">
      <c r="A2" s="56">
        <v>1</v>
      </c>
      <c r="B2" s="8">
        <v>1</v>
      </c>
      <c r="C2" s="7">
        <f>LN(B2)</f>
        <v>0</v>
      </c>
      <c r="D2" s="1">
        <v>99</v>
      </c>
      <c r="E2" s="1">
        <f>SMALL($B$2:$B$101,A2)</f>
        <v>1</v>
      </c>
      <c r="F2" s="10">
        <f>LARGE($B$2:$B$101,A2)</f>
        <v>44</v>
      </c>
      <c r="G2" s="10">
        <f>(SUM(E3:$E$101)/E2)-D2</f>
        <v>234</v>
      </c>
      <c r="H2" s="10">
        <f>D2-(SUM(F3:$F$101)/F2)</f>
        <v>92.409090909090907</v>
      </c>
      <c r="I2" s="10">
        <f>(G2+H2)/2</f>
        <v>163.20454545454544</v>
      </c>
      <c r="J2" s="10">
        <f>G2-H2</f>
        <v>141.59090909090909</v>
      </c>
      <c r="K2" s="12"/>
    </row>
    <row r="3" spans="1:78" x14ac:dyDescent="0.4">
      <c r="A3" s="56">
        <f>A2+1</f>
        <v>2</v>
      </c>
      <c r="B3" s="8">
        <v>3</v>
      </c>
      <c r="C3" s="7">
        <f>LN(B3)</f>
        <v>1.0986122886681098</v>
      </c>
      <c r="D3" s="1">
        <f>D2-1</f>
        <v>98</v>
      </c>
      <c r="E3" s="1">
        <f>SMALL($B$2:$B$101,A3)</f>
        <v>1</v>
      </c>
      <c r="F3" s="10">
        <f>LARGE($B$2:$B$101,A3)</f>
        <v>11</v>
      </c>
      <c r="G3" s="10">
        <f>(SUM(E4:$E$101)/E3)-D3</f>
        <v>234</v>
      </c>
      <c r="H3" s="10">
        <f>D3-(SUM(F4:$F$101)/F3)</f>
        <v>72.63636363636364</v>
      </c>
      <c r="I3" s="10">
        <f t="shared" ref="I3:I66" si="0">(G3+H3)/2</f>
        <v>153.31818181818181</v>
      </c>
      <c r="J3" s="10">
        <f t="shared" ref="J3:J66" si="1">G3-H3</f>
        <v>161.36363636363637</v>
      </c>
      <c r="K3" s="12"/>
    </row>
    <row r="4" spans="1:78" x14ac:dyDescent="0.4">
      <c r="A4" s="56">
        <f t="shared" ref="A4:A67" si="2">A3+1</f>
        <v>3</v>
      </c>
      <c r="B4" s="8">
        <v>2</v>
      </c>
      <c r="C4" s="7">
        <f>LN(B4)</f>
        <v>0.69314718055994529</v>
      </c>
      <c r="D4" s="1">
        <f t="shared" ref="D4:D67" si="3">D3-1</f>
        <v>97</v>
      </c>
      <c r="E4" s="1">
        <f>SMALL($B$2:$B$101,A4)</f>
        <v>1</v>
      </c>
      <c r="F4" s="10">
        <f>LARGE($B$2:$B$101,A4)</f>
        <v>11</v>
      </c>
      <c r="G4" s="10">
        <f>(SUM(E5:$E$101)/E4)-D4</f>
        <v>234</v>
      </c>
      <c r="H4" s="10">
        <f>D4-(SUM(F5:$F$101)/F4)</f>
        <v>72.63636363636364</v>
      </c>
      <c r="I4" s="10">
        <f t="shared" si="0"/>
        <v>153.31818181818181</v>
      </c>
      <c r="J4" s="10">
        <f t="shared" si="1"/>
        <v>161.36363636363637</v>
      </c>
      <c r="K4" s="12"/>
    </row>
    <row r="5" spans="1:78" x14ac:dyDescent="0.4">
      <c r="A5" s="56">
        <f t="shared" si="2"/>
        <v>4</v>
      </c>
      <c r="B5" s="8">
        <v>3</v>
      </c>
      <c r="C5" s="7">
        <f>LN(B5)</f>
        <v>1.0986122886681098</v>
      </c>
      <c r="D5" s="1">
        <f t="shared" si="3"/>
        <v>96</v>
      </c>
      <c r="E5" s="1">
        <f>SMALL($B$2:$B$101,A5)</f>
        <v>1</v>
      </c>
      <c r="F5" s="10">
        <f>LARGE($B$2:$B$101,A5)</f>
        <v>11</v>
      </c>
      <c r="G5" s="10">
        <f>(SUM(E6:$E$101)/E5)-D5</f>
        <v>234</v>
      </c>
      <c r="H5" s="10">
        <f>D5-(SUM(F6:$F$101)/F5)</f>
        <v>72.63636363636364</v>
      </c>
      <c r="I5" s="10">
        <f t="shared" si="0"/>
        <v>153.31818181818181</v>
      </c>
      <c r="J5" s="10">
        <f t="shared" si="1"/>
        <v>161.36363636363637</v>
      </c>
      <c r="K5" s="12"/>
    </row>
    <row r="6" spans="1:78" x14ac:dyDescent="0.4">
      <c r="A6" s="56">
        <f t="shared" si="2"/>
        <v>5</v>
      </c>
      <c r="B6" s="8">
        <v>1</v>
      </c>
      <c r="C6" s="7">
        <f>LN(B6)</f>
        <v>0</v>
      </c>
      <c r="D6" s="1">
        <f t="shared" si="3"/>
        <v>95</v>
      </c>
      <c r="E6" s="1">
        <f>SMALL($B$2:$B$101,A6)</f>
        <v>1</v>
      </c>
      <c r="F6" s="10">
        <f>LARGE($B$2:$B$101,A6)</f>
        <v>5</v>
      </c>
      <c r="G6" s="10">
        <f>(SUM(E7:$E$101)/E6)-D6</f>
        <v>234</v>
      </c>
      <c r="H6" s="10">
        <f>D6-(SUM(F7:$F$101)/F6)</f>
        <v>44.6</v>
      </c>
      <c r="I6" s="10">
        <f t="shared" si="0"/>
        <v>139.30000000000001</v>
      </c>
      <c r="J6" s="10">
        <f t="shared" si="1"/>
        <v>189.4</v>
      </c>
      <c r="K6" s="12"/>
    </row>
    <row r="7" spans="1:78" x14ac:dyDescent="0.4">
      <c r="A7" s="56">
        <f t="shared" si="2"/>
        <v>6</v>
      </c>
      <c r="B7" s="8">
        <v>4</v>
      </c>
      <c r="C7" s="7">
        <f>LN(B7)</f>
        <v>1.3862943611198906</v>
      </c>
      <c r="D7" s="1">
        <f t="shared" si="3"/>
        <v>94</v>
      </c>
      <c r="E7" s="1">
        <f>SMALL($B$2:$B$101,A7)</f>
        <v>1</v>
      </c>
      <c r="F7" s="10">
        <f>LARGE($B$2:$B$101,A7)</f>
        <v>5</v>
      </c>
      <c r="G7" s="10">
        <f>(SUM(E8:$E$101)/E7)-D7</f>
        <v>234</v>
      </c>
      <c r="H7" s="10">
        <f>D7-(SUM(F8:$F$101)/F7)</f>
        <v>44.6</v>
      </c>
      <c r="I7" s="10">
        <f t="shared" si="0"/>
        <v>139.30000000000001</v>
      </c>
      <c r="J7" s="10">
        <f t="shared" si="1"/>
        <v>189.4</v>
      </c>
      <c r="K7" s="12"/>
    </row>
    <row r="8" spans="1:78" x14ac:dyDescent="0.4">
      <c r="A8" s="56">
        <f t="shared" si="2"/>
        <v>7</v>
      </c>
      <c r="B8" s="8">
        <v>2</v>
      </c>
      <c r="C8" s="7">
        <f>LN(B8)</f>
        <v>0.69314718055994529</v>
      </c>
      <c r="D8" s="1">
        <f t="shared" si="3"/>
        <v>93</v>
      </c>
      <c r="E8" s="1">
        <f>SMALL($B$2:$B$101,A8)</f>
        <v>1</v>
      </c>
      <c r="F8" s="10">
        <f>LARGE($B$2:$B$101,A8)</f>
        <v>5</v>
      </c>
      <c r="G8" s="10">
        <f>(SUM(E9:$E$101)/E8)-D8</f>
        <v>234</v>
      </c>
      <c r="H8" s="10">
        <f>D8-(SUM(F9:$F$101)/F8)</f>
        <v>44.6</v>
      </c>
      <c r="I8" s="10">
        <f t="shared" si="0"/>
        <v>139.30000000000001</v>
      </c>
      <c r="J8" s="10">
        <f t="shared" si="1"/>
        <v>189.4</v>
      </c>
      <c r="K8" s="12"/>
    </row>
    <row r="9" spans="1:78" x14ac:dyDescent="0.4">
      <c r="A9" s="56">
        <f t="shared" si="2"/>
        <v>8</v>
      </c>
      <c r="B9" s="8">
        <v>1</v>
      </c>
      <c r="C9" s="7">
        <f>LN(B9)</f>
        <v>0</v>
      </c>
      <c r="D9" s="1">
        <f t="shared" si="3"/>
        <v>92</v>
      </c>
      <c r="E9" s="1">
        <f>SMALL($B$2:$B$101,A9)</f>
        <v>1</v>
      </c>
      <c r="F9" s="10">
        <f>LARGE($B$2:$B$101,A9)</f>
        <v>5</v>
      </c>
      <c r="G9" s="10">
        <f>(SUM(E10:$E$101)/E9)-D9</f>
        <v>234</v>
      </c>
      <c r="H9" s="10">
        <f>D9-(SUM(F10:$F$101)/F9)</f>
        <v>44.6</v>
      </c>
      <c r="I9" s="10">
        <f t="shared" si="0"/>
        <v>139.30000000000001</v>
      </c>
      <c r="J9" s="10">
        <f t="shared" si="1"/>
        <v>189.4</v>
      </c>
      <c r="K9" s="12"/>
    </row>
    <row r="10" spans="1:78" x14ac:dyDescent="0.4">
      <c r="A10" s="56">
        <f t="shared" si="2"/>
        <v>9</v>
      </c>
      <c r="B10" s="8">
        <v>3</v>
      </c>
      <c r="C10" s="7">
        <f>LN(B10)</f>
        <v>1.0986122886681098</v>
      </c>
      <c r="D10" s="1">
        <f t="shared" si="3"/>
        <v>91</v>
      </c>
      <c r="E10" s="1">
        <f>SMALL($B$2:$B$101,A10)</f>
        <v>1</v>
      </c>
      <c r="F10" s="10">
        <f>LARGE($B$2:$B$101,A10)</f>
        <v>5</v>
      </c>
      <c r="G10" s="10">
        <f>(SUM(E11:$E$101)/E10)-D10</f>
        <v>234</v>
      </c>
      <c r="H10" s="10">
        <f>D10-(SUM(F11:$F$101)/F10)</f>
        <v>44.6</v>
      </c>
      <c r="I10" s="10">
        <f t="shared" si="0"/>
        <v>139.30000000000001</v>
      </c>
      <c r="J10" s="10">
        <f t="shared" si="1"/>
        <v>189.4</v>
      </c>
      <c r="K10" s="12"/>
    </row>
    <row r="11" spans="1:78" x14ac:dyDescent="0.4">
      <c r="A11" s="56">
        <f t="shared" si="2"/>
        <v>10</v>
      </c>
      <c r="B11" s="8">
        <v>4</v>
      </c>
      <c r="C11" s="7">
        <f>LN(B11)</f>
        <v>1.3862943611198906</v>
      </c>
      <c r="D11" s="1">
        <f t="shared" si="3"/>
        <v>90</v>
      </c>
      <c r="E11" s="1">
        <f>SMALL($B$2:$B$101,A11)</f>
        <v>1</v>
      </c>
      <c r="F11" s="10">
        <f>LARGE($B$2:$B$101,A11)</f>
        <v>5</v>
      </c>
      <c r="G11" s="10">
        <f>(SUM(E12:$E$101)/E11)-D11</f>
        <v>234</v>
      </c>
      <c r="H11" s="10">
        <f>D11-(SUM(F12:$F$101)/F11)</f>
        <v>44.6</v>
      </c>
      <c r="I11" s="10">
        <f t="shared" si="0"/>
        <v>139.30000000000001</v>
      </c>
      <c r="J11" s="10">
        <f t="shared" si="1"/>
        <v>189.4</v>
      </c>
      <c r="K11" s="12"/>
    </row>
    <row r="12" spans="1:78" x14ac:dyDescent="0.4">
      <c r="A12" s="56">
        <f t="shared" si="2"/>
        <v>11</v>
      </c>
      <c r="B12" s="8">
        <v>11</v>
      </c>
      <c r="C12" s="7">
        <f>LN(B12)</f>
        <v>2.3978952727983707</v>
      </c>
      <c r="D12" s="1">
        <f t="shared" si="3"/>
        <v>89</v>
      </c>
      <c r="E12" s="1">
        <f>SMALL($B$2:$B$101,A12)</f>
        <v>1</v>
      </c>
      <c r="F12" s="10">
        <f>LARGE($B$2:$B$101,A12)</f>
        <v>5</v>
      </c>
      <c r="G12" s="10">
        <f>(SUM(E13:$E$101)/E12)-D12</f>
        <v>234</v>
      </c>
      <c r="H12" s="10">
        <f>D12-(SUM(F13:$F$101)/F12)</f>
        <v>44.6</v>
      </c>
      <c r="I12" s="10">
        <f t="shared" si="0"/>
        <v>139.30000000000001</v>
      </c>
      <c r="J12" s="10">
        <f t="shared" si="1"/>
        <v>189.4</v>
      </c>
      <c r="K12" s="12"/>
    </row>
    <row r="13" spans="1:78" x14ac:dyDescent="0.4">
      <c r="A13" s="56">
        <f t="shared" si="2"/>
        <v>12</v>
      </c>
      <c r="B13" s="8">
        <v>3</v>
      </c>
      <c r="C13" s="7">
        <f>LN(B13)</f>
        <v>1.0986122886681098</v>
      </c>
      <c r="D13" s="1">
        <f t="shared" si="3"/>
        <v>88</v>
      </c>
      <c r="E13" s="1">
        <f>SMALL($B$2:$B$101,A13)</f>
        <v>1</v>
      </c>
      <c r="F13" s="10">
        <f>LARGE($B$2:$B$101,A13)</f>
        <v>4</v>
      </c>
      <c r="G13" s="10">
        <f>(SUM(E14:$E$101)/E13)-D13</f>
        <v>234</v>
      </c>
      <c r="H13" s="10">
        <f>D13-(SUM(F14:$F$101)/F13)</f>
        <v>33.5</v>
      </c>
      <c r="I13" s="10">
        <f t="shared" si="0"/>
        <v>133.75</v>
      </c>
      <c r="J13" s="10">
        <f t="shared" si="1"/>
        <v>200.5</v>
      </c>
      <c r="K13" s="12"/>
    </row>
    <row r="14" spans="1:78" x14ac:dyDescent="0.4">
      <c r="A14" s="56">
        <f t="shared" si="2"/>
        <v>13</v>
      </c>
      <c r="B14" s="8">
        <v>2</v>
      </c>
      <c r="C14" s="7">
        <f>LN(B14)</f>
        <v>0.69314718055994529</v>
      </c>
      <c r="D14" s="1">
        <f t="shared" si="3"/>
        <v>87</v>
      </c>
      <c r="E14" s="1">
        <f>SMALL($B$2:$B$101,A14)</f>
        <v>1</v>
      </c>
      <c r="F14" s="10">
        <f>LARGE($B$2:$B$101,A14)</f>
        <v>4</v>
      </c>
      <c r="G14" s="10">
        <f>(SUM(E15:$E$101)/E14)-D14</f>
        <v>234</v>
      </c>
      <c r="H14" s="10">
        <f>D14-(SUM(F15:$F$101)/F14)</f>
        <v>33.5</v>
      </c>
      <c r="I14" s="10">
        <f t="shared" si="0"/>
        <v>133.75</v>
      </c>
      <c r="J14" s="10">
        <f t="shared" si="1"/>
        <v>200.5</v>
      </c>
      <c r="K14" s="12"/>
    </row>
    <row r="15" spans="1:78" x14ac:dyDescent="0.4">
      <c r="A15" s="56">
        <f t="shared" si="2"/>
        <v>14</v>
      </c>
      <c r="B15" s="8">
        <v>1</v>
      </c>
      <c r="C15" s="7">
        <f>LN(B15)</f>
        <v>0</v>
      </c>
      <c r="D15" s="1">
        <f t="shared" si="3"/>
        <v>86</v>
      </c>
      <c r="E15" s="1">
        <f>SMALL($B$2:$B$101,A15)</f>
        <v>1</v>
      </c>
      <c r="F15" s="10">
        <f>LARGE($B$2:$B$101,A15)</f>
        <v>4</v>
      </c>
      <c r="G15" s="10">
        <f>(SUM(E16:$E$101)/E15)-D15</f>
        <v>234</v>
      </c>
      <c r="H15" s="10">
        <f>D15-(SUM(F16:$F$101)/F15)</f>
        <v>33.5</v>
      </c>
      <c r="I15" s="10">
        <f t="shared" si="0"/>
        <v>133.75</v>
      </c>
      <c r="J15" s="10">
        <f t="shared" si="1"/>
        <v>200.5</v>
      </c>
      <c r="K15" s="12"/>
    </row>
    <row r="16" spans="1:78" s="3" customFormat="1" x14ac:dyDescent="0.4">
      <c r="A16" s="56">
        <f t="shared" si="2"/>
        <v>15</v>
      </c>
      <c r="B16" s="8">
        <v>3</v>
      </c>
      <c r="C16" s="7">
        <f>LN(B16)</f>
        <v>1.0986122886681098</v>
      </c>
      <c r="D16" s="1">
        <f t="shared" si="3"/>
        <v>85</v>
      </c>
      <c r="E16" s="1">
        <f>SMALL($B$2:$B$101,A16)</f>
        <v>1</v>
      </c>
      <c r="F16" s="10">
        <f>LARGE($B$2:$B$101,A16)</f>
        <v>4</v>
      </c>
      <c r="G16" s="10">
        <f>(SUM(E17:$E$101)/E16)-D16</f>
        <v>234</v>
      </c>
      <c r="H16" s="10">
        <f>D16-(SUM(F17:$F$101)/F16)</f>
        <v>33.5</v>
      </c>
      <c r="I16" s="10">
        <f t="shared" si="0"/>
        <v>133.75</v>
      </c>
      <c r="J16" s="10">
        <f t="shared" si="1"/>
        <v>200.5</v>
      </c>
      <c r="K16" s="1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</row>
    <row r="17" spans="1:12" x14ac:dyDescent="0.4">
      <c r="A17" s="56">
        <f t="shared" si="2"/>
        <v>16</v>
      </c>
      <c r="B17" s="8">
        <v>4</v>
      </c>
      <c r="C17" s="7">
        <f>LN(B17)</f>
        <v>1.3862943611198906</v>
      </c>
      <c r="D17" s="1">
        <f t="shared" si="3"/>
        <v>84</v>
      </c>
      <c r="E17" s="1">
        <f>SMALL($B$2:$B$101,A17)</f>
        <v>1</v>
      </c>
      <c r="F17" s="10">
        <f>LARGE($B$2:$B$101,A17)</f>
        <v>4</v>
      </c>
      <c r="G17" s="10">
        <f>(SUM(E18:$E$101)/E17)-D17</f>
        <v>234</v>
      </c>
      <c r="H17" s="10">
        <f>D17-(SUM(F18:$F$101)/F17)</f>
        <v>33.5</v>
      </c>
      <c r="I17" s="10">
        <f t="shared" si="0"/>
        <v>133.75</v>
      </c>
      <c r="J17" s="10">
        <f t="shared" si="1"/>
        <v>200.5</v>
      </c>
      <c r="K17" s="12"/>
    </row>
    <row r="18" spans="1:12" x14ac:dyDescent="0.4">
      <c r="A18" s="56">
        <f t="shared" si="2"/>
        <v>17</v>
      </c>
      <c r="B18" s="8">
        <v>2</v>
      </c>
      <c r="C18" s="7">
        <f>LN(B18)</f>
        <v>0.69314718055994529</v>
      </c>
      <c r="D18" s="1">
        <f t="shared" si="3"/>
        <v>83</v>
      </c>
      <c r="E18" s="1">
        <f>SMALL($B$2:$B$101,A18)</f>
        <v>1</v>
      </c>
      <c r="F18" s="10">
        <f>LARGE($B$2:$B$101,A18)</f>
        <v>4</v>
      </c>
      <c r="G18" s="10">
        <f>(SUM(E19:$E$101)/E18)-D18</f>
        <v>234</v>
      </c>
      <c r="H18" s="10">
        <f>D18-(SUM(F19:$F$101)/F18)</f>
        <v>33.5</v>
      </c>
      <c r="I18" s="10">
        <f t="shared" si="0"/>
        <v>133.75</v>
      </c>
      <c r="J18" s="10">
        <f t="shared" si="1"/>
        <v>200.5</v>
      </c>
      <c r="K18" s="12"/>
    </row>
    <row r="19" spans="1:12" x14ac:dyDescent="0.4">
      <c r="A19" s="56">
        <f t="shared" si="2"/>
        <v>18</v>
      </c>
      <c r="B19" s="8">
        <v>1</v>
      </c>
      <c r="C19" s="7">
        <f>LN(B19)</f>
        <v>0</v>
      </c>
      <c r="D19" s="1">
        <f t="shared" si="3"/>
        <v>82</v>
      </c>
      <c r="E19" s="1">
        <f>SMALL($B$2:$B$101,A19)</f>
        <v>1</v>
      </c>
      <c r="F19" s="10">
        <f>LARGE($B$2:$B$101,A19)</f>
        <v>4</v>
      </c>
      <c r="G19" s="10">
        <f>(SUM(E20:$E$101)/E19)-D19</f>
        <v>234</v>
      </c>
      <c r="H19" s="10">
        <f>D19-(SUM(F20:$F$101)/F19)</f>
        <v>33.5</v>
      </c>
      <c r="I19" s="10">
        <f t="shared" si="0"/>
        <v>133.75</v>
      </c>
      <c r="J19" s="10">
        <f t="shared" si="1"/>
        <v>200.5</v>
      </c>
      <c r="K19" s="12"/>
    </row>
    <row r="20" spans="1:12" x14ac:dyDescent="0.4">
      <c r="A20" s="56">
        <f t="shared" si="2"/>
        <v>19</v>
      </c>
      <c r="B20" s="8">
        <v>4</v>
      </c>
      <c r="C20" s="7">
        <f>LN(B20)</f>
        <v>1.3862943611198906</v>
      </c>
      <c r="D20" s="1">
        <f t="shared" si="3"/>
        <v>81</v>
      </c>
      <c r="E20" s="1">
        <f>SMALL($B$2:$B$101,A20)</f>
        <v>1</v>
      </c>
      <c r="F20" s="10">
        <f>LARGE($B$2:$B$101,A20)</f>
        <v>4</v>
      </c>
      <c r="G20" s="10">
        <f>(SUM(E21:$E$101)/E20)-D20</f>
        <v>234</v>
      </c>
      <c r="H20" s="10">
        <f>D20-(SUM(F21:$F$101)/F20)</f>
        <v>33.5</v>
      </c>
      <c r="I20" s="10">
        <f t="shared" si="0"/>
        <v>133.75</v>
      </c>
      <c r="J20" s="10">
        <f t="shared" si="1"/>
        <v>200.5</v>
      </c>
      <c r="K20" s="12"/>
    </row>
    <row r="21" spans="1:12" x14ac:dyDescent="0.4">
      <c r="A21" s="56">
        <f t="shared" si="2"/>
        <v>20</v>
      </c>
      <c r="B21" s="8">
        <v>2</v>
      </c>
      <c r="C21" s="7">
        <f>LN(B21)</f>
        <v>0.69314718055994529</v>
      </c>
      <c r="D21" s="1">
        <f t="shared" si="3"/>
        <v>80</v>
      </c>
      <c r="E21" s="1">
        <f>SMALL($B$2:$B$101,A21)</f>
        <v>1</v>
      </c>
      <c r="F21" s="10">
        <f>LARGE($B$2:$B$101,A21)</f>
        <v>4</v>
      </c>
      <c r="G21" s="10">
        <f>(SUM(E22:$E$101)/E21)-D21</f>
        <v>234</v>
      </c>
      <c r="H21" s="10">
        <f>D21-(SUM(F22:$F$101)/F21)</f>
        <v>33.5</v>
      </c>
      <c r="I21" s="10">
        <f t="shared" si="0"/>
        <v>133.75</v>
      </c>
      <c r="J21" s="10">
        <f t="shared" si="1"/>
        <v>200.5</v>
      </c>
      <c r="K21" s="12"/>
    </row>
    <row r="22" spans="1:12" x14ac:dyDescent="0.4">
      <c r="A22" s="56">
        <f t="shared" si="2"/>
        <v>21</v>
      </c>
      <c r="B22" s="8">
        <v>1</v>
      </c>
      <c r="C22" s="7">
        <f>LN(B22)</f>
        <v>0</v>
      </c>
      <c r="D22" s="1">
        <f t="shared" si="3"/>
        <v>79</v>
      </c>
      <c r="E22" s="1">
        <f>SMALL($B$2:$B$101,A22)</f>
        <v>1</v>
      </c>
      <c r="F22" s="10">
        <f>LARGE($B$2:$B$101,A22)</f>
        <v>4</v>
      </c>
      <c r="G22" s="10">
        <f>(SUM(E23:$E$101)/E22)-D22</f>
        <v>234</v>
      </c>
      <c r="H22" s="10">
        <f>D22-(SUM(F23:$F$101)/F22)</f>
        <v>33.5</v>
      </c>
      <c r="I22" s="10">
        <f t="shared" si="0"/>
        <v>133.75</v>
      </c>
      <c r="J22" s="10">
        <f t="shared" si="1"/>
        <v>200.5</v>
      </c>
      <c r="K22" s="12"/>
    </row>
    <row r="23" spans="1:12" s="4" customFormat="1" x14ac:dyDescent="0.4">
      <c r="A23" s="56">
        <f t="shared" si="2"/>
        <v>22</v>
      </c>
      <c r="B23" s="8">
        <v>4</v>
      </c>
      <c r="C23" s="7">
        <f>LN(B23)</f>
        <v>1.3862943611198906</v>
      </c>
      <c r="D23" s="1">
        <f t="shared" si="3"/>
        <v>78</v>
      </c>
      <c r="E23" s="1">
        <f>SMALL($B$2:$B$101,A23)</f>
        <v>2</v>
      </c>
      <c r="F23" s="10">
        <f>LARGE($B$2:$B$101,A23)</f>
        <v>4</v>
      </c>
      <c r="G23" s="10">
        <f>(SUM(E24:$E$101)/E23)-D23</f>
        <v>77.5</v>
      </c>
      <c r="H23" s="10">
        <f>D23-(SUM(F24:$F$101)/F23)</f>
        <v>33.5</v>
      </c>
      <c r="I23" s="10">
        <f t="shared" si="0"/>
        <v>55.5</v>
      </c>
      <c r="J23" s="10">
        <f t="shared" si="1"/>
        <v>44</v>
      </c>
      <c r="K23" s="12"/>
      <c r="L23" s="2"/>
    </row>
    <row r="24" spans="1:12" x14ac:dyDescent="0.4">
      <c r="A24" s="56">
        <f t="shared" si="2"/>
        <v>23</v>
      </c>
      <c r="B24" s="8">
        <v>5</v>
      </c>
      <c r="C24" s="7">
        <f>LN(B24)</f>
        <v>1.6094379124341003</v>
      </c>
      <c r="D24" s="1">
        <f t="shared" si="3"/>
        <v>77</v>
      </c>
      <c r="E24" s="1">
        <f>SMALL($B$2:$B$101,A24)</f>
        <v>2</v>
      </c>
      <c r="F24" s="10">
        <f>LARGE($B$2:$B$101,A24)</f>
        <v>4</v>
      </c>
      <c r="G24" s="10">
        <f>(SUM(E25:$E$101)/E24)-D24</f>
        <v>77.5</v>
      </c>
      <c r="H24" s="10">
        <f>D24-(SUM(F25:$F$101)/F24)</f>
        <v>33.5</v>
      </c>
      <c r="I24" s="10">
        <f t="shared" si="0"/>
        <v>55.5</v>
      </c>
      <c r="J24" s="10">
        <f t="shared" si="1"/>
        <v>44</v>
      </c>
      <c r="K24" s="12"/>
    </row>
    <row r="25" spans="1:12" s="5" customFormat="1" x14ac:dyDescent="0.4">
      <c r="A25" s="56">
        <f t="shared" si="2"/>
        <v>24</v>
      </c>
      <c r="B25" s="8">
        <v>1</v>
      </c>
      <c r="C25" s="7">
        <f>LN(B25)</f>
        <v>0</v>
      </c>
      <c r="D25" s="1">
        <f t="shared" si="3"/>
        <v>76</v>
      </c>
      <c r="E25" s="1">
        <f>SMALL($B$2:$B$101,A25)</f>
        <v>2</v>
      </c>
      <c r="F25" s="10">
        <f>LARGE($B$2:$B$101,A25)</f>
        <v>4</v>
      </c>
      <c r="G25" s="10">
        <f>(SUM(E26:$E$101)/E25)-D25</f>
        <v>77.5</v>
      </c>
      <c r="H25" s="10">
        <f>D25-(SUM(F26:$F$101)/F25)</f>
        <v>33.5</v>
      </c>
      <c r="I25" s="10">
        <f t="shared" si="0"/>
        <v>55.5</v>
      </c>
      <c r="J25" s="10">
        <f t="shared" si="1"/>
        <v>44</v>
      </c>
      <c r="K25" s="12"/>
      <c r="L25" s="2"/>
    </row>
    <row r="26" spans="1:12" s="6" customFormat="1" x14ac:dyDescent="0.4">
      <c r="A26" s="56">
        <f t="shared" si="2"/>
        <v>25</v>
      </c>
      <c r="B26" s="8">
        <v>4</v>
      </c>
      <c r="C26" s="7">
        <f>LN(B26)</f>
        <v>1.3862943611198906</v>
      </c>
      <c r="D26" s="1">
        <f t="shared" si="3"/>
        <v>75</v>
      </c>
      <c r="E26" s="1">
        <f>SMALL($B$2:$B$101,A26)</f>
        <v>2</v>
      </c>
      <c r="F26" s="10">
        <f>LARGE($B$2:$B$101,A26)</f>
        <v>4</v>
      </c>
      <c r="G26" s="10">
        <f>(SUM(E27:$E$101)/E26)-D26</f>
        <v>77.5</v>
      </c>
      <c r="H26" s="10">
        <f>D26-(SUM(F27:$F$101)/F26)</f>
        <v>33.5</v>
      </c>
      <c r="I26" s="10">
        <f t="shared" si="0"/>
        <v>55.5</v>
      </c>
      <c r="J26" s="10">
        <f t="shared" si="1"/>
        <v>44</v>
      </c>
      <c r="K26" s="12"/>
      <c r="L26" s="2"/>
    </row>
    <row r="27" spans="1:12" x14ac:dyDescent="0.4">
      <c r="A27" s="56">
        <f t="shared" si="2"/>
        <v>26</v>
      </c>
      <c r="B27" s="8">
        <v>2</v>
      </c>
      <c r="C27" s="7">
        <f>LN(B27)</f>
        <v>0.69314718055994529</v>
      </c>
      <c r="D27" s="1">
        <f t="shared" si="3"/>
        <v>74</v>
      </c>
      <c r="E27" s="1">
        <f>SMALL($B$2:$B$101,A27)</f>
        <v>2</v>
      </c>
      <c r="F27" s="10">
        <f>LARGE($B$2:$B$101,A27)</f>
        <v>4</v>
      </c>
      <c r="G27" s="10">
        <f>(SUM(E28:$E$101)/E27)-D27</f>
        <v>77.5</v>
      </c>
      <c r="H27" s="10">
        <f>D27-(SUM(F28:$F$101)/F27)</f>
        <v>33.5</v>
      </c>
      <c r="I27" s="10">
        <f t="shared" si="0"/>
        <v>55.5</v>
      </c>
      <c r="J27" s="10">
        <f t="shared" si="1"/>
        <v>44</v>
      </c>
      <c r="K27" s="12"/>
      <c r="L27" s="4"/>
    </row>
    <row r="28" spans="1:12" x14ac:dyDescent="0.4">
      <c r="A28" s="56">
        <f t="shared" si="2"/>
        <v>27</v>
      </c>
      <c r="B28" s="8">
        <v>2</v>
      </c>
      <c r="C28" s="7">
        <f>LN(B28)</f>
        <v>0.69314718055994529</v>
      </c>
      <c r="D28" s="1">
        <f t="shared" si="3"/>
        <v>73</v>
      </c>
      <c r="E28" s="1">
        <f>SMALL($B$2:$B$101,A28)</f>
        <v>2</v>
      </c>
      <c r="F28" s="10">
        <f>LARGE($B$2:$B$101,A28)</f>
        <v>4</v>
      </c>
      <c r="G28" s="10">
        <f>(SUM(E29:$E$101)/E28)-D28</f>
        <v>77.5</v>
      </c>
      <c r="H28" s="10">
        <f>D28-(SUM(F29:$F$101)/F28)</f>
        <v>33.5</v>
      </c>
      <c r="I28" s="10">
        <f t="shared" si="0"/>
        <v>55.5</v>
      </c>
      <c r="J28" s="10">
        <f t="shared" si="1"/>
        <v>44</v>
      </c>
      <c r="K28" s="12"/>
    </row>
    <row r="29" spans="1:12" x14ac:dyDescent="0.4">
      <c r="A29" s="56">
        <f t="shared" si="2"/>
        <v>28</v>
      </c>
      <c r="B29" s="8">
        <v>2</v>
      </c>
      <c r="C29" s="7">
        <f>LN(B29)</f>
        <v>0.69314718055994529</v>
      </c>
      <c r="D29" s="1">
        <f t="shared" si="3"/>
        <v>72</v>
      </c>
      <c r="E29" s="1">
        <f>SMALL($B$2:$B$101,A29)</f>
        <v>2</v>
      </c>
      <c r="F29" s="10">
        <f>LARGE($B$2:$B$101,A29)</f>
        <v>4</v>
      </c>
      <c r="G29" s="10">
        <f>(SUM(E30:$E$101)/E29)-D29</f>
        <v>77.5</v>
      </c>
      <c r="H29" s="10">
        <f>D29-(SUM(F30:$F$101)/F29)</f>
        <v>33.5</v>
      </c>
      <c r="I29" s="10">
        <f t="shared" si="0"/>
        <v>55.5</v>
      </c>
      <c r="J29" s="10">
        <f t="shared" si="1"/>
        <v>44</v>
      </c>
      <c r="K29" s="12"/>
      <c r="L29" s="5"/>
    </row>
    <row r="30" spans="1:12" x14ac:dyDescent="0.4">
      <c r="A30" s="56">
        <f t="shared" si="2"/>
        <v>29</v>
      </c>
      <c r="B30" s="8">
        <v>3</v>
      </c>
      <c r="C30" s="7">
        <f>LN(B30)</f>
        <v>1.0986122886681098</v>
      </c>
      <c r="D30" s="1">
        <f t="shared" si="3"/>
        <v>71</v>
      </c>
      <c r="E30" s="1">
        <f>SMALL($B$2:$B$101,A30)</f>
        <v>2</v>
      </c>
      <c r="F30" s="10">
        <f>LARGE($B$2:$B$101,A30)</f>
        <v>4</v>
      </c>
      <c r="G30" s="10">
        <f>(SUM(E31:$E$101)/E30)-D30</f>
        <v>77.5</v>
      </c>
      <c r="H30" s="10">
        <f>D30-(SUM(F31:$F$101)/F30)</f>
        <v>33.5</v>
      </c>
      <c r="I30" s="10">
        <f t="shared" si="0"/>
        <v>55.5</v>
      </c>
      <c r="J30" s="10">
        <f t="shared" si="1"/>
        <v>44</v>
      </c>
      <c r="K30" s="12"/>
      <c r="L30" s="6"/>
    </row>
    <row r="31" spans="1:12" x14ac:dyDescent="0.4">
      <c r="A31" s="56">
        <f t="shared" si="2"/>
        <v>30</v>
      </c>
      <c r="B31" s="8">
        <v>4</v>
      </c>
      <c r="C31" s="7">
        <f>LN(B31)</f>
        <v>1.3862943611198906</v>
      </c>
      <c r="D31" s="1">
        <f t="shared" si="3"/>
        <v>70</v>
      </c>
      <c r="E31" s="1">
        <f>SMALL($B$2:$B$101,A31)</f>
        <v>2</v>
      </c>
      <c r="F31" s="10">
        <f>LARGE($B$2:$B$101,A31)</f>
        <v>4</v>
      </c>
      <c r="G31" s="10">
        <f>(SUM(E32:$E$101)/E31)-D31</f>
        <v>77.5</v>
      </c>
      <c r="H31" s="10">
        <f>D31-(SUM(F32:$F$101)/F31)</f>
        <v>33.5</v>
      </c>
      <c r="I31" s="10">
        <f t="shared" si="0"/>
        <v>55.5</v>
      </c>
      <c r="J31" s="10">
        <f t="shared" si="1"/>
        <v>44</v>
      </c>
      <c r="K31" s="12"/>
    </row>
    <row r="32" spans="1:12" x14ac:dyDescent="0.4">
      <c r="A32" s="56">
        <f t="shared" si="2"/>
        <v>31</v>
      </c>
      <c r="B32" s="8">
        <v>3</v>
      </c>
      <c r="C32" s="7">
        <f>LN(B32)</f>
        <v>1.0986122886681098</v>
      </c>
      <c r="D32" s="1">
        <f t="shared" si="3"/>
        <v>69</v>
      </c>
      <c r="E32" s="1">
        <f>SMALL($B$2:$B$101,A32)</f>
        <v>2</v>
      </c>
      <c r="F32" s="10">
        <f>LARGE($B$2:$B$101,A32)</f>
        <v>4</v>
      </c>
      <c r="G32" s="10">
        <f>(SUM(E33:$E$101)/E32)-D32</f>
        <v>77.5</v>
      </c>
      <c r="H32" s="10">
        <f>D32-(SUM(F33:$F$101)/F32)</f>
        <v>33.5</v>
      </c>
      <c r="I32" s="10">
        <f t="shared" si="0"/>
        <v>55.5</v>
      </c>
      <c r="J32" s="10">
        <f t="shared" si="1"/>
        <v>44</v>
      </c>
      <c r="K32" s="12"/>
    </row>
    <row r="33" spans="1:11" x14ac:dyDescent="0.4">
      <c r="A33" s="56">
        <f t="shared" si="2"/>
        <v>32</v>
      </c>
      <c r="B33" s="8">
        <v>5</v>
      </c>
      <c r="C33" s="7">
        <f>LN(B33)</f>
        <v>1.6094379124341003</v>
      </c>
      <c r="D33" s="1">
        <f t="shared" si="3"/>
        <v>68</v>
      </c>
      <c r="E33" s="1">
        <f>SMALL($B$2:$B$101,A33)</f>
        <v>2</v>
      </c>
      <c r="F33" s="10">
        <f>LARGE($B$2:$B$101,A33)</f>
        <v>4</v>
      </c>
      <c r="G33" s="10">
        <f>(SUM(E34:$E$101)/E33)-D33</f>
        <v>77.5</v>
      </c>
      <c r="H33" s="10">
        <f>D33-(SUM(F34:$F$101)/F33)</f>
        <v>33.5</v>
      </c>
      <c r="I33" s="10">
        <f t="shared" si="0"/>
        <v>55.5</v>
      </c>
      <c r="J33" s="10">
        <f t="shared" si="1"/>
        <v>44</v>
      </c>
      <c r="K33" s="12"/>
    </row>
    <row r="34" spans="1:11" x14ac:dyDescent="0.4">
      <c r="A34" s="56">
        <f t="shared" si="2"/>
        <v>33</v>
      </c>
      <c r="B34" s="8">
        <v>5</v>
      </c>
      <c r="C34" s="7">
        <f>LN(B34)</f>
        <v>1.6094379124341003</v>
      </c>
      <c r="D34" s="1">
        <f t="shared" si="3"/>
        <v>67</v>
      </c>
      <c r="E34" s="1">
        <f>SMALL($B$2:$B$101,A34)</f>
        <v>2</v>
      </c>
      <c r="F34" s="10">
        <f>LARGE($B$2:$B$101,A34)</f>
        <v>3</v>
      </c>
      <c r="G34" s="10">
        <f>(SUM(E35:$E$101)/E34)-D34</f>
        <v>77.5</v>
      </c>
      <c r="H34" s="10">
        <f>D34-(SUM(F35:$F$101)/F34)</f>
        <v>22</v>
      </c>
      <c r="I34" s="10">
        <f t="shared" si="0"/>
        <v>49.75</v>
      </c>
      <c r="J34" s="10">
        <f t="shared" si="1"/>
        <v>55.5</v>
      </c>
      <c r="K34" s="12"/>
    </row>
    <row r="35" spans="1:11" x14ac:dyDescent="0.4">
      <c r="A35" s="56">
        <f t="shared" si="2"/>
        <v>34</v>
      </c>
      <c r="B35" s="8">
        <v>3</v>
      </c>
      <c r="C35" s="7">
        <f>LN(B35)</f>
        <v>1.0986122886681098</v>
      </c>
      <c r="D35" s="1">
        <f t="shared" si="3"/>
        <v>66</v>
      </c>
      <c r="E35" s="1">
        <f>SMALL($B$2:$B$101,A35)</f>
        <v>2</v>
      </c>
      <c r="F35" s="10">
        <f>LARGE($B$2:$B$101,A35)</f>
        <v>3</v>
      </c>
      <c r="G35" s="10">
        <f>(SUM(E36:$E$101)/E35)-D35</f>
        <v>77.5</v>
      </c>
      <c r="H35" s="10">
        <f>D35-(SUM(F36:$F$101)/F35)</f>
        <v>22</v>
      </c>
      <c r="I35" s="10">
        <f t="shared" si="0"/>
        <v>49.75</v>
      </c>
      <c r="J35" s="10">
        <f t="shared" si="1"/>
        <v>55.5</v>
      </c>
      <c r="K35" s="12"/>
    </row>
    <row r="36" spans="1:11" x14ac:dyDescent="0.4">
      <c r="A36" s="56">
        <f t="shared" si="2"/>
        <v>35</v>
      </c>
      <c r="B36" s="8">
        <f>B2</f>
        <v>1</v>
      </c>
      <c r="C36" s="7">
        <f>LN(B36)</f>
        <v>0</v>
      </c>
      <c r="D36" s="1">
        <f t="shared" si="3"/>
        <v>65</v>
      </c>
      <c r="E36" s="1">
        <f>SMALL($B$2:$B$101,A36)</f>
        <v>2</v>
      </c>
      <c r="F36" s="10">
        <f>LARGE($B$2:$B$101,A36)</f>
        <v>3</v>
      </c>
      <c r="G36" s="10">
        <f>(SUM(E37:$E$101)/E36)-D36</f>
        <v>77.5</v>
      </c>
      <c r="H36" s="10">
        <f>D36-(SUM(F37:$F$101)/F36)</f>
        <v>22</v>
      </c>
      <c r="I36" s="10">
        <f t="shared" si="0"/>
        <v>49.75</v>
      </c>
      <c r="J36" s="10">
        <f t="shared" si="1"/>
        <v>55.5</v>
      </c>
      <c r="K36" s="12"/>
    </row>
    <row r="37" spans="1:11" x14ac:dyDescent="0.4">
      <c r="A37" s="56">
        <f t="shared" si="2"/>
        <v>36</v>
      </c>
      <c r="B37" s="8">
        <f t="shared" ref="B37:B100" si="4">B3</f>
        <v>3</v>
      </c>
      <c r="C37" s="7">
        <f>LN(B37)</f>
        <v>1.0986122886681098</v>
      </c>
      <c r="D37" s="1">
        <f t="shared" si="3"/>
        <v>64</v>
      </c>
      <c r="E37" s="1">
        <f>SMALL($B$2:$B$101,A37)</f>
        <v>2</v>
      </c>
      <c r="F37" s="10">
        <f>LARGE($B$2:$B$101,A37)</f>
        <v>3</v>
      </c>
      <c r="G37" s="10">
        <f>(SUM(E38:$E$101)/E37)-D37</f>
        <v>77.5</v>
      </c>
      <c r="H37" s="10">
        <f>D37-(SUM(F38:$F$101)/F37)</f>
        <v>22</v>
      </c>
      <c r="I37" s="10">
        <f t="shared" si="0"/>
        <v>49.75</v>
      </c>
      <c r="J37" s="10">
        <f t="shared" si="1"/>
        <v>55.5</v>
      </c>
      <c r="K37" s="12"/>
    </row>
    <row r="38" spans="1:11" x14ac:dyDescent="0.4">
      <c r="A38" s="56">
        <f t="shared" si="2"/>
        <v>37</v>
      </c>
      <c r="B38" s="8">
        <f t="shared" si="4"/>
        <v>2</v>
      </c>
      <c r="C38" s="7">
        <f>LN(B38)</f>
        <v>0.69314718055994529</v>
      </c>
      <c r="D38" s="1">
        <f t="shared" si="3"/>
        <v>63</v>
      </c>
      <c r="E38" s="1">
        <f>SMALL($B$2:$B$101,A38)</f>
        <v>2</v>
      </c>
      <c r="F38" s="10">
        <f>LARGE($B$2:$B$101,A38)</f>
        <v>3</v>
      </c>
      <c r="G38" s="10">
        <f>(SUM(E39:$E$101)/E38)-D38</f>
        <v>77.5</v>
      </c>
      <c r="H38" s="10">
        <f>D38-(SUM(F39:$F$101)/F38)</f>
        <v>22</v>
      </c>
      <c r="I38" s="10">
        <f t="shared" si="0"/>
        <v>49.75</v>
      </c>
      <c r="J38" s="10">
        <f t="shared" si="1"/>
        <v>55.5</v>
      </c>
      <c r="K38" s="12"/>
    </row>
    <row r="39" spans="1:11" x14ac:dyDescent="0.4">
      <c r="A39" s="56">
        <f t="shared" si="2"/>
        <v>38</v>
      </c>
      <c r="B39" s="8">
        <f t="shared" si="4"/>
        <v>3</v>
      </c>
      <c r="C39" s="7">
        <f>LN(B39)</f>
        <v>1.0986122886681098</v>
      </c>
      <c r="D39" s="1">
        <f t="shared" si="3"/>
        <v>62</v>
      </c>
      <c r="E39" s="1">
        <f>SMALL($B$2:$B$101,A39)</f>
        <v>2</v>
      </c>
      <c r="F39" s="10">
        <f>LARGE($B$2:$B$101,A39)</f>
        <v>3</v>
      </c>
      <c r="G39" s="10">
        <f>(SUM(E40:$E$101)/E39)-D39</f>
        <v>77.5</v>
      </c>
      <c r="H39" s="10">
        <f>D39-(SUM(F40:$F$101)/F39)</f>
        <v>22</v>
      </c>
      <c r="I39" s="10">
        <f t="shared" si="0"/>
        <v>49.75</v>
      </c>
      <c r="J39" s="10">
        <f t="shared" si="1"/>
        <v>55.5</v>
      </c>
      <c r="K39" s="12"/>
    </row>
    <row r="40" spans="1:11" x14ac:dyDescent="0.4">
      <c r="A40" s="56">
        <f t="shared" si="2"/>
        <v>39</v>
      </c>
      <c r="B40" s="8">
        <f t="shared" si="4"/>
        <v>1</v>
      </c>
      <c r="C40" s="7">
        <f>LN(B40)</f>
        <v>0</v>
      </c>
      <c r="D40" s="1">
        <f t="shared" si="3"/>
        <v>61</v>
      </c>
      <c r="E40" s="1">
        <f>SMALL($B$2:$B$101,A40)</f>
        <v>2</v>
      </c>
      <c r="F40" s="10">
        <f>LARGE($B$2:$B$101,A40)</f>
        <v>3</v>
      </c>
      <c r="G40" s="10">
        <f>(SUM(E41:$E$101)/E40)-D40</f>
        <v>77.5</v>
      </c>
      <c r="H40" s="10">
        <f>D40-(SUM(F41:$F$101)/F40)</f>
        <v>22</v>
      </c>
      <c r="I40" s="10">
        <f t="shared" si="0"/>
        <v>49.75</v>
      </c>
      <c r="J40" s="10">
        <f t="shared" si="1"/>
        <v>55.5</v>
      </c>
      <c r="K40" s="12"/>
    </row>
    <row r="41" spans="1:11" x14ac:dyDescent="0.4">
      <c r="A41" s="56">
        <f t="shared" si="2"/>
        <v>40</v>
      </c>
      <c r="B41" s="8">
        <f t="shared" si="4"/>
        <v>4</v>
      </c>
      <c r="C41" s="7">
        <f>LN(B41)</f>
        <v>1.3862943611198906</v>
      </c>
      <c r="D41" s="1">
        <f t="shared" si="3"/>
        <v>60</v>
      </c>
      <c r="E41" s="1">
        <f>SMALL($B$2:$B$101,A41)</f>
        <v>2</v>
      </c>
      <c r="F41" s="10">
        <f>LARGE($B$2:$B$101,A41)</f>
        <v>3</v>
      </c>
      <c r="G41" s="10">
        <f>(SUM(E42:$E$101)/E41)-D41</f>
        <v>77.5</v>
      </c>
      <c r="H41" s="10">
        <f>D41-(SUM(F42:$F$101)/F41)</f>
        <v>22</v>
      </c>
      <c r="I41" s="10">
        <f t="shared" si="0"/>
        <v>49.75</v>
      </c>
      <c r="J41" s="10">
        <f t="shared" si="1"/>
        <v>55.5</v>
      </c>
      <c r="K41" s="12"/>
    </row>
    <row r="42" spans="1:11" x14ac:dyDescent="0.4">
      <c r="A42" s="56">
        <f t="shared" si="2"/>
        <v>41</v>
      </c>
      <c r="B42" s="8">
        <f t="shared" si="4"/>
        <v>2</v>
      </c>
      <c r="C42" s="7">
        <f>LN(B42)</f>
        <v>0.69314718055994529</v>
      </c>
      <c r="D42" s="1">
        <f t="shared" si="3"/>
        <v>59</v>
      </c>
      <c r="E42" s="1">
        <f>SMALL($B$2:$B$101,A42)</f>
        <v>2</v>
      </c>
      <c r="F42" s="10">
        <f>LARGE($B$2:$B$101,A42)</f>
        <v>3</v>
      </c>
      <c r="G42" s="10">
        <f>(SUM(E43:$E$101)/E42)-D42</f>
        <v>77.5</v>
      </c>
      <c r="H42" s="10">
        <f>D42-(SUM(F43:$F$101)/F42)</f>
        <v>22</v>
      </c>
      <c r="I42" s="10">
        <f t="shared" si="0"/>
        <v>49.75</v>
      </c>
      <c r="J42" s="10">
        <f t="shared" si="1"/>
        <v>55.5</v>
      </c>
      <c r="K42" s="12"/>
    </row>
    <row r="43" spans="1:11" x14ac:dyDescent="0.4">
      <c r="A43" s="56">
        <f t="shared" si="2"/>
        <v>42</v>
      </c>
      <c r="B43" s="8">
        <f t="shared" si="4"/>
        <v>1</v>
      </c>
      <c r="C43" s="7">
        <f>LN(B43)</f>
        <v>0</v>
      </c>
      <c r="D43" s="1">
        <f t="shared" si="3"/>
        <v>58</v>
      </c>
      <c r="E43" s="1">
        <f>SMALL($B$2:$B$101,A43)</f>
        <v>2</v>
      </c>
      <c r="F43" s="10">
        <f>LARGE($B$2:$B$101,A43)</f>
        <v>3</v>
      </c>
      <c r="G43" s="10">
        <f>(SUM(E44:$E$101)/E43)-D43</f>
        <v>77.5</v>
      </c>
      <c r="H43" s="10">
        <f>D43-(SUM(F44:$F$101)/F43)</f>
        <v>22</v>
      </c>
      <c r="I43" s="10">
        <f t="shared" si="0"/>
        <v>49.75</v>
      </c>
      <c r="J43" s="10">
        <f t="shared" si="1"/>
        <v>55.5</v>
      </c>
      <c r="K43" s="12"/>
    </row>
    <row r="44" spans="1:11" x14ac:dyDescent="0.4">
      <c r="A44" s="56">
        <f t="shared" si="2"/>
        <v>43</v>
      </c>
      <c r="B44" s="8">
        <f t="shared" si="4"/>
        <v>3</v>
      </c>
      <c r="C44" s="7">
        <f>LN(B44)</f>
        <v>1.0986122886681098</v>
      </c>
      <c r="D44" s="1">
        <f t="shared" si="3"/>
        <v>57</v>
      </c>
      <c r="E44" s="1">
        <f>SMALL($B$2:$B$101,A44)</f>
        <v>2</v>
      </c>
      <c r="F44" s="10">
        <f>LARGE($B$2:$B$101,A44)</f>
        <v>3</v>
      </c>
      <c r="G44" s="10">
        <f>(SUM(E45:$E$101)/E44)-D44</f>
        <v>77.5</v>
      </c>
      <c r="H44" s="10">
        <f>D44-(SUM(F45:$F$101)/F44)</f>
        <v>22</v>
      </c>
      <c r="I44" s="10">
        <f t="shared" si="0"/>
        <v>49.75</v>
      </c>
      <c r="J44" s="10">
        <f t="shared" si="1"/>
        <v>55.5</v>
      </c>
      <c r="K44" s="12"/>
    </row>
    <row r="45" spans="1:11" x14ac:dyDescent="0.4">
      <c r="A45" s="56">
        <f t="shared" si="2"/>
        <v>44</v>
      </c>
      <c r="B45" s="8">
        <f t="shared" si="4"/>
        <v>4</v>
      </c>
      <c r="C45" s="7">
        <f>LN(B45)</f>
        <v>1.3862943611198906</v>
      </c>
      <c r="D45" s="1">
        <f t="shared" si="3"/>
        <v>56</v>
      </c>
      <c r="E45" s="1">
        <f>SMALL($B$2:$B$101,A45)</f>
        <v>2</v>
      </c>
      <c r="F45" s="10">
        <f>LARGE($B$2:$B$101,A45)</f>
        <v>3</v>
      </c>
      <c r="G45" s="10">
        <f>(SUM(E46:$E$101)/E45)-D45</f>
        <v>77.5</v>
      </c>
      <c r="H45" s="10">
        <f>D45-(SUM(F46:$F$101)/F45)</f>
        <v>22</v>
      </c>
      <c r="I45" s="10">
        <f t="shared" si="0"/>
        <v>49.75</v>
      </c>
      <c r="J45" s="10">
        <f t="shared" si="1"/>
        <v>55.5</v>
      </c>
      <c r="K45" s="12"/>
    </row>
    <row r="46" spans="1:11" x14ac:dyDescent="0.4">
      <c r="A46" s="56">
        <f t="shared" si="2"/>
        <v>45</v>
      </c>
      <c r="B46" s="8">
        <f t="shared" si="4"/>
        <v>11</v>
      </c>
      <c r="C46" s="7">
        <f>LN(B46)</f>
        <v>2.3978952727983707</v>
      </c>
      <c r="D46" s="1">
        <f t="shared" si="3"/>
        <v>55</v>
      </c>
      <c r="E46" s="1">
        <f>SMALL($B$2:$B$101,A46)</f>
        <v>2</v>
      </c>
      <c r="F46" s="10">
        <f>LARGE($B$2:$B$101,A46)</f>
        <v>3</v>
      </c>
      <c r="G46" s="10">
        <f>(SUM(E47:$E$101)/E46)-D46</f>
        <v>77.5</v>
      </c>
      <c r="H46" s="10">
        <f>D46-(SUM(F47:$F$101)/F46)</f>
        <v>22</v>
      </c>
      <c r="I46" s="10">
        <f t="shared" si="0"/>
        <v>49.75</v>
      </c>
      <c r="J46" s="10">
        <f t="shared" si="1"/>
        <v>55.5</v>
      </c>
      <c r="K46" s="12"/>
    </row>
    <row r="47" spans="1:11" x14ac:dyDescent="0.4">
      <c r="A47" s="56">
        <f t="shared" si="2"/>
        <v>46</v>
      </c>
      <c r="B47" s="8">
        <f t="shared" si="4"/>
        <v>3</v>
      </c>
      <c r="C47" s="7">
        <f>LN(B47)</f>
        <v>1.0986122886681098</v>
      </c>
      <c r="D47" s="1">
        <f t="shared" si="3"/>
        <v>54</v>
      </c>
      <c r="E47" s="1">
        <f>SMALL($B$2:$B$101,A47)</f>
        <v>3</v>
      </c>
      <c r="F47" s="10">
        <f>LARGE($B$2:$B$101,A47)</f>
        <v>3</v>
      </c>
      <c r="G47" s="10">
        <f>(SUM(E48:$E$101)/E47)-D47</f>
        <v>33.333333333333329</v>
      </c>
      <c r="H47" s="10">
        <f>D47-(SUM(F48:$F$101)/F47)</f>
        <v>22</v>
      </c>
      <c r="I47" s="10">
        <f t="shared" si="0"/>
        <v>27.666666666666664</v>
      </c>
      <c r="J47" s="10">
        <f t="shared" si="1"/>
        <v>11.333333333333329</v>
      </c>
      <c r="K47" s="12"/>
    </row>
    <row r="48" spans="1:11" x14ac:dyDescent="0.4">
      <c r="A48" s="56">
        <f t="shared" si="2"/>
        <v>47</v>
      </c>
      <c r="B48" s="8">
        <f t="shared" si="4"/>
        <v>2</v>
      </c>
      <c r="C48" s="7">
        <f>LN(B48)</f>
        <v>0.69314718055994529</v>
      </c>
      <c r="D48" s="1">
        <f t="shared" si="3"/>
        <v>53</v>
      </c>
      <c r="E48" s="1">
        <f>SMALL($B$2:$B$101,A48)</f>
        <v>3</v>
      </c>
      <c r="F48" s="10">
        <f>LARGE($B$2:$B$101,A48)</f>
        <v>3</v>
      </c>
      <c r="G48" s="10">
        <f>(SUM(E49:$E$101)/E48)-D48</f>
        <v>33.333333333333329</v>
      </c>
      <c r="H48" s="10">
        <f>D48-(SUM(F49:$F$101)/F48)</f>
        <v>22</v>
      </c>
      <c r="I48" s="10">
        <f t="shared" si="0"/>
        <v>27.666666666666664</v>
      </c>
      <c r="J48" s="10">
        <f t="shared" si="1"/>
        <v>11.333333333333329</v>
      </c>
      <c r="K48" s="12"/>
    </row>
    <row r="49" spans="1:16" x14ac:dyDescent="0.4">
      <c r="A49" s="56">
        <f t="shared" si="2"/>
        <v>48</v>
      </c>
      <c r="B49" s="8">
        <f t="shared" si="4"/>
        <v>1</v>
      </c>
      <c r="C49" s="7">
        <f>LN(B49)</f>
        <v>0</v>
      </c>
      <c r="D49" s="1">
        <f t="shared" si="3"/>
        <v>52</v>
      </c>
      <c r="E49" s="1">
        <f>SMALL($B$2:$B$101,A49)</f>
        <v>3</v>
      </c>
      <c r="F49" s="10">
        <f>LARGE($B$2:$B$101,A49)</f>
        <v>3</v>
      </c>
      <c r="G49" s="10">
        <f>(SUM(E50:$E$101)/E49)-D49</f>
        <v>33.333333333333329</v>
      </c>
      <c r="H49" s="10">
        <f>D49-(SUM(F50:$F$101)/F49)</f>
        <v>22</v>
      </c>
      <c r="I49" s="10">
        <f t="shared" si="0"/>
        <v>27.666666666666664</v>
      </c>
      <c r="J49" s="10">
        <f t="shared" si="1"/>
        <v>11.333333333333329</v>
      </c>
      <c r="K49" s="12"/>
    </row>
    <row r="50" spans="1:16" x14ac:dyDescent="0.4">
      <c r="A50" s="56">
        <f t="shared" si="2"/>
        <v>49</v>
      </c>
      <c r="B50" s="8">
        <f t="shared" si="4"/>
        <v>3</v>
      </c>
      <c r="C50" s="7">
        <f>LN(B50)</f>
        <v>1.0986122886681098</v>
      </c>
      <c r="D50" s="1">
        <f t="shared" si="3"/>
        <v>51</v>
      </c>
      <c r="E50" s="1">
        <f>SMALL($B$2:$B$101,A50)</f>
        <v>3</v>
      </c>
      <c r="F50" s="10">
        <f>LARGE($B$2:$B$101,A50)</f>
        <v>3</v>
      </c>
      <c r="G50" s="10">
        <f>(SUM(E51:$E$101)/E50)-D50</f>
        <v>33.333333333333329</v>
      </c>
      <c r="H50" s="10">
        <f>D50-(SUM(F51:$F$101)/F50)</f>
        <v>22</v>
      </c>
      <c r="I50" s="10">
        <f t="shared" si="0"/>
        <v>27.666666666666664</v>
      </c>
      <c r="J50" s="10">
        <f t="shared" si="1"/>
        <v>11.333333333333329</v>
      </c>
      <c r="K50" s="12"/>
    </row>
    <row r="51" spans="1:16" x14ac:dyDescent="0.4">
      <c r="A51" s="56">
        <f t="shared" si="2"/>
        <v>50</v>
      </c>
      <c r="B51" s="8">
        <f t="shared" si="4"/>
        <v>4</v>
      </c>
      <c r="C51" s="7">
        <f>LN(B51)</f>
        <v>1.3862943611198906</v>
      </c>
      <c r="D51" s="1">
        <f t="shared" si="3"/>
        <v>50</v>
      </c>
      <c r="E51" s="1">
        <f>SMALL($B$2:$B$101,A51)</f>
        <v>3</v>
      </c>
      <c r="F51" s="10">
        <f>LARGE($B$2:$B$101,A51)</f>
        <v>3</v>
      </c>
      <c r="G51" s="10">
        <f>(SUM(E52:$E$101)/E51)-D51</f>
        <v>33.333333333333329</v>
      </c>
      <c r="H51" s="10">
        <f>D51-(SUM(F52:$F$101)/F51)</f>
        <v>22</v>
      </c>
      <c r="I51" s="10">
        <f t="shared" si="0"/>
        <v>27.666666666666664</v>
      </c>
      <c r="J51" s="10">
        <f t="shared" si="1"/>
        <v>11.333333333333329</v>
      </c>
      <c r="K51" s="12"/>
    </row>
    <row r="52" spans="1:16" x14ac:dyDescent="0.4">
      <c r="A52" s="56">
        <f t="shared" si="2"/>
        <v>51</v>
      </c>
      <c r="B52" s="8">
        <f t="shared" si="4"/>
        <v>2</v>
      </c>
      <c r="C52" s="7">
        <f>LN(B52)</f>
        <v>0.69314718055994529</v>
      </c>
      <c r="D52" s="1">
        <f t="shared" si="3"/>
        <v>49</v>
      </c>
      <c r="E52" s="1">
        <f>SMALL($B$2:$B$101,A52)</f>
        <v>3</v>
      </c>
      <c r="F52" s="10">
        <f>LARGE($B$2:$B$101,A52)</f>
        <v>3</v>
      </c>
      <c r="G52" s="10">
        <f>(SUM(E53:$E$101)/E52)-D52</f>
        <v>33.333333333333329</v>
      </c>
      <c r="H52" s="10">
        <f>D52-(SUM(F53:$F$101)/F52)</f>
        <v>22</v>
      </c>
      <c r="I52" s="10">
        <f t="shared" si="0"/>
        <v>27.666666666666664</v>
      </c>
      <c r="J52" s="10">
        <f t="shared" si="1"/>
        <v>11.333333333333329</v>
      </c>
      <c r="K52" s="12"/>
    </row>
    <row r="53" spans="1:16" x14ac:dyDescent="0.4">
      <c r="A53" s="56">
        <f t="shared" si="2"/>
        <v>52</v>
      </c>
      <c r="B53" s="8">
        <f t="shared" si="4"/>
        <v>1</v>
      </c>
      <c r="C53" s="7">
        <f>LN(B53)</f>
        <v>0</v>
      </c>
      <c r="D53" s="1">
        <f t="shared" si="3"/>
        <v>48</v>
      </c>
      <c r="E53" s="1">
        <f>SMALL($B$2:$B$101,A53)</f>
        <v>3</v>
      </c>
      <c r="F53" s="10">
        <f>LARGE($B$2:$B$101,A53)</f>
        <v>3</v>
      </c>
      <c r="G53" s="10">
        <f>(SUM(E54:$E$101)/E53)-D53</f>
        <v>33.333333333333329</v>
      </c>
      <c r="H53" s="10">
        <f>D53-(SUM(F54:$F$101)/F53)</f>
        <v>22</v>
      </c>
      <c r="I53" s="10">
        <f t="shared" si="0"/>
        <v>27.666666666666664</v>
      </c>
      <c r="J53" s="10">
        <f t="shared" si="1"/>
        <v>11.333333333333329</v>
      </c>
      <c r="K53" s="12"/>
    </row>
    <row r="54" spans="1:16" x14ac:dyDescent="0.4">
      <c r="A54" s="56">
        <f t="shared" si="2"/>
        <v>53</v>
      </c>
      <c r="B54" s="8">
        <f t="shared" si="4"/>
        <v>4</v>
      </c>
      <c r="C54" s="7">
        <f>LN(B54)</f>
        <v>1.3862943611198906</v>
      </c>
      <c r="D54" s="1">
        <f t="shared" si="3"/>
        <v>47</v>
      </c>
      <c r="E54" s="1">
        <f>SMALL($B$2:$B$101,A54)</f>
        <v>3</v>
      </c>
      <c r="F54" s="10">
        <f>LARGE($B$2:$B$101,A54)</f>
        <v>3</v>
      </c>
      <c r="G54" s="10">
        <f>(SUM(E55:$E$101)/E54)-D54</f>
        <v>33.333333333333329</v>
      </c>
      <c r="H54" s="10">
        <f>D54-(SUM(F55:$F$101)/F54)</f>
        <v>22</v>
      </c>
      <c r="I54" s="10">
        <f t="shared" si="0"/>
        <v>27.666666666666664</v>
      </c>
      <c r="J54" s="10">
        <f t="shared" si="1"/>
        <v>11.333333333333329</v>
      </c>
      <c r="K54" s="12"/>
    </row>
    <row r="55" spans="1:16" x14ac:dyDescent="0.4">
      <c r="A55" s="56">
        <f t="shared" si="2"/>
        <v>54</v>
      </c>
      <c r="B55" s="8">
        <f t="shared" si="4"/>
        <v>2</v>
      </c>
      <c r="C55" s="7">
        <f>LN(B55)</f>
        <v>0.69314718055994529</v>
      </c>
      <c r="D55" s="1">
        <f t="shared" si="3"/>
        <v>46</v>
      </c>
      <c r="E55" s="1">
        <f>SMALL($B$2:$B$101,A55)</f>
        <v>3</v>
      </c>
      <c r="F55" s="10">
        <f>LARGE($B$2:$B$101,A55)</f>
        <v>3</v>
      </c>
      <c r="G55" s="10">
        <f>(SUM(E56:$E$101)/E55)-D55</f>
        <v>33.333333333333329</v>
      </c>
      <c r="H55" s="10">
        <f>D55-(SUM(F56:$F$101)/F55)</f>
        <v>22</v>
      </c>
      <c r="I55" s="10">
        <f t="shared" si="0"/>
        <v>27.666666666666664</v>
      </c>
      <c r="J55" s="10">
        <f t="shared" si="1"/>
        <v>11.333333333333329</v>
      </c>
      <c r="K55" s="12"/>
    </row>
    <row r="56" spans="1:16" x14ac:dyDescent="0.4">
      <c r="A56" s="56">
        <f t="shared" si="2"/>
        <v>55</v>
      </c>
      <c r="B56" s="8">
        <f t="shared" si="4"/>
        <v>1</v>
      </c>
      <c r="C56" s="7">
        <f>LN(B56)</f>
        <v>0</v>
      </c>
      <c r="D56" s="1">
        <f t="shared" si="3"/>
        <v>45</v>
      </c>
      <c r="E56" s="1">
        <f>SMALL($B$2:$B$101,A56)</f>
        <v>3</v>
      </c>
      <c r="F56" s="10">
        <f>LARGE($B$2:$B$101,A56)</f>
        <v>3</v>
      </c>
      <c r="G56" s="10">
        <f>(SUM(E57:$E$101)/E56)-D56</f>
        <v>33.333333333333329</v>
      </c>
      <c r="H56" s="10">
        <f>D56-(SUM(F57:$F$101)/F56)</f>
        <v>22</v>
      </c>
      <c r="I56" s="10">
        <f t="shared" si="0"/>
        <v>27.666666666666664</v>
      </c>
      <c r="J56" s="10">
        <f t="shared" si="1"/>
        <v>11.333333333333329</v>
      </c>
      <c r="K56" s="12"/>
    </row>
    <row r="57" spans="1:16" x14ac:dyDescent="0.4">
      <c r="A57" s="56">
        <f t="shared" si="2"/>
        <v>56</v>
      </c>
      <c r="B57" s="8">
        <f t="shared" si="4"/>
        <v>4</v>
      </c>
      <c r="C57" s="7">
        <f>LN(B57)</f>
        <v>1.3862943611198906</v>
      </c>
      <c r="D57" s="1">
        <f t="shared" si="3"/>
        <v>44</v>
      </c>
      <c r="E57" s="1">
        <f>SMALL($B$2:$B$101,A57)</f>
        <v>3</v>
      </c>
      <c r="F57" s="10">
        <f>LARGE($B$2:$B$101,A57)</f>
        <v>2</v>
      </c>
      <c r="G57" s="10">
        <f>(SUM(E58:$E$101)/E57)-D57</f>
        <v>33.333333333333329</v>
      </c>
      <c r="H57" s="10">
        <f>D57-(SUM(F58:$F$101)/F57)</f>
        <v>10.5</v>
      </c>
      <c r="I57" s="10">
        <f t="shared" si="0"/>
        <v>21.916666666666664</v>
      </c>
      <c r="J57" s="10">
        <f t="shared" si="1"/>
        <v>22.833333333333329</v>
      </c>
      <c r="K57" s="12"/>
      <c r="L57"/>
      <c r="M57"/>
      <c r="N57"/>
      <c r="O57"/>
      <c r="P57"/>
    </row>
    <row r="58" spans="1:16" x14ac:dyDescent="0.4">
      <c r="A58" s="56">
        <f t="shared" si="2"/>
        <v>57</v>
      </c>
      <c r="B58" s="8">
        <f t="shared" si="4"/>
        <v>5</v>
      </c>
      <c r="C58" s="7">
        <f>LN(B58)</f>
        <v>1.6094379124341003</v>
      </c>
      <c r="D58" s="1">
        <f t="shared" si="3"/>
        <v>43</v>
      </c>
      <c r="E58" s="1">
        <f>SMALL($B$2:$B$101,A58)</f>
        <v>3</v>
      </c>
      <c r="F58" s="10">
        <f>LARGE($B$2:$B$101,A58)</f>
        <v>2</v>
      </c>
      <c r="G58" s="10">
        <f>(SUM(E59:$E$101)/E58)-D58</f>
        <v>33.333333333333329</v>
      </c>
      <c r="H58" s="10">
        <f>D58-(SUM(F59:$F$101)/F58)</f>
        <v>10.5</v>
      </c>
      <c r="I58" s="10">
        <f t="shared" si="0"/>
        <v>21.916666666666664</v>
      </c>
      <c r="J58" s="10">
        <f t="shared" si="1"/>
        <v>22.833333333333329</v>
      </c>
      <c r="K58" s="12"/>
      <c r="L58"/>
      <c r="M58"/>
      <c r="N58"/>
      <c r="O58"/>
      <c r="P58"/>
    </row>
    <row r="59" spans="1:16" x14ac:dyDescent="0.4">
      <c r="A59" s="56">
        <f t="shared" si="2"/>
        <v>58</v>
      </c>
      <c r="B59" s="8">
        <f t="shared" si="4"/>
        <v>1</v>
      </c>
      <c r="C59" s="7">
        <f>LN(B59)</f>
        <v>0</v>
      </c>
      <c r="D59" s="1">
        <f t="shared" si="3"/>
        <v>42</v>
      </c>
      <c r="E59" s="1">
        <f>SMALL($B$2:$B$101,A59)</f>
        <v>3</v>
      </c>
      <c r="F59" s="10">
        <f>LARGE($B$2:$B$101,A59)</f>
        <v>2</v>
      </c>
      <c r="G59" s="10">
        <f>(SUM(E60:$E$101)/E59)-D59</f>
        <v>33.333333333333329</v>
      </c>
      <c r="H59" s="10">
        <f>D59-(SUM(F60:$F$101)/F59)</f>
        <v>10.5</v>
      </c>
      <c r="I59" s="10">
        <f t="shared" si="0"/>
        <v>21.916666666666664</v>
      </c>
      <c r="J59" s="10">
        <f t="shared" si="1"/>
        <v>22.833333333333329</v>
      </c>
      <c r="K59" s="12"/>
      <c r="L59"/>
      <c r="M59"/>
      <c r="N59"/>
      <c r="O59"/>
      <c r="P59"/>
    </row>
    <row r="60" spans="1:16" x14ac:dyDescent="0.4">
      <c r="A60" s="56">
        <f t="shared" si="2"/>
        <v>59</v>
      </c>
      <c r="B60" s="8">
        <f t="shared" si="4"/>
        <v>4</v>
      </c>
      <c r="C60" s="7">
        <f>LN(B60)</f>
        <v>1.3862943611198906</v>
      </c>
      <c r="D60" s="1">
        <f t="shared" si="3"/>
        <v>41</v>
      </c>
      <c r="E60" s="1">
        <f>SMALL($B$2:$B$101,A60)</f>
        <v>3</v>
      </c>
      <c r="F60" s="10">
        <f>LARGE($B$2:$B$101,A60)</f>
        <v>2</v>
      </c>
      <c r="G60" s="10">
        <f>(SUM(E61:$E$101)/E60)-D60</f>
        <v>33.333333333333329</v>
      </c>
      <c r="H60" s="10">
        <f>D60-(SUM(F61:$F$101)/F60)</f>
        <v>10.5</v>
      </c>
      <c r="I60" s="10">
        <f t="shared" si="0"/>
        <v>21.916666666666664</v>
      </c>
      <c r="J60" s="10">
        <f t="shared" si="1"/>
        <v>22.833333333333329</v>
      </c>
      <c r="K60" s="12"/>
      <c r="L60"/>
      <c r="M60"/>
      <c r="N60"/>
      <c r="O60"/>
      <c r="P60"/>
    </row>
    <row r="61" spans="1:16" x14ac:dyDescent="0.4">
      <c r="A61" s="56">
        <f t="shared" si="2"/>
        <v>60</v>
      </c>
      <c r="B61" s="8">
        <f t="shared" si="4"/>
        <v>2</v>
      </c>
      <c r="C61" s="7">
        <f>LN(B61)</f>
        <v>0.69314718055994529</v>
      </c>
      <c r="D61" s="1">
        <f t="shared" si="3"/>
        <v>40</v>
      </c>
      <c r="E61" s="1">
        <f>SMALL($B$2:$B$101,A61)</f>
        <v>3</v>
      </c>
      <c r="F61" s="10">
        <f>LARGE($B$2:$B$101,A61)</f>
        <v>2</v>
      </c>
      <c r="G61" s="10">
        <f>(SUM(E62:$E$101)/E61)-D61</f>
        <v>33.333333333333329</v>
      </c>
      <c r="H61" s="10">
        <f>D61-(SUM(F62:$F$101)/F61)</f>
        <v>10.5</v>
      </c>
      <c r="I61" s="10">
        <f t="shared" si="0"/>
        <v>21.916666666666664</v>
      </c>
      <c r="J61" s="10">
        <f t="shared" si="1"/>
        <v>22.833333333333329</v>
      </c>
      <c r="K61" s="12"/>
      <c r="L61"/>
      <c r="M61"/>
      <c r="N61"/>
      <c r="O61"/>
      <c r="P61"/>
    </row>
    <row r="62" spans="1:16" x14ac:dyDescent="0.4">
      <c r="A62" s="56">
        <f t="shared" si="2"/>
        <v>61</v>
      </c>
      <c r="B62" s="8">
        <f t="shared" si="4"/>
        <v>2</v>
      </c>
      <c r="C62" s="7">
        <f>LN(B62)</f>
        <v>0.69314718055994529</v>
      </c>
      <c r="D62" s="1">
        <f t="shared" si="3"/>
        <v>39</v>
      </c>
      <c r="E62" s="1">
        <f>SMALL($B$2:$B$101,A62)</f>
        <v>3</v>
      </c>
      <c r="F62" s="10">
        <f>LARGE($B$2:$B$101,A62)</f>
        <v>2</v>
      </c>
      <c r="G62" s="10">
        <f>(SUM(E63:$E$101)/E62)-D62</f>
        <v>33.333333333333329</v>
      </c>
      <c r="H62" s="10">
        <f>D62-(SUM(F63:$F$101)/F62)</f>
        <v>10.5</v>
      </c>
      <c r="I62" s="10">
        <f t="shared" si="0"/>
        <v>21.916666666666664</v>
      </c>
      <c r="J62" s="10">
        <f t="shared" si="1"/>
        <v>22.833333333333329</v>
      </c>
      <c r="K62" s="12"/>
      <c r="L62"/>
      <c r="M62"/>
      <c r="N62"/>
      <c r="O62"/>
      <c r="P62"/>
    </row>
    <row r="63" spans="1:16" x14ac:dyDescent="0.4">
      <c r="A63" s="56">
        <f t="shared" si="2"/>
        <v>62</v>
      </c>
      <c r="B63" s="8">
        <f t="shared" si="4"/>
        <v>2</v>
      </c>
      <c r="C63" s="7">
        <f>LN(B63)</f>
        <v>0.69314718055994529</v>
      </c>
      <c r="D63" s="1">
        <f t="shared" si="3"/>
        <v>38</v>
      </c>
      <c r="E63" s="1">
        <f>SMALL($B$2:$B$101,A63)</f>
        <v>3</v>
      </c>
      <c r="F63" s="10">
        <f>LARGE($B$2:$B$101,A63)</f>
        <v>2</v>
      </c>
      <c r="G63" s="10">
        <f>(SUM(E64:$E$101)/E63)-D63</f>
        <v>33.333333333333329</v>
      </c>
      <c r="H63" s="10">
        <f>D63-(SUM(F64:$F$101)/F63)</f>
        <v>10.5</v>
      </c>
      <c r="I63" s="10">
        <f t="shared" si="0"/>
        <v>21.916666666666664</v>
      </c>
      <c r="J63" s="10">
        <f t="shared" si="1"/>
        <v>22.833333333333329</v>
      </c>
      <c r="K63" s="12"/>
      <c r="L63"/>
      <c r="M63"/>
      <c r="N63"/>
      <c r="O63"/>
      <c r="P63"/>
    </row>
    <row r="64" spans="1:16" x14ac:dyDescent="0.4">
      <c r="A64" s="56">
        <f t="shared" si="2"/>
        <v>63</v>
      </c>
      <c r="B64" s="8">
        <f t="shared" si="4"/>
        <v>3</v>
      </c>
      <c r="C64" s="7">
        <f>LN(B64)</f>
        <v>1.0986122886681098</v>
      </c>
      <c r="D64" s="1">
        <f t="shared" si="3"/>
        <v>37</v>
      </c>
      <c r="E64" s="1">
        <f>SMALL($B$2:$B$101,A64)</f>
        <v>3</v>
      </c>
      <c r="F64" s="10">
        <f>LARGE($B$2:$B$101,A64)</f>
        <v>2</v>
      </c>
      <c r="G64" s="10">
        <f>(SUM(E65:$E$101)/E64)-D64</f>
        <v>33.333333333333329</v>
      </c>
      <c r="H64" s="10">
        <f>D64-(SUM(F65:$F$101)/F64)</f>
        <v>10.5</v>
      </c>
      <c r="I64" s="10">
        <f t="shared" si="0"/>
        <v>21.916666666666664</v>
      </c>
      <c r="J64" s="10">
        <f t="shared" si="1"/>
        <v>22.833333333333329</v>
      </c>
      <c r="K64" s="12"/>
      <c r="L64"/>
      <c r="M64"/>
      <c r="N64"/>
      <c r="O64"/>
      <c r="P64"/>
    </row>
    <row r="65" spans="1:16" x14ac:dyDescent="0.4">
      <c r="A65" s="56">
        <f t="shared" si="2"/>
        <v>64</v>
      </c>
      <c r="B65" s="8">
        <f t="shared" si="4"/>
        <v>4</v>
      </c>
      <c r="C65" s="7">
        <f>LN(B65)</f>
        <v>1.3862943611198906</v>
      </c>
      <c r="D65" s="1">
        <f t="shared" si="3"/>
        <v>36</v>
      </c>
      <c r="E65" s="1">
        <f>SMALL($B$2:$B$101,A65)</f>
        <v>3</v>
      </c>
      <c r="F65" s="10">
        <f>LARGE($B$2:$B$101,A65)</f>
        <v>2</v>
      </c>
      <c r="G65" s="10">
        <f>(SUM(E66:$E$101)/E65)-D65</f>
        <v>33.333333333333329</v>
      </c>
      <c r="H65" s="10">
        <f>D65-(SUM(F66:$F$101)/F65)</f>
        <v>10.5</v>
      </c>
      <c r="I65" s="10">
        <f t="shared" si="0"/>
        <v>21.916666666666664</v>
      </c>
      <c r="J65" s="10">
        <f t="shared" si="1"/>
        <v>22.833333333333329</v>
      </c>
      <c r="K65" s="12"/>
      <c r="L65"/>
      <c r="M65"/>
      <c r="N65"/>
      <c r="O65"/>
      <c r="P65"/>
    </row>
    <row r="66" spans="1:16" x14ac:dyDescent="0.4">
      <c r="A66" s="56">
        <f t="shared" si="2"/>
        <v>65</v>
      </c>
      <c r="B66" s="8">
        <f t="shared" si="4"/>
        <v>3</v>
      </c>
      <c r="C66" s="7">
        <f>LN(B66)</f>
        <v>1.0986122886681098</v>
      </c>
      <c r="D66" s="1">
        <f t="shared" si="3"/>
        <v>35</v>
      </c>
      <c r="E66" s="1">
        <f>SMALL($B$2:$B$101,A66)</f>
        <v>3</v>
      </c>
      <c r="F66" s="10">
        <f>LARGE($B$2:$B$101,A66)</f>
        <v>2</v>
      </c>
      <c r="G66" s="10">
        <f>(SUM(E67:$E$101)/E66)-D66</f>
        <v>33.333333333333329</v>
      </c>
      <c r="H66" s="10">
        <f>D66-(SUM(F67:$F$101)/F66)</f>
        <v>10.5</v>
      </c>
      <c r="I66" s="10">
        <f t="shared" si="0"/>
        <v>21.916666666666664</v>
      </c>
      <c r="J66" s="10">
        <f t="shared" si="1"/>
        <v>22.833333333333329</v>
      </c>
      <c r="K66" s="12"/>
      <c r="L66"/>
      <c r="M66"/>
      <c r="N66"/>
      <c r="O66"/>
      <c r="P66"/>
    </row>
    <row r="67" spans="1:16" x14ac:dyDescent="0.4">
      <c r="A67" s="56">
        <f t="shared" si="2"/>
        <v>66</v>
      </c>
      <c r="B67" s="8">
        <f t="shared" si="4"/>
        <v>5</v>
      </c>
      <c r="C67" s="7">
        <f>LN(B67)</f>
        <v>1.6094379124341003</v>
      </c>
      <c r="D67" s="1">
        <f t="shared" si="3"/>
        <v>34</v>
      </c>
      <c r="E67" s="1">
        <f>SMALL($B$2:$B$101,A67)</f>
        <v>3</v>
      </c>
      <c r="F67" s="10">
        <f>LARGE($B$2:$B$101,A67)</f>
        <v>2</v>
      </c>
      <c r="G67" s="10">
        <f>(SUM(E68:$E$101)/E67)-D67</f>
        <v>33.333333333333329</v>
      </c>
      <c r="H67" s="10">
        <f>D67-(SUM(F68:$F$101)/F67)</f>
        <v>10.5</v>
      </c>
      <c r="I67" s="10">
        <f t="shared" ref="I67:I100" si="5">(G67+H67)/2</f>
        <v>21.916666666666664</v>
      </c>
      <c r="J67" s="10">
        <f t="shared" ref="J67:J100" si="6">G67-H67</f>
        <v>22.833333333333329</v>
      </c>
      <c r="K67" s="12"/>
      <c r="L67"/>
      <c r="M67"/>
      <c r="N67"/>
      <c r="O67"/>
      <c r="P67"/>
    </row>
    <row r="68" spans="1:16" x14ac:dyDescent="0.4">
      <c r="A68" s="56">
        <f t="shared" ref="A68:A101" si="7">A67+1</f>
        <v>67</v>
      </c>
      <c r="B68" s="8">
        <f t="shared" si="4"/>
        <v>5</v>
      </c>
      <c r="C68" s="7">
        <f>LN(B68)</f>
        <v>1.6094379124341003</v>
      </c>
      <c r="D68" s="1">
        <f t="shared" ref="D68:D100" si="8">D67-1</f>
        <v>33</v>
      </c>
      <c r="E68" s="1">
        <f>SMALL($B$2:$B$101,A68)</f>
        <v>3</v>
      </c>
      <c r="F68" s="10">
        <f>LARGE($B$2:$B$101,A68)</f>
        <v>2</v>
      </c>
      <c r="G68" s="10">
        <f>(SUM(E69:$E$101)/E68)-D68</f>
        <v>33.333333333333329</v>
      </c>
      <c r="H68" s="10">
        <f>D68-(SUM(F69:$F$101)/F68)</f>
        <v>10.5</v>
      </c>
      <c r="I68" s="10">
        <f t="shared" si="5"/>
        <v>21.916666666666664</v>
      </c>
      <c r="J68" s="10">
        <f t="shared" si="6"/>
        <v>22.833333333333329</v>
      </c>
      <c r="K68" s="12"/>
      <c r="L68"/>
      <c r="M68"/>
      <c r="N68"/>
      <c r="O68"/>
      <c r="P68"/>
    </row>
    <row r="69" spans="1:16" x14ac:dyDescent="0.4">
      <c r="A69" s="56">
        <f t="shared" si="7"/>
        <v>68</v>
      </c>
      <c r="B69" s="8">
        <f t="shared" si="4"/>
        <v>3</v>
      </c>
      <c r="C69" s="7">
        <f>LN(B69)</f>
        <v>1.0986122886681098</v>
      </c>
      <c r="D69" s="1">
        <f t="shared" si="8"/>
        <v>32</v>
      </c>
      <c r="E69" s="1">
        <f>SMALL($B$2:$B$101,A69)</f>
        <v>3</v>
      </c>
      <c r="F69" s="10">
        <f>LARGE($B$2:$B$101,A69)</f>
        <v>2</v>
      </c>
      <c r="G69" s="10">
        <f>(SUM(E70:$E$101)/E69)-D69</f>
        <v>33.333333333333329</v>
      </c>
      <c r="H69" s="10">
        <f>D69-(SUM(F70:$F$101)/F69)</f>
        <v>10.5</v>
      </c>
      <c r="I69" s="10">
        <f t="shared" si="5"/>
        <v>21.916666666666664</v>
      </c>
      <c r="J69" s="10">
        <f t="shared" si="6"/>
        <v>22.833333333333329</v>
      </c>
      <c r="K69" s="12"/>
      <c r="L69"/>
      <c r="M69"/>
      <c r="N69"/>
      <c r="O69"/>
      <c r="P69"/>
    </row>
    <row r="70" spans="1:16" x14ac:dyDescent="0.4">
      <c r="A70" s="56">
        <f t="shared" si="7"/>
        <v>69</v>
      </c>
      <c r="B70" s="8">
        <f t="shared" si="4"/>
        <v>1</v>
      </c>
      <c r="C70" s="7">
        <f>LN(B70)</f>
        <v>0</v>
      </c>
      <c r="D70" s="1">
        <f t="shared" si="8"/>
        <v>31</v>
      </c>
      <c r="E70" s="1">
        <f>SMALL($B$2:$B$101,A70)</f>
        <v>4</v>
      </c>
      <c r="F70" s="10">
        <f>LARGE($B$2:$B$101,A70)</f>
        <v>2</v>
      </c>
      <c r="G70" s="10">
        <f>(SUM(E71:$E$101)/E70)-D70</f>
        <v>17</v>
      </c>
      <c r="H70" s="10">
        <f>D70-(SUM(F71:$F$101)/F70)</f>
        <v>10.5</v>
      </c>
      <c r="I70" s="10">
        <f t="shared" si="5"/>
        <v>13.75</v>
      </c>
      <c r="J70" s="10">
        <f t="shared" si="6"/>
        <v>6.5</v>
      </c>
      <c r="K70" s="12"/>
      <c r="L70"/>
      <c r="M70"/>
      <c r="N70"/>
      <c r="O70"/>
      <c r="P70"/>
    </row>
    <row r="71" spans="1:16" x14ac:dyDescent="0.4">
      <c r="A71" s="56">
        <f t="shared" si="7"/>
        <v>70</v>
      </c>
      <c r="B71" s="8">
        <f t="shared" si="4"/>
        <v>3</v>
      </c>
      <c r="C71" s="7">
        <f>LN(B71)</f>
        <v>1.0986122886681098</v>
      </c>
      <c r="D71" s="1">
        <f t="shared" si="8"/>
        <v>30</v>
      </c>
      <c r="E71" s="1">
        <f>SMALL($B$2:$B$101,A71)</f>
        <v>4</v>
      </c>
      <c r="F71" s="10">
        <f>LARGE($B$2:$B$101,A71)</f>
        <v>2</v>
      </c>
      <c r="G71" s="10">
        <f>(SUM(E72:$E$101)/E71)-D71</f>
        <v>17</v>
      </c>
      <c r="H71" s="10">
        <f>D71-(SUM(F72:$F$101)/F71)</f>
        <v>10.5</v>
      </c>
      <c r="I71" s="10">
        <f t="shared" si="5"/>
        <v>13.75</v>
      </c>
      <c r="J71" s="10">
        <f t="shared" si="6"/>
        <v>6.5</v>
      </c>
      <c r="K71" s="12"/>
      <c r="L71"/>
      <c r="M71"/>
      <c r="N71"/>
      <c r="O71"/>
      <c r="P71"/>
    </row>
    <row r="72" spans="1:16" x14ac:dyDescent="0.4">
      <c r="A72" s="56">
        <f t="shared" si="7"/>
        <v>71</v>
      </c>
      <c r="B72" s="8">
        <f t="shared" si="4"/>
        <v>2</v>
      </c>
      <c r="C72" s="7">
        <f>LN(B72)</f>
        <v>0.69314718055994529</v>
      </c>
      <c r="D72" s="1">
        <f t="shared" si="8"/>
        <v>29</v>
      </c>
      <c r="E72" s="1">
        <f>SMALL($B$2:$B$101,A72)</f>
        <v>4</v>
      </c>
      <c r="F72" s="10">
        <f>LARGE($B$2:$B$101,A72)</f>
        <v>2</v>
      </c>
      <c r="G72" s="10">
        <f>(SUM(E73:$E$101)/E72)-D72</f>
        <v>17</v>
      </c>
      <c r="H72" s="10">
        <f>D72-(SUM(F73:$F$101)/F72)</f>
        <v>10.5</v>
      </c>
      <c r="I72" s="10">
        <f t="shared" si="5"/>
        <v>13.75</v>
      </c>
      <c r="J72" s="10">
        <f t="shared" si="6"/>
        <v>6.5</v>
      </c>
      <c r="K72" s="12"/>
      <c r="L72"/>
      <c r="M72"/>
      <c r="N72"/>
      <c r="O72"/>
      <c r="P72"/>
    </row>
    <row r="73" spans="1:16" x14ac:dyDescent="0.4">
      <c r="A73" s="56">
        <f t="shared" si="7"/>
        <v>72</v>
      </c>
      <c r="B73" s="8">
        <f t="shared" si="4"/>
        <v>3</v>
      </c>
      <c r="C73" s="7">
        <f>LN(B73)</f>
        <v>1.0986122886681098</v>
      </c>
      <c r="D73" s="1">
        <f t="shared" si="8"/>
        <v>28</v>
      </c>
      <c r="E73" s="1">
        <f>SMALL($B$2:$B$101,A73)</f>
        <v>4</v>
      </c>
      <c r="F73" s="10">
        <f>LARGE($B$2:$B$101,A73)</f>
        <v>2</v>
      </c>
      <c r="G73" s="10">
        <f>(SUM(E74:$E$101)/E73)-D73</f>
        <v>17</v>
      </c>
      <c r="H73" s="10">
        <f>D73-(SUM(F74:$F$101)/F73)</f>
        <v>10.5</v>
      </c>
      <c r="I73" s="10">
        <f t="shared" si="5"/>
        <v>13.75</v>
      </c>
      <c r="J73" s="10">
        <f t="shared" si="6"/>
        <v>6.5</v>
      </c>
      <c r="K73" s="12"/>
      <c r="L73"/>
      <c r="M73"/>
      <c r="N73"/>
      <c r="O73"/>
      <c r="P73"/>
    </row>
    <row r="74" spans="1:16" x14ac:dyDescent="0.4">
      <c r="A74" s="56">
        <f t="shared" si="7"/>
        <v>73</v>
      </c>
      <c r="B74" s="8">
        <f t="shared" si="4"/>
        <v>1</v>
      </c>
      <c r="C74" s="7">
        <f>LN(B74)</f>
        <v>0</v>
      </c>
      <c r="D74" s="1">
        <f t="shared" si="8"/>
        <v>27</v>
      </c>
      <c r="E74" s="1">
        <f>SMALL($B$2:$B$101,A74)</f>
        <v>4</v>
      </c>
      <c r="F74" s="10">
        <f>LARGE($B$2:$B$101,A74)</f>
        <v>2</v>
      </c>
      <c r="G74" s="10">
        <f>(SUM(E75:$E$101)/E74)-D74</f>
        <v>17</v>
      </c>
      <c r="H74" s="10">
        <f>D74-(SUM(F75:$F$101)/F74)</f>
        <v>10.5</v>
      </c>
      <c r="I74" s="10">
        <f t="shared" si="5"/>
        <v>13.75</v>
      </c>
      <c r="J74" s="10">
        <f t="shared" si="6"/>
        <v>6.5</v>
      </c>
      <c r="K74" s="12"/>
      <c r="L74"/>
      <c r="M74"/>
      <c r="N74"/>
      <c r="O74"/>
      <c r="P74"/>
    </row>
    <row r="75" spans="1:16" x14ac:dyDescent="0.4">
      <c r="A75" s="56">
        <f t="shared" si="7"/>
        <v>74</v>
      </c>
      <c r="B75" s="8">
        <f t="shared" si="4"/>
        <v>4</v>
      </c>
      <c r="C75" s="7">
        <f>LN(B75)</f>
        <v>1.3862943611198906</v>
      </c>
      <c r="D75" s="1">
        <f t="shared" si="8"/>
        <v>26</v>
      </c>
      <c r="E75" s="1">
        <f>SMALL($B$2:$B$101,A75)</f>
        <v>4</v>
      </c>
      <c r="F75" s="10">
        <f>LARGE($B$2:$B$101,A75)</f>
        <v>2</v>
      </c>
      <c r="G75" s="10">
        <f>(SUM(E76:$E$101)/E75)-D75</f>
        <v>17</v>
      </c>
      <c r="H75" s="10">
        <f>D75-(SUM(F76:$F$101)/F75)</f>
        <v>10.5</v>
      </c>
      <c r="I75" s="10">
        <f t="shared" si="5"/>
        <v>13.75</v>
      </c>
      <c r="J75" s="10">
        <f t="shared" si="6"/>
        <v>6.5</v>
      </c>
      <c r="K75" s="12"/>
      <c r="L75"/>
      <c r="M75"/>
      <c r="N75"/>
      <c r="O75"/>
      <c r="P75"/>
    </row>
    <row r="76" spans="1:16" x14ac:dyDescent="0.4">
      <c r="A76" s="56">
        <f t="shared" si="7"/>
        <v>75</v>
      </c>
      <c r="B76" s="8">
        <f t="shared" si="4"/>
        <v>2</v>
      </c>
      <c r="C76" s="7">
        <f>LN(B76)</f>
        <v>0.69314718055994529</v>
      </c>
      <c r="D76" s="1">
        <f t="shared" si="8"/>
        <v>25</v>
      </c>
      <c r="E76" s="1">
        <f>SMALL($B$2:$B$101,A76)</f>
        <v>4</v>
      </c>
      <c r="F76" s="10">
        <f>LARGE($B$2:$B$101,A76)</f>
        <v>2</v>
      </c>
      <c r="G76" s="10">
        <f>(SUM(E77:$E$101)/E76)-D76</f>
        <v>17</v>
      </c>
      <c r="H76" s="10">
        <f>D76-(SUM(F77:$F$101)/F76)</f>
        <v>10.5</v>
      </c>
      <c r="I76" s="10">
        <f t="shared" si="5"/>
        <v>13.75</v>
      </c>
      <c r="J76" s="10">
        <f t="shared" si="6"/>
        <v>6.5</v>
      </c>
      <c r="K76" s="12"/>
      <c r="L76"/>
      <c r="M76"/>
      <c r="N76"/>
      <c r="O76"/>
      <c r="P76"/>
    </row>
    <row r="77" spans="1:16" x14ac:dyDescent="0.4">
      <c r="A77" s="56">
        <f t="shared" si="7"/>
        <v>76</v>
      </c>
      <c r="B77" s="8">
        <f t="shared" si="4"/>
        <v>1</v>
      </c>
      <c r="C77" s="7">
        <f>LN(B77)</f>
        <v>0</v>
      </c>
      <c r="D77" s="1">
        <f t="shared" si="8"/>
        <v>24</v>
      </c>
      <c r="E77" s="1">
        <f>SMALL($B$2:$B$101,A77)</f>
        <v>4</v>
      </c>
      <c r="F77" s="10">
        <f>LARGE($B$2:$B$101,A77)</f>
        <v>2</v>
      </c>
      <c r="G77" s="10">
        <f>(SUM(E78:$E$101)/E77)-D77</f>
        <v>17</v>
      </c>
      <c r="H77" s="10">
        <f>D77-(SUM(F78:$F$101)/F77)</f>
        <v>10.5</v>
      </c>
      <c r="I77" s="10">
        <f t="shared" si="5"/>
        <v>13.75</v>
      </c>
      <c r="J77" s="10">
        <f t="shared" si="6"/>
        <v>6.5</v>
      </c>
      <c r="K77" s="12"/>
      <c r="L77"/>
      <c r="M77"/>
      <c r="N77"/>
      <c r="O77"/>
      <c r="P77"/>
    </row>
    <row r="78" spans="1:16" x14ac:dyDescent="0.4">
      <c r="A78" s="56">
        <f t="shared" si="7"/>
        <v>77</v>
      </c>
      <c r="B78" s="8">
        <f t="shared" si="4"/>
        <v>3</v>
      </c>
      <c r="C78" s="7">
        <f>LN(B78)</f>
        <v>1.0986122886681098</v>
      </c>
      <c r="D78" s="1">
        <f t="shared" si="8"/>
        <v>23</v>
      </c>
      <c r="E78" s="1">
        <f>SMALL($B$2:$B$101,A78)</f>
        <v>4</v>
      </c>
      <c r="F78" s="10">
        <f>LARGE($B$2:$B$101,A78)</f>
        <v>2</v>
      </c>
      <c r="G78" s="10">
        <f>(SUM(E79:$E$101)/E78)-D78</f>
        <v>17</v>
      </c>
      <c r="H78" s="10">
        <f>D78-(SUM(F79:$F$101)/F78)</f>
        <v>10.5</v>
      </c>
      <c r="I78" s="10">
        <f t="shared" si="5"/>
        <v>13.75</v>
      </c>
      <c r="J78" s="10">
        <f t="shared" si="6"/>
        <v>6.5</v>
      </c>
      <c r="K78" s="12"/>
      <c r="L78"/>
      <c r="M78"/>
      <c r="N78"/>
      <c r="O78"/>
      <c r="P78"/>
    </row>
    <row r="79" spans="1:16" x14ac:dyDescent="0.4">
      <c r="A79" s="56">
        <f t="shared" si="7"/>
        <v>78</v>
      </c>
      <c r="B79" s="8">
        <f t="shared" si="4"/>
        <v>4</v>
      </c>
      <c r="C79" s="7">
        <f>LN(B79)</f>
        <v>1.3862943611198906</v>
      </c>
      <c r="D79" s="1">
        <f t="shared" si="8"/>
        <v>22</v>
      </c>
      <c r="E79" s="1">
        <f>SMALL($B$2:$B$101,A79)</f>
        <v>4</v>
      </c>
      <c r="F79" s="10">
        <f>LARGE($B$2:$B$101,A79)</f>
        <v>2</v>
      </c>
      <c r="G79" s="10">
        <f>(SUM(E80:$E$101)/E79)-D79</f>
        <v>17</v>
      </c>
      <c r="H79" s="10">
        <f>D79-(SUM(F80:$F$101)/F79)</f>
        <v>10.5</v>
      </c>
      <c r="I79" s="10">
        <f t="shared" si="5"/>
        <v>13.75</v>
      </c>
      <c r="J79" s="10">
        <f t="shared" si="6"/>
        <v>6.5</v>
      </c>
      <c r="K79" s="12"/>
      <c r="L79"/>
      <c r="M79"/>
      <c r="N79"/>
      <c r="O79"/>
      <c r="P79"/>
    </row>
    <row r="80" spans="1:16" x14ac:dyDescent="0.4">
      <c r="A80" s="56">
        <f t="shared" si="7"/>
        <v>79</v>
      </c>
      <c r="B80" s="8">
        <f t="shared" si="4"/>
        <v>11</v>
      </c>
      <c r="C80" s="7">
        <f>LN(B80)</f>
        <v>2.3978952727983707</v>
      </c>
      <c r="D80" s="1">
        <f t="shared" si="8"/>
        <v>21</v>
      </c>
      <c r="E80" s="1">
        <f>SMALL($B$2:$B$101,A80)</f>
        <v>4</v>
      </c>
      <c r="F80" s="10">
        <f>LARGE($B$2:$B$101,A80)</f>
        <v>2</v>
      </c>
      <c r="G80" s="10">
        <f>(SUM(E81:$E$101)/E80)-D80</f>
        <v>17</v>
      </c>
      <c r="H80" s="10">
        <f>D80-(SUM(F81:$F$101)/F80)</f>
        <v>10.5</v>
      </c>
      <c r="I80" s="10">
        <f t="shared" si="5"/>
        <v>13.75</v>
      </c>
      <c r="J80" s="10">
        <f t="shared" si="6"/>
        <v>6.5</v>
      </c>
      <c r="K80" s="12"/>
      <c r="L80"/>
      <c r="M80"/>
      <c r="N80"/>
      <c r="O80"/>
      <c r="P80"/>
    </row>
    <row r="81" spans="1:16" x14ac:dyDescent="0.4">
      <c r="A81" s="56">
        <f t="shared" si="7"/>
        <v>80</v>
      </c>
      <c r="B81" s="8">
        <f t="shared" si="4"/>
        <v>3</v>
      </c>
      <c r="C81" s="7">
        <f>LN(B81)</f>
        <v>1.0986122886681098</v>
      </c>
      <c r="D81" s="1">
        <f t="shared" si="8"/>
        <v>20</v>
      </c>
      <c r="E81" s="1">
        <f>SMALL($B$2:$B$101,A81)</f>
        <v>4</v>
      </c>
      <c r="F81" s="10">
        <f>LARGE($B$2:$B$101,A81)</f>
        <v>1</v>
      </c>
      <c r="G81" s="10">
        <f>(SUM(E82:$E$101)/E81)-D81</f>
        <v>17</v>
      </c>
      <c r="H81" s="10">
        <f>D81-(SUM(F82:$F$101)/F81)</f>
        <v>0</v>
      </c>
      <c r="I81" s="10">
        <f t="shared" si="5"/>
        <v>8.5</v>
      </c>
      <c r="J81" s="10">
        <f t="shared" si="6"/>
        <v>17</v>
      </c>
      <c r="K81" s="12"/>
      <c r="L81"/>
      <c r="M81"/>
      <c r="N81"/>
      <c r="O81"/>
      <c r="P81"/>
    </row>
    <row r="82" spans="1:16" x14ac:dyDescent="0.4">
      <c r="A82" s="56">
        <f t="shared" si="7"/>
        <v>81</v>
      </c>
      <c r="B82" s="8">
        <f t="shared" si="4"/>
        <v>2</v>
      </c>
      <c r="C82" s="7">
        <f>LN(B82)</f>
        <v>0.69314718055994529</v>
      </c>
      <c r="D82" s="1">
        <f t="shared" si="8"/>
        <v>19</v>
      </c>
      <c r="E82" s="1">
        <f>SMALL($B$2:$B$101,A82)</f>
        <v>4</v>
      </c>
      <c r="F82" s="10">
        <f>LARGE($B$2:$B$101,A82)</f>
        <v>1</v>
      </c>
      <c r="G82" s="10">
        <f>(SUM(E83:$E$101)/E82)-D82</f>
        <v>17</v>
      </c>
      <c r="H82" s="10">
        <f>D82-(SUM(F83:$F$101)/F82)</f>
        <v>0</v>
      </c>
      <c r="I82" s="10">
        <f t="shared" si="5"/>
        <v>8.5</v>
      </c>
      <c r="J82" s="10">
        <f t="shared" si="6"/>
        <v>17</v>
      </c>
      <c r="K82" s="12"/>
      <c r="L82"/>
      <c r="M82"/>
      <c r="N82"/>
      <c r="O82"/>
      <c r="P82"/>
    </row>
    <row r="83" spans="1:16" x14ac:dyDescent="0.4">
      <c r="A83" s="56">
        <f t="shared" si="7"/>
        <v>82</v>
      </c>
      <c r="B83" s="8">
        <f t="shared" si="4"/>
        <v>1</v>
      </c>
      <c r="C83" s="7">
        <f>LN(B83)</f>
        <v>0</v>
      </c>
      <c r="D83" s="1">
        <f t="shared" si="8"/>
        <v>18</v>
      </c>
      <c r="E83" s="1">
        <f>SMALL($B$2:$B$101,A83)</f>
        <v>4</v>
      </c>
      <c r="F83" s="10">
        <f>LARGE($B$2:$B$101,A83)</f>
        <v>1</v>
      </c>
      <c r="G83" s="10">
        <f>(SUM(E84:$E$101)/E83)-D83</f>
        <v>17</v>
      </c>
      <c r="H83" s="10">
        <f>D83-(SUM(F84:$F$101)/F83)</f>
        <v>0</v>
      </c>
      <c r="I83" s="10">
        <f t="shared" si="5"/>
        <v>8.5</v>
      </c>
      <c r="J83" s="10">
        <f t="shared" si="6"/>
        <v>17</v>
      </c>
      <c r="K83" s="12"/>
      <c r="L83"/>
      <c r="M83"/>
      <c r="N83"/>
      <c r="O83"/>
      <c r="P83"/>
    </row>
    <row r="84" spans="1:16" x14ac:dyDescent="0.4">
      <c r="A84" s="56">
        <f t="shared" si="7"/>
        <v>83</v>
      </c>
      <c r="B84" s="8">
        <f t="shared" si="4"/>
        <v>3</v>
      </c>
      <c r="C84" s="7">
        <f>LN(B84)</f>
        <v>1.0986122886681098</v>
      </c>
      <c r="D84" s="1">
        <f t="shared" si="8"/>
        <v>17</v>
      </c>
      <c r="E84" s="1">
        <f>SMALL($B$2:$B$101,A84)</f>
        <v>4</v>
      </c>
      <c r="F84" s="10">
        <f>LARGE($B$2:$B$101,A84)</f>
        <v>1</v>
      </c>
      <c r="G84" s="10">
        <f>(SUM(E85:$E$101)/E84)-D84</f>
        <v>17</v>
      </c>
      <c r="H84" s="10">
        <f>D84-(SUM(F85:$F$101)/F84)</f>
        <v>0</v>
      </c>
      <c r="I84" s="10">
        <f t="shared" si="5"/>
        <v>8.5</v>
      </c>
      <c r="J84" s="10">
        <f t="shared" si="6"/>
        <v>17</v>
      </c>
      <c r="K84" s="12"/>
      <c r="L84"/>
      <c r="M84"/>
      <c r="N84"/>
      <c r="O84"/>
      <c r="P84"/>
    </row>
    <row r="85" spans="1:16" x14ac:dyDescent="0.4">
      <c r="A85" s="56">
        <f t="shared" si="7"/>
        <v>84</v>
      </c>
      <c r="B85" s="8">
        <f t="shared" si="4"/>
        <v>4</v>
      </c>
      <c r="C85" s="7">
        <f>LN(B85)</f>
        <v>1.3862943611198906</v>
      </c>
      <c r="D85" s="1">
        <f t="shared" si="8"/>
        <v>16</v>
      </c>
      <c r="E85" s="1">
        <f>SMALL($B$2:$B$101,A85)</f>
        <v>4</v>
      </c>
      <c r="F85" s="10">
        <f>LARGE($B$2:$B$101,A85)</f>
        <v>1</v>
      </c>
      <c r="G85" s="10">
        <f>(SUM(E86:$E$101)/E85)-D85</f>
        <v>17</v>
      </c>
      <c r="H85" s="10">
        <f>D85-(SUM(F86:$F$101)/F85)</f>
        <v>0</v>
      </c>
      <c r="I85" s="10">
        <f t="shared" si="5"/>
        <v>8.5</v>
      </c>
      <c r="J85" s="10">
        <f t="shared" si="6"/>
        <v>17</v>
      </c>
      <c r="K85" s="12"/>
      <c r="L85"/>
      <c r="M85"/>
      <c r="N85"/>
      <c r="O85"/>
      <c r="P85"/>
    </row>
    <row r="86" spans="1:16" x14ac:dyDescent="0.4">
      <c r="A86" s="56">
        <f t="shared" si="7"/>
        <v>85</v>
      </c>
      <c r="B86" s="8">
        <f t="shared" si="4"/>
        <v>2</v>
      </c>
      <c r="C86" s="7">
        <f>LN(B86)</f>
        <v>0.69314718055994529</v>
      </c>
      <c r="D86" s="1">
        <f t="shared" si="8"/>
        <v>15</v>
      </c>
      <c r="E86" s="1">
        <f>SMALL($B$2:$B$101,A86)</f>
        <v>4</v>
      </c>
      <c r="F86" s="10">
        <f>LARGE($B$2:$B$101,A86)</f>
        <v>1</v>
      </c>
      <c r="G86" s="10">
        <f>(SUM(E87:$E$101)/E86)-D86</f>
        <v>17</v>
      </c>
      <c r="H86" s="10">
        <f>D86-(SUM(F87:$F$101)/F86)</f>
        <v>0</v>
      </c>
      <c r="I86" s="10">
        <f t="shared" si="5"/>
        <v>8.5</v>
      </c>
      <c r="J86" s="10">
        <f t="shared" si="6"/>
        <v>17</v>
      </c>
      <c r="K86" s="12"/>
      <c r="L86"/>
      <c r="M86"/>
      <c r="N86"/>
      <c r="O86"/>
      <c r="P86"/>
    </row>
    <row r="87" spans="1:16" x14ac:dyDescent="0.4">
      <c r="A87" s="56">
        <f t="shared" si="7"/>
        <v>86</v>
      </c>
      <c r="B87" s="8">
        <f t="shared" si="4"/>
        <v>1</v>
      </c>
      <c r="C87" s="7">
        <f>LN(B87)</f>
        <v>0</v>
      </c>
      <c r="D87" s="1">
        <f t="shared" si="8"/>
        <v>14</v>
      </c>
      <c r="E87" s="1">
        <f>SMALL($B$2:$B$101,A87)</f>
        <v>4</v>
      </c>
      <c r="F87" s="10">
        <f>LARGE($B$2:$B$101,A87)</f>
        <v>1</v>
      </c>
      <c r="G87" s="10">
        <f>(SUM(E88:$E$101)/E87)-D87</f>
        <v>17</v>
      </c>
      <c r="H87" s="10">
        <f>D87-(SUM(F88:$F$101)/F87)</f>
        <v>0</v>
      </c>
      <c r="I87" s="10">
        <f t="shared" si="5"/>
        <v>8.5</v>
      </c>
      <c r="J87" s="10">
        <f t="shared" si="6"/>
        <v>17</v>
      </c>
      <c r="K87" s="12"/>
      <c r="L87"/>
      <c r="M87"/>
      <c r="N87"/>
      <c r="O87"/>
      <c r="P87"/>
    </row>
    <row r="88" spans="1:16" x14ac:dyDescent="0.4">
      <c r="A88" s="56">
        <f t="shared" si="7"/>
        <v>87</v>
      </c>
      <c r="B88" s="8">
        <f t="shared" si="4"/>
        <v>4</v>
      </c>
      <c r="C88" s="7">
        <f>LN(B88)</f>
        <v>1.3862943611198906</v>
      </c>
      <c r="D88" s="1">
        <f t="shared" si="8"/>
        <v>13</v>
      </c>
      <c r="E88" s="1">
        <f>SMALL($B$2:$B$101,A88)</f>
        <v>4</v>
      </c>
      <c r="F88" s="10">
        <f>LARGE($B$2:$B$101,A88)</f>
        <v>1</v>
      </c>
      <c r="G88" s="10">
        <f>(SUM(E89:$E$101)/E88)-D88</f>
        <v>17</v>
      </c>
      <c r="H88" s="10">
        <f>D88-(SUM(F89:$F$101)/F88)</f>
        <v>0</v>
      </c>
      <c r="I88" s="10">
        <f t="shared" si="5"/>
        <v>8.5</v>
      </c>
      <c r="J88" s="10">
        <f t="shared" si="6"/>
        <v>17</v>
      </c>
      <c r="K88" s="12"/>
      <c r="L88"/>
      <c r="M88"/>
      <c r="N88"/>
      <c r="O88"/>
      <c r="P88"/>
    </row>
    <row r="89" spans="1:16" x14ac:dyDescent="0.4">
      <c r="A89" s="56">
        <f t="shared" si="7"/>
        <v>88</v>
      </c>
      <c r="B89" s="8">
        <f t="shared" si="4"/>
        <v>2</v>
      </c>
      <c r="C89" s="7">
        <f>LN(B89)</f>
        <v>0.69314718055994529</v>
      </c>
      <c r="D89" s="1">
        <f t="shared" si="8"/>
        <v>12</v>
      </c>
      <c r="E89" s="1">
        <f>SMALL($B$2:$B$101,A89)</f>
        <v>4</v>
      </c>
      <c r="F89" s="10">
        <f>LARGE($B$2:$B$101,A89)</f>
        <v>1</v>
      </c>
      <c r="G89" s="10">
        <f>(SUM(E90:$E$101)/E89)-D89</f>
        <v>17</v>
      </c>
      <c r="H89" s="10">
        <f>D89-(SUM(F90:$F$101)/F89)</f>
        <v>0</v>
      </c>
      <c r="I89" s="10">
        <f t="shared" si="5"/>
        <v>8.5</v>
      </c>
      <c r="J89" s="10">
        <f t="shared" si="6"/>
        <v>17</v>
      </c>
      <c r="K89" s="12"/>
      <c r="L89"/>
      <c r="M89"/>
      <c r="N89"/>
      <c r="O89"/>
      <c r="P89"/>
    </row>
    <row r="90" spans="1:16" x14ac:dyDescent="0.4">
      <c r="A90" s="56">
        <f t="shared" si="7"/>
        <v>89</v>
      </c>
      <c r="B90" s="8">
        <f t="shared" si="4"/>
        <v>1</v>
      </c>
      <c r="C90" s="7">
        <f>LN(B90)</f>
        <v>0</v>
      </c>
      <c r="D90" s="1">
        <f t="shared" si="8"/>
        <v>11</v>
      </c>
      <c r="E90" s="1">
        <f>SMALL($B$2:$B$101,A90)</f>
        <v>4</v>
      </c>
      <c r="F90" s="10">
        <f>LARGE($B$2:$B$101,A90)</f>
        <v>1</v>
      </c>
      <c r="G90" s="10">
        <f>(SUM(E91:$E$101)/E90)-D90</f>
        <v>17</v>
      </c>
      <c r="H90" s="10">
        <f>D90-(SUM(F91:$F$101)/F90)</f>
        <v>0</v>
      </c>
      <c r="I90" s="10">
        <f t="shared" si="5"/>
        <v>8.5</v>
      </c>
      <c r="J90" s="10">
        <f t="shared" si="6"/>
        <v>17</v>
      </c>
      <c r="K90" s="12"/>
      <c r="L90"/>
      <c r="M90"/>
      <c r="N90"/>
      <c r="O90"/>
      <c r="P90"/>
    </row>
    <row r="91" spans="1:16" x14ac:dyDescent="0.4">
      <c r="A91" s="56">
        <f t="shared" si="7"/>
        <v>90</v>
      </c>
      <c r="B91" s="8">
        <f t="shared" si="4"/>
        <v>4</v>
      </c>
      <c r="C91" s="7">
        <f>LN(B91)</f>
        <v>1.3862943611198906</v>
      </c>
      <c r="D91" s="1">
        <f t="shared" si="8"/>
        <v>10</v>
      </c>
      <c r="E91" s="1">
        <f>SMALL($B$2:$B$101,A91)</f>
        <v>5</v>
      </c>
      <c r="F91" s="10">
        <f>LARGE($B$2:$B$101,A91)</f>
        <v>1</v>
      </c>
      <c r="G91" s="10">
        <f>(SUM(E92:$E$101)/E91)-D91</f>
        <v>11.399999999999999</v>
      </c>
      <c r="H91" s="10">
        <f>D91-(SUM(F92:$F$101)/F91)</f>
        <v>0</v>
      </c>
      <c r="I91" s="10">
        <f t="shared" si="5"/>
        <v>5.6999999999999993</v>
      </c>
      <c r="J91" s="10">
        <f t="shared" si="6"/>
        <v>11.399999999999999</v>
      </c>
      <c r="K91" s="12"/>
      <c r="L91"/>
      <c r="M91"/>
      <c r="N91"/>
      <c r="O91"/>
      <c r="P91"/>
    </row>
    <row r="92" spans="1:16" x14ac:dyDescent="0.4">
      <c r="A92" s="56">
        <f t="shared" si="7"/>
        <v>91</v>
      </c>
      <c r="B92" s="8">
        <f t="shared" si="4"/>
        <v>5</v>
      </c>
      <c r="C92" s="7">
        <f>LN(B92)</f>
        <v>1.6094379124341003</v>
      </c>
      <c r="D92" s="1">
        <f t="shared" si="8"/>
        <v>9</v>
      </c>
      <c r="E92" s="1">
        <f>SMALL($B$2:$B$101,A92)</f>
        <v>5</v>
      </c>
      <c r="F92" s="10">
        <f>LARGE($B$2:$B$101,A92)</f>
        <v>1</v>
      </c>
      <c r="G92" s="10">
        <f>(SUM(E93:$E$101)/E92)-D92</f>
        <v>11.399999999999999</v>
      </c>
      <c r="H92" s="10">
        <f>D92-(SUM(F93:$F$101)/F92)</f>
        <v>0</v>
      </c>
      <c r="I92" s="10">
        <f t="shared" si="5"/>
        <v>5.6999999999999993</v>
      </c>
      <c r="J92" s="10">
        <f t="shared" si="6"/>
        <v>11.399999999999999</v>
      </c>
      <c r="K92" s="12"/>
      <c r="L92"/>
      <c r="M92"/>
      <c r="N92"/>
      <c r="O92"/>
      <c r="P92"/>
    </row>
    <row r="93" spans="1:16" x14ac:dyDescent="0.4">
      <c r="A93" s="56">
        <f t="shared" si="7"/>
        <v>92</v>
      </c>
      <c r="B93" s="8">
        <f t="shared" si="4"/>
        <v>1</v>
      </c>
      <c r="C93" s="7">
        <f>LN(B93)</f>
        <v>0</v>
      </c>
      <c r="D93" s="1">
        <f t="shared" si="8"/>
        <v>8</v>
      </c>
      <c r="E93" s="1">
        <f>SMALL($B$2:$B$101,A93)</f>
        <v>5</v>
      </c>
      <c r="F93" s="10">
        <f>LARGE($B$2:$B$101,A93)</f>
        <v>1</v>
      </c>
      <c r="G93" s="10">
        <f>(SUM(E94:$E$101)/E93)-D93</f>
        <v>11.399999999999999</v>
      </c>
      <c r="H93" s="10">
        <f>D93-(SUM(F94:$F$101)/F93)</f>
        <v>0</v>
      </c>
      <c r="I93" s="10">
        <f t="shared" si="5"/>
        <v>5.6999999999999993</v>
      </c>
      <c r="J93" s="10">
        <f t="shared" si="6"/>
        <v>11.399999999999999</v>
      </c>
      <c r="K93" s="12"/>
      <c r="L93"/>
      <c r="M93"/>
      <c r="N93"/>
      <c r="O93"/>
      <c r="P93"/>
    </row>
    <row r="94" spans="1:16" x14ac:dyDescent="0.4">
      <c r="A94" s="56">
        <f t="shared" si="7"/>
        <v>93</v>
      </c>
      <c r="B94" s="8">
        <f t="shared" si="4"/>
        <v>4</v>
      </c>
      <c r="C94" s="7">
        <f>LN(B94)</f>
        <v>1.3862943611198906</v>
      </c>
      <c r="D94" s="1">
        <f t="shared" si="8"/>
        <v>7</v>
      </c>
      <c r="E94" s="1">
        <f>SMALL($B$2:$B$101,A94)</f>
        <v>5</v>
      </c>
      <c r="F94" s="10">
        <f>LARGE($B$2:$B$101,A94)</f>
        <v>1</v>
      </c>
      <c r="G94" s="10">
        <f>(SUM(E95:$E$101)/E94)-D94</f>
        <v>11.399999999999999</v>
      </c>
      <c r="H94" s="10">
        <f>D94-(SUM(F95:$F$101)/F94)</f>
        <v>0</v>
      </c>
      <c r="I94" s="10">
        <f t="shared" si="5"/>
        <v>5.6999999999999993</v>
      </c>
      <c r="J94" s="10">
        <f t="shared" si="6"/>
        <v>11.399999999999999</v>
      </c>
      <c r="K94" s="12"/>
      <c r="L94"/>
      <c r="M94"/>
      <c r="N94"/>
      <c r="O94"/>
      <c r="P94"/>
    </row>
    <row r="95" spans="1:16" x14ac:dyDescent="0.4">
      <c r="A95" s="56">
        <f t="shared" si="7"/>
        <v>94</v>
      </c>
      <c r="B95" s="8">
        <f t="shared" si="4"/>
        <v>2</v>
      </c>
      <c r="C95" s="7">
        <f>LN(B95)</f>
        <v>0.69314718055994529</v>
      </c>
      <c r="D95" s="1">
        <f t="shared" si="8"/>
        <v>6</v>
      </c>
      <c r="E95" s="1">
        <f>SMALL($B$2:$B$101,A95)</f>
        <v>5</v>
      </c>
      <c r="F95" s="10">
        <f>LARGE($B$2:$B$101,A95)</f>
        <v>1</v>
      </c>
      <c r="G95" s="10">
        <f>(SUM(E96:$E$101)/E95)-D95</f>
        <v>11.399999999999999</v>
      </c>
      <c r="H95" s="10">
        <f>D95-(SUM(F96:$F$101)/F95)</f>
        <v>0</v>
      </c>
      <c r="I95" s="10">
        <f t="shared" si="5"/>
        <v>5.6999999999999993</v>
      </c>
      <c r="J95" s="10">
        <f t="shared" si="6"/>
        <v>11.399999999999999</v>
      </c>
      <c r="K95" s="12"/>
      <c r="L95"/>
      <c r="M95"/>
      <c r="N95"/>
      <c r="O95"/>
      <c r="P95"/>
    </row>
    <row r="96" spans="1:16" x14ac:dyDescent="0.4">
      <c r="A96" s="56">
        <f t="shared" si="7"/>
        <v>95</v>
      </c>
      <c r="B96" s="8">
        <f t="shared" si="4"/>
        <v>2</v>
      </c>
      <c r="C96" s="7">
        <f>LN(B96)</f>
        <v>0.69314718055994529</v>
      </c>
      <c r="D96" s="1">
        <f t="shared" si="8"/>
        <v>5</v>
      </c>
      <c r="E96" s="1">
        <f>SMALL($B$2:$B$101,A96)</f>
        <v>5</v>
      </c>
      <c r="F96" s="10">
        <f>LARGE($B$2:$B$101,A96)</f>
        <v>1</v>
      </c>
      <c r="G96" s="10">
        <f>(SUM(E97:$E$101)/E96)-D96</f>
        <v>11.399999999999999</v>
      </c>
      <c r="H96" s="10">
        <f>D96-(SUM(F97:$F$101)/F96)</f>
        <v>0</v>
      </c>
      <c r="I96" s="10">
        <f t="shared" si="5"/>
        <v>5.6999999999999993</v>
      </c>
      <c r="J96" s="10">
        <f t="shared" si="6"/>
        <v>11.399999999999999</v>
      </c>
      <c r="K96" s="12"/>
      <c r="L96"/>
      <c r="M96"/>
      <c r="N96"/>
      <c r="O96"/>
      <c r="P96"/>
    </row>
    <row r="97" spans="1:16" x14ac:dyDescent="0.4">
      <c r="A97" s="56">
        <f t="shared" si="7"/>
        <v>96</v>
      </c>
      <c r="B97" s="8">
        <f t="shared" si="4"/>
        <v>2</v>
      </c>
      <c r="C97" s="7">
        <f>LN(B97)</f>
        <v>0.69314718055994529</v>
      </c>
      <c r="D97" s="1">
        <f t="shared" si="8"/>
        <v>4</v>
      </c>
      <c r="E97" s="1">
        <f>SMALL($B$2:$B$101,A97)</f>
        <v>5</v>
      </c>
      <c r="F97" s="10">
        <f>LARGE($B$2:$B$101,A97)</f>
        <v>1</v>
      </c>
      <c r="G97" s="10">
        <f>(SUM(E98:$E$101)/E97)-D97</f>
        <v>11.4</v>
      </c>
      <c r="H97" s="10">
        <f>D97-(SUM(F98:$F$101)/F97)</f>
        <v>0</v>
      </c>
      <c r="I97" s="10">
        <f t="shared" si="5"/>
        <v>5.7</v>
      </c>
      <c r="J97" s="10">
        <f t="shared" si="6"/>
        <v>11.4</v>
      </c>
      <c r="K97" s="12"/>
      <c r="L97"/>
      <c r="M97"/>
      <c r="N97"/>
      <c r="O97"/>
      <c r="P97"/>
    </row>
    <row r="98" spans="1:16" x14ac:dyDescent="0.4">
      <c r="A98" s="56">
        <f t="shared" si="7"/>
        <v>97</v>
      </c>
      <c r="B98" s="8">
        <f t="shared" si="4"/>
        <v>3</v>
      </c>
      <c r="C98" s="7">
        <f>LN(B98)</f>
        <v>1.0986122886681098</v>
      </c>
      <c r="D98" s="1">
        <f t="shared" si="8"/>
        <v>3</v>
      </c>
      <c r="E98" s="1">
        <f>SMALL($B$2:$B$101,A98)</f>
        <v>11</v>
      </c>
      <c r="F98" s="10">
        <f>LARGE($B$2:$B$101,A98)</f>
        <v>1</v>
      </c>
      <c r="G98" s="10">
        <f>(SUM(E99:$E$101)/E98)-D98</f>
        <v>3</v>
      </c>
      <c r="H98" s="10">
        <f>D98-(SUM(F99:$F$101)/F98)</f>
        <v>0</v>
      </c>
      <c r="I98" s="10">
        <f t="shared" si="5"/>
        <v>1.5</v>
      </c>
      <c r="J98" s="10">
        <f t="shared" si="6"/>
        <v>3</v>
      </c>
      <c r="K98" s="12"/>
      <c r="L98"/>
      <c r="M98"/>
      <c r="N98"/>
      <c r="O98"/>
      <c r="P98"/>
    </row>
    <row r="99" spans="1:16" x14ac:dyDescent="0.4">
      <c r="A99" s="56">
        <f t="shared" si="7"/>
        <v>98</v>
      </c>
      <c r="B99" s="8">
        <f t="shared" si="4"/>
        <v>4</v>
      </c>
      <c r="C99" s="7">
        <f>LN(B99)</f>
        <v>1.3862943611198906</v>
      </c>
      <c r="D99" s="1">
        <f t="shared" si="8"/>
        <v>2</v>
      </c>
      <c r="E99" s="1">
        <f>SMALL($B$2:$B$101,A99)</f>
        <v>11</v>
      </c>
      <c r="F99" s="10">
        <f>LARGE($B$2:$B$101,A99)</f>
        <v>1</v>
      </c>
      <c r="G99" s="10">
        <f>(SUM(E100:$E$101)/E99)-D99</f>
        <v>3</v>
      </c>
      <c r="H99" s="10">
        <f>D99-(SUM(F100:$F$101)/F99)</f>
        <v>0</v>
      </c>
      <c r="I99" s="10">
        <f t="shared" si="5"/>
        <v>1.5</v>
      </c>
      <c r="J99" s="10">
        <f t="shared" si="6"/>
        <v>3</v>
      </c>
      <c r="K99" s="12"/>
      <c r="L99"/>
      <c r="M99"/>
      <c r="N99"/>
      <c r="O99"/>
      <c r="P99"/>
    </row>
    <row r="100" spans="1:16" x14ac:dyDescent="0.4">
      <c r="A100" s="56">
        <f t="shared" si="7"/>
        <v>99</v>
      </c>
      <c r="B100" s="8">
        <f t="shared" si="4"/>
        <v>3</v>
      </c>
      <c r="C100" s="7">
        <f>LN(B100)</f>
        <v>1.0986122886681098</v>
      </c>
      <c r="D100" s="1">
        <f t="shared" si="8"/>
        <v>1</v>
      </c>
      <c r="E100" s="1">
        <f>SMALL($B$2:$B$101,A100)</f>
        <v>11</v>
      </c>
      <c r="F100" s="10">
        <f>LARGE($B$2:$B$101,A100)</f>
        <v>1</v>
      </c>
      <c r="G100" s="10">
        <f>(SUM(E101:$E$101)/E100)-D100</f>
        <v>3</v>
      </c>
      <c r="H100" s="10">
        <f>D100-(SUM(F101:$F$101)/F100)</f>
        <v>0</v>
      </c>
      <c r="I100" s="10">
        <f t="shared" si="5"/>
        <v>1.5</v>
      </c>
      <c r="J100" s="10">
        <f t="shared" si="6"/>
        <v>3</v>
      </c>
      <c r="K100" s="12"/>
      <c r="L100"/>
      <c r="M100"/>
      <c r="N100"/>
      <c r="O100"/>
      <c r="P100"/>
    </row>
    <row r="101" spans="1:16" x14ac:dyDescent="0.4">
      <c r="A101" s="56">
        <f t="shared" si="7"/>
        <v>100</v>
      </c>
      <c r="B101" s="8">
        <v>44</v>
      </c>
      <c r="C101" s="7">
        <f>LN(B101)</f>
        <v>3.784189633918261</v>
      </c>
      <c r="D101" s="12"/>
      <c r="E101" s="1">
        <f>SMALL($B$2:$B$101,A101)</f>
        <v>44</v>
      </c>
      <c r="F101" s="10">
        <f>LARGE($B$2:$B$101,A101)</f>
        <v>1</v>
      </c>
      <c r="G101" s="12"/>
      <c r="H101" s="12"/>
      <c r="I101" s="12"/>
      <c r="J101" s="12"/>
      <c r="K101" s="12"/>
      <c r="L101"/>
      <c r="M101"/>
      <c r="N101"/>
      <c r="O101"/>
      <c r="P101"/>
    </row>
    <row r="102" spans="1:16" x14ac:dyDescent="0.4">
      <c r="A102" s="14" t="s">
        <v>1</v>
      </c>
      <c r="B102" s="8">
        <f>SUM(B2:B101)</f>
        <v>334</v>
      </c>
      <c r="C102" s="12"/>
      <c r="D102" s="27"/>
      <c r="E102" s="27"/>
      <c r="F102" s="27"/>
      <c r="G102" s="27"/>
      <c r="H102" s="27"/>
      <c r="I102" s="27"/>
      <c r="J102" s="12"/>
      <c r="K102" s="12"/>
      <c r="L102"/>
      <c r="M102"/>
      <c r="N102"/>
      <c r="O102"/>
      <c r="P102"/>
    </row>
    <row r="103" spans="1:16" x14ac:dyDescent="0.4">
      <c r="A103" s="14" t="s">
        <v>0</v>
      </c>
      <c r="B103" s="8">
        <f>AVERAGE(B2:B101)</f>
        <v>3.34</v>
      </c>
      <c r="C103" s="12"/>
      <c r="D103" s="27"/>
      <c r="E103" s="27"/>
      <c r="F103" s="27"/>
      <c r="G103" s="11">
        <f t="shared" ref="G103:J103" si="9">SUM(G2:G100)</f>
        <v>7986.4666666666571</v>
      </c>
      <c r="H103" s="11">
        <f t="shared" si="9"/>
        <v>2084.0181818181818</v>
      </c>
      <c r="I103" s="11">
        <f>SUM(I2:I100)</f>
        <v>5035.2424242424295</v>
      </c>
      <c r="J103" s="11">
        <f t="shared" si="9"/>
        <v>5902.4484848484763</v>
      </c>
      <c r="K103" s="12"/>
      <c r="L103"/>
      <c r="M103"/>
      <c r="N103"/>
      <c r="O103"/>
      <c r="P103"/>
    </row>
    <row r="104" spans="1:16" x14ac:dyDescent="0.4">
      <c r="A104" s="14" t="s">
        <v>4</v>
      </c>
      <c r="B104" s="8">
        <f>_xlfn.STDEV.P(B2:B101)</f>
        <v>4.4927051984300057</v>
      </c>
      <c r="C104" s="12"/>
      <c r="D104" s="27"/>
      <c r="E104" s="27"/>
      <c r="F104" s="27"/>
      <c r="G104" s="11">
        <f>(G103/5000)</f>
        <v>1.5972933333333315</v>
      </c>
      <c r="H104" s="52"/>
      <c r="I104" s="11">
        <f>(I103/5000)</f>
        <v>1.007048484848486</v>
      </c>
      <c r="J104" s="11">
        <f>(J103/5000)</f>
        <v>1.1804896969696952</v>
      </c>
      <c r="K104" s="12"/>
      <c r="L104"/>
      <c r="M104"/>
      <c r="N104"/>
      <c r="O104"/>
      <c r="P104"/>
    </row>
    <row r="105" spans="1:16" x14ac:dyDescent="0.4">
      <c r="A105" s="14" t="s">
        <v>3</v>
      </c>
      <c r="B105" s="8">
        <f>B104/B103</f>
        <v>1.3451213168952114</v>
      </c>
      <c r="C105" s="12"/>
      <c r="D105" s="27"/>
      <c r="E105" s="27"/>
      <c r="F105" s="27"/>
      <c r="G105" s="11">
        <f t="shared" ref="G105" si="10">(1-(1/(1+G104)))</f>
        <v>0.61498380365200667</v>
      </c>
      <c r="H105" s="11">
        <f>(H103/5000)</f>
        <v>0.41680363636363638</v>
      </c>
      <c r="I105" s="11">
        <f>(1-(1/(1+I104)))</f>
        <v>0.50175593287897535</v>
      </c>
      <c r="J105" s="11">
        <f>(1-(1/(1+J104)))</f>
        <v>0.54138742256396077</v>
      </c>
      <c r="K105" s="12"/>
      <c r="L105"/>
      <c r="M105"/>
      <c r="N105"/>
      <c r="O105"/>
      <c r="P105"/>
    </row>
    <row r="106" spans="1:16" x14ac:dyDescent="0.4">
      <c r="A106" s="14" t="s">
        <v>7</v>
      </c>
      <c r="B106" s="8">
        <f>_xlfn.STDEV.P(C2:C101)</f>
        <v>0.65097461219309427</v>
      </c>
      <c r="C106" s="12"/>
      <c r="D106" s="12"/>
      <c r="E106" s="12"/>
      <c r="F106" s="12"/>
      <c r="G106" s="53"/>
      <c r="H106" s="53"/>
      <c r="I106" s="12"/>
      <c r="J106" s="12"/>
      <c r="K106" s="12"/>
      <c r="L106"/>
      <c r="M106"/>
      <c r="N106"/>
      <c r="O106"/>
      <c r="P106"/>
    </row>
    <row r="107" spans="1:16" x14ac:dyDescent="0.4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/>
      <c r="M107"/>
      <c r="N107"/>
      <c r="O107"/>
      <c r="P107"/>
    </row>
    <row r="108" spans="1:16" x14ac:dyDescent="0.4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/>
      <c r="M108"/>
      <c r="N108"/>
      <c r="O108"/>
      <c r="P108"/>
    </row>
    <row r="109" spans="1:16" x14ac:dyDescent="0.4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/>
      <c r="M109"/>
      <c r="N109"/>
      <c r="O109"/>
      <c r="P109"/>
    </row>
    <row r="110" spans="1:16" x14ac:dyDescent="0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/>
      <c r="M110"/>
      <c r="N110"/>
      <c r="O110"/>
      <c r="P110"/>
    </row>
    <row r="111" spans="1:16" x14ac:dyDescent="0.4">
      <c r="L111"/>
      <c r="M111"/>
      <c r="N111"/>
      <c r="O111"/>
      <c r="P111"/>
    </row>
    <row r="112" spans="1:16" x14ac:dyDescent="0.4">
      <c r="L112"/>
      <c r="M112"/>
      <c r="N112"/>
      <c r="O112"/>
      <c r="P112"/>
    </row>
    <row r="113" spans="12:16" x14ac:dyDescent="0.4">
      <c r="L113"/>
      <c r="M113"/>
      <c r="N113"/>
      <c r="O113"/>
      <c r="P113"/>
    </row>
    <row r="114" spans="12:16" x14ac:dyDescent="0.4">
      <c r="L114"/>
      <c r="M114"/>
      <c r="N114"/>
      <c r="O114"/>
      <c r="P114"/>
    </row>
    <row r="115" spans="12:16" x14ac:dyDescent="0.4">
      <c r="L115"/>
      <c r="M115"/>
      <c r="N115"/>
      <c r="O115"/>
      <c r="P115"/>
    </row>
    <row r="116" spans="12:16" x14ac:dyDescent="0.4">
      <c r="L116"/>
      <c r="M116"/>
      <c r="N116"/>
      <c r="O116"/>
      <c r="P116"/>
    </row>
    <row r="117" spans="12:16" x14ac:dyDescent="0.4">
      <c r="L117"/>
      <c r="M117"/>
      <c r="N117"/>
      <c r="O117"/>
      <c r="P117"/>
    </row>
    <row r="118" spans="12:16" x14ac:dyDescent="0.4">
      <c r="L118"/>
      <c r="M118"/>
      <c r="N118"/>
      <c r="O118"/>
      <c r="P118"/>
    </row>
    <row r="119" spans="12:16" x14ac:dyDescent="0.4">
      <c r="L119"/>
      <c r="M119"/>
      <c r="N119"/>
      <c r="O119"/>
      <c r="P119"/>
    </row>
    <row r="120" spans="12:16" x14ac:dyDescent="0.4">
      <c r="L120"/>
      <c r="M120"/>
      <c r="N120"/>
      <c r="O120"/>
      <c r="P120"/>
    </row>
    <row r="121" spans="12:16" x14ac:dyDescent="0.4">
      <c r="L121"/>
      <c r="M121"/>
      <c r="N121"/>
      <c r="O121"/>
      <c r="P121"/>
    </row>
    <row r="122" spans="12:16" x14ac:dyDescent="0.4">
      <c r="L122"/>
      <c r="M122"/>
      <c r="N122"/>
      <c r="O122"/>
      <c r="P122"/>
    </row>
    <row r="123" spans="12:16" x14ac:dyDescent="0.4">
      <c r="L123"/>
      <c r="M123"/>
      <c r="N123"/>
      <c r="O123"/>
      <c r="P123"/>
    </row>
    <row r="124" spans="12:16" x14ac:dyDescent="0.4">
      <c r="L124"/>
      <c r="M124"/>
      <c r="N124"/>
      <c r="O124"/>
      <c r="P124"/>
    </row>
    <row r="125" spans="12:16" x14ac:dyDescent="0.4">
      <c r="L125"/>
      <c r="M125"/>
      <c r="N125"/>
      <c r="O125"/>
      <c r="P125"/>
    </row>
    <row r="126" spans="12:16" x14ac:dyDescent="0.4">
      <c r="L126"/>
      <c r="M126"/>
      <c r="N126"/>
      <c r="O126"/>
      <c r="P126"/>
    </row>
    <row r="127" spans="12:16" x14ac:dyDescent="0.4">
      <c r="L127"/>
      <c r="M127"/>
      <c r="N127"/>
      <c r="O127"/>
      <c r="P127"/>
    </row>
    <row r="128" spans="12:16" x14ac:dyDescent="0.4">
      <c r="L128"/>
      <c r="M128"/>
      <c r="N128"/>
      <c r="O128"/>
      <c r="P128"/>
    </row>
    <row r="129" spans="1:16" x14ac:dyDescent="0.4">
      <c r="L129"/>
      <c r="M129"/>
      <c r="N129"/>
      <c r="O129"/>
      <c r="P129"/>
    </row>
    <row r="130" spans="1:16" x14ac:dyDescent="0.4">
      <c r="L130"/>
      <c r="M130"/>
      <c r="N130"/>
      <c r="O130"/>
      <c r="P130"/>
    </row>
    <row r="131" spans="1:16" x14ac:dyDescent="0.4">
      <c r="L131"/>
      <c r="M131"/>
      <c r="N131"/>
      <c r="O131"/>
      <c r="P131"/>
    </row>
    <row r="132" spans="1:16" x14ac:dyDescent="0.4">
      <c r="L132"/>
      <c r="M132"/>
      <c r="N132"/>
      <c r="O132"/>
      <c r="P132"/>
    </row>
    <row r="133" spans="1:16" x14ac:dyDescent="0.4">
      <c r="L133"/>
      <c r="M133"/>
      <c r="N133"/>
      <c r="O133"/>
      <c r="P133"/>
    </row>
    <row r="134" spans="1:16" x14ac:dyDescent="0.4">
      <c r="L134"/>
      <c r="M134"/>
      <c r="N134"/>
      <c r="O134"/>
      <c r="P134"/>
    </row>
    <row r="135" spans="1:16" x14ac:dyDescent="0.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x14ac:dyDescent="0.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x14ac:dyDescent="0.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x14ac:dyDescent="0.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x14ac:dyDescent="0.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x14ac:dyDescent="0.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x14ac:dyDescent="0.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x14ac:dyDescent="0.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x14ac:dyDescent="0.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x14ac:dyDescent="0.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x14ac:dyDescent="0.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x14ac:dyDescent="0.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x14ac:dyDescent="0.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x14ac:dyDescent="0.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x14ac:dyDescent="0.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x14ac:dyDescent="0.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x14ac:dyDescent="0.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x14ac:dyDescent="0.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x14ac:dyDescent="0.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x14ac:dyDescent="0.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x14ac:dyDescent="0.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x14ac:dyDescent="0.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x14ac:dyDescent="0.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x14ac:dyDescent="0.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x14ac:dyDescent="0.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x14ac:dyDescent="0.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x14ac:dyDescent="0.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x14ac:dyDescent="0.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x14ac:dyDescent="0.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x14ac:dyDescent="0.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x14ac:dyDescent="0.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x14ac:dyDescent="0.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x14ac:dyDescent="0.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x14ac:dyDescent="0.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x14ac:dyDescent="0.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x14ac:dyDescent="0.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x14ac:dyDescent="0.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x14ac:dyDescent="0.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x14ac:dyDescent="0.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 x14ac:dyDescent="0.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1:16" x14ac:dyDescent="0.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1:16" x14ac:dyDescent="0.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1:16" x14ac:dyDescent="0.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</row>
    <row r="178" spans="1:16" x14ac:dyDescent="0.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</row>
    <row r="179" spans="1:16" x14ac:dyDescent="0.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</row>
    <row r="180" spans="1:16" x14ac:dyDescent="0.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</row>
    <row r="181" spans="1:16" x14ac:dyDescent="0.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</row>
    <row r="182" spans="1:16" x14ac:dyDescent="0.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</row>
    <row r="183" spans="1:16" x14ac:dyDescent="0.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1:16" x14ac:dyDescent="0.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  <row r="185" spans="1:16" x14ac:dyDescent="0.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</row>
    <row r="186" spans="1:16" x14ac:dyDescent="0.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</row>
    <row r="187" spans="1:16" x14ac:dyDescent="0.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</row>
    <row r="188" spans="1:16" x14ac:dyDescent="0.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</row>
    <row r="189" spans="1:16" x14ac:dyDescent="0.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</row>
    <row r="190" spans="1:16" x14ac:dyDescent="0.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</row>
    <row r="191" spans="1:16" x14ac:dyDescent="0.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</row>
    <row r="192" spans="1:16" x14ac:dyDescent="0.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</row>
    <row r="193" spans="1:16" x14ac:dyDescent="0.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</row>
    <row r="194" spans="1:16" x14ac:dyDescent="0.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</row>
    <row r="195" spans="1:16" x14ac:dyDescent="0.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</row>
    <row r="196" spans="1:16" x14ac:dyDescent="0.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</row>
    <row r="197" spans="1:16" x14ac:dyDescent="0.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</row>
    <row r="198" spans="1:16" x14ac:dyDescent="0.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</row>
    <row r="199" spans="1:16" x14ac:dyDescent="0.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</row>
    <row r="200" spans="1:16" x14ac:dyDescent="0.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</row>
    <row r="201" spans="1:16" x14ac:dyDescent="0.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</row>
    <row r="202" spans="1:16" x14ac:dyDescent="0.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</row>
    <row r="203" spans="1:16" x14ac:dyDescent="0.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</row>
    <row r="204" spans="1:16" x14ac:dyDescent="0.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</row>
    <row r="205" spans="1:16" x14ac:dyDescent="0.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</row>
    <row r="206" spans="1:16" x14ac:dyDescent="0.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</row>
    <row r="207" spans="1:16" x14ac:dyDescent="0.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</row>
    <row r="208" spans="1:16" x14ac:dyDescent="0.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</row>
    <row r="209" spans="1:16" x14ac:dyDescent="0.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</row>
    <row r="210" spans="1:16" x14ac:dyDescent="0.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</row>
    <row r="211" spans="1:16" x14ac:dyDescent="0.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</row>
    <row r="212" spans="1:16" x14ac:dyDescent="0.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</row>
    <row r="213" spans="1:16" x14ac:dyDescent="0.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</row>
    <row r="214" spans="1:16" x14ac:dyDescent="0.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</row>
    <row r="215" spans="1:16" x14ac:dyDescent="0.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</row>
    <row r="216" spans="1:16" x14ac:dyDescent="0.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</row>
    <row r="217" spans="1:16" x14ac:dyDescent="0.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1:16" x14ac:dyDescent="0.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  <row r="219" spans="1:16" x14ac:dyDescent="0.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</row>
    <row r="220" spans="1:16" x14ac:dyDescent="0.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</row>
    <row r="221" spans="1:16" x14ac:dyDescent="0.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</row>
    <row r="222" spans="1:16" x14ac:dyDescent="0.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</row>
    <row r="223" spans="1:16" x14ac:dyDescent="0.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</row>
    <row r="224" spans="1:16" x14ac:dyDescent="0.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</row>
    <row r="225" spans="1:16" x14ac:dyDescent="0.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</row>
    <row r="226" spans="1:16" x14ac:dyDescent="0.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</row>
    <row r="227" spans="1:16" x14ac:dyDescent="0.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</row>
    <row r="228" spans="1:16" x14ac:dyDescent="0.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</row>
    <row r="229" spans="1:16" x14ac:dyDescent="0.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</row>
    <row r="230" spans="1:16" x14ac:dyDescent="0.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1:16" x14ac:dyDescent="0.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  <row r="232" spans="1:16" x14ac:dyDescent="0.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</row>
    <row r="233" spans="1:16" x14ac:dyDescent="0.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</row>
    <row r="234" spans="1:16" x14ac:dyDescent="0.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</row>
    <row r="235" spans="1:16" x14ac:dyDescent="0.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</row>
    <row r="236" spans="1:16" x14ac:dyDescent="0.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</row>
    <row r="237" spans="1:16" x14ac:dyDescent="0.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</row>
    <row r="238" spans="1:16" x14ac:dyDescent="0.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</row>
    <row r="239" spans="1:16" x14ac:dyDescent="0.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</row>
    <row r="240" spans="1:16" x14ac:dyDescent="0.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</row>
    <row r="241" spans="1:16" x14ac:dyDescent="0.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</row>
    <row r="242" spans="1:16" x14ac:dyDescent="0.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</row>
    <row r="243" spans="1:16" x14ac:dyDescent="0.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</row>
    <row r="244" spans="1:16" x14ac:dyDescent="0.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</row>
    <row r="245" spans="1:16" x14ac:dyDescent="0.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</row>
    <row r="246" spans="1:16" x14ac:dyDescent="0.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</row>
    <row r="247" spans="1:16" x14ac:dyDescent="0.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</row>
    <row r="248" spans="1:16" x14ac:dyDescent="0.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</row>
    <row r="249" spans="1:16" x14ac:dyDescent="0.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</row>
    <row r="250" spans="1:16" x14ac:dyDescent="0.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</row>
    <row r="251" spans="1:16" x14ac:dyDescent="0.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</row>
    <row r="252" spans="1:16" x14ac:dyDescent="0.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</row>
    <row r="253" spans="1:16" x14ac:dyDescent="0.4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</row>
    <row r="254" spans="1:16" x14ac:dyDescent="0.4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</row>
    <row r="255" spans="1:16" x14ac:dyDescent="0.4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</row>
    <row r="256" spans="1:16" x14ac:dyDescent="0.4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</row>
    <row r="257" spans="1:16" x14ac:dyDescent="0.4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</row>
    <row r="258" spans="1:16" x14ac:dyDescent="0.4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</row>
    <row r="259" spans="1:16" x14ac:dyDescent="0.4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</row>
    <row r="260" spans="1:16" x14ac:dyDescent="0.4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</row>
    <row r="261" spans="1:16" x14ac:dyDescent="0.4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</row>
    <row r="262" spans="1:16" x14ac:dyDescent="0.4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</row>
    <row r="263" spans="1:16" x14ac:dyDescent="0.4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</row>
    <row r="264" spans="1:16" x14ac:dyDescent="0.4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</row>
    <row r="265" spans="1:16" x14ac:dyDescent="0.4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</row>
    <row r="266" spans="1:16" x14ac:dyDescent="0.4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</row>
    <row r="267" spans="1:16" x14ac:dyDescent="0.4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</row>
    <row r="268" spans="1:16" x14ac:dyDescent="0.4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</row>
    <row r="269" spans="1:16" x14ac:dyDescent="0.4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</row>
    <row r="270" spans="1:16" x14ac:dyDescent="0.4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</row>
    <row r="271" spans="1:16" x14ac:dyDescent="0.4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</row>
    <row r="272" spans="1:16" x14ac:dyDescent="0.4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</row>
    <row r="273" spans="1:16" x14ac:dyDescent="0.4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</row>
    <row r="274" spans="1:16" x14ac:dyDescent="0.4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</row>
    <row r="275" spans="1:16" x14ac:dyDescent="0.4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</row>
    <row r="276" spans="1:16" x14ac:dyDescent="0.4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</row>
    <row r="277" spans="1:16" x14ac:dyDescent="0.4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</row>
    <row r="278" spans="1:16" x14ac:dyDescent="0.4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</row>
    <row r="279" spans="1:16" x14ac:dyDescent="0.4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</row>
    <row r="280" spans="1:16" x14ac:dyDescent="0.4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</row>
    <row r="281" spans="1:16" x14ac:dyDescent="0.4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</row>
    <row r="282" spans="1:16" x14ac:dyDescent="0.4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</row>
    <row r="283" spans="1:16" x14ac:dyDescent="0.4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</row>
    <row r="284" spans="1:16" x14ac:dyDescent="0.4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</row>
    <row r="285" spans="1:16" x14ac:dyDescent="0.4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</row>
    <row r="286" spans="1:16" x14ac:dyDescent="0.4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</row>
    <row r="287" spans="1:16" x14ac:dyDescent="0.4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</row>
    <row r="288" spans="1:16" x14ac:dyDescent="0.4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</row>
    <row r="289" spans="1:16" x14ac:dyDescent="0.4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</row>
    <row r="290" spans="1:16" x14ac:dyDescent="0.4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</row>
    <row r="291" spans="1:16" x14ac:dyDescent="0.4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</row>
    <row r="292" spans="1:16" x14ac:dyDescent="0.4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</row>
    <row r="293" spans="1:16" x14ac:dyDescent="0.4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</row>
    <row r="294" spans="1:16" x14ac:dyDescent="0.4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</row>
    <row r="295" spans="1:16" x14ac:dyDescent="0.4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</row>
    <row r="296" spans="1:16" x14ac:dyDescent="0.4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</row>
    <row r="297" spans="1:16" x14ac:dyDescent="0.4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</row>
    <row r="298" spans="1:16" x14ac:dyDescent="0.4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</row>
    <row r="299" spans="1:16" x14ac:dyDescent="0.4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</row>
    <row r="300" spans="1:16" x14ac:dyDescent="0.4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</row>
    <row r="301" spans="1:16" x14ac:dyDescent="0.4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</row>
    <row r="302" spans="1:16" x14ac:dyDescent="0.4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</row>
    <row r="303" spans="1:16" x14ac:dyDescent="0.4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</row>
    <row r="304" spans="1:16" x14ac:dyDescent="0.4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</row>
    <row r="305" spans="1:16" x14ac:dyDescent="0.4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</row>
    <row r="306" spans="1:16" x14ac:dyDescent="0.4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</row>
    <row r="307" spans="1:16" x14ac:dyDescent="0.4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</row>
    <row r="308" spans="1:16" x14ac:dyDescent="0.4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</row>
    <row r="309" spans="1:16" x14ac:dyDescent="0.4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</row>
    <row r="310" spans="1:16" x14ac:dyDescent="0.4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</row>
    <row r="311" spans="1:16" x14ac:dyDescent="0.4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</row>
    <row r="312" spans="1:16" x14ac:dyDescent="0.4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</row>
    <row r="313" spans="1:16" x14ac:dyDescent="0.4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</row>
    <row r="314" spans="1:16" x14ac:dyDescent="0.4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</row>
    <row r="315" spans="1:16" x14ac:dyDescent="0.4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</row>
    <row r="316" spans="1:16" x14ac:dyDescent="0.4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</row>
    <row r="317" spans="1:16" x14ac:dyDescent="0.4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</row>
    <row r="318" spans="1:16" x14ac:dyDescent="0.4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</row>
    <row r="319" spans="1:16" x14ac:dyDescent="0.4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</row>
    <row r="320" spans="1:16" x14ac:dyDescent="0.4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</row>
    <row r="321" spans="1:16" x14ac:dyDescent="0.4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</row>
    <row r="322" spans="1:16" x14ac:dyDescent="0.4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</row>
    <row r="323" spans="1:16" x14ac:dyDescent="0.4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</row>
    <row r="324" spans="1:16" x14ac:dyDescent="0.4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</row>
    <row r="325" spans="1:16" x14ac:dyDescent="0.4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</row>
    <row r="326" spans="1:16" x14ac:dyDescent="0.4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</row>
    <row r="327" spans="1:16" x14ac:dyDescent="0.4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</row>
    <row r="328" spans="1:16" x14ac:dyDescent="0.4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</row>
    <row r="329" spans="1:16" x14ac:dyDescent="0.4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</row>
    <row r="330" spans="1:16" x14ac:dyDescent="0.4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</row>
    <row r="331" spans="1:16" x14ac:dyDescent="0.4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</row>
    <row r="332" spans="1:16" x14ac:dyDescent="0.4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</row>
    <row r="333" spans="1:16" x14ac:dyDescent="0.4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</row>
    <row r="334" spans="1:16" x14ac:dyDescent="0.4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</row>
    <row r="335" spans="1:16" x14ac:dyDescent="0.4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</row>
    <row r="336" spans="1:16" x14ac:dyDescent="0.4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</row>
    <row r="337" spans="1:16" x14ac:dyDescent="0.4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</row>
    <row r="338" spans="1:16" x14ac:dyDescent="0.4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</row>
    <row r="339" spans="1:16" x14ac:dyDescent="0.4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</row>
    <row r="340" spans="1:16" x14ac:dyDescent="0.4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</row>
    <row r="341" spans="1:16" x14ac:dyDescent="0.4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</row>
    <row r="342" spans="1:16" x14ac:dyDescent="0.4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</row>
    <row r="343" spans="1:16" x14ac:dyDescent="0.4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</row>
    <row r="344" spans="1:16" x14ac:dyDescent="0.4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</row>
    <row r="345" spans="1:16" x14ac:dyDescent="0.4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</row>
    <row r="346" spans="1:16" x14ac:dyDescent="0.4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</row>
    <row r="347" spans="1:16" x14ac:dyDescent="0.4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</row>
    <row r="348" spans="1:16" x14ac:dyDescent="0.4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</row>
    <row r="349" spans="1:16" x14ac:dyDescent="0.4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</row>
    <row r="350" spans="1:16" x14ac:dyDescent="0.4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</row>
    <row r="351" spans="1:16" x14ac:dyDescent="0.4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</row>
    <row r="352" spans="1:16" x14ac:dyDescent="0.4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</row>
    <row r="353" spans="1:16" x14ac:dyDescent="0.4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</row>
    <row r="354" spans="1:16" x14ac:dyDescent="0.4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</row>
    <row r="355" spans="1:16" x14ac:dyDescent="0.4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</row>
    <row r="356" spans="1:16" x14ac:dyDescent="0.4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</row>
    <row r="357" spans="1:16" x14ac:dyDescent="0.4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</row>
    <row r="358" spans="1:16" x14ac:dyDescent="0.4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</row>
    <row r="359" spans="1:16" x14ac:dyDescent="0.4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</row>
    <row r="360" spans="1:16" x14ac:dyDescent="0.4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</row>
    <row r="361" spans="1:16" x14ac:dyDescent="0.4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</row>
    <row r="362" spans="1:16" x14ac:dyDescent="0.4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</row>
    <row r="363" spans="1:16" x14ac:dyDescent="0.4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</row>
    <row r="364" spans="1:16" x14ac:dyDescent="0.4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</row>
    <row r="365" spans="1:16" x14ac:dyDescent="0.4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</row>
    <row r="366" spans="1:16" x14ac:dyDescent="0.4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</row>
    <row r="367" spans="1:16" x14ac:dyDescent="0.4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</row>
    <row r="368" spans="1:16" x14ac:dyDescent="0.4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</row>
    <row r="369" spans="1:16" x14ac:dyDescent="0.4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</row>
    <row r="370" spans="1:16" x14ac:dyDescent="0.4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</row>
    <row r="371" spans="1:16" x14ac:dyDescent="0.4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</row>
    <row r="372" spans="1:16" x14ac:dyDescent="0.4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</row>
    <row r="373" spans="1:16" x14ac:dyDescent="0.4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</row>
    <row r="374" spans="1:16" x14ac:dyDescent="0.4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</row>
    <row r="375" spans="1:16" x14ac:dyDescent="0.4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</row>
    <row r="376" spans="1:16" x14ac:dyDescent="0.4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</row>
    <row r="377" spans="1:16" x14ac:dyDescent="0.4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</row>
    <row r="378" spans="1:16" x14ac:dyDescent="0.4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</row>
    <row r="379" spans="1:16" x14ac:dyDescent="0.4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</row>
    <row r="380" spans="1:16" x14ac:dyDescent="0.4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</row>
    <row r="381" spans="1:16" x14ac:dyDescent="0.4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</row>
    <row r="382" spans="1:16" x14ac:dyDescent="0.4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</row>
    <row r="383" spans="1:16" x14ac:dyDescent="0.4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</row>
    <row r="384" spans="1:16" x14ac:dyDescent="0.4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</row>
    <row r="385" spans="1:16" x14ac:dyDescent="0.4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</row>
    <row r="386" spans="1:16" x14ac:dyDescent="0.4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</row>
    <row r="387" spans="1:16" x14ac:dyDescent="0.4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</row>
    <row r="388" spans="1:16" x14ac:dyDescent="0.4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</row>
    <row r="389" spans="1:16" x14ac:dyDescent="0.4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</row>
    <row r="390" spans="1:16" x14ac:dyDescent="0.4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</row>
    <row r="391" spans="1:16" x14ac:dyDescent="0.4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</row>
    <row r="392" spans="1:16" x14ac:dyDescent="0.4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</row>
    <row r="393" spans="1:16" x14ac:dyDescent="0.4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</row>
    <row r="394" spans="1:16" x14ac:dyDescent="0.4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</row>
    <row r="395" spans="1:16" x14ac:dyDescent="0.4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</row>
    <row r="396" spans="1:16" x14ac:dyDescent="0.4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</row>
    <row r="397" spans="1:16" x14ac:dyDescent="0.4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</row>
    <row r="398" spans="1:16" x14ac:dyDescent="0.4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</row>
    <row r="399" spans="1:16" x14ac:dyDescent="0.4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</row>
    <row r="400" spans="1:16" x14ac:dyDescent="0.4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</row>
    <row r="401" spans="1:16" x14ac:dyDescent="0.4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</row>
    <row r="402" spans="1:16" x14ac:dyDescent="0.4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</row>
    <row r="403" spans="1:16" x14ac:dyDescent="0.4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</row>
    <row r="404" spans="1:16" x14ac:dyDescent="0.4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</row>
    <row r="405" spans="1:16" x14ac:dyDescent="0.4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</row>
    <row r="406" spans="1:16" x14ac:dyDescent="0.4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</row>
    <row r="407" spans="1:16" x14ac:dyDescent="0.4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</row>
    <row r="408" spans="1:16" x14ac:dyDescent="0.4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</row>
    <row r="409" spans="1:16" x14ac:dyDescent="0.4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</row>
    <row r="410" spans="1:16" x14ac:dyDescent="0.4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</row>
    <row r="411" spans="1:16" x14ac:dyDescent="0.4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</row>
    <row r="412" spans="1:16" x14ac:dyDescent="0.4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</row>
    <row r="413" spans="1:16" x14ac:dyDescent="0.4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</row>
    <row r="414" spans="1:16" x14ac:dyDescent="0.4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</row>
    <row r="415" spans="1:16" x14ac:dyDescent="0.4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</row>
    <row r="416" spans="1:16" x14ac:dyDescent="0.4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</row>
    <row r="417" spans="1:16" x14ac:dyDescent="0.4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</row>
    <row r="418" spans="1:16" x14ac:dyDescent="0.4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</row>
    <row r="419" spans="1:16" x14ac:dyDescent="0.4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</row>
    <row r="420" spans="1:16" x14ac:dyDescent="0.4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</row>
    <row r="421" spans="1:16" x14ac:dyDescent="0.4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</row>
    <row r="422" spans="1:16" x14ac:dyDescent="0.4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</row>
    <row r="423" spans="1:16" x14ac:dyDescent="0.4">
      <c r="L423"/>
      <c r="M423"/>
      <c r="N423"/>
      <c r="O423"/>
      <c r="P423"/>
    </row>
    <row r="424" spans="1:16" x14ac:dyDescent="0.4">
      <c r="L424"/>
      <c r="M424"/>
      <c r="N424"/>
      <c r="O424"/>
      <c r="P424"/>
    </row>
    <row r="425" spans="1:16" x14ac:dyDescent="0.4">
      <c r="L425"/>
      <c r="M425"/>
      <c r="N425"/>
      <c r="O425"/>
      <c r="P425"/>
    </row>
    <row r="426" spans="1:16" x14ac:dyDescent="0.4">
      <c r="L426"/>
      <c r="M426"/>
      <c r="N426"/>
      <c r="O426"/>
      <c r="P426"/>
    </row>
    <row r="427" spans="1:16" x14ac:dyDescent="0.4">
      <c r="L427"/>
      <c r="M427"/>
      <c r="N427"/>
      <c r="O427"/>
      <c r="P427"/>
    </row>
    <row r="428" spans="1:16" x14ac:dyDescent="0.4">
      <c r="L428"/>
      <c r="M428"/>
      <c r="N428"/>
      <c r="O428"/>
      <c r="P428"/>
    </row>
    <row r="429" spans="1:16" x14ac:dyDescent="0.4">
      <c r="L429"/>
      <c r="M429"/>
      <c r="N429"/>
      <c r="O429"/>
      <c r="P429"/>
    </row>
    <row r="430" spans="1:16" x14ac:dyDescent="0.4">
      <c r="L430"/>
      <c r="M430"/>
      <c r="N430"/>
      <c r="O430"/>
      <c r="P430"/>
    </row>
    <row r="431" spans="1:16" x14ac:dyDescent="0.4">
      <c r="L431"/>
      <c r="M431"/>
      <c r="N431"/>
      <c r="O431"/>
      <c r="P431"/>
    </row>
    <row r="432" spans="1:16" x14ac:dyDescent="0.4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</row>
    <row r="433" spans="1:20" x14ac:dyDescent="0.4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</row>
    <row r="434" spans="1:20" x14ac:dyDescent="0.4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</row>
    <row r="435" spans="1:20" x14ac:dyDescent="0.4">
      <c r="L435"/>
      <c r="M435"/>
      <c r="N435"/>
      <c r="O435"/>
      <c r="P435"/>
      <c r="Q435"/>
      <c r="R435"/>
      <c r="S435"/>
      <c r="T435"/>
    </row>
    <row r="436" spans="1:20" x14ac:dyDescent="0.4">
      <c r="L436"/>
      <c r="M436"/>
      <c r="N436"/>
      <c r="O436"/>
      <c r="P436"/>
      <c r="Q436"/>
      <c r="R436"/>
      <c r="S436"/>
      <c r="T436"/>
    </row>
    <row r="437" spans="1:20" x14ac:dyDescent="0.4">
      <c r="L437"/>
      <c r="M437"/>
      <c r="N437"/>
      <c r="O437"/>
      <c r="P437"/>
      <c r="Q437"/>
      <c r="R437"/>
      <c r="S437"/>
      <c r="T437"/>
    </row>
    <row r="438" spans="1:20" x14ac:dyDescent="0.4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</row>
    <row r="439" spans="1:20" x14ac:dyDescent="0.4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</row>
    <row r="440" spans="1:20" x14ac:dyDescent="0.4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</row>
    <row r="441" spans="1:20" x14ac:dyDescent="0.4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</row>
    <row r="442" spans="1:20" x14ac:dyDescent="0.4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</row>
    <row r="443" spans="1:20" x14ac:dyDescent="0.4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</row>
    <row r="444" spans="1:20" x14ac:dyDescent="0.4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</row>
    <row r="445" spans="1:20" x14ac:dyDescent="0.4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</row>
    <row r="446" spans="1:20" x14ac:dyDescent="0.4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</row>
    <row r="447" spans="1:20" x14ac:dyDescent="0.4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</row>
    <row r="448" spans="1:20" x14ac:dyDescent="0.4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</row>
    <row r="449" spans="1:16" x14ac:dyDescent="0.4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</row>
    <row r="450" spans="1:16" x14ac:dyDescent="0.4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</row>
    <row r="451" spans="1:16" x14ac:dyDescent="0.4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</row>
    <row r="452" spans="1:16" x14ac:dyDescent="0.4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</row>
    <row r="453" spans="1:16" x14ac:dyDescent="0.4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</row>
    <row r="454" spans="1:16" x14ac:dyDescent="0.4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</row>
    <row r="455" spans="1:16" x14ac:dyDescent="0.4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</row>
    <row r="456" spans="1:16" x14ac:dyDescent="0.4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</row>
    <row r="457" spans="1:16" x14ac:dyDescent="0.4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</row>
    <row r="458" spans="1:16" x14ac:dyDescent="0.4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</row>
    <row r="459" spans="1:16" x14ac:dyDescent="0.4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</row>
    <row r="460" spans="1:16" x14ac:dyDescent="0.4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</row>
    <row r="461" spans="1:16" x14ac:dyDescent="0.4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</row>
    <row r="462" spans="1:16" x14ac:dyDescent="0.4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</row>
    <row r="463" spans="1:16" x14ac:dyDescent="0.4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</row>
    <row r="464" spans="1:16" x14ac:dyDescent="0.4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</row>
    <row r="465" spans="1:16" x14ac:dyDescent="0.4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</row>
    <row r="466" spans="1:16" x14ac:dyDescent="0.4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</row>
    <row r="467" spans="1:16" x14ac:dyDescent="0.4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</row>
    <row r="468" spans="1:16" x14ac:dyDescent="0.4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</row>
    <row r="469" spans="1:16" x14ac:dyDescent="0.4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</row>
    <row r="470" spans="1:16" x14ac:dyDescent="0.4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</row>
    <row r="471" spans="1:16" x14ac:dyDescent="0.4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</row>
    <row r="472" spans="1:16" x14ac:dyDescent="0.4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</row>
    <row r="473" spans="1:16" x14ac:dyDescent="0.4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</row>
    <row r="474" spans="1:16" x14ac:dyDescent="0.4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</row>
    <row r="475" spans="1:16" x14ac:dyDescent="0.4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</row>
    <row r="476" spans="1:16" x14ac:dyDescent="0.4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</row>
    <row r="477" spans="1:16" x14ac:dyDescent="0.4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</row>
    <row r="478" spans="1:16" x14ac:dyDescent="0.4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</row>
    <row r="479" spans="1:16" x14ac:dyDescent="0.4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</row>
    <row r="480" spans="1:16" x14ac:dyDescent="0.4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</row>
    <row r="481" spans="1:16" x14ac:dyDescent="0.4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</row>
    <row r="482" spans="1:16" x14ac:dyDescent="0.4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</row>
    <row r="483" spans="1:16" x14ac:dyDescent="0.4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</row>
    <row r="484" spans="1:16" x14ac:dyDescent="0.4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</row>
    <row r="485" spans="1:16" x14ac:dyDescent="0.4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</row>
    <row r="486" spans="1:16" x14ac:dyDescent="0.4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</row>
    <row r="487" spans="1:16" x14ac:dyDescent="0.4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</row>
    <row r="488" spans="1:16" x14ac:dyDescent="0.4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</row>
    <row r="489" spans="1:16" x14ac:dyDescent="0.4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</row>
    <row r="490" spans="1:16" x14ac:dyDescent="0.4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</row>
    <row r="491" spans="1:16" x14ac:dyDescent="0.4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</row>
    <row r="492" spans="1:16" x14ac:dyDescent="0.4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</row>
    <row r="493" spans="1:16" x14ac:dyDescent="0.4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</row>
    <row r="494" spans="1:16" x14ac:dyDescent="0.4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</row>
    <row r="495" spans="1:16" x14ac:dyDescent="0.4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</row>
    <row r="496" spans="1:16" x14ac:dyDescent="0.4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</row>
    <row r="497" spans="1:16" x14ac:dyDescent="0.4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</row>
    <row r="498" spans="1:16" x14ac:dyDescent="0.4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</row>
    <row r="499" spans="1:16" x14ac:dyDescent="0.4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</row>
    <row r="500" spans="1:16" x14ac:dyDescent="0.4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</row>
    <row r="501" spans="1:16" x14ac:dyDescent="0.4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</row>
    <row r="502" spans="1:16" x14ac:dyDescent="0.4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</row>
    <row r="503" spans="1:16" x14ac:dyDescent="0.4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</row>
    <row r="504" spans="1:16" x14ac:dyDescent="0.4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</row>
    <row r="505" spans="1:16" x14ac:dyDescent="0.4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</row>
    <row r="506" spans="1:16" x14ac:dyDescent="0.4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</row>
    <row r="507" spans="1:16" x14ac:dyDescent="0.4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</row>
    <row r="508" spans="1:16" x14ac:dyDescent="0.4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</row>
    <row r="509" spans="1:16" x14ac:dyDescent="0.4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</row>
    <row r="510" spans="1:16" x14ac:dyDescent="0.4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</row>
    <row r="511" spans="1:16" x14ac:dyDescent="0.4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</row>
    <row r="512" spans="1:16" x14ac:dyDescent="0.4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</row>
    <row r="513" spans="1:16" x14ac:dyDescent="0.4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</row>
    <row r="514" spans="1:16" x14ac:dyDescent="0.4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</row>
    <row r="515" spans="1:16" x14ac:dyDescent="0.4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</row>
    <row r="516" spans="1:16" x14ac:dyDescent="0.4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</row>
    <row r="517" spans="1:16" x14ac:dyDescent="0.4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</row>
    <row r="518" spans="1:16" x14ac:dyDescent="0.4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</row>
    <row r="519" spans="1:16" x14ac:dyDescent="0.4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</row>
    <row r="520" spans="1:16" x14ac:dyDescent="0.4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</row>
    <row r="521" spans="1:16" x14ac:dyDescent="0.4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</row>
    <row r="522" spans="1:16" x14ac:dyDescent="0.4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</row>
    <row r="523" spans="1:16" x14ac:dyDescent="0.4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</row>
    <row r="524" spans="1:16" x14ac:dyDescent="0.4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</row>
    <row r="525" spans="1:16" x14ac:dyDescent="0.4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</row>
    <row r="526" spans="1:16" x14ac:dyDescent="0.4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</row>
    <row r="527" spans="1:16" x14ac:dyDescent="0.4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</row>
    <row r="528" spans="1:16" x14ac:dyDescent="0.4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</row>
    <row r="529" spans="1:16" x14ac:dyDescent="0.4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</row>
    <row r="530" spans="1:16" x14ac:dyDescent="0.4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</row>
    <row r="531" spans="1:16" x14ac:dyDescent="0.4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</row>
    <row r="532" spans="1:16" x14ac:dyDescent="0.4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</row>
    <row r="533" spans="1:16" x14ac:dyDescent="0.4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</row>
    <row r="534" spans="1:16" x14ac:dyDescent="0.4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</row>
    <row r="535" spans="1:16" x14ac:dyDescent="0.4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</row>
    <row r="536" spans="1:16" x14ac:dyDescent="0.4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</row>
    <row r="537" spans="1:16" x14ac:dyDescent="0.4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</row>
    <row r="538" spans="1:16" x14ac:dyDescent="0.4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</row>
    <row r="539" spans="1:16" x14ac:dyDescent="0.4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</row>
    <row r="540" spans="1:16" x14ac:dyDescent="0.4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</row>
    <row r="541" spans="1:16" x14ac:dyDescent="0.4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</row>
    <row r="542" spans="1:16" x14ac:dyDescent="0.4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</row>
    <row r="543" spans="1:16" x14ac:dyDescent="0.4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</row>
    <row r="544" spans="1:16" x14ac:dyDescent="0.4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</row>
    <row r="545" spans="1:16" x14ac:dyDescent="0.4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</row>
    <row r="546" spans="1:16" x14ac:dyDescent="0.4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</row>
    <row r="547" spans="1:16" x14ac:dyDescent="0.4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</row>
    <row r="548" spans="1:16" x14ac:dyDescent="0.4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</row>
    <row r="549" spans="1:16" x14ac:dyDescent="0.4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</row>
    <row r="550" spans="1:16" x14ac:dyDescent="0.4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</row>
    <row r="551" spans="1:16" x14ac:dyDescent="0.4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</row>
    <row r="552" spans="1:16" x14ac:dyDescent="0.4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</row>
    <row r="553" spans="1:16" x14ac:dyDescent="0.4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</row>
    <row r="554" spans="1:16" x14ac:dyDescent="0.4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</row>
    <row r="555" spans="1:16" x14ac:dyDescent="0.4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</row>
    <row r="556" spans="1:16" x14ac:dyDescent="0.4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</row>
    <row r="557" spans="1:16" x14ac:dyDescent="0.4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</row>
    <row r="558" spans="1:16" x14ac:dyDescent="0.4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</row>
    <row r="559" spans="1:16" x14ac:dyDescent="0.4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</row>
    <row r="560" spans="1:16" x14ac:dyDescent="0.4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</row>
    <row r="561" spans="1:16" x14ac:dyDescent="0.4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</row>
    <row r="562" spans="1:16" x14ac:dyDescent="0.4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</row>
    <row r="563" spans="1:16" x14ac:dyDescent="0.4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</row>
    <row r="564" spans="1:16" x14ac:dyDescent="0.4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</row>
    <row r="565" spans="1:16" x14ac:dyDescent="0.4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</row>
    <row r="566" spans="1:16" x14ac:dyDescent="0.4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</row>
    <row r="567" spans="1:16" x14ac:dyDescent="0.4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</row>
    <row r="568" spans="1:16" x14ac:dyDescent="0.4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</row>
    <row r="569" spans="1:16" x14ac:dyDescent="0.4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</row>
    <row r="570" spans="1:16" x14ac:dyDescent="0.4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</row>
    <row r="571" spans="1:16" x14ac:dyDescent="0.4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</row>
    <row r="572" spans="1:16" x14ac:dyDescent="0.4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</row>
    <row r="573" spans="1:16" x14ac:dyDescent="0.4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</row>
    <row r="574" spans="1:16" x14ac:dyDescent="0.4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</row>
    <row r="575" spans="1:16" x14ac:dyDescent="0.4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</row>
    <row r="576" spans="1:16" x14ac:dyDescent="0.4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</row>
    <row r="577" spans="1:16" x14ac:dyDescent="0.4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</row>
    <row r="578" spans="1:16" x14ac:dyDescent="0.4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</row>
    <row r="579" spans="1:16" x14ac:dyDescent="0.4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</row>
    <row r="580" spans="1:16" x14ac:dyDescent="0.4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</row>
    <row r="581" spans="1:16" x14ac:dyDescent="0.4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</row>
    <row r="582" spans="1:16" x14ac:dyDescent="0.4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</row>
    <row r="583" spans="1:16" x14ac:dyDescent="0.4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</row>
    <row r="584" spans="1:16" x14ac:dyDescent="0.4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</row>
    <row r="585" spans="1:16" x14ac:dyDescent="0.4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</row>
    <row r="586" spans="1:16" x14ac:dyDescent="0.4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</row>
    <row r="587" spans="1:16" x14ac:dyDescent="0.4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</row>
    <row r="588" spans="1:16" x14ac:dyDescent="0.4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</row>
    <row r="589" spans="1:16" x14ac:dyDescent="0.4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</row>
    <row r="590" spans="1:16" x14ac:dyDescent="0.4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</row>
    <row r="591" spans="1:16" x14ac:dyDescent="0.4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</row>
    <row r="592" spans="1:16" x14ac:dyDescent="0.4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</row>
    <row r="593" spans="1:16" x14ac:dyDescent="0.4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</row>
    <row r="594" spans="1:16" x14ac:dyDescent="0.4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</row>
    <row r="595" spans="1:16" x14ac:dyDescent="0.4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</row>
    <row r="596" spans="1:16" x14ac:dyDescent="0.4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</row>
    <row r="597" spans="1:16" x14ac:dyDescent="0.4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</row>
    <row r="598" spans="1:16" x14ac:dyDescent="0.4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</row>
    <row r="599" spans="1:16" x14ac:dyDescent="0.4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</row>
    <row r="600" spans="1:16" x14ac:dyDescent="0.4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</row>
    <row r="601" spans="1:16" x14ac:dyDescent="0.4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</row>
    <row r="602" spans="1:16" x14ac:dyDescent="0.4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</row>
    <row r="603" spans="1:16" x14ac:dyDescent="0.4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</row>
    <row r="604" spans="1:16" x14ac:dyDescent="0.4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</row>
    <row r="605" spans="1:16" x14ac:dyDescent="0.4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</row>
    <row r="606" spans="1:16" x14ac:dyDescent="0.4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</row>
    <row r="607" spans="1:16" x14ac:dyDescent="0.4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</row>
    <row r="608" spans="1:16" x14ac:dyDescent="0.4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</row>
    <row r="609" spans="1:16" x14ac:dyDescent="0.4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</row>
    <row r="610" spans="1:16" x14ac:dyDescent="0.4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</row>
    <row r="611" spans="1:16" x14ac:dyDescent="0.4">
      <c r="A611"/>
      <c r="B611"/>
      <c r="C611"/>
      <c r="D611"/>
      <c r="E611"/>
      <c r="F611"/>
      <c r="G611"/>
      <c r="H611"/>
      <c r="I611"/>
      <c r="J611"/>
      <c r="K611"/>
    </row>
    <row r="612" spans="1:16" x14ac:dyDescent="0.4">
      <c r="A612"/>
      <c r="B612"/>
      <c r="C612"/>
      <c r="D612"/>
      <c r="E612"/>
      <c r="F612"/>
      <c r="G612"/>
      <c r="H612"/>
      <c r="I612"/>
      <c r="J612"/>
      <c r="K612"/>
    </row>
    <row r="613" spans="1:16" x14ac:dyDescent="0.4">
      <c r="A613"/>
      <c r="B613"/>
      <c r="C613"/>
      <c r="D613"/>
      <c r="E613"/>
      <c r="F613"/>
      <c r="G613"/>
      <c r="H613"/>
      <c r="I613"/>
      <c r="J613"/>
      <c r="K613"/>
    </row>
    <row r="614" spans="1:16" x14ac:dyDescent="0.4">
      <c r="A614"/>
      <c r="B614"/>
      <c r="C614"/>
      <c r="D614"/>
      <c r="E614"/>
      <c r="F614"/>
      <c r="G614"/>
      <c r="H614"/>
      <c r="I614"/>
      <c r="J614"/>
      <c r="K614"/>
    </row>
    <row r="615" spans="1:16" x14ac:dyDescent="0.4">
      <c r="A615"/>
      <c r="B615"/>
      <c r="C615"/>
      <c r="D615"/>
      <c r="E615"/>
      <c r="F615"/>
      <c r="G615"/>
      <c r="H615"/>
      <c r="I615"/>
      <c r="J615"/>
      <c r="K615"/>
    </row>
    <row r="616" spans="1:16" x14ac:dyDescent="0.4">
      <c r="A616"/>
      <c r="B616"/>
      <c r="C616"/>
      <c r="D616"/>
      <c r="E616"/>
      <c r="F616"/>
      <c r="G616"/>
      <c r="H616"/>
      <c r="I616"/>
      <c r="J616"/>
      <c r="K616"/>
    </row>
    <row r="617" spans="1:16" x14ac:dyDescent="0.4">
      <c r="A617"/>
      <c r="B617"/>
      <c r="C617"/>
      <c r="D617"/>
      <c r="E617"/>
      <c r="F617"/>
      <c r="G617"/>
      <c r="H617"/>
      <c r="I617"/>
      <c r="J617"/>
      <c r="K617"/>
    </row>
    <row r="618" spans="1:16" x14ac:dyDescent="0.4">
      <c r="A618"/>
      <c r="B618"/>
      <c r="C618"/>
      <c r="D618"/>
      <c r="E618"/>
      <c r="F618"/>
      <c r="G618"/>
      <c r="H618"/>
      <c r="I618"/>
      <c r="J618"/>
      <c r="K618"/>
    </row>
    <row r="619" spans="1:16" x14ac:dyDescent="0.4">
      <c r="A619"/>
      <c r="B619"/>
      <c r="C619"/>
      <c r="D619"/>
      <c r="E619"/>
      <c r="F619"/>
      <c r="G619"/>
      <c r="H619"/>
      <c r="I619"/>
      <c r="J619"/>
      <c r="K619"/>
    </row>
    <row r="620" spans="1:16" x14ac:dyDescent="0.4">
      <c r="A620"/>
      <c r="B620"/>
      <c r="C620"/>
      <c r="D620"/>
      <c r="E620"/>
      <c r="F620"/>
      <c r="G620"/>
      <c r="H620"/>
      <c r="I620"/>
      <c r="J620"/>
      <c r="K620"/>
    </row>
    <row r="621" spans="1:16" x14ac:dyDescent="0.4">
      <c r="A621"/>
      <c r="B621"/>
      <c r="C621"/>
      <c r="D621"/>
      <c r="E621"/>
      <c r="F621"/>
      <c r="G621"/>
      <c r="H621"/>
      <c r="I621"/>
      <c r="J621"/>
      <c r="K621"/>
    </row>
    <row r="622" spans="1:16" x14ac:dyDescent="0.4">
      <c r="A622"/>
      <c r="B622"/>
      <c r="C622"/>
      <c r="D622"/>
      <c r="E622"/>
      <c r="F622"/>
      <c r="G622"/>
      <c r="H622"/>
      <c r="I622"/>
      <c r="J622"/>
      <c r="K622"/>
    </row>
    <row r="623" spans="1:16" x14ac:dyDescent="0.4">
      <c r="A623"/>
      <c r="B623"/>
      <c r="C623"/>
      <c r="D623"/>
      <c r="E623"/>
      <c r="F623"/>
      <c r="G623"/>
      <c r="H623"/>
      <c r="I623"/>
      <c r="J623"/>
      <c r="K623"/>
    </row>
    <row r="624" spans="1:16" x14ac:dyDescent="0.4">
      <c r="A624"/>
      <c r="B624"/>
      <c r="C624"/>
      <c r="D624"/>
      <c r="E624"/>
      <c r="F624"/>
      <c r="G624"/>
      <c r="H624"/>
      <c r="I624"/>
      <c r="J624"/>
      <c r="K624"/>
    </row>
    <row r="625" spans="1:11" x14ac:dyDescent="0.4">
      <c r="A625"/>
      <c r="B625"/>
      <c r="C625"/>
      <c r="D625"/>
      <c r="E625"/>
      <c r="F625"/>
      <c r="G625"/>
      <c r="H625"/>
      <c r="I625"/>
      <c r="J625"/>
      <c r="K625"/>
    </row>
    <row r="626" spans="1:11" x14ac:dyDescent="0.4">
      <c r="A626"/>
      <c r="B626"/>
      <c r="C626"/>
      <c r="D626"/>
      <c r="E626"/>
      <c r="F626"/>
      <c r="G626"/>
      <c r="H626"/>
      <c r="I626"/>
      <c r="J626"/>
      <c r="K626"/>
    </row>
    <row r="627" spans="1:11" x14ac:dyDescent="0.4">
      <c r="A627"/>
      <c r="B627"/>
      <c r="C627"/>
      <c r="D627"/>
      <c r="E627"/>
      <c r="F627"/>
      <c r="G627"/>
      <c r="H627"/>
      <c r="I627"/>
      <c r="J627"/>
      <c r="K627"/>
    </row>
    <row r="628" spans="1:11" x14ac:dyDescent="0.4">
      <c r="A628"/>
      <c r="B628"/>
      <c r="C628"/>
      <c r="D628"/>
      <c r="E628"/>
      <c r="F628"/>
      <c r="G628"/>
      <c r="H628"/>
      <c r="I628"/>
      <c r="J628"/>
      <c r="K628"/>
    </row>
    <row r="629" spans="1:11" x14ac:dyDescent="0.4">
      <c r="A629"/>
      <c r="B629"/>
      <c r="C629"/>
      <c r="D629"/>
      <c r="E629"/>
      <c r="F629"/>
      <c r="G629"/>
      <c r="H629"/>
      <c r="I629"/>
      <c r="J629"/>
      <c r="K629"/>
    </row>
    <row r="630" spans="1:11" x14ac:dyDescent="0.4">
      <c r="A630"/>
      <c r="B630"/>
      <c r="C630"/>
      <c r="D630"/>
      <c r="E630"/>
      <c r="F630"/>
      <c r="G630"/>
      <c r="H630"/>
      <c r="I630"/>
      <c r="J630"/>
      <c r="K630"/>
    </row>
    <row r="631" spans="1:11" x14ac:dyDescent="0.4">
      <c r="A631"/>
      <c r="B631"/>
      <c r="C631"/>
      <c r="D631"/>
      <c r="E631"/>
      <c r="F631"/>
      <c r="G631"/>
      <c r="H631"/>
      <c r="I631"/>
      <c r="J631"/>
      <c r="K631"/>
    </row>
    <row r="632" spans="1:11" x14ac:dyDescent="0.4">
      <c r="A632"/>
      <c r="B632"/>
      <c r="C632"/>
      <c r="D632"/>
      <c r="E632"/>
      <c r="F632"/>
      <c r="G632"/>
      <c r="H632"/>
      <c r="I632"/>
      <c r="J632"/>
      <c r="K632"/>
    </row>
    <row r="633" spans="1:11" x14ac:dyDescent="0.4">
      <c r="A633"/>
      <c r="B633"/>
      <c r="C633"/>
      <c r="D633"/>
      <c r="E633"/>
      <c r="F633"/>
      <c r="G633"/>
      <c r="H633"/>
      <c r="I633"/>
      <c r="J633"/>
      <c r="K633"/>
    </row>
    <row r="634" spans="1:11" x14ac:dyDescent="0.4">
      <c r="A634"/>
      <c r="B634"/>
      <c r="C634"/>
      <c r="D634"/>
      <c r="E634"/>
      <c r="F634"/>
      <c r="G634"/>
      <c r="H634"/>
      <c r="I634"/>
      <c r="J634"/>
      <c r="K634"/>
    </row>
    <row r="635" spans="1:11" x14ac:dyDescent="0.4">
      <c r="A635"/>
      <c r="B635"/>
      <c r="C635"/>
      <c r="D635"/>
      <c r="E635"/>
      <c r="F635"/>
      <c r="G635"/>
      <c r="H635"/>
      <c r="I635"/>
      <c r="J635"/>
      <c r="K635"/>
    </row>
    <row r="636" spans="1:11" x14ac:dyDescent="0.4">
      <c r="A636"/>
      <c r="B636"/>
      <c r="C636"/>
      <c r="D636"/>
      <c r="E636"/>
      <c r="F636"/>
      <c r="G636"/>
      <c r="H636"/>
      <c r="I636"/>
      <c r="J636"/>
      <c r="K636"/>
    </row>
    <row r="637" spans="1:11" x14ac:dyDescent="0.4">
      <c r="A637"/>
      <c r="B637"/>
      <c r="C637"/>
      <c r="D637"/>
      <c r="E637"/>
      <c r="F637"/>
      <c r="G637"/>
      <c r="H637"/>
      <c r="I637"/>
      <c r="J637"/>
      <c r="K637"/>
    </row>
    <row r="638" spans="1:11" x14ac:dyDescent="0.4">
      <c r="A638"/>
      <c r="B638"/>
      <c r="C638"/>
      <c r="D638"/>
      <c r="E638"/>
      <c r="F638"/>
      <c r="G638"/>
      <c r="H638"/>
      <c r="I638"/>
      <c r="J638"/>
      <c r="K638"/>
    </row>
    <row r="639" spans="1:11" x14ac:dyDescent="0.4">
      <c r="A639"/>
      <c r="B639"/>
      <c r="C639"/>
      <c r="D639"/>
      <c r="E639"/>
      <c r="F639"/>
      <c r="G639"/>
      <c r="H639"/>
      <c r="I639"/>
      <c r="J639"/>
      <c r="K639"/>
    </row>
    <row r="640" spans="1:11" x14ac:dyDescent="0.4">
      <c r="A640"/>
      <c r="B640"/>
      <c r="C640"/>
      <c r="D640"/>
      <c r="E640"/>
      <c r="F640"/>
      <c r="G640"/>
      <c r="H640"/>
      <c r="I640"/>
      <c r="J640"/>
      <c r="K640"/>
    </row>
    <row r="641" spans="1:11" x14ac:dyDescent="0.4">
      <c r="A641"/>
      <c r="B641"/>
      <c r="C641"/>
      <c r="D641"/>
      <c r="E641"/>
      <c r="F641"/>
      <c r="G641"/>
      <c r="H641"/>
      <c r="I641"/>
      <c r="J641"/>
      <c r="K641"/>
    </row>
    <row r="642" spans="1:11" x14ac:dyDescent="0.4">
      <c r="A642"/>
      <c r="B642"/>
      <c r="C642"/>
      <c r="D642"/>
      <c r="E642"/>
      <c r="F642"/>
      <c r="G642"/>
      <c r="H642"/>
      <c r="I642"/>
      <c r="J642"/>
      <c r="K642"/>
    </row>
    <row r="643" spans="1:11" x14ac:dyDescent="0.4">
      <c r="A643"/>
      <c r="B643"/>
      <c r="C643"/>
      <c r="D643"/>
      <c r="E643"/>
      <c r="F643"/>
      <c r="G643"/>
      <c r="H643"/>
      <c r="I643"/>
      <c r="J643"/>
      <c r="K643"/>
    </row>
    <row r="644" spans="1:11" x14ac:dyDescent="0.4">
      <c r="A644"/>
      <c r="B644"/>
      <c r="C644"/>
      <c r="D644"/>
      <c r="E644"/>
      <c r="F644"/>
      <c r="G644"/>
      <c r="H644"/>
      <c r="I644"/>
      <c r="J644"/>
      <c r="K644"/>
    </row>
    <row r="645" spans="1:11" x14ac:dyDescent="0.4">
      <c r="A645"/>
      <c r="B645"/>
      <c r="C645"/>
      <c r="D645"/>
      <c r="E645"/>
      <c r="F645"/>
      <c r="G645"/>
      <c r="H645"/>
      <c r="I645"/>
      <c r="J645"/>
      <c r="K645"/>
    </row>
    <row r="646" spans="1:11" x14ac:dyDescent="0.4">
      <c r="A646"/>
      <c r="B646"/>
      <c r="C646"/>
      <c r="D646"/>
      <c r="E646"/>
      <c r="F646"/>
      <c r="G646"/>
      <c r="H646"/>
      <c r="I646"/>
      <c r="J646"/>
      <c r="K646"/>
    </row>
    <row r="647" spans="1:11" x14ac:dyDescent="0.4">
      <c r="A647"/>
      <c r="B647"/>
      <c r="C647"/>
      <c r="D647"/>
      <c r="E647"/>
      <c r="F647"/>
      <c r="G647"/>
      <c r="H647"/>
      <c r="I647"/>
      <c r="J647"/>
      <c r="K647"/>
    </row>
    <row r="648" spans="1:11" x14ac:dyDescent="0.4">
      <c r="A648"/>
      <c r="B648"/>
      <c r="C648"/>
      <c r="D648"/>
      <c r="E648"/>
      <c r="F648"/>
      <c r="G648"/>
      <c r="H648"/>
      <c r="I648"/>
      <c r="J648"/>
      <c r="K648"/>
    </row>
    <row r="649" spans="1:11" x14ac:dyDescent="0.4">
      <c r="A649"/>
      <c r="B649"/>
      <c r="C649"/>
      <c r="D649"/>
      <c r="E649"/>
      <c r="F649"/>
      <c r="G649"/>
      <c r="H649"/>
      <c r="I649"/>
      <c r="J649"/>
      <c r="K649"/>
    </row>
    <row r="650" spans="1:11" x14ac:dyDescent="0.4">
      <c r="A650"/>
      <c r="B650"/>
      <c r="C650"/>
      <c r="D650"/>
      <c r="E650"/>
      <c r="F650"/>
      <c r="G650"/>
      <c r="H650"/>
      <c r="I650"/>
      <c r="J650"/>
      <c r="K650"/>
    </row>
    <row r="651" spans="1:11" x14ac:dyDescent="0.4">
      <c r="A651"/>
      <c r="B651"/>
      <c r="C651"/>
      <c r="D651"/>
      <c r="E651"/>
      <c r="F651"/>
      <c r="G651"/>
      <c r="H651"/>
      <c r="I651"/>
      <c r="J651"/>
      <c r="K651"/>
    </row>
    <row r="652" spans="1:11" x14ac:dyDescent="0.4">
      <c r="A652"/>
      <c r="B652"/>
      <c r="C652"/>
      <c r="D652"/>
      <c r="E652"/>
      <c r="F652"/>
      <c r="G652"/>
      <c r="H652"/>
      <c r="I652"/>
      <c r="J652"/>
      <c r="K652"/>
    </row>
    <row r="653" spans="1:11" x14ac:dyDescent="0.4">
      <c r="A653"/>
      <c r="B653"/>
      <c r="C653"/>
      <c r="D653"/>
      <c r="E653"/>
      <c r="F653"/>
      <c r="G653"/>
      <c r="H653"/>
      <c r="I653"/>
      <c r="J653"/>
      <c r="K653"/>
    </row>
    <row r="654" spans="1:11" x14ac:dyDescent="0.4">
      <c r="A654"/>
      <c r="B654"/>
      <c r="C654"/>
      <c r="D654"/>
      <c r="E654"/>
      <c r="F654"/>
      <c r="G654"/>
      <c r="H654"/>
      <c r="I654"/>
      <c r="J654"/>
      <c r="K654"/>
    </row>
    <row r="655" spans="1:11" x14ac:dyDescent="0.4">
      <c r="A655"/>
      <c r="B655"/>
      <c r="C655"/>
      <c r="D655"/>
      <c r="E655"/>
      <c r="F655"/>
      <c r="G655"/>
      <c r="H655"/>
      <c r="I655"/>
      <c r="J655"/>
      <c r="K655"/>
    </row>
    <row r="656" spans="1:11" x14ac:dyDescent="0.4">
      <c r="A656"/>
      <c r="B656"/>
      <c r="C656"/>
      <c r="D656"/>
      <c r="E656"/>
      <c r="F656"/>
      <c r="G656"/>
      <c r="H656"/>
      <c r="I656"/>
      <c r="J656"/>
      <c r="K656"/>
    </row>
    <row r="657" spans="1:11" x14ac:dyDescent="0.4">
      <c r="A657"/>
      <c r="B657"/>
      <c r="C657"/>
      <c r="D657"/>
      <c r="E657"/>
      <c r="F657"/>
      <c r="G657"/>
      <c r="H657"/>
      <c r="I657"/>
      <c r="J657"/>
      <c r="K657"/>
    </row>
    <row r="658" spans="1:11" x14ac:dyDescent="0.4">
      <c r="A658"/>
      <c r="B658"/>
      <c r="C658"/>
      <c r="D658"/>
      <c r="E658"/>
      <c r="F658"/>
      <c r="G658"/>
      <c r="H658"/>
      <c r="I658"/>
      <c r="J658"/>
      <c r="K658"/>
    </row>
    <row r="659" spans="1:11" x14ac:dyDescent="0.4">
      <c r="A659"/>
      <c r="B659"/>
      <c r="C659"/>
      <c r="D659"/>
      <c r="E659"/>
      <c r="F659"/>
      <c r="G659"/>
      <c r="H659"/>
      <c r="I659"/>
      <c r="J659"/>
      <c r="K659"/>
    </row>
    <row r="660" spans="1:11" x14ac:dyDescent="0.4">
      <c r="A660"/>
      <c r="B660"/>
      <c r="C660"/>
      <c r="D660"/>
      <c r="E660"/>
      <c r="F660"/>
      <c r="G660"/>
      <c r="H660"/>
      <c r="I660"/>
      <c r="J660"/>
      <c r="K660"/>
    </row>
    <row r="661" spans="1:11" x14ac:dyDescent="0.4">
      <c r="A661"/>
      <c r="B661"/>
      <c r="C661"/>
      <c r="D661"/>
      <c r="E661"/>
      <c r="F661"/>
      <c r="G661"/>
      <c r="H661"/>
      <c r="I661"/>
      <c r="J661"/>
      <c r="K661"/>
    </row>
    <row r="662" spans="1:11" x14ac:dyDescent="0.4">
      <c r="A662"/>
      <c r="B662"/>
      <c r="C662"/>
      <c r="D662"/>
      <c r="E662"/>
      <c r="F662"/>
      <c r="G662"/>
      <c r="H662"/>
      <c r="I662"/>
      <c r="J662"/>
      <c r="K662"/>
    </row>
    <row r="663" spans="1:11" x14ac:dyDescent="0.4">
      <c r="A663"/>
      <c r="B663"/>
      <c r="C663"/>
      <c r="D663"/>
      <c r="E663"/>
      <c r="F663"/>
      <c r="G663"/>
      <c r="H663"/>
      <c r="I663"/>
      <c r="J663"/>
      <c r="K663"/>
    </row>
    <row r="664" spans="1:11" x14ac:dyDescent="0.4">
      <c r="A664"/>
      <c r="B664"/>
      <c r="C664"/>
      <c r="D664"/>
      <c r="E664"/>
      <c r="F664"/>
      <c r="G664"/>
      <c r="H664"/>
      <c r="I664"/>
      <c r="J664"/>
      <c r="K664"/>
    </row>
    <row r="665" spans="1:11" x14ac:dyDescent="0.4">
      <c r="A665"/>
      <c r="B665"/>
      <c r="C665"/>
      <c r="D665"/>
      <c r="E665"/>
      <c r="F665"/>
      <c r="G665"/>
      <c r="H665"/>
      <c r="I665"/>
      <c r="J665"/>
      <c r="K665"/>
    </row>
    <row r="666" spans="1:11" x14ac:dyDescent="0.4">
      <c r="A666"/>
      <c r="B666"/>
      <c r="C666"/>
      <c r="D666"/>
      <c r="E666"/>
      <c r="F666"/>
      <c r="G666"/>
      <c r="H666"/>
      <c r="I666"/>
      <c r="J666"/>
      <c r="K666"/>
    </row>
    <row r="667" spans="1:11" x14ac:dyDescent="0.4">
      <c r="A667"/>
      <c r="B667"/>
      <c r="C667"/>
      <c r="D667"/>
      <c r="E667"/>
      <c r="F667"/>
      <c r="G667"/>
      <c r="H667"/>
      <c r="I667"/>
      <c r="J667"/>
      <c r="K667"/>
    </row>
    <row r="668" spans="1:11" x14ac:dyDescent="0.4">
      <c r="A668"/>
      <c r="B668"/>
      <c r="C668"/>
      <c r="D668"/>
      <c r="E668"/>
      <c r="F668"/>
      <c r="G668"/>
      <c r="H668"/>
      <c r="I668"/>
      <c r="J668"/>
      <c r="K668"/>
    </row>
    <row r="669" spans="1:11" x14ac:dyDescent="0.4">
      <c r="A669"/>
      <c r="B669"/>
      <c r="C669"/>
      <c r="D669"/>
      <c r="E669"/>
      <c r="F669"/>
      <c r="G669"/>
      <c r="H669"/>
      <c r="I669"/>
      <c r="J669"/>
      <c r="K669"/>
    </row>
    <row r="670" spans="1:11" x14ac:dyDescent="0.4">
      <c r="A670"/>
      <c r="B670"/>
      <c r="C670"/>
      <c r="D670"/>
      <c r="E670"/>
      <c r="F670"/>
      <c r="G670"/>
      <c r="H670"/>
      <c r="I670"/>
      <c r="J670"/>
      <c r="K670"/>
    </row>
    <row r="671" spans="1:11" x14ac:dyDescent="0.4">
      <c r="A671"/>
      <c r="B671"/>
      <c r="C671"/>
      <c r="D671"/>
      <c r="E671"/>
      <c r="F671"/>
      <c r="G671"/>
      <c r="H671"/>
      <c r="I671"/>
      <c r="J671"/>
      <c r="K671"/>
    </row>
    <row r="672" spans="1:11" x14ac:dyDescent="0.4">
      <c r="A672"/>
      <c r="B672"/>
      <c r="C672"/>
      <c r="D672"/>
      <c r="E672"/>
      <c r="F672"/>
      <c r="G672"/>
      <c r="H672"/>
      <c r="I672"/>
      <c r="J672"/>
      <c r="K672"/>
    </row>
    <row r="673" spans="1:11" x14ac:dyDescent="0.4">
      <c r="A673"/>
      <c r="B673"/>
      <c r="C673"/>
      <c r="D673"/>
      <c r="E673"/>
      <c r="F673"/>
      <c r="G673"/>
      <c r="H673"/>
      <c r="I673"/>
      <c r="J673"/>
      <c r="K673"/>
    </row>
    <row r="674" spans="1:11" x14ac:dyDescent="0.4">
      <c r="A674"/>
      <c r="B674"/>
      <c r="C674"/>
      <c r="D674"/>
      <c r="E674"/>
      <c r="F674"/>
      <c r="G674"/>
      <c r="H674"/>
      <c r="I674"/>
      <c r="J674"/>
      <c r="K674"/>
    </row>
    <row r="675" spans="1:11" x14ac:dyDescent="0.4">
      <c r="A675"/>
      <c r="B675"/>
      <c r="C675"/>
      <c r="D675"/>
      <c r="E675"/>
      <c r="F675"/>
      <c r="G675"/>
      <c r="H675"/>
      <c r="I675"/>
      <c r="J675"/>
      <c r="K675"/>
    </row>
    <row r="676" spans="1:11" x14ac:dyDescent="0.4">
      <c r="A676"/>
      <c r="B676"/>
      <c r="C676"/>
      <c r="D676"/>
      <c r="E676"/>
      <c r="F676"/>
      <c r="G676"/>
      <c r="H676"/>
      <c r="I676"/>
      <c r="J676"/>
      <c r="K676"/>
    </row>
    <row r="677" spans="1:11" x14ac:dyDescent="0.4">
      <c r="A677"/>
      <c r="B677"/>
      <c r="C677"/>
      <c r="D677"/>
      <c r="E677"/>
      <c r="F677"/>
      <c r="G677"/>
      <c r="H677"/>
      <c r="I677"/>
      <c r="J677"/>
      <c r="K677"/>
    </row>
    <row r="678" spans="1:11" x14ac:dyDescent="0.4">
      <c r="A678"/>
      <c r="B678"/>
      <c r="C678"/>
      <c r="D678"/>
      <c r="E678"/>
      <c r="F678"/>
      <c r="G678"/>
      <c r="H678"/>
      <c r="I678"/>
      <c r="J678"/>
      <c r="K678"/>
    </row>
    <row r="679" spans="1:11" x14ac:dyDescent="0.4">
      <c r="A679"/>
      <c r="B679"/>
      <c r="C679"/>
      <c r="D679"/>
      <c r="E679"/>
      <c r="F679"/>
      <c r="G679"/>
      <c r="H679"/>
      <c r="I679"/>
      <c r="J679"/>
      <c r="K679"/>
    </row>
    <row r="680" spans="1:11" x14ac:dyDescent="0.4">
      <c r="A680"/>
      <c r="B680"/>
      <c r="C680"/>
      <c r="D680"/>
      <c r="E680"/>
      <c r="F680"/>
      <c r="G680"/>
      <c r="H680"/>
      <c r="I680"/>
      <c r="J680"/>
      <c r="K680"/>
    </row>
    <row r="681" spans="1:11" x14ac:dyDescent="0.4">
      <c r="A681"/>
      <c r="B681"/>
      <c r="C681"/>
      <c r="D681"/>
      <c r="E681"/>
      <c r="F681"/>
      <c r="G681"/>
      <c r="H681"/>
      <c r="I681"/>
      <c r="J681"/>
      <c r="K681"/>
    </row>
    <row r="682" spans="1:11" x14ac:dyDescent="0.4">
      <c r="A682"/>
      <c r="B682"/>
      <c r="C682"/>
      <c r="D682"/>
      <c r="E682"/>
      <c r="F682"/>
      <c r="G682"/>
      <c r="H682"/>
      <c r="I682"/>
      <c r="J682"/>
      <c r="K682"/>
    </row>
    <row r="683" spans="1:11" x14ac:dyDescent="0.4">
      <c r="A683"/>
      <c r="B683"/>
      <c r="C683"/>
      <c r="D683"/>
      <c r="E683"/>
      <c r="F683"/>
      <c r="G683"/>
      <c r="H683"/>
      <c r="I683"/>
      <c r="J683"/>
      <c r="K683"/>
    </row>
    <row r="684" spans="1:11" x14ac:dyDescent="0.4">
      <c r="A684"/>
      <c r="B684"/>
      <c r="C684"/>
      <c r="D684"/>
      <c r="E684"/>
      <c r="F684"/>
      <c r="G684"/>
      <c r="H684"/>
      <c r="I684"/>
      <c r="J684"/>
      <c r="K684"/>
    </row>
    <row r="685" spans="1:11" x14ac:dyDescent="0.4">
      <c r="A685"/>
      <c r="B685"/>
      <c r="C685"/>
      <c r="D685"/>
      <c r="E685"/>
      <c r="F685"/>
      <c r="G685"/>
      <c r="H685"/>
      <c r="I685"/>
      <c r="J685"/>
      <c r="K685"/>
    </row>
    <row r="686" spans="1:11" x14ac:dyDescent="0.4">
      <c r="A686"/>
      <c r="B686"/>
      <c r="C686"/>
      <c r="D686"/>
      <c r="E686"/>
      <c r="F686"/>
      <c r="G686"/>
      <c r="H686"/>
      <c r="I686"/>
      <c r="J686"/>
      <c r="K686"/>
    </row>
    <row r="687" spans="1:11" x14ac:dyDescent="0.4">
      <c r="A687"/>
      <c r="B687"/>
      <c r="C687"/>
      <c r="D687"/>
      <c r="E687"/>
      <c r="F687"/>
      <c r="G687"/>
      <c r="H687"/>
      <c r="I687"/>
      <c r="J687"/>
      <c r="K687"/>
    </row>
    <row r="688" spans="1:11" x14ac:dyDescent="0.4">
      <c r="A688"/>
      <c r="B688"/>
      <c r="C688"/>
      <c r="D688"/>
      <c r="E688"/>
      <c r="F688"/>
      <c r="G688"/>
      <c r="H688"/>
      <c r="I688"/>
      <c r="J688"/>
      <c r="K688"/>
    </row>
    <row r="689" spans="1:11" x14ac:dyDescent="0.4">
      <c r="A689"/>
      <c r="B689"/>
      <c r="C689"/>
      <c r="D689"/>
      <c r="E689"/>
      <c r="F689"/>
      <c r="G689"/>
      <c r="H689"/>
      <c r="I689"/>
      <c r="J689"/>
      <c r="K689"/>
    </row>
    <row r="690" spans="1:11" x14ac:dyDescent="0.4">
      <c r="A690"/>
      <c r="B690"/>
      <c r="C690"/>
      <c r="D690"/>
      <c r="E690"/>
      <c r="F690"/>
      <c r="G690"/>
      <c r="H690"/>
      <c r="I690"/>
      <c r="J690"/>
      <c r="K690"/>
    </row>
  </sheetData>
  <conditionalFormatting sqref="B2:B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:B1048576 B1:B101">
    <cfRule type="colorScale" priority="47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1">
    <cfRule type="colorScale" priority="47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2 G3:G100 E3:F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:J105 H104">
    <cfRule type="colorScale" priority="47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J2 G3:J100 F3:F101">
    <cfRule type="colorScale" priority="47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6:K141">
    <cfRule type="colorScale" priority="47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6:K141">
    <cfRule type="colorScale" priority="476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618">
      <colorScale>
        <cfvo type="min"/>
        <cfvo type="max"/>
        <color rgb="FFFFEF9C"/>
        <color rgb="FF63BE7B"/>
      </colorScale>
    </cfRule>
  </conditionalFormatting>
  <conditionalFormatting sqref="A136:K141">
    <cfRule type="colorScale" priority="47621">
      <colorScale>
        <cfvo type="min"/>
        <cfvo type="max"/>
        <color rgb="FFF8696B"/>
        <color rgb="FFFCFCFF"/>
      </colorScale>
    </cfRule>
  </conditionalFormatting>
  <conditionalFormatting sqref="A136:K141">
    <cfRule type="colorScale" priority="476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05:J1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S10</vt:lpstr>
      <vt:lpstr>S20</vt:lpstr>
      <vt:lpstr>S100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Schlemmer</dc:creator>
  <cp:lastModifiedBy>Mario Schlemmer</cp:lastModifiedBy>
  <cp:lastPrinted>2020-11-03T03:46:20Z</cp:lastPrinted>
  <dcterms:created xsi:type="dcterms:W3CDTF">2020-02-17T07:04:57Z</dcterms:created>
  <dcterms:modified xsi:type="dcterms:W3CDTF">2022-03-23T03:30:47Z</dcterms:modified>
</cp:coreProperties>
</file>