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\OneDrive\Desktop\New folder\"/>
    </mc:Choice>
  </mc:AlternateContent>
  <xr:revisionPtr revIDLastSave="0" documentId="8_{D530B3EF-3172-4EE1-B52C-6018BD6A9012}" xr6:coauthVersionLast="47" xr6:coauthVersionMax="47" xr10:uidLastSave="{00000000-0000-0000-0000-000000000000}"/>
  <bookViews>
    <workbookView xWindow="-108" yWindow="-108" windowWidth="23256" windowHeight="12576" tabRatio="879" xr2:uid="{E843BE7E-D890-467B-94CB-D117C04286D1}"/>
  </bookViews>
  <sheets>
    <sheet name="N10" sheetId="44" r:id="rId1"/>
    <sheet name="N100" sheetId="4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06" i="42" l="1"/>
  <c r="J104" i="42"/>
  <c r="J15" i="44"/>
  <c r="G17" i="44"/>
  <c r="J13" i="44"/>
  <c r="H13" i="44"/>
  <c r="H15" i="44" s="1"/>
  <c r="G13" i="44"/>
  <c r="D12" i="44"/>
  <c r="G15" i="44"/>
  <c r="J12" i="44"/>
  <c r="J3" i="44"/>
  <c r="J4" i="44"/>
  <c r="J5" i="44"/>
  <c r="J6" i="44"/>
  <c r="J7" i="44"/>
  <c r="J8" i="44"/>
  <c r="J9" i="44"/>
  <c r="J10" i="44"/>
  <c r="J2" i="44"/>
  <c r="J103" i="42"/>
  <c r="J3" i="42"/>
  <c r="J4" i="42"/>
  <c r="J5" i="42"/>
  <c r="J6" i="42"/>
  <c r="J7" i="42"/>
  <c r="J8" i="42"/>
  <c r="J9" i="42"/>
  <c r="J10" i="42"/>
  <c r="J11" i="42"/>
  <c r="J12" i="42"/>
  <c r="J13" i="42"/>
  <c r="J14" i="42"/>
  <c r="J15" i="42"/>
  <c r="J16" i="42"/>
  <c r="J17" i="42"/>
  <c r="J18" i="42"/>
  <c r="J19" i="42"/>
  <c r="J20" i="42"/>
  <c r="J21" i="42"/>
  <c r="J22" i="42"/>
  <c r="J23" i="42"/>
  <c r="J24" i="42"/>
  <c r="J25" i="42"/>
  <c r="J26" i="42"/>
  <c r="J27" i="42"/>
  <c r="J28" i="42"/>
  <c r="J29" i="42"/>
  <c r="J30" i="42"/>
  <c r="J31" i="42"/>
  <c r="J32" i="42"/>
  <c r="J33" i="42"/>
  <c r="J34" i="42"/>
  <c r="J35" i="42"/>
  <c r="J36" i="42"/>
  <c r="J37" i="42"/>
  <c r="J38" i="42"/>
  <c r="J39" i="42"/>
  <c r="J40" i="42"/>
  <c r="J41" i="42"/>
  <c r="J42" i="42"/>
  <c r="J43" i="42"/>
  <c r="J44" i="42"/>
  <c r="J45" i="42"/>
  <c r="J46" i="42"/>
  <c r="J47" i="42"/>
  <c r="J48" i="42"/>
  <c r="J49" i="42"/>
  <c r="J50" i="42"/>
  <c r="J51" i="42"/>
  <c r="J52" i="42"/>
  <c r="J53" i="42"/>
  <c r="J54" i="42"/>
  <c r="J55" i="42"/>
  <c r="J56" i="42"/>
  <c r="J57" i="42"/>
  <c r="J58" i="42"/>
  <c r="J59" i="42"/>
  <c r="J60" i="42"/>
  <c r="J61" i="42"/>
  <c r="J62" i="42"/>
  <c r="J63" i="42"/>
  <c r="J64" i="42"/>
  <c r="J65" i="42"/>
  <c r="J66" i="42"/>
  <c r="J67" i="42"/>
  <c r="J68" i="42"/>
  <c r="J69" i="42"/>
  <c r="J70" i="42"/>
  <c r="J71" i="42"/>
  <c r="J72" i="42"/>
  <c r="J73" i="42"/>
  <c r="J74" i="42"/>
  <c r="J75" i="42"/>
  <c r="J76" i="42"/>
  <c r="J77" i="42"/>
  <c r="J78" i="42"/>
  <c r="J79" i="42"/>
  <c r="J80" i="42"/>
  <c r="J81" i="42"/>
  <c r="J82" i="42"/>
  <c r="J83" i="42"/>
  <c r="J84" i="42"/>
  <c r="J85" i="42"/>
  <c r="J86" i="42"/>
  <c r="J87" i="42"/>
  <c r="J88" i="42"/>
  <c r="J89" i="42"/>
  <c r="J90" i="42"/>
  <c r="J91" i="42"/>
  <c r="J92" i="42"/>
  <c r="J93" i="42"/>
  <c r="J94" i="42"/>
  <c r="J95" i="42"/>
  <c r="J96" i="42"/>
  <c r="J97" i="42"/>
  <c r="J98" i="42"/>
  <c r="J99" i="42"/>
  <c r="J100" i="42"/>
  <c r="J2" i="42"/>
  <c r="B14" i="44" l="1"/>
  <c r="F3" i="44"/>
  <c r="F4" i="44"/>
  <c r="F5" i="44"/>
  <c r="F6" i="44"/>
  <c r="F7" i="44"/>
  <c r="F8" i="44"/>
  <c r="F9" i="44"/>
  <c r="F10" i="44"/>
  <c r="F11" i="44"/>
  <c r="F2" i="44"/>
  <c r="E3" i="44"/>
  <c r="E4" i="44"/>
  <c r="E5" i="44"/>
  <c r="E6" i="44"/>
  <c r="E7" i="44"/>
  <c r="E8" i="44"/>
  <c r="E9" i="44"/>
  <c r="E10" i="44"/>
  <c r="E11" i="44"/>
  <c r="E2" i="44"/>
  <c r="B37" i="42"/>
  <c r="B71" i="42" s="1"/>
  <c r="B38" i="42"/>
  <c r="B72" i="42" s="1"/>
  <c r="B39" i="42"/>
  <c r="B73" i="42" s="1"/>
  <c r="B40" i="42"/>
  <c r="B74" i="42" s="1"/>
  <c r="B41" i="42"/>
  <c r="B75" i="42" s="1"/>
  <c r="B42" i="42"/>
  <c r="B76" i="42" s="1"/>
  <c r="B43" i="42"/>
  <c r="B77" i="42" s="1"/>
  <c r="B44" i="42"/>
  <c r="B78" i="42" s="1"/>
  <c r="B45" i="42"/>
  <c r="B79" i="42" s="1"/>
  <c r="B46" i="42"/>
  <c r="B80" i="42" s="1"/>
  <c r="B47" i="42"/>
  <c r="B81" i="42" s="1"/>
  <c r="B48" i="42"/>
  <c r="B82" i="42" s="1"/>
  <c r="B49" i="42"/>
  <c r="B50" i="42"/>
  <c r="B84" i="42" s="1"/>
  <c r="B51" i="42"/>
  <c r="B85" i="42" s="1"/>
  <c r="B52" i="42"/>
  <c r="B86" i="42" s="1"/>
  <c r="B53" i="42"/>
  <c r="B87" i="42" s="1"/>
  <c r="B54" i="42"/>
  <c r="B88" i="42" s="1"/>
  <c r="B55" i="42"/>
  <c r="B89" i="42" s="1"/>
  <c r="B56" i="42"/>
  <c r="B57" i="42"/>
  <c r="B91" i="42" s="1"/>
  <c r="B58" i="42"/>
  <c r="B92" i="42" s="1"/>
  <c r="B59" i="42"/>
  <c r="B93" i="42" s="1"/>
  <c r="B60" i="42"/>
  <c r="B94" i="42" s="1"/>
  <c r="B61" i="42"/>
  <c r="B95" i="42" s="1"/>
  <c r="B62" i="42"/>
  <c r="B96" i="42" s="1"/>
  <c r="B63" i="42"/>
  <c r="B97" i="42" s="1"/>
  <c r="B64" i="42"/>
  <c r="B98" i="42" s="1"/>
  <c r="B65" i="42"/>
  <c r="B99" i="42" s="1"/>
  <c r="B66" i="42"/>
  <c r="B100" i="42" s="1"/>
  <c r="B67" i="42"/>
  <c r="B68" i="42"/>
  <c r="B69" i="42"/>
  <c r="B83" i="42"/>
  <c r="B36" i="42"/>
  <c r="B70" i="42" s="1"/>
  <c r="G9" i="44" l="1"/>
  <c r="G5" i="44"/>
  <c r="G8" i="44"/>
  <c r="G4" i="44"/>
  <c r="G7" i="44"/>
  <c r="G3" i="44"/>
  <c r="G10" i="44"/>
  <c r="G6" i="44"/>
  <c r="G2" i="44"/>
  <c r="B104" i="42"/>
  <c r="H10" i="44"/>
  <c r="H6" i="44"/>
  <c r="H2" i="44"/>
  <c r="H5" i="44"/>
  <c r="H8" i="44"/>
  <c r="H4" i="44"/>
  <c r="H9" i="44"/>
  <c r="H7" i="44"/>
  <c r="H3" i="44"/>
  <c r="E2" i="42"/>
  <c r="F2" i="42"/>
  <c r="G12" i="44" l="1"/>
  <c r="B12" i="44"/>
  <c r="C3" i="44"/>
  <c r="C4" i="44"/>
  <c r="C5" i="44"/>
  <c r="C6" i="44"/>
  <c r="C7" i="44"/>
  <c r="C8" i="44"/>
  <c r="C9" i="44"/>
  <c r="C10" i="44"/>
  <c r="C11" i="44"/>
  <c r="C2" i="44"/>
  <c r="B16" i="44" l="1"/>
  <c r="H12" i="44"/>
  <c r="C101" i="42" l="1"/>
  <c r="C96" i="42" l="1"/>
  <c r="C97" i="42" l="1"/>
  <c r="C98" i="42"/>
  <c r="C100" i="42" l="1"/>
  <c r="D3" i="42" l="1"/>
  <c r="D4" i="42" l="1"/>
  <c r="D5" i="42" l="1"/>
  <c r="B13" i="44"/>
  <c r="B15" i="44" l="1"/>
  <c r="D6" i="42"/>
  <c r="D7" i="42" l="1"/>
  <c r="C3" i="42"/>
  <c r="C4" i="42"/>
  <c r="C5" i="42"/>
  <c r="C6" i="42"/>
  <c r="C7" i="42"/>
  <c r="C8" i="42"/>
  <c r="C9" i="42"/>
  <c r="C10" i="42"/>
  <c r="C11" i="42"/>
  <c r="C12" i="42"/>
  <c r="C13" i="42"/>
  <c r="C2" i="42"/>
  <c r="D8" i="42" l="1"/>
  <c r="D9" i="42" l="1"/>
  <c r="C14" i="42"/>
  <c r="D10" i="42" l="1"/>
  <c r="C15" i="42"/>
  <c r="D11" i="42" l="1"/>
  <c r="C16" i="42"/>
  <c r="D12" i="42" l="1"/>
  <c r="C17" i="42"/>
  <c r="C95" i="42" l="1"/>
  <c r="D13" i="42"/>
  <c r="C18" i="42"/>
  <c r="C99" i="42" l="1"/>
  <c r="B102" i="42"/>
  <c r="B103" i="42"/>
  <c r="D14" i="42"/>
  <c r="C19" i="42"/>
  <c r="B105" i="42" l="1"/>
  <c r="D15" i="42"/>
  <c r="C20" i="42"/>
  <c r="D16" i="42" l="1"/>
  <c r="C22" i="42"/>
  <c r="C21" i="42"/>
  <c r="C94" i="42"/>
  <c r="D17" i="42" l="1"/>
  <c r="C23" i="42"/>
  <c r="C92" i="42"/>
  <c r="C91" i="42"/>
  <c r="D18" i="42" l="1"/>
  <c r="C24" i="42"/>
  <c r="C93" i="42"/>
  <c r="D19" i="42" l="1"/>
  <c r="C25" i="42"/>
  <c r="D20" i="42" l="1"/>
  <c r="C26" i="42"/>
  <c r="D21" i="42" l="1"/>
  <c r="C27" i="42"/>
  <c r="D22" i="42" l="1"/>
  <c r="C28" i="42"/>
  <c r="D23" i="42" l="1"/>
  <c r="C29" i="42"/>
  <c r="D24" i="42" l="1"/>
  <c r="C30" i="42"/>
  <c r="D25" i="42" l="1"/>
  <c r="C31" i="42"/>
  <c r="D26" i="42" l="1"/>
  <c r="C32" i="42"/>
  <c r="D27" i="42" l="1"/>
  <c r="C33" i="42"/>
  <c r="D28" i="42" l="1"/>
  <c r="C34" i="42"/>
  <c r="D29" i="42" l="1"/>
  <c r="C35" i="42"/>
  <c r="D30" i="42" l="1"/>
  <c r="C36" i="42"/>
  <c r="D31" i="42" l="1"/>
  <c r="C37" i="42"/>
  <c r="D32" i="42" l="1"/>
  <c r="C38" i="42"/>
  <c r="D33" i="42" l="1"/>
  <c r="C39" i="42"/>
  <c r="D34" i="42" l="1"/>
  <c r="C40" i="42"/>
  <c r="D35" i="42" l="1"/>
  <c r="C41" i="42"/>
  <c r="D36" i="42" l="1"/>
  <c r="C42" i="42"/>
  <c r="D37" i="42" l="1"/>
  <c r="C43" i="42"/>
  <c r="D38" i="42" l="1"/>
  <c r="C44" i="42"/>
  <c r="D39" i="42" l="1"/>
  <c r="C45" i="42"/>
  <c r="D40" i="42" l="1"/>
  <c r="C46" i="42"/>
  <c r="D41" i="42" l="1"/>
  <c r="C47" i="42"/>
  <c r="D42" i="42" l="1"/>
  <c r="C48" i="42"/>
  <c r="D43" i="42" l="1"/>
  <c r="C49" i="42"/>
  <c r="D44" i="42" l="1"/>
  <c r="C50" i="42"/>
  <c r="D45" i="42" l="1"/>
  <c r="C51" i="42"/>
  <c r="D46" i="42" l="1"/>
  <c r="C52" i="42"/>
  <c r="D47" i="42" l="1"/>
  <c r="C53" i="42"/>
  <c r="D48" i="42" l="1"/>
  <c r="C54" i="42"/>
  <c r="D49" i="42" l="1"/>
  <c r="C55" i="42"/>
  <c r="D50" i="42" l="1"/>
  <c r="C56" i="42"/>
  <c r="D51" i="42" l="1"/>
  <c r="C57" i="42"/>
  <c r="D52" i="42" l="1"/>
  <c r="C58" i="42"/>
  <c r="D53" i="42" l="1"/>
  <c r="C59" i="42"/>
  <c r="D54" i="42" l="1"/>
  <c r="C60" i="42"/>
  <c r="D55" i="42" l="1"/>
  <c r="C61" i="42"/>
  <c r="D56" i="42" l="1"/>
  <c r="C62" i="42"/>
  <c r="D57" i="42" l="1"/>
  <c r="C63" i="42"/>
  <c r="D58" i="42" l="1"/>
  <c r="C64" i="42"/>
  <c r="D59" i="42" l="1"/>
  <c r="C65" i="42"/>
  <c r="D60" i="42" l="1"/>
  <c r="C66" i="42"/>
  <c r="D61" i="42" l="1"/>
  <c r="C67" i="42"/>
  <c r="D62" i="42" l="1"/>
  <c r="C68" i="42"/>
  <c r="D63" i="42" l="1"/>
  <c r="C69" i="42"/>
  <c r="D64" i="42" l="1"/>
  <c r="C70" i="42"/>
  <c r="D65" i="42" l="1"/>
  <c r="C71" i="42"/>
  <c r="D66" i="42" l="1"/>
  <c r="C72" i="42"/>
  <c r="D67" i="42" l="1"/>
  <c r="C73" i="42"/>
  <c r="D68" i="42" l="1"/>
  <c r="C74" i="42"/>
  <c r="D69" i="42" l="1"/>
  <c r="C75" i="42"/>
  <c r="D70" i="42" l="1"/>
  <c r="C76" i="42"/>
  <c r="D71" i="42" l="1"/>
  <c r="C77" i="42"/>
  <c r="D72" i="42" l="1"/>
  <c r="C78" i="42"/>
  <c r="D73" i="42" l="1"/>
  <c r="C79" i="42"/>
  <c r="D74" i="42" l="1"/>
  <c r="C80" i="42"/>
  <c r="D75" i="42" l="1"/>
  <c r="C81" i="42"/>
  <c r="D76" i="42" l="1"/>
  <c r="C82" i="42"/>
  <c r="D77" i="42" l="1"/>
  <c r="C83" i="42"/>
  <c r="D78" i="42" l="1"/>
  <c r="C84" i="42"/>
  <c r="D79" i="42" l="1"/>
  <c r="C85" i="42"/>
  <c r="D80" i="42" l="1"/>
  <c r="C86" i="42"/>
  <c r="D81" i="42" l="1"/>
  <c r="C87" i="42"/>
  <c r="D82" i="42" l="1"/>
  <c r="C88" i="42"/>
  <c r="D83" i="42" l="1"/>
  <c r="C89" i="42"/>
  <c r="D84" i="42" l="1"/>
  <c r="C90" i="42"/>
  <c r="B106" i="42" s="1"/>
  <c r="D85" i="42" l="1"/>
  <c r="D86" i="42" l="1"/>
  <c r="D87" i="42" l="1"/>
  <c r="D88" i="42" l="1"/>
  <c r="D89" i="42" l="1"/>
  <c r="D90" i="42" l="1"/>
  <c r="D91" i="42" l="1"/>
  <c r="D92" i="42" l="1"/>
  <c r="D93" i="42" l="1"/>
  <c r="D94" i="42" l="1"/>
  <c r="D95" i="42" l="1"/>
  <c r="D96" i="42" l="1"/>
  <c r="D97" i="42" l="1"/>
  <c r="D98" i="42" l="1"/>
  <c r="D99" i="42" l="1"/>
  <c r="D100" i="42" l="1"/>
  <c r="D102" i="42" s="1"/>
  <c r="A3" i="42" l="1"/>
  <c r="F3" i="42" l="1"/>
  <c r="E3" i="42"/>
  <c r="A4" i="42"/>
  <c r="A5" i="42" l="1"/>
  <c r="F4" i="42"/>
  <c r="E4" i="42"/>
  <c r="A6" i="42" l="1"/>
  <c r="F5" i="42"/>
  <c r="E5" i="42"/>
  <c r="A7" i="42" l="1"/>
  <c r="F6" i="42"/>
  <c r="E6" i="42"/>
  <c r="A8" i="42" l="1"/>
  <c r="F7" i="42"/>
  <c r="E7" i="42"/>
  <c r="A9" i="42" l="1"/>
  <c r="F8" i="42"/>
  <c r="E8" i="42"/>
  <c r="A10" i="42" l="1"/>
  <c r="F9" i="42"/>
  <c r="E9" i="42"/>
  <c r="A11" i="42" l="1"/>
  <c r="F10" i="42"/>
  <c r="E10" i="42"/>
  <c r="A12" i="42" l="1"/>
  <c r="F11" i="42"/>
  <c r="E11" i="42"/>
  <c r="A13" i="42" l="1"/>
  <c r="F12" i="42"/>
  <c r="E12" i="42"/>
  <c r="A14" i="42" l="1"/>
  <c r="F13" i="42"/>
  <c r="E13" i="42"/>
  <c r="A15" i="42" l="1"/>
  <c r="F14" i="42"/>
  <c r="E14" i="42"/>
  <c r="A16" i="42" l="1"/>
  <c r="F15" i="42"/>
  <c r="E15" i="42"/>
  <c r="A17" i="42" l="1"/>
  <c r="F16" i="42"/>
  <c r="E16" i="42"/>
  <c r="A18" i="42" l="1"/>
  <c r="F17" i="42"/>
  <c r="E17" i="42"/>
  <c r="A19" i="42" l="1"/>
  <c r="F18" i="42"/>
  <c r="E18" i="42"/>
  <c r="A20" i="42" l="1"/>
  <c r="F19" i="42"/>
  <c r="E19" i="42"/>
  <c r="A21" i="42" l="1"/>
  <c r="F20" i="42"/>
  <c r="E20" i="42"/>
  <c r="A22" i="42" l="1"/>
  <c r="F21" i="42"/>
  <c r="E21" i="42"/>
  <c r="A23" i="42" l="1"/>
  <c r="F22" i="42"/>
  <c r="E22" i="42"/>
  <c r="A24" i="42" l="1"/>
  <c r="F23" i="42"/>
  <c r="E23" i="42"/>
  <c r="A25" i="42" l="1"/>
  <c r="F24" i="42"/>
  <c r="E24" i="42"/>
  <c r="A26" i="42" l="1"/>
  <c r="F25" i="42"/>
  <c r="E25" i="42"/>
  <c r="A27" i="42" l="1"/>
  <c r="F26" i="42"/>
  <c r="E26" i="42"/>
  <c r="A28" i="42" l="1"/>
  <c r="F27" i="42"/>
  <c r="E27" i="42"/>
  <c r="A29" i="42" l="1"/>
  <c r="F28" i="42"/>
  <c r="E28" i="42"/>
  <c r="A30" i="42" l="1"/>
  <c r="F29" i="42"/>
  <c r="E29" i="42"/>
  <c r="A31" i="42" l="1"/>
  <c r="F30" i="42"/>
  <c r="E30" i="42"/>
  <c r="A32" i="42" l="1"/>
  <c r="F31" i="42"/>
  <c r="E31" i="42"/>
  <c r="A33" i="42" l="1"/>
  <c r="F32" i="42"/>
  <c r="E32" i="42"/>
  <c r="A34" i="42" l="1"/>
  <c r="F33" i="42"/>
  <c r="E33" i="42"/>
  <c r="A35" i="42" l="1"/>
  <c r="F34" i="42"/>
  <c r="E34" i="42"/>
  <c r="A36" i="42" l="1"/>
  <c r="F35" i="42"/>
  <c r="E35" i="42"/>
  <c r="A37" i="42" l="1"/>
  <c r="F36" i="42"/>
  <c r="E36" i="42"/>
  <c r="A38" i="42" l="1"/>
  <c r="F37" i="42"/>
  <c r="E37" i="42"/>
  <c r="A39" i="42" l="1"/>
  <c r="F38" i="42"/>
  <c r="E38" i="42"/>
  <c r="A40" i="42" l="1"/>
  <c r="F39" i="42"/>
  <c r="E39" i="42"/>
  <c r="A41" i="42" l="1"/>
  <c r="F40" i="42"/>
  <c r="E40" i="42"/>
  <c r="A42" i="42" l="1"/>
  <c r="F41" i="42"/>
  <c r="E41" i="42"/>
  <c r="A43" i="42" l="1"/>
  <c r="F42" i="42"/>
  <c r="E42" i="42"/>
  <c r="A44" i="42" l="1"/>
  <c r="F43" i="42"/>
  <c r="E43" i="42"/>
  <c r="A45" i="42" l="1"/>
  <c r="F44" i="42"/>
  <c r="E44" i="42"/>
  <c r="A46" i="42" l="1"/>
  <c r="E45" i="42"/>
  <c r="F45" i="42"/>
  <c r="A47" i="42" l="1"/>
  <c r="F46" i="42"/>
  <c r="E46" i="42"/>
  <c r="A48" i="42" l="1"/>
  <c r="F47" i="42"/>
  <c r="E47" i="42"/>
  <c r="A49" i="42" l="1"/>
  <c r="F48" i="42"/>
  <c r="E48" i="42"/>
  <c r="A50" i="42" l="1"/>
  <c r="F49" i="42"/>
  <c r="E49" i="42"/>
  <c r="A51" i="42" l="1"/>
  <c r="F50" i="42"/>
  <c r="E50" i="42"/>
  <c r="A52" i="42" l="1"/>
  <c r="F51" i="42"/>
  <c r="E51" i="42"/>
  <c r="A53" i="42" l="1"/>
  <c r="F52" i="42"/>
  <c r="E52" i="42"/>
  <c r="A54" i="42" l="1"/>
  <c r="E53" i="42"/>
  <c r="F53" i="42"/>
  <c r="A55" i="42" l="1"/>
  <c r="E54" i="42"/>
  <c r="F54" i="42"/>
  <c r="A56" i="42" l="1"/>
  <c r="F55" i="42"/>
  <c r="E55" i="42"/>
  <c r="A57" i="42" l="1"/>
  <c r="F56" i="42"/>
  <c r="E56" i="42"/>
  <c r="A58" i="42" l="1"/>
  <c r="F57" i="42"/>
  <c r="E57" i="42"/>
  <c r="A59" i="42" l="1"/>
  <c r="F58" i="42"/>
  <c r="E58" i="42"/>
  <c r="A60" i="42" l="1"/>
  <c r="F59" i="42"/>
  <c r="E59" i="42"/>
  <c r="A61" i="42" l="1"/>
  <c r="F60" i="42"/>
  <c r="E60" i="42"/>
  <c r="A62" i="42" l="1"/>
  <c r="F61" i="42"/>
  <c r="E61" i="42"/>
  <c r="A63" i="42" l="1"/>
  <c r="F62" i="42"/>
  <c r="E62" i="42"/>
  <c r="A64" i="42" l="1"/>
  <c r="F63" i="42"/>
  <c r="E63" i="42"/>
  <c r="A65" i="42" l="1"/>
  <c r="F64" i="42"/>
  <c r="E64" i="42"/>
  <c r="A66" i="42" l="1"/>
  <c r="E65" i="42"/>
  <c r="F65" i="42"/>
  <c r="A67" i="42" l="1"/>
  <c r="F66" i="42"/>
  <c r="E66" i="42"/>
  <c r="A68" i="42" l="1"/>
  <c r="F67" i="42"/>
  <c r="E67" i="42"/>
  <c r="A69" i="42" l="1"/>
  <c r="F68" i="42"/>
  <c r="E68" i="42"/>
  <c r="A70" i="42" l="1"/>
  <c r="F69" i="42"/>
  <c r="E69" i="42"/>
  <c r="A71" i="42" l="1"/>
  <c r="E70" i="42"/>
  <c r="F70" i="42"/>
  <c r="A72" i="42" l="1"/>
  <c r="F71" i="42"/>
  <c r="E71" i="42"/>
  <c r="A73" i="42" l="1"/>
  <c r="F72" i="42"/>
  <c r="E72" i="42"/>
  <c r="A74" i="42" l="1"/>
  <c r="F73" i="42"/>
  <c r="E73" i="42"/>
  <c r="A75" i="42" l="1"/>
  <c r="F74" i="42"/>
  <c r="E74" i="42"/>
  <c r="A76" i="42" l="1"/>
  <c r="F75" i="42"/>
  <c r="E75" i="42"/>
  <c r="A77" i="42" l="1"/>
  <c r="F76" i="42"/>
  <c r="E76" i="42"/>
  <c r="A78" i="42" l="1"/>
  <c r="F77" i="42"/>
  <c r="E77" i="42"/>
  <c r="A79" i="42" l="1"/>
  <c r="F78" i="42"/>
  <c r="E78" i="42"/>
  <c r="A80" i="42" l="1"/>
  <c r="F79" i="42"/>
  <c r="E79" i="42"/>
  <c r="A81" i="42" l="1"/>
  <c r="F80" i="42"/>
  <c r="E80" i="42"/>
  <c r="A82" i="42" l="1"/>
  <c r="F81" i="42"/>
  <c r="E81" i="42"/>
  <c r="A83" i="42" l="1"/>
  <c r="F82" i="42"/>
  <c r="E82" i="42"/>
  <c r="A84" i="42" l="1"/>
  <c r="F83" i="42"/>
  <c r="E83" i="42"/>
  <c r="A85" i="42" l="1"/>
  <c r="F84" i="42"/>
  <c r="E84" i="42"/>
  <c r="A86" i="42" l="1"/>
  <c r="E85" i="42"/>
  <c r="F85" i="42"/>
  <c r="A87" i="42" l="1"/>
  <c r="E86" i="42"/>
  <c r="F86" i="42"/>
  <c r="A88" i="42" l="1"/>
  <c r="F87" i="42"/>
  <c r="E87" i="42"/>
  <c r="A89" i="42" l="1"/>
  <c r="F88" i="42"/>
  <c r="E88" i="42"/>
  <c r="A90" i="42" l="1"/>
  <c r="F89" i="42"/>
  <c r="E89" i="42"/>
  <c r="A91" i="42" l="1"/>
  <c r="F90" i="42"/>
  <c r="E90" i="42"/>
  <c r="A92" i="42" l="1"/>
  <c r="F91" i="42"/>
  <c r="E91" i="42"/>
  <c r="A93" i="42" l="1"/>
  <c r="F92" i="42"/>
  <c r="E92" i="42"/>
  <c r="A94" i="42" l="1"/>
  <c r="E93" i="42"/>
  <c r="F93" i="42"/>
  <c r="A95" i="42" l="1"/>
  <c r="F94" i="42"/>
  <c r="E94" i="42"/>
  <c r="A96" i="42" l="1"/>
  <c r="F95" i="42"/>
  <c r="E95" i="42"/>
  <c r="A97" i="42" l="1"/>
  <c r="F96" i="42"/>
  <c r="E96" i="42"/>
  <c r="A98" i="42" l="1"/>
  <c r="F97" i="42"/>
  <c r="E97" i="42"/>
  <c r="A99" i="42" l="1"/>
  <c r="E98" i="42"/>
  <c r="F98" i="42"/>
  <c r="A100" i="42" l="1"/>
  <c r="F99" i="42"/>
  <c r="E99" i="42"/>
  <c r="A101" i="42" l="1"/>
  <c r="F100" i="42"/>
  <c r="E100" i="42"/>
  <c r="F101" i="42" l="1"/>
  <c r="E101" i="42"/>
  <c r="H97" i="42" s="1"/>
  <c r="G100" i="42" l="1"/>
  <c r="G3" i="42"/>
  <c r="G2" i="42"/>
  <c r="G4" i="42"/>
  <c r="G5" i="42"/>
  <c r="G6" i="42"/>
  <c r="G7" i="42"/>
  <c r="G8" i="42"/>
  <c r="G9" i="42"/>
  <c r="G10" i="42"/>
  <c r="G11" i="42"/>
  <c r="G12" i="42"/>
  <c r="G13" i="42"/>
  <c r="G14" i="42"/>
  <c r="G15" i="42"/>
  <c r="G16" i="42"/>
  <c r="G17" i="42"/>
  <c r="G18" i="42"/>
  <c r="G19" i="42"/>
  <c r="G20" i="42"/>
  <c r="G21" i="42"/>
  <c r="G22" i="42"/>
  <c r="G23" i="42"/>
  <c r="G24" i="42"/>
  <c r="G25" i="42"/>
  <c r="G26" i="42"/>
  <c r="G27" i="42"/>
  <c r="G28" i="42"/>
  <c r="G29" i="42"/>
  <c r="G30" i="42"/>
  <c r="G31" i="42"/>
  <c r="G32" i="42"/>
  <c r="G33" i="42"/>
  <c r="G34" i="42"/>
  <c r="G35" i="42"/>
  <c r="G36" i="42"/>
  <c r="G37" i="42"/>
  <c r="G38" i="42"/>
  <c r="G39" i="42"/>
  <c r="G40" i="42"/>
  <c r="G41" i="42"/>
  <c r="G42" i="42"/>
  <c r="G43" i="42"/>
  <c r="G44" i="42"/>
  <c r="G45" i="42"/>
  <c r="G46" i="42"/>
  <c r="G47" i="42"/>
  <c r="G48" i="42"/>
  <c r="G49" i="42"/>
  <c r="G50" i="42"/>
  <c r="G51" i="42"/>
  <c r="G52" i="42"/>
  <c r="G53" i="42"/>
  <c r="G54" i="42"/>
  <c r="G55" i="42"/>
  <c r="G56" i="42"/>
  <c r="G57" i="42"/>
  <c r="G58" i="42"/>
  <c r="G59" i="42"/>
  <c r="G60" i="42"/>
  <c r="G61" i="42"/>
  <c r="G62" i="42"/>
  <c r="G63" i="42"/>
  <c r="G64" i="42"/>
  <c r="G65" i="42"/>
  <c r="G66" i="42"/>
  <c r="G67" i="42"/>
  <c r="G68" i="42"/>
  <c r="G70" i="42"/>
  <c r="G69" i="42"/>
  <c r="G71" i="42"/>
  <c r="G72" i="42"/>
  <c r="G73" i="42"/>
  <c r="G74" i="42"/>
  <c r="G75" i="42"/>
  <c r="G76" i="42"/>
  <c r="G77" i="42"/>
  <c r="G78" i="42"/>
  <c r="G79" i="42"/>
  <c r="G80" i="42"/>
  <c r="G81" i="42"/>
  <c r="G82" i="42"/>
  <c r="G83" i="42"/>
  <c r="G84" i="42"/>
  <c r="G85" i="42"/>
  <c r="G86" i="42"/>
  <c r="G87" i="42"/>
  <c r="G88" i="42"/>
  <c r="G89" i="42"/>
  <c r="G90" i="42"/>
  <c r="G91" i="42"/>
  <c r="G92" i="42"/>
  <c r="G93" i="42"/>
  <c r="G94" i="42"/>
  <c r="G95" i="42"/>
  <c r="G96" i="42"/>
  <c r="G97" i="42"/>
  <c r="G98" i="42"/>
  <c r="G99" i="42"/>
  <c r="H98" i="42"/>
  <c r="H100" i="42"/>
  <c r="H2" i="42"/>
  <c r="H3" i="42"/>
  <c r="H4" i="42"/>
  <c r="H5" i="42"/>
  <c r="H6" i="42"/>
  <c r="H7" i="42"/>
  <c r="H8" i="42"/>
  <c r="H9" i="42"/>
  <c r="H10" i="42"/>
  <c r="H11" i="42"/>
  <c r="H12" i="42"/>
  <c r="H13" i="42"/>
  <c r="H14" i="42"/>
  <c r="H15" i="42"/>
  <c r="H16" i="42"/>
  <c r="H18" i="42"/>
  <c r="H17" i="42"/>
  <c r="H19" i="42"/>
  <c r="H20" i="42"/>
  <c r="H21" i="42"/>
  <c r="H22" i="42"/>
  <c r="H23" i="42"/>
  <c r="H24" i="42"/>
  <c r="H25" i="42"/>
  <c r="H26" i="42"/>
  <c r="H27" i="42"/>
  <c r="H28" i="42"/>
  <c r="H29" i="42"/>
  <c r="H30" i="42"/>
  <c r="H31" i="42"/>
  <c r="H32" i="42"/>
  <c r="H33" i="42"/>
  <c r="H34" i="42"/>
  <c r="H35" i="42"/>
  <c r="H36" i="42"/>
  <c r="H37" i="42"/>
  <c r="H38" i="42"/>
  <c r="H39" i="42"/>
  <c r="H40" i="42"/>
  <c r="H41" i="42"/>
  <c r="H42" i="42"/>
  <c r="H43" i="42"/>
  <c r="H44" i="42"/>
  <c r="H45" i="42"/>
  <c r="H46" i="42"/>
  <c r="H47" i="42"/>
  <c r="H48" i="42"/>
  <c r="H49" i="42"/>
  <c r="H50" i="42"/>
  <c r="H52" i="42"/>
  <c r="H51" i="42"/>
  <c r="H53" i="42"/>
  <c r="H54" i="42"/>
  <c r="H56" i="42"/>
  <c r="H55" i="42"/>
  <c r="H57" i="42"/>
  <c r="H58" i="42"/>
  <c r="H59" i="42"/>
  <c r="H60" i="42"/>
  <c r="H61" i="42"/>
  <c r="H62" i="42"/>
  <c r="H63" i="42"/>
  <c r="H64" i="42"/>
  <c r="H65" i="42"/>
  <c r="H66" i="42"/>
  <c r="H67" i="42"/>
  <c r="H68" i="42"/>
  <c r="H70" i="42"/>
  <c r="H69" i="42"/>
  <c r="H71" i="42"/>
  <c r="H72" i="42"/>
  <c r="H73" i="42"/>
  <c r="H74" i="42"/>
  <c r="H75" i="42"/>
  <c r="H76" i="42"/>
  <c r="H77" i="42"/>
  <c r="H79" i="42"/>
  <c r="H78" i="42"/>
  <c r="H80" i="42"/>
  <c r="H82" i="42"/>
  <c r="H81" i="42"/>
  <c r="H83" i="42"/>
  <c r="H84" i="42"/>
  <c r="H85" i="42"/>
  <c r="H86" i="42"/>
  <c r="H87" i="42"/>
  <c r="H88" i="42"/>
  <c r="H89" i="42"/>
  <c r="H90" i="42"/>
  <c r="H92" i="42"/>
  <c r="H91" i="42"/>
  <c r="H93" i="42"/>
  <c r="H94" i="42"/>
  <c r="H95" i="42"/>
  <c r="H96" i="42"/>
  <c r="H99" i="42"/>
  <c r="G103" i="42" l="1"/>
  <c r="H103" i="42"/>
  <c r="H104" i="42" s="1"/>
  <c r="G104" i="42" l="1"/>
  <c r="G106" i="42" s="1"/>
  <c r="H106" i="42"/>
  <c r="G108" i="42" l="1"/>
</calcChain>
</file>

<file path=xl/sharedStrings.xml><?xml version="1.0" encoding="utf-8"?>
<sst xmlns="http://schemas.openxmlformats.org/spreadsheetml/2006/main" count="34" uniqueCount="24">
  <si>
    <t>Mean</t>
  </si>
  <si>
    <t>Sum</t>
  </si>
  <si>
    <t>Values</t>
  </si>
  <si>
    <t>CV</t>
  </si>
  <si>
    <t>SD</t>
  </si>
  <si>
    <t>LN</t>
  </si>
  <si>
    <t>C</t>
  </si>
  <si>
    <t>SDL</t>
  </si>
  <si>
    <t>OrderVal</t>
  </si>
  <si>
    <t>RevOrderVal</t>
  </si>
  <si>
    <t>PV</t>
  </si>
  <si>
    <t>tsteps</t>
  </si>
  <si>
    <t>timestep</t>
  </si>
  <si>
    <t>Ordered</t>
  </si>
  <si>
    <t>RevOrdered</t>
  </si>
  <si>
    <t>PV'</t>
  </si>
  <si>
    <t>PV''</t>
  </si>
  <si>
    <t>PD+</t>
  </si>
  <si>
    <t>PD-</t>
  </si>
  <si>
    <t>P'</t>
  </si>
  <si>
    <t>P''</t>
  </si>
  <si>
    <t>CD</t>
  </si>
  <si>
    <t>PV+</t>
  </si>
  <si>
    <t>PV-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</si>
</sst>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0"/>
    <numFmt numFmtId="166" formatCode="0.000"/>
  </numFmts>
  <fonts count="1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6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1" tint="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4"/>
      </patternFill>
    </fill>
    <fill>
      <patternFill patternType="solid">
        <fgColor rgb="FF00206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4" borderId="0" applyNumberFormat="0" applyBorder="0" applyAlignment="0" applyProtection="0"/>
  </cellStyleXfs>
  <cellXfs count="52">
    <xf numFmtId="0" fontId="0" fillId="0" borderId="0" xfId="0"/>
    <xf numFmtId="0" fontId="3" fillId="0" borderId="0" xfId="0" applyFont="1"/>
    <xf numFmtId="0" fontId="3" fillId="3" borderId="0" xfId="0" applyFont="1" applyFill="1"/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3" fillId="0" borderId="0" xfId="0" applyFont="1" applyProtection="1">
      <protection locked="0" hidden="1"/>
    </xf>
    <xf numFmtId="0" fontId="1" fillId="5" borderId="1" xfId="1" applyFill="1"/>
    <xf numFmtId="0" fontId="4" fillId="5" borderId="1" xfId="2" applyFont="1" applyFill="1" applyBorder="1" applyAlignment="1">
      <alignment horizontal="center"/>
    </xf>
    <xf numFmtId="0" fontId="2" fillId="5" borderId="1" xfId="2" applyFill="1" applyBorder="1" applyAlignment="1">
      <alignment horizontal="center"/>
    </xf>
    <xf numFmtId="0" fontId="8" fillId="0" borderId="0" xfId="0" applyFont="1"/>
    <xf numFmtId="2" fontId="1" fillId="2" borderId="1" xfId="1" applyNumberFormat="1" applyAlignment="1">
      <alignment horizontal="center"/>
    </xf>
    <xf numFmtId="0" fontId="8" fillId="3" borderId="0" xfId="0" applyFont="1" applyFill="1"/>
    <xf numFmtId="2" fontId="8" fillId="0" borderId="0" xfId="0" applyNumberFormat="1" applyFont="1"/>
    <xf numFmtId="0" fontId="7" fillId="5" borderId="1" xfId="2" applyFont="1" applyFill="1" applyBorder="1" applyAlignment="1">
      <alignment horizontal="center"/>
    </xf>
    <xf numFmtId="2" fontId="5" fillId="5" borderId="1" xfId="2" applyNumberFormat="1" applyFont="1" applyFill="1" applyBorder="1" applyAlignment="1">
      <alignment horizontal="center" vertical="center"/>
    </xf>
    <xf numFmtId="164" fontId="6" fillId="6" borderId="1" xfId="1" applyNumberFormat="1" applyFont="1" applyFill="1" applyAlignment="1">
      <alignment horizontal="center"/>
    </xf>
    <xf numFmtId="0" fontId="7" fillId="7" borderId="0" xfId="2" applyFont="1" applyFill="1" applyBorder="1" applyAlignment="1">
      <alignment horizontal="center"/>
    </xf>
    <xf numFmtId="0" fontId="2" fillId="7" borderId="1" xfId="2" applyFill="1" applyBorder="1" applyAlignment="1">
      <alignment horizontal="center"/>
    </xf>
    <xf numFmtId="0" fontId="1" fillId="2" borderId="1" xfId="1" applyAlignment="1">
      <alignment horizontal="center"/>
    </xf>
    <xf numFmtId="0" fontId="7" fillId="7" borderId="1" xfId="2" applyFont="1" applyFill="1" applyBorder="1" applyAlignment="1">
      <alignment horizontal="center" vertical="center"/>
    </xf>
    <xf numFmtId="0" fontId="7" fillId="7" borderId="0" xfId="2" applyFont="1" applyFill="1" applyAlignment="1">
      <alignment horizontal="center"/>
    </xf>
    <xf numFmtId="0" fontId="5" fillId="7" borderId="1" xfId="2" applyFont="1" applyFill="1" applyBorder="1" applyAlignment="1">
      <alignment horizontal="center" vertical="center"/>
    </xf>
    <xf numFmtId="164" fontId="1" fillId="2" borderId="1" xfId="1" applyNumberFormat="1" applyAlignment="1">
      <alignment horizontal="center"/>
    </xf>
    <xf numFmtId="0" fontId="4" fillId="7" borderId="1" xfId="2" applyFont="1" applyFill="1" applyBorder="1" applyAlignment="1">
      <alignment horizontal="center"/>
    </xf>
    <xf numFmtId="164" fontId="1" fillId="5" borderId="1" xfId="1" applyNumberFormat="1" applyFill="1"/>
    <xf numFmtId="164" fontId="9" fillId="2" borderId="1" xfId="1" applyNumberFormat="1" applyFont="1" applyAlignment="1">
      <alignment horizontal="center"/>
    </xf>
    <xf numFmtId="164" fontId="6" fillId="5" borderId="1" xfId="2" applyNumberFormat="1" applyFont="1" applyFill="1" applyBorder="1" applyAlignment="1">
      <alignment horizontal="center"/>
    </xf>
    <xf numFmtId="164" fontId="9" fillId="5" borderId="1" xfId="2" applyNumberFormat="1" applyFont="1" applyFill="1" applyBorder="1" applyAlignment="1">
      <alignment horizontal="center"/>
    </xf>
    <xf numFmtId="164" fontId="10" fillId="2" borderId="1" xfId="1" applyNumberFormat="1" applyFont="1" applyAlignment="1">
      <alignment horizontal="center"/>
    </xf>
    <xf numFmtId="164" fontId="7" fillId="5" borderId="1" xfId="2" applyNumberFormat="1" applyFont="1" applyFill="1" applyBorder="1" applyAlignment="1">
      <alignment horizontal="center"/>
    </xf>
    <xf numFmtId="166" fontId="11" fillId="2" borderId="1" xfId="1" applyNumberFormat="1" applyFont="1" applyAlignment="1">
      <alignment horizontal="center"/>
    </xf>
    <xf numFmtId="2" fontId="11" fillId="2" borderId="1" xfId="1" applyNumberFormat="1" applyFont="1" applyAlignment="1">
      <alignment horizontal="center"/>
    </xf>
    <xf numFmtId="1" fontId="11" fillId="2" borderId="1" xfId="1" applyNumberFormat="1" applyFont="1" applyAlignment="1">
      <alignment horizontal="center"/>
    </xf>
    <xf numFmtId="164" fontId="11" fillId="2" borderId="1" xfId="1" applyNumberFormat="1" applyFont="1" applyAlignment="1">
      <alignment horizontal="center"/>
    </xf>
    <xf numFmtId="0" fontId="9" fillId="5" borderId="1" xfId="1" applyFont="1" applyFill="1"/>
    <xf numFmtId="164" fontId="9" fillId="5" borderId="1" xfId="1" applyNumberFormat="1" applyFont="1" applyFill="1"/>
    <xf numFmtId="164" fontId="11" fillId="5" borderId="1" xfId="1" applyNumberFormat="1" applyFont="1" applyFill="1" applyAlignment="1">
      <alignment horizontal="center"/>
    </xf>
    <xf numFmtId="164" fontId="12" fillId="2" borderId="1" xfId="1" applyNumberFormat="1" applyFont="1" applyAlignment="1">
      <alignment horizontal="center"/>
    </xf>
    <xf numFmtId="164" fontId="11" fillId="5" borderId="2" xfId="1" applyNumberFormat="1" applyFont="1" applyFill="1" applyBorder="1" applyAlignment="1">
      <alignment horizontal="center"/>
    </xf>
    <xf numFmtId="164" fontId="11" fillId="5" borderId="3" xfId="1" applyNumberFormat="1" applyFont="1" applyFill="1" applyBorder="1" applyAlignment="1">
      <alignment horizontal="center"/>
    </xf>
    <xf numFmtId="164" fontId="13" fillId="5" borderId="1" xfId="1" applyNumberFormat="1" applyFont="1" applyFill="1" applyAlignment="1">
      <alignment horizontal="center"/>
    </xf>
    <xf numFmtId="164" fontId="13" fillId="5" borderId="2" xfId="1" applyNumberFormat="1" applyFont="1" applyFill="1" applyBorder="1" applyAlignment="1">
      <alignment horizontal="center"/>
    </xf>
    <xf numFmtId="164" fontId="13" fillId="5" borderId="3" xfId="1" applyNumberFormat="1" applyFont="1" applyFill="1" applyBorder="1" applyAlignment="1">
      <alignment horizontal="center"/>
    </xf>
    <xf numFmtId="164" fontId="13" fillId="5" borderId="3" xfId="1" applyNumberFormat="1" applyFont="1" applyFill="1" applyBorder="1" applyAlignment="1">
      <alignment horizontal="center"/>
    </xf>
    <xf numFmtId="164" fontId="11" fillId="5" borderId="3" xfId="1" applyNumberFormat="1" applyFont="1" applyFill="1" applyBorder="1" applyAlignment="1">
      <alignment horizontal="center"/>
    </xf>
    <xf numFmtId="164" fontId="7" fillId="5" borderId="2" xfId="2" applyNumberFormat="1" applyFont="1" applyFill="1" applyBorder="1" applyAlignment="1">
      <alignment horizontal="center"/>
    </xf>
    <xf numFmtId="164" fontId="7" fillId="5" borderId="3" xfId="2" applyNumberFormat="1" applyFont="1" applyFill="1" applyBorder="1" applyAlignment="1">
      <alignment horizontal="center"/>
    </xf>
    <xf numFmtId="164" fontId="2" fillId="5" borderId="2" xfId="2" applyNumberFormat="1" applyFont="1" applyFill="1" applyBorder="1" applyAlignment="1">
      <alignment horizontal="center"/>
    </xf>
    <xf numFmtId="164" fontId="2" fillId="5" borderId="3" xfId="2" applyNumberFormat="1" applyFont="1" applyFill="1" applyBorder="1" applyAlignment="1">
      <alignment horizontal="center"/>
    </xf>
    <xf numFmtId="0" fontId="14" fillId="0" borderId="0" xfId="0" applyFont="1"/>
    <xf numFmtId="164" fontId="12" fillId="5" borderId="2" xfId="2" applyNumberFormat="1" applyFont="1" applyFill="1" applyBorder="1" applyAlignment="1">
      <alignment horizontal="center"/>
    </xf>
    <xf numFmtId="164" fontId="12" fillId="5" borderId="3" xfId="2" applyNumberFormat="1" applyFont="1" applyFill="1" applyBorder="1" applyAlignment="1">
      <alignment horizontal="center"/>
    </xf>
  </cellXfs>
  <cellStyles count="3">
    <cellStyle name="Accent1" xfId="2" builtinId="29"/>
    <cellStyle name="Normal" xfId="0" builtinId="0"/>
    <cellStyle name="Output" xfId="1" builtinId="21"/>
  </cellStyles>
  <dxfs count="0"/>
  <tableStyles count="1" defaultTableStyle="TableStyleMedium2" defaultPivotStyle="PivotStyleLight16">
    <tableStyle name="Tabellenformat 1" pivot="0" count="0" xr9:uid="{493FC1A7-68DF-499F-8B8B-C7DEB1C90B2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DB407-91AE-40AD-89A1-C3431C8198D7}">
  <dimension ref="A1:BBJ18"/>
  <sheetViews>
    <sheetView tabSelected="1" zoomScale="106" zoomScaleNormal="106" workbookViewId="0">
      <pane ySplit="1" topLeftCell="A2" activePane="bottomLeft" state="frozen"/>
      <selection activeCell="E1" sqref="E1"/>
      <selection pane="bottomLeft" activeCell="M13" sqref="M13"/>
    </sheetView>
  </sheetViews>
  <sheetFormatPr defaultColWidth="6.109375" defaultRowHeight="14.4" x14ac:dyDescent="0.3"/>
  <cols>
    <col min="1" max="1" width="6.21875" style="9" bestFit="1" customWidth="1"/>
    <col min="2" max="2" width="8.77734375" style="9" bestFit="1" customWidth="1"/>
    <col min="3" max="3" width="6.6640625" style="9" bestFit="1" customWidth="1"/>
    <col min="4" max="4" width="7.77734375" style="12" bestFit="1" customWidth="1"/>
    <col min="5" max="5" width="8" style="12" bestFit="1" customWidth="1"/>
    <col min="6" max="6" width="11.109375" style="12" bestFit="1" customWidth="1"/>
    <col min="7" max="7" width="8.44140625" style="12" bestFit="1" customWidth="1"/>
    <col min="8" max="8" width="10.77734375" style="12" bestFit="1" customWidth="1"/>
    <col min="9" max="9" width="6.109375" style="12"/>
    <col min="10" max="10" width="9.6640625" style="12" bestFit="1" customWidth="1"/>
    <col min="11" max="16384" width="6.109375" style="9"/>
  </cols>
  <sheetData>
    <row r="1" spans="1:1414" x14ac:dyDescent="0.3">
      <c r="A1" s="19" t="s">
        <v>11</v>
      </c>
      <c r="B1" s="19" t="s">
        <v>2</v>
      </c>
      <c r="C1" s="19" t="s">
        <v>5</v>
      </c>
      <c r="D1" s="16" t="s">
        <v>6</v>
      </c>
      <c r="E1" s="16" t="s">
        <v>13</v>
      </c>
      <c r="F1" s="16" t="s">
        <v>14</v>
      </c>
      <c r="G1" s="16" t="s">
        <v>22</v>
      </c>
      <c r="H1" s="20" t="s">
        <v>23</v>
      </c>
      <c r="I1" s="20"/>
      <c r="J1" s="20" t="s">
        <v>21</v>
      </c>
      <c r="K1" s="13"/>
    </row>
    <row r="2" spans="1:1414" x14ac:dyDescent="0.3">
      <c r="A2" s="17">
        <v>1</v>
      </c>
      <c r="B2" s="15">
        <v>1</v>
      </c>
      <c r="C2" s="22">
        <f>LN(B2)</f>
        <v>0</v>
      </c>
      <c r="D2" s="18">
        <v>9</v>
      </c>
      <c r="E2" s="18">
        <f>SMALL($B$2:$B$11,A2)</f>
        <v>1</v>
      </c>
      <c r="F2" s="18">
        <f>LARGE($B$2:$B$11,A2)</f>
        <v>100</v>
      </c>
      <c r="G2" s="10">
        <f>D2-(SUM(F3:$F$11)/F2)</f>
        <v>4.95</v>
      </c>
      <c r="H2" s="10">
        <f>(SUM(E3:$E$11)/E2)-D2</f>
        <v>495</v>
      </c>
      <c r="I2" s="26"/>
      <c r="J2" s="10">
        <f>ABS(((B2^2)-(B3^2))/(2*(B2*B3)))</f>
        <v>49.994999999999997</v>
      </c>
      <c r="K2" s="13"/>
    </row>
    <row r="3" spans="1:1414" x14ac:dyDescent="0.3">
      <c r="A3" s="17">
        <v>2</v>
      </c>
      <c r="B3" s="15">
        <v>100</v>
      </c>
      <c r="C3" s="22">
        <f t="shared" ref="C3:C11" si="0">LN(B3)</f>
        <v>4.6051701859880918</v>
      </c>
      <c r="D3" s="18">
        <v>8</v>
      </c>
      <c r="E3" s="18">
        <f t="shared" ref="E3:E11" si="1">SMALL($B$2:$B$11,A3)</f>
        <v>1</v>
      </c>
      <c r="F3" s="18">
        <f t="shared" ref="F3:F11" si="2">LARGE($B$2:$B$11,A3)</f>
        <v>100</v>
      </c>
      <c r="G3" s="10">
        <f>D3-(SUM(F4:$F$11)/F3)</f>
        <v>4.95</v>
      </c>
      <c r="H3" s="10">
        <f>(SUM(E4:$E$11)/E3)-D3</f>
        <v>495</v>
      </c>
      <c r="I3" s="26"/>
      <c r="J3" s="10">
        <f t="shared" ref="J3:J11" si="3">ABS(((B3^2)-(B4^2))/(2*(B3*B4)))</f>
        <v>49.994999999999997</v>
      </c>
      <c r="K3" s="13"/>
    </row>
    <row r="4" spans="1:1414" x14ac:dyDescent="0.3">
      <c r="A4" s="17">
        <v>3</v>
      </c>
      <c r="B4" s="15">
        <v>1</v>
      </c>
      <c r="C4" s="22">
        <f t="shared" si="0"/>
        <v>0</v>
      </c>
      <c r="D4" s="18">
        <v>7</v>
      </c>
      <c r="E4" s="18">
        <f t="shared" si="1"/>
        <v>1</v>
      </c>
      <c r="F4" s="18">
        <f t="shared" si="2"/>
        <v>100</v>
      </c>
      <c r="G4" s="10">
        <f>D4-(SUM(F5:$F$11)/F4)</f>
        <v>4.95</v>
      </c>
      <c r="H4" s="10">
        <f>(SUM(E5:$E$11)/E4)-D4</f>
        <v>495</v>
      </c>
      <c r="I4" s="26"/>
      <c r="J4" s="10">
        <f t="shared" si="3"/>
        <v>49.994999999999997</v>
      </c>
      <c r="K4" s="13"/>
    </row>
    <row r="5" spans="1:1414" x14ac:dyDescent="0.3">
      <c r="A5" s="17">
        <v>4</v>
      </c>
      <c r="B5" s="15">
        <v>100</v>
      </c>
      <c r="C5" s="22">
        <f t="shared" si="0"/>
        <v>4.6051701859880918</v>
      </c>
      <c r="D5" s="18">
        <v>6</v>
      </c>
      <c r="E5" s="18">
        <f t="shared" si="1"/>
        <v>1</v>
      </c>
      <c r="F5" s="18">
        <f t="shared" si="2"/>
        <v>100</v>
      </c>
      <c r="G5" s="10">
        <f>D5-(SUM(F6:$F$11)/F5)</f>
        <v>4.95</v>
      </c>
      <c r="H5" s="10">
        <f>(SUM(E6:$E$11)/E5)-D5</f>
        <v>495</v>
      </c>
      <c r="I5" s="26"/>
      <c r="J5" s="10">
        <f t="shared" si="3"/>
        <v>49.994999999999997</v>
      </c>
      <c r="K5" s="13"/>
    </row>
    <row r="6" spans="1:1414" x14ac:dyDescent="0.3">
      <c r="A6" s="17">
        <v>5</v>
      </c>
      <c r="B6" s="15">
        <v>1</v>
      </c>
      <c r="C6" s="22">
        <f t="shared" si="0"/>
        <v>0</v>
      </c>
      <c r="D6" s="18">
        <v>5</v>
      </c>
      <c r="E6" s="18">
        <f t="shared" si="1"/>
        <v>1</v>
      </c>
      <c r="F6" s="18">
        <f t="shared" si="2"/>
        <v>100</v>
      </c>
      <c r="G6" s="10">
        <f>D6-(SUM(F7:$F$11)/F6)</f>
        <v>4.95</v>
      </c>
      <c r="H6" s="10">
        <f>(SUM(E7:$E$11)/E6)-D6</f>
        <v>495</v>
      </c>
      <c r="I6" s="26"/>
      <c r="J6" s="10">
        <f t="shared" si="3"/>
        <v>49.994999999999997</v>
      </c>
      <c r="K6" s="13"/>
    </row>
    <row r="7" spans="1:1414" x14ac:dyDescent="0.3">
      <c r="A7" s="17">
        <v>6</v>
      </c>
      <c r="B7" s="15">
        <v>100</v>
      </c>
      <c r="C7" s="22">
        <f t="shared" si="0"/>
        <v>4.6051701859880918</v>
      </c>
      <c r="D7" s="18">
        <v>4</v>
      </c>
      <c r="E7" s="18">
        <f t="shared" si="1"/>
        <v>100</v>
      </c>
      <c r="F7" s="18">
        <f t="shared" si="2"/>
        <v>1</v>
      </c>
      <c r="G7" s="10">
        <f>D7-(SUM(F8:$F$11)/F7)</f>
        <v>0</v>
      </c>
      <c r="H7" s="10">
        <f>(SUM(E8:$E$11)/E7)-D7</f>
        <v>0</v>
      </c>
      <c r="I7" s="26"/>
      <c r="J7" s="10">
        <f t="shared" si="3"/>
        <v>49.994999999999997</v>
      </c>
      <c r="K7" s="13"/>
    </row>
    <row r="8" spans="1:1414" x14ac:dyDescent="0.3">
      <c r="A8" s="17">
        <v>7</v>
      </c>
      <c r="B8" s="15">
        <v>1</v>
      </c>
      <c r="C8" s="22">
        <f t="shared" si="0"/>
        <v>0</v>
      </c>
      <c r="D8" s="18">
        <v>3</v>
      </c>
      <c r="E8" s="18">
        <f t="shared" si="1"/>
        <v>100</v>
      </c>
      <c r="F8" s="18">
        <f t="shared" si="2"/>
        <v>1</v>
      </c>
      <c r="G8" s="10">
        <f>D8-(SUM(F9:$F$11)/F8)</f>
        <v>0</v>
      </c>
      <c r="H8" s="10">
        <f>(SUM(E9:$E$11)/E8)-D8</f>
        <v>0</v>
      </c>
      <c r="I8" s="26"/>
      <c r="J8" s="10">
        <f t="shared" si="3"/>
        <v>49.994999999999997</v>
      </c>
      <c r="K8" s="13"/>
    </row>
    <row r="9" spans="1:1414" x14ac:dyDescent="0.3">
      <c r="A9" s="17">
        <v>8</v>
      </c>
      <c r="B9" s="15">
        <v>100</v>
      </c>
      <c r="C9" s="22">
        <f t="shared" si="0"/>
        <v>4.6051701859880918</v>
      </c>
      <c r="D9" s="18">
        <v>2</v>
      </c>
      <c r="E9" s="18">
        <f t="shared" si="1"/>
        <v>100</v>
      </c>
      <c r="F9" s="18">
        <f t="shared" si="2"/>
        <v>1</v>
      </c>
      <c r="G9" s="10">
        <f>D9-(SUM(F10:$F$11)/F9)</f>
        <v>0</v>
      </c>
      <c r="H9" s="10">
        <f>(SUM(E10:$E$11)/E9)-D9</f>
        <v>0</v>
      </c>
      <c r="I9" s="26"/>
      <c r="J9" s="10">
        <f t="shared" si="3"/>
        <v>49.994999999999997</v>
      </c>
      <c r="K9" s="13"/>
    </row>
    <row r="10" spans="1:1414" x14ac:dyDescent="0.3">
      <c r="A10" s="17">
        <v>9</v>
      </c>
      <c r="B10" s="15">
        <v>1</v>
      </c>
      <c r="C10" s="22">
        <f t="shared" si="0"/>
        <v>0</v>
      </c>
      <c r="D10" s="18">
        <v>1</v>
      </c>
      <c r="E10" s="18">
        <f t="shared" si="1"/>
        <v>100</v>
      </c>
      <c r="F10" s="18">
        <f t="shared" si="2"/>
        <v>1</v>
      </c>
      <c r="G10" s="10">
        <f>D10-(SUM(F11:$F$11)/F10)</f>
        <v>0</v>
      </c>
      <c r="H10" s="10">
        <f>(SUM(E11:$E$11)/E10)-D10</f>
        <v>0</v>
      </c>
      <c r="I10" s="26"/>
      <c r="J10" s="10">
        <f t="shared" si="3"/>
        <v>49.994999999999997</v>
      </c>
      <c r="K10" s="13"/>
    </row>
    <row r="11" spans="1:1414" s="11" customFormat="1" x14ac:dyDescent="0.3">
      <c r="A11" s="17">
        <v>10</v>
      </c>
      <c r="B11" s="15">
        <v>100</v>
      </c>
      <c r="C11" s="22">
        <f t="shared" si="0"/>
        <v>4.6051701859880918</v>
      </c>
      <c r="D11" s="18"/>
      <c r="E11" s="18">
        <f t="shared" si="1"/>
        <v>100</v>
      </c>
      <c r="F11" s="18">
        <f t="shared" si="2"/>
        <v>1</v>
      </c>
      <c r="G11" s="13"/>
      <c r="H11" s="13"/>
      <c r="I11" s="26"/>
      <c r="J11" s="26"/>
      <c r="K11" s="13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  <c r="HS11" s="9"/>
      <c r="HT11" s="9"/>
      <c r="HU11" s="9"/>
      <c r="HV11" s="9"/>
      <c r="HW11" s="9"/>
      <c r="HX11" s="9"/>
      <c r="HY11" s="9"/>
      <c r="HZ11" s="9"/>
      <c r="IA11" s="9"/>
      <c r="IB11" s="9"/>
      <c r="IC11" s="9"/>
      <c r="ID11" s="9"/>
      <c r="IE11" s="9"/>
      <c r="IF11" s="9"/>
      <c r="IG11" s="9"/>
      <c r="IH11" s="9"/>
      <c r="II11" s="9"/>
      <c r="IJ11" s="9"/>
      <c r="IK11" s="9"/>
      <c r="IL11" s="9"/>
      <c r="IM11" s="9"/>
      <c r="IN11" s="9"/>
      <c r="IO11" s="9"/>
      <c r="IP11" s="9"/>
      <c r="IQ11" s="9"/>
      <c r="IR11" s="9"/>
      <c r="IS11" s="9"/>
      <c r="IT11" s="9"/>
      <c r="IU11" s="9"/>
      <c r="IV11" s="9"/>
      <c r="IW11" s="9"/>
      <c r="IX11" s="9"/>
      <c r="IY11" s="9"/>
      <c r="IZ11" s="9"/>
      <c r="JA11" s="9"/>
      <c r="JB11" s="9"/>
      <c r="JC11" s="9"/>
      <c r="JD11" s="9"/>
      <c r="JE11" s="9"/>
      <c r="JF11" s="9"/>
      <c r="JG11" s="9"/>
      <c r="JH11" s="9"/>
      <c r="JI11" s="9"/>
      <c r="JJ11" s="9"/>
      <c r="JK11" s="9"/>
      <c r="JL11" s="9"/>
      <c r="JM11" s="9"/>
      <c r="JN11" s="9"/>
      <c r="JO11" s="9"/>
      <c r="JP11" s="9"/>
      <c r="JQ11" s="9"/>
      <c r="JR11" s="9"/>
      <c r="JS11" s="9"/>
      <c r="JT11" s="9"/>
      <c r="JU11" s="9"/>
      <c r="JV11" s="9"/>
      <c r="JW11" s="9"/>
      <c r="JX11" s="9"/>
      <c r="JY11" s="9"/>
      <c r="JZ11" s="9"/>
      <c r="KA11" s="9"/>
      <c r="KB11" s="9"/>
      <c r="KC11" s="9"/>
      <c r="KD11" s="9"/>
      <c r="KE11" s="9"/>
      <c r="KF11" s="9"/>
      <c r="KG11" s="9"/>
      <c r="KH11" s="9"/>
      <c r="KI11" s="9"/>
      <c r="KJ11" s="9"/>
      <c r="KK11" s="9"/>
      <c r="KL11" s="9"/>
      <c r="KM11" s="9"/>
      <c r="KN11" s="9"/>
      <c r="KO11" s="9"/>
      <c r="KP11" s="9"/>
      <c r="KQ11" s="9"/>
      <c r="KR11" s="9"/>
      <c r="KS11" s="9"/>
      <c r="KT11" s="9"/>
      <c r="KU11" s="9"/>
      <c r="KV11" s="9"/>
      <c r="KW11" s="9"/>
      <c r="KX11" s="9"/>
      <c r="KY11" s="9"/>
      <c r="KZ11" s="9"/>
      <c r="LA11" s="9"/>
      <c r="LB11" s="9"/>
      <c r="LC11" s="9"/>
      <c r="LD11" s="9"/>
      <c r="LE11" s="9"/>
      <c r="LF11" s="9"/>
      <c r="LG11" s="9"/>
      <c r="LH11" s="9"/>
      <c r="LI11" s="9"/>
      <c r="LJ11" s="9"/>
      <c r="LK11" s="9"/>
      <c r="LL11" s="9"/>
      <c r="LM11" s="9"/>
      <c r="LN11" s="9"/>
      <c r="LO11" s="9"/>
      <c r="LP11" s="9"/>
      <c r="LQ11" s="9"/>
      <c r="LR11" s="9"/>
      <c r="LS11" s="9"/>
      <c r="LT11" s="9"/>
      <c r="LU11" s="9"/>
      <c r="LV11" s="9"/>
      <c r="LW11" s="9"/>
      <c r="LX11" s="9"/>
      <c r="LY11" s="9"/>
      <c r="LZ11" s="9"/>
      <c r="MA11" s="9"/>
      <c r="MB11" s="9"/>
      <c r="MC11" s="9"/>
      <c r="MD11" s="9"/>
      <c r="ME11" s="9"/>
      <c r="MF11" s="9"/>
      <c r="MG11" s="9"/>
      <c r="MH11" s="9"/>
      <c r="MI11" s="9"/>
      <c r="MJ11" s="9"/>
      <c r="MK11" s="9"/>
      <c r="ML11" s="9"/>
      <c r="MM11" s="9"/>
      <c r="MN11" s="9"/>
      <c r="MO11" s="9"/>
      <c r="MP11" s="9"/>
      <c r="MQ11" s="9"/>
      <c r="MR11" s="9"/>
      <c r="MS11" s="9"/>
      <c r="MT11" s="9"/>
      <c r="MU11" s="9"/>
      <c r="MV11" s="9"/>
      <c r="MW11" s="9"/>
      <c r="MX11" s="9"/>
      <c r="MY11" s="9"/>
      <c r="MZ11" s="9"/>
      <c r="NA11" s="9"/>
      <c r="NB11" s="9"/>
      <c r="NC11" s="9"/>
      <c r="ND11" s="9"/>
      <c r="NE11" s="9"/>
      <c r="NF11" s="9"/>
      <c r="NG11" s="9"/>
      <c r="NH11" s="9"/>
      <c r="NI11" s="9"/>
      <c r="NJ11" s="9"/>
      <c r="NK11" s="9"/>
      <c r="NL11" s="9"/>
      <c r="NM11" s="9"/>
      <c r="NN11" s="9"/>
      <c r="NO11" s="9"/>
      <c r="NP11" s="9"/>
      <c r="NQ11" s="9"/>
      <c r="NR11" s="9"/>
      <c r="NS11" s="9"/>
      <c r="NT11" s="9"/>
      <c r="NU11" s="9"/>
      <c r="NV11" s="9"/>
      <c r="NW11" s="9"/>
      <c r="NX11" s="9"/>
      <c r="NY11" s="9"/>
      <c r="NZ11" s="9"/>
      <c r="OA11" s="9"/>
      <c r="OB11" s="9"/>
      <c r="OC11" s="9"/>
      <c r="OD11" s="9"/>
      <c r="OE11" s="9"/>
      <c r="OF11" s="9"/>
      <c r="OG11" s="9"/>
      <c r="OH11" s="9"/>
      <c r="OI11" s="9"/>
      <c r="OJ11" s="9"/>
      <c r="OK11" s="9"/>
      <c r="OL11" s="9"/>
      <c r="OM11" s="9"/>
      <c r="ON11" s="9"/>
      <c r="OO11" s="9"/>
      <c r="OP11" s="9"/>
      <c r="OQ11" s="9"/>
      <c r="OR11" s="9"/>
      <c r="OS11" s="9"/>
      <c r="OT11" s="9"/>
      <c r="OU11" s="9"/>
      <c r="OV11" s="9"/>
      <c r="OW11" s="9"/>
      <c r="OX11" s="9"/>
      <c r="OY11" s="9"/>
      <c r="OZ11" s="9"/>
      <c r="PA11" s="9"/>
      <c r="PB11" s="9"/>
      <c r="PC11" s="9"/>
      <c r="PD11" s="9"/>
      <c r="PE11" s="9"/>
      <c r="PF11" s="9"/>
      <c r="PG11" s="9"/>
      <c r="PH11" s="9"/>
      <c r="PI11" s="9"/>
      <c r="PJ11" s="9"/>
      <c r="PK11" s="9"/>
      <c r="PL11" s="9"/>
      <c r="PM11" s="9"/>
      <c r="PN11" s="9"/>
      <c r="PO11" s="9"/>
      <c r="PP11" s="9"/>
      <c r="PQ11" s="9"/>
      <c r="PR11" s="9"/>
      <c r="PS11" s="9"/>
      <c r="PT11" s="9"/>
      <c r="PU11" s="9"/>
      <c r="PV11" s="9"/>
      <c r="PW11" s="9"/>
      <c r="PX11" s="9"/>
      <c r="PY11" s="9"/>
      <c r="PZ11" s="9"/>
      <c r="QA11" s="9"/>
      <c r="QB11" s="9"/>
      <c r="QC11" s="9"/>
      <c r="QD11" s="9"/>
      <c r="QE11" s="9"/>
      <c r="QF11" s="9"/>
      <c r="QG11" s="9"/>
      <c r="QH11" s="9"/>
      <c r="QI11" s="9"/>
      <c r="QJ11" s="9"/>
      <c r="QK11" s="9"/>
      <c r="QL11" s="9"/>
      <c r="QM11" s="9"/>
      <c r="QN11" s="9"/>
      <c r="QO11" s="9"/>
      <c r="QP11" s="9"/>
      <c r="QQ11" s="9"/>
      <c r="QR11" s="9"/>
      <c r="QS11" s="9"/>
      <c r="QT11" s="9"/>
      <c r="QU11" s="9"/>
      <c r="QV11" s="9"/>
      <c r="QW11" s="9"/>
      <c r="QX11" s="9"/>
      <c r="QY11" s="9"/>
      <c r="QZ11" s="9"/>
      <c r="RA11" s="9"/>
      <c r="RB11" s="9"/>
      <c r="RC11" s="9"/>
      <c r="RD11" s="9"/>
      <c r="RE11" s="9"/>
      <c r="RF11" s="9"/>
      <c r="RG11" s="9"/>
      <c r="RH11" s="9"/>
      <c r="RI11" s="9"/>
      <c r="RJ11" s="9"/>
      <c r="RK11" s="9"/>
      <c r="RL11" s="9"/>
      <c r="RM11" s="9"/>
      <c r="RN11" s="9"/>
      <c r="RO11" s="9"/>
      <c r="RP11" s="9"/>
      <c r="RQ11" s="9"/>
      <c r="RR11" s="9"/>
      <c r="RS11" s="9"/>
      <c r="RT11" s="9"/>
      <c r="RU11" s="9"/>
      <c r="RV11" s="9"/>
      <c r="RW11" s="9"/>
      <c r="RX11" s="9"/>
      <c r="RY11" s="9"/>
      <c r="RZ11" s="9"/>
      <c r="SA11" s="9"/>
      <c r="SB11" s="9"/>
      <c r="SC11" s="9"/>
      <c r="SD11" s="9"/>
      <c r="SE11" s="9"/>
      <c r="SF11" s="9"/>
      <c r="SG11" s="9"/>
      <c r="SH11" s="9"/>
      <c r="SI11" s="9"/>
      <c r="SJ11" s="9"/>
      <c r="SK11" s="9"/>
      <c r="SL11" s="9"/>
      <c r="SM11" s="9"/>
      <c r="SN11" s="9"/>
      <c r="SO11" s="9"/>
      <c r="SP11" s="9"/>
      <c r="SQ11" s="9"/>
      <c r="SR11" s="9"/>
      <c r="SS11" s="9"/>
      <c r="ST11" s="9"/>
      <c r="SU11" s="9"/>
      <c r="SV11" s="9"/>
      <c r="SW11" s="9"/>
      <c r="SX11" s="9"/>
      <c r="SY11" s="9"/>
      <c r="SZ11" s="9"/>
      <c r="TA11" s="9"/>
      <c r="TB11" s="9"/>
      <c r="TC11" s="9"/>
      <c r="TD11" s="9"/>
      <c r="TE11" s="9"/>
      <c r="TF11" s="9"/>
      <c r="TG11" s="9"/>
      <c r="TH11" s="9"/>
      <c r="TI11" s="9"/>
      <c r="TJ11" s="9"/>
      <c r="TK11" s="9"/>
      <c r="TL11" s="9"/>
      <c r="TM11" s="9"/>
      <c r="TN11" s="9"/>
      <c r="TO11" s="9"/>
      <c r="TP11" s="9"/>
      <c r="TQ11" s="9"/>
      <c r="TR11" s="9"/>
      <c r="TS11" s="9"/>
      <c r="TT11" s="9"/>
      <c r="TU11" s="9"/>
      <c r="TV11" s="9"/>
      <c r="TW11" s="9"/>
      <c r="TX11" s="9"/>
      <c r="TY11" s="9"/>
      <c r="TZ11" s="9"/>
      <c r="UA11" s="9"/>
      <c r="UB11" s="9"/>
      <c r="UC11" s="9"/>
      <c r="UD11" s="9"/>
      <c r="UE11" s="9"/>
      <c r="UF11" s="9"/>
      <c r="UG11" s="9"/>
      <c r="UH11" s="9"/>
      <c r="UI11" s="9"/>
      <c r="UJ11" s="9"/>
      <c r="UK11" s="9"/>
      <c r="UL11" s="9"/>
      <c r="UM11" s="9"/>
      <c r="UN11" s="9"/>
      <c r="UO11" s="9"/>
      <c r="UP11" s="9"/>
      <c r="UQ11" s="9"/>
      <c r="UR11" s="9"/>
      <c r="US11" s="9"/>
      <c r="UT11" s="9"/>
      <c r="UU11" s="9"/>
      <c r="UV11" s="9"/>
      <c r="UW11" s="9"/>
      <c r="UX11" s="9"/>
      <c r="UY11" s="9"/>
      <c r="UZ11" s="9"/>
      <c r="VA11" s="9"/>
      <c r="VB11" s="9"/>
      <c r="VC11" s="9"/>
      <c r="VD11" s="9"/>
      <c r="VE11" s="9"/>
      <c r="VF11" s="9"/>
      <c r="VG11" s="9"/>
      <c r="VH11" s="9"/>
      <c r="VI11" s="9"/>
      <c r="VJ11" s="9"/>
      <c r="VK11" s="9"/>
      <c r="VL11" s="9"/>
      <c r="VM11" s="9"/>
      <c r="VN11" s="9"/>
      <c r="VO11" s="9"/>
      <c r="VP11" s="9"/>
      <c r="VQ11" s="9"/>
      <c r="VR11" s="9"/>
      <c r="VS11" s="9"/>
      <c r="VT11" s="9"/>
      <c r="VU11" s="9"/>
      <c r="VV11" s="9"/>
      <c r="VW11" s="9"/>
      <c r="VX11" s="9"/>
      <c r="VY11" s="9"/>
      <c r="VZ11" s="9"/>
      <c r="WA11" s="9"/>
      <c r="WB11" s="9"/>
      <c r="WC11" s="9"/>
      <c r="WD11" s="9"/>
      <c r="WE11" s="9"/>
      <c r="WF11" s="9"/>
      <c r="WG11" s="9"/>
      <c r="WH11" s="9"/>
      <c r="WI11" s="9"/>
      <c r="WJ11" s="9"/>
      <c r="WK11" s="9"/>
      <c r="WL11" s="9"/>
      <c r="WM11" s="9"/>
      <c r="WN11" s="9"/>
      <c r="WO11" s="9"/>
      <c r="WP11" s="9"/>
      <c r="WQ11" s="9"/>
      <c r="WR11" s="9"/>
      <c r="WS11" s="9"/>
      <c r="WT11" s="9"/>
      <c r="WU11" s="9"/>
      <c r="WV11" s="9"/>
      <c r="WW11" s="9"/>
      <c r="WX11" s="9"/>
      <c r="WY11" s="9"/>
      <c r="WZ11" s="9"/>
      <c r="XA11" s="9"/>
      <c r="XB11" s="9"/>
      <c r="XC11" s="9"/>
      <c r="XD11" s="9"/>
      <c r="XE11" s="9"/>
      <c r="XF11" s="9"/>
      <c r="XG11" s="9"/>
      <c r="XH11" s="9"/>
      <c r="XI11" s="9"/>
      <c r="XJ11" s="9"/>
      <c r="XK11" s="9"/>
      <c r="XL11" s="9"/>
      <c r="XM11" s="9"/>
      <c r="XN11" s="9"/>
      <c r="XO11" s="9"/>
      <c r="XP11" s="9"/>
      <c r="XQ11" s="9"/>
      <c r="XR11" s="9"/>
      <c r="XS11" s="9"/>
      <c r="XT11" s="9"/>
      <c r="XU11" s="9"/>
      <c r="XV11" s="9"/>
      <c r="XW11" s="9"/>
      <c r="XX11" s="9"/>
      <c r="XY11" s="9"/>
      <c r="XZ11" s="9"/>
      <c r="YA11" s="9"/>
      <c r="YB11" s="9"/>
      <c r="YC11" s="9"/>
      <c r="YD11" s="9"/>
      <c r="YE11" s="9"/>
      <c r="YF11" s="9"/>
      <c r="YG11" s="9"/>
      <c r="YH11" s="9"/>
      <c r="YI11" s="9"/>
      <c r="YJ11" s="9"/>
      <c r="YK11" s="9"/>
      <c r="YL11" s="9"/>
      <c r="YM11" s="9"/>
      <c r="YN11" s="9"/>
      <c r="YO11" s="9"/>
      <c r="YP11" s="9"/>
      <c r="YQ11" s="9"/>
      <c r="YR11" s="9"/>
      <c r="YS11" s="9"/>
      <c r="YT11" s="9"/>
      <c r="YU11" s="9"/>
      <c r="YV11" s="9"/>
      <c r="YW11" s="9"/>
      <c r="YX11" s="9"/>
      <c r="YY11" s="9"/>
      <c r="YZ11" s="9"/>
      <c r="ZA11" s="9"/>
      <c r="ZB11" s="9"/>
      <c r="ZC11" s="9"/>
      <c r="ZD11" s="9"/>
      <c r="ZE11" s="9"/>
      <c r="ZF11" s="9"/>
      <c r="ZG11" s="9"/>
      <c r="ZH11" s="9"/>
      <c r="ZI11" s="9"/>
      <c r="ZJ11" s="9"/>
      <c r="ZK11" s="9"/>
      <c r="ZL11" s="9"/>
      <c r="ZM11" s="9"/>
      <c r="ZN11" s="9"/>
      <c r="ZO11" s="9"/>
      <c r="ZP11" s="9"/>
      <c r="ZQ11" s="9"/>
      <c r="ZR11" s="9"/>
      <c r="ZS11" s="9"/>
      <c r="ZT11" s="9"/>
      <c r="ZU11" s="9"/>
      <c r="ZV11" s="9"/>
      <c r="ZW11" s="9"/>
      <c r="ZX11" s="9"/>
      <c r="ZY11" s="9"/>
      <c r="ZZ11" s="9"/>
      <c r="AAA11" s="9"/>
      <c r="AAB11" s="9"/>
      <c r="AAC11" s="9"/>
      <c r="AAD11" s="9"/>
      <c r="AAE11" s="9"/>
      <c r="AAF11" s="9"/>
      <c r="AAG11" s="9"/>
      <c r="AAH11" s="9"/>
      <c r="AAI11" s="9"/>
      <c r="AAJ11" s="9"/>
      <c r="AAK11" s="9"/>
      <c r="AAL11" s="9"/>
      <c r="AAM11" s="9"/>
      <c r="AAN11" s="9"/>
      <c r="AAO11" s="9"/>
      <c r="AAP11" s="9"/>
      <c r="AAQ11" s="9"/>
      <c r="AAR11" s="9"/>
      <c r="AAS11" s="9"/>
      <c r="AAT11" s="9"/>
      <c r="AAU11" s="9"/>
      <c r="AAV11" s="9"/>
      <c r="AAW11" s="9"/>
      <c r="AAX11" s="9"/>
      <c r="AAY11" s="9"/>
      <c r="AAZ11" s="9"/>
      <c r="ABA11" s="9"/>
      <c r="ABB11" s="9"/>
      <c r="ABC11" s="9"/>
      <c r="ABD11" s="9"/>
      <c r="ABE11" s="9"/>
      <c r="ABF11" s="9"/>
      <c r="ABG11" s="9"/>
      <c r="ABH11" s="9"/>
      <c r="ABI11" s="9"/>
      <c r="ABJ11" s="9"/>
      <c r="ABK11" s="9"/>
      <c r="ABL11" s="9"/>
      <c r="ABM11" s="9"/>
      <c r="ABN11" s="9"/>
      <c r="ABO11" s="9"/>
      <c r="ABP11" s="9"/>
      <c r="ABQ11" s="9"/>
      <c r="ABR11" s="9"/>
      <c r="ABS11" s="9"/>
      <c r="ABT11" s="9"/>
      <c r="ABU11" s="9"/>
      <c r="ABV11" s="9"/>
      <c r="ABW11" s="9"/>
      <c r="ABX11" s="9"/>
      <c r="ABY11" s="9"/>
      <c r="ABZ11" s="9"/>
      <c r="ACA11" s="9"/>
      <c r="ACB11" s="9"/>
      <c r="ACC11" s="9"/>
      <c r="ACD11" s="9"/>
      <c r="ACE11" s="9"/>
      <c r="ACF11" s="9"/>
      <c r="ACG11" s="9"/>
      <c r="ACH11" s="9"/>
      <c r="ACI11" s="9"/>
      <c r="ACJ11" s="9"/>
      <c r="ACK11" s="9"/>
      <c r="ACL11" s="9"/>
      <c r="ACM11" s="9"/>
      <c r="ACN11" s="9"/>
      <c r="ACO11" s="9"/>
      <c r="ACP11" s="9"/>
      <c r="ACQ11" s="9"/>
      <c r="ACR11" s="9"/>
      <c r="ACS11" s="9"/>
      <c r="ACT11" s="9"/>
      <c r="ACU11" s="9"/>
      <c r="ACV11" s="9"/>
      <c r="ACW11" s="9"/>
      <c r="ACX11" s="9"/>
      <c r="ACY11" s="9"/>
      <c r="ACZ11" s="9"/>
      <c r="ADA11" s="9"/>
      <c r="ADB11" s="9"/>
      <c r="ADC11" s="9"/>
      <c r="ADD11" s="9"/>
      <c r="ADE11" s="9"/>
      <c r="ADF11" s="9"/>
      <c r="ADG11" s="9"/>
      <c r="ADH11" s="9"/>
      <c r="ADI11" s="9"/>
      <c r="ADJ11" s="9"/>
      <c r="ADK11" s="9"/>
      <c r="ADL11" s="9"/>
      <c r="ADM11" s="9"/>
      <c r="ADN11" s="9"/>
      <c r="ADO11" s="9"/>
      <c r="ADP11" s="9"/>
      <c r="ADQ11" s="9"/>
      <c r="ADR11" s="9"/>
      <c r="ADS11" s="9"/>
      <c r="ADT11" s="9"/>
      <c r="ADU11" s="9"/>
      <c r="ADV11" s="9"/>
      <c r="ADW11" s="9"/>
      <c r="ADX11" s="9"/>
      <c r="ADY11" s="9"/>
      <c r="ADZ11" s="9"/>
      <c r="AEA11" s="9"/>
      <c r="AEB11" s="9"/>
      <c r="AEC11" s="9"/>
      <c r="AED11" s="9"/>
      <c r="AEE11" s="9"/>
      <c r="AEF11" s="9"/>
      <c r="AEG11" s="9"/>
      <c r="AEH11" s="9"/>
      <c r="AEI11" s="9"/>
      <c r="AEJ11" s="9"/>
      <c r="AEK11" s="9"/>
      <c r="AEL11" s="9"/>
      <c r="AEM11" s="9"/>
      <c r="AEN11" s="9"/>
      <c r="AEO11" s="9"/>
      <c r="AEP11" s="9"/>
      <c r="AEQ11" s="9"/>
      <c r="AER11" s="9"/>
      <c r="AES11" s="9"/>
      <c r="AET11" s="9"/>
      <c r="AEU11" s="9"/>
      <c r="AEV11" s="9"/>
      <c r="AEW11" s="9"/>
      <c r="AEX11" s="9"/>
      <c r="AEY11" s="9"/>
      <c r="AEZ11" s="9"/>
      <c r="AFA11" s="9"/>
      <c r="AFB11" s="9"/>
      <c r="AFC11" s="9"/>
      <c r="AFD11" s="9"/>
      <c r="AFE11" s="9"/>
      <c r="AFF11" s="9"/>
      <c r="AFG11" s="9"/>
      <c r="AFH11" s="9"/>
      <c r="AFI11" s="9"/>
      <c r="AFJ11" s="9"/>
      <c r="AFK11" s="9"/>
      <c r="AFL11" s="9"/>
      <c r="AFM11" s="9"/>
      <c r="AFN11" s="9"/>
      <c r="AFO11" s="9"/>
      <c r="AFP11" s="9"/>
      <c r="AFQ11" s="9"/>
      <c r="AFR11" s="9"/>
      <c r="AFS11" s="9"/>
      <c r="AFT11" s="9"/>
      <c r="AFU11" s="9"/>
      <c r="AFV11" s="9"/>
      <c r="AFW11" s="9"/>
      <c r="AFX11" s="9"/>
      <c r="AFY11" s="9"/>
      <c r="AFZ11" s="9"/>
      <c r="AGA11" s="9"/>
      <c r="AGB11" s="9"/>
      <c r="AGC11" s="9"/>
      <c r="AGD11" s="9"/>
      <c r="AGE11" s="9"/>
      <c r="AGF11" s="9"/>
      <c r="AGG11" s="9"/>
      <c r="AGH11" s="9"/>
      <c r="AGI11" s="9"/>
      <c r="AGJ11" s="9"/>
      <c r="AGK11" s="9"/>
      <c r="AGL11" s="9"/>
      <c r="AGM11" s="9"/>
      <c r="AGN11" s="9"/>
      <c r="AGO11" s="9"/>
      <c r="AGP11" s="9"/>
      <c r="AGQ11" s="9"/>
      <c r="AGR11" s="9"/>
      <c r="AGS11" s="9"/>
      <c r="AGT11" s="9"/>
      <c r="AGU11" s="9"/>
      <c r="AGV11" s="9"/>
      <c r="AGW11" s="9"/>
      <c r="AGX11" s="9"/>
      <c r="AGY11" s="9"/>
      <c r="AGZ11" s="9"/>
      <c r="AHA11" s="9"/>
      <c r="AHB11" s="9"/>
      <c r="AHC11" s="9"/>
      <c r="AHD11" s="9"/>
      <c r="AHE11" s="9"/>
      <c r="AHF11" s="9"/>
      <c r="AHG11" s="9"/>
      <c r="AHH11" s="9"/>
      <c r="AHI11" s="9"/>
      <c r="AHJ11" s="9"/>
      <c r="AHK11" s="9"/>
      <c r="AHL11" s="9"/>
      <c r="AHM11" s="9"/>
      <c r="AHN11" s="9"/>
      <c r="AHO11" s="9"/>
      <c r="AHP11" s="9"/>
      <c r="AHQ11" s="9"/>
      <c r="AHR11" s="9"/>
      <c r="AHS11" s="9"/>
      <c r="AHT11" s="9"/>
      <c r="AHU11" s="9"/>
      <c r="AHV11" s="9"/>
      <c r="AHW11" s="9"/>
      <c r="AHX11" s="9"/>
      <c r="AHY11" s="9"/>
      <c r="AHZ11" s="9"/>
      <c r="AIA11" s="9"/>
      <c r="AIB11" s="9"/>
      <c r="AIC11" s="9"/>
      <c r="AID11" s="9"/>
      <c r="AIE11" s="9"/>
      <c r="AIF11" s="9"/>
      <c r="AIG11" s="9"/>
      <c r="AIH11" s="9"/>
      <c r="AII11" s="9"/>
      <c r="AIJ11" s="9"/>
      <c r="AIK11" s="9"/>
      <c r="AIL11" s="9"/>
      <c r="AIM11" s="9"/>
      <c r="AIN11" s="9"/>
      <c r="AIO11" s="9"/>
      <c r="AIP11" s="9"/>
      <c r="AIQ11" s="9"/>
      <c r="AIR11" s="9"/>
      <c r="AIS11" s="9"/>
      <c r="AIT11" s="9"/>
      <c r="AIU11" s="9"/>
      <c r="AIV11" s="9"/>
      <c r="AIW11" s="9"/>
      <c r="AIX11" s="9"/>
      <c r="AIY11" s="9"/>
      <c r="AIZ11" s="9"/>
      <c r="AJA11" s="9"/>
      <c r="AJB11" s="9"/>
      <c r="AJC11" s="9"/>
      <c r="AJD11" s="9"/>
      <c r="AJE11" s="9"/>
      <c r="AJF11" s="9"/>
      <c r="AJG11" s="9"/>
      <c r="AJH11" s="9"/>
      <c r="AJI11" s="9"/>
      <c r="AJJ11" s="9"/>
      <c r="AJK11" s="9"/>
      <c r="AJL11" s="9"/>
      <c r="AJM11" s="9"/>
      <c r="AJN11" s="9"/>
      <c r="AJO11" s="9"/>
      <c r="AJP11" s="9"/>
      <c r="AJQ11" s="9"/>
      <c r="AJR11" s="9"/>
      <c r="AJS11" s="9"/>
      <c r="AJT11" s="9"/>
      <c r="AJU11" s="9"/>
      <c r="AJV11" s="9"/>
      <c r="AJW11" s="9"/>
      <c r="AJX11" s="9"/>
      <c r="AJY11" s="9"/>
      <c r="AJZ11" s="9"/>
      <c r="AKA11" s="9"/>
      <c r="AKB11" s="9"/>
      <c r="AKC11" s="9"/>
      <c r="AKD11" s="9"/>
      <c r="AKE11" s="9"/>
      <c r="AKF11" s="9"/>
      <c r="AKG11" s="9"/>
      <c r="AKH11" s="9"/>
      <c r="AKI11" s="9"/>
      <c r="AKJ11" s="9"/>
      <c r="AKK11" s="9"/>
      <c r="AKL11" s="9"/>
      <c r="AKM11" s="9"/>
      <c r="AKN11" s="9"/>
      <c r="AKO11" s="9"/>
      <c r="AKP11" s="9"/>
      <c r="AKQ11" s="9"/>
      <c r="AKR11" s="9"/>
      <c r="AKS11" s="9"/>
      <c r="AKT11" s="9"/>
      <c r="AKU11" s="9"/>
      <c r="AKV11" s="9"/>
      <c r="AKW11" s="9"/>
      <c r="AKX11" s="9"/>
      <c r="AKY11" s="9"/>
      <c r="AKZ11" s="9"/>
      <c r="ALA11" s="9"/>
      <c r="ALB11" s="9"/>
      <c r="ALC11" s="9"/>
      <c r="ALD11" s="9"/>
      <c r="ALE11" s="9"/>
      <c r="ALF11" s="9"/>
      <c r="ALG11" s="9"/>
      <c r="ALH11" s="9"/>
      <c r="ALI11" s="9"/>
      <c r="ALJ11" s="9"/>
      <c r="ALK11" s="9"/>
      <c r="ALL11" s="9"/>
      <c r="ALM11" s="9"/>
      <c r="ALN11" s="9"/>
      <c r="ALO11" s="9"/>
      <c r="ALP11" s="9"/>
      <c r="ALQ11" s="9"/>
      <c r="ALR11" s="9"/>
      <c r="ALS11" s="9"/>
      <c r="ALT11" s="9"/>
      <c r="ALU11" s="9"/>
      <c r="ALV11" s="9"/>
      <c r="ALW11" s="9"/>
      <c r="ALX11" s="9"/>
      <c r="ALY11" s="9"/>
      <c r="ALZ11" s="9"/>
      <c r="AMA11" s="9"/>
      <c r="AMB11" s="9"/>
      <c r="AMC11" s="9"/>
      <c r="AMD11" s="9"/>
      <c r="AME11" s="9"/>
      <c r="AMF11" s="9"/>
      <c r="AMG11" s="9"/>
      <c r="AMH11" s="9"/>
      <c r="AMI11" s="9"/>
      <c r="AMJ11" s="9"/>
      <c r="AMK11" s="9"/>
      <c r="AML11" s="9"/>
      <c r="AMM11" s="9"/>
      <c r="AMN11" s="9"/>
      <c r="AMO11" s="9"/>
      <c r="AMP11" s="9"/>
      <c r="AMQ11" s="9"/>
      <c r="AMR11" s="9"/>
      <c r="AMS11" s="9"/>
      <c r="AMT11" s="9"/>
      <c r="AMU11" s="9"/>
      <c r="AMV11" s="9"/>
      <c r="AMW11" s="9"/>
      <c r="AMX11" s="9"/>
      <c r="AMY11" s="9"/>
      <c r="AMZ11" s="9"/>
      <c r="ANA11" s="9"/>
      <c r="ANB11" s="9"/>
      <c r="ANC11" s="9"/>
      <c r="AND11" s="9"/>
      <c r="ANE11" s="9"/>
      <c r="ANF11" s="9"/>
      <c r="ANG11" s="9"/>
      <c r="ANH11" s="9"/>
      <c r="ANI11" s="9"/>
      <c r="ANJ11" s="9"/>
      <c r="ANK11" s="9"/>
      <c r="ANL11" s="9"/>
      <c r="ANM11" s="9"/>
      <c r="ANN11" s="9"/>
      <c r="ANO11" s="9"/>
      <c r="ANP11" s="9"/>
      <c r="ANQ11" s="9"/>
      <c r="ANR11" s="9"/>
      <c r="ANS11" s="9"/>
      <c r="ANT11" s="9"/>
      <c r="ANU11" s="9"/>
      <c r="ANV11" s="9"/>
      <c r="ANW11" s="9"/>
      <c r="ANX11" s="9"/>
      <c r="ANY11" s="9"/>
      <c r="ANZ11" s="9"/>
      <c r="AOA11" s="9"/>
      <c r="AOB11" s="9"/>
      <c r="AOC11" s="9"/>
      <c r="AOD11" s="9"/>
      <c r="AOE11" s="9"/>
      <c r="AOF11" s="9"/>
      <c r="AOG11" s="9"/>
      <c r="AOH11" s="9"/>
      <c r="AOI11" s="9"/>
      <c r="AOJ11" s="9"/>
      <c r="AOK11" s="9"/>
      <c r="AOL11" s="9"/>
      <c r="AOM11" s="9"/>
      <c r="AON11" s="9"/>
      <c r="AOO11" s="9"/>
      <c r="AOP11" s="9"/>
      <c r="AOQ11" s="9"/>
      <c r="AOR11" s="9"/>
      <c r="AOS11" s="9"/>
      <c r="AOT11" s="9"/>
      <c r="AOU11" s="9"/>
      <c r="AOV11" s="9"/>
      <c r="AOW11" s="9"/>
      <c r="AOX11" s="9"/>
      <c r="AOY11" s="9"/>
      <c r="AOZ11" s="9"/>
      <c r="APA11" s="9"/>
      <c r="APB11" s="9"/>
      <c r="APC11" s="9"/>
      <c r="APD11" s="9"/>
      <c r="APE11" s="9"/>
      <c r="APF11" s="9"/>
      <c r="APG11" s="9"/>
      <c r="APH11" s="9"/>
      <c r="API11" s="9"/>
      <c r="APJ11" s="9"/>
      <c r="APK11" s="9"/>
      <c r="APL11" s="9"/>
      <c r="APM11" s="9"/>
      <c r="APN11" s="9"/>
      <c r="APO11" s="9"/>
      <c r="APP11" s="9"/>
      <c r="APQ11" s="9"/>
      <c r="APR11" s="9"/>
      <c r="APS11" s="9"/>
      <c r="APT11" s="9"/>
      <c r="APU11" s="9"/>
      <c r="APV11" s="9"/>
      <c r="APW11" s="9"/>
      <c r="APX11" s="9"/>
      <c r="APY11" s="9"/>
      <c r="APZ11" s="9"/>
      <c r="AQA11" s="9"/>
      <c r="AQB11" s="9"/>
      <c r="AQC11" s="9"/>
      <c r="AQD11" s="9"/>
      <c r="AQE11" s="9"/>
      <c r="AQF11" s="9"/>
      <c r="AQG11" s="9"/>
      <c r="AQH11" s="9"/>
      <c r="AQI11" s="9"/>
      <c r="AQJ11" s="9"/>
      <c r="AQK11" s="9"/>
      <c r="AQL11" s="9"/>
      <c r="AQM11" s="9"/>
      <c r="AQN11" s="9"/>
      <c r="AQO11" s="9"/>
      <c r="AQP11" s="9"/>
      <c r="AQQ11" s="9"/>
      <c r="AQR11" s="9"/>
      <c r="AQS11" s="9"/>
      <c r="AQT11" s="9"/>
      <c r="AQU11" s="9"/>
      <c r="AQV11" s="9"/>
      <c r="AQW11" s="9"/>
      <c r="AQX11" s="9"/>
      <c r="AQY11" s="9"/>
      <c r="AQZ11" s="9"/>
      <c r="ARA11" s="9"/>
      <c r="ARB11" s="9"/>
      <c r="ARC11" s="9"/>
      <c r="ARD11" s="9"/>
      <c r="ARE11" s="9"/>
      <c r="ARF11" s="9"/>
      <c r="ARG11" s="9"/>
      <c r="ARH11" s="9"/>
      <c r="ARI11" s="9"/>
      <c r="ARJ11" s="9"/>
      <c r="ARK11" s="9"/>
      <c r="ARL11" s="9"/>
      <c r="ARM11" s="9"/>
      <c r="ARN11" s="9"/>
      <c r="ARO11" s="9"/>
      <c r="ARP11" s="9"/>
      <c r="ARQ11" s="9"/>
      <c r="ARR11" s="9"/>
      <c r="ARS11" s="9"/>
      <c r="ART11" s="9"/>
      <c r="ARU11" s="9"/>
      <c r="ARV11" s="9"/>
      <c r="ARW11" s="9"/>
      <c r="ARX11" s="9"/>
      <c r="ARY11" s="9"/>
      <c r="ARZ11" s="9"/>
      <c r="ASA11" s="9"/>
      <c r="ASB11" s="9"/>
      <c r="ASC11" s="9"/>
      <c r="ASD11" s="9"/>
      <c r="ASE11" s="9"/>
      <c r="ASF11" s="9"/>
      <c r="ASG11" s="9"/>
      <c r="ASH11" s="9"/>
      <c r="ASI11" s="9"/>
      <c r="ASJ11" s="9"/>
      <c r="ASK11" s="9"/>
      <c r="ASL11" s="9"/>
      <c r="ASM11" s="9"/>
      <c r="ASN11" s="9"/>
      <c r="ASO11" s="9"/>
      <c r="ASP11" s="9"/>
      <c r="ASQ11" s="9"/>
      <c r="ASR11" s="9"/>
      <c r="ASS11" s="9"/>
      <c r="AST11" s="9"/>
      <c r="ASU11" s="9"/>
      <c r="ASV11" s="9"/>
      <c r="ASW11" s="9"/>
      <c r="ASX11" s="9"/>
      <c r="ASY11" s="9"/>
      <c r="ASZ11" s="9"/>
      <c r="ATA11" s="9"/>
      <c r="ATB11" s="9"/>
      <c r="ATC11" s="9"/>
      <c r="ATD11" s="9"/>
      <c r="ATE11" s="9"/>
      <c r="ATF11" s="9"/>
      <c r="ATG11" s="9"/>
      <c r="ATH11" s="9"/>
      <c r="ATI11" s="9"/>
      <c r="ATJ11" s="9"/>
      <c r="ATK11" s="9"/>
      <c r="ATL11" s="9"/>
      <c r="ATM11" s="9"/>
      <c r="ATN11" s="9"/>
      <c r="ATO11" s="9"/>
      <c r="ATP11" s="9"/>
      <c r="ATQ11" s="9"/>
      <c r="ATR11" s="9"/>
      <c r="ATS11" s="9"/>
      <c r="ATT11" s="9"/>
      <c r="ATU11" s="9"/>
      <c r="ATV11" s="9"/>
      <c r="ATW11" s="9"/>
      <c r="ATX11" s="9"/>
      <c r="ATY11" s="9"/>
      <c r="ATZ11" s="9"/>
      <c r="AUA11" s="9"/>
      <c r="AUB11" s="9"/>
      <c r="AUC11" s="9"/>
      <c r="AUD11" s="9"/>
      <c r="AUE11" s="9"/>
      <c r="AUF11" s="9"/>
      <c r="AUG11" s="9"/>
      <c r="AUH11" s="9"/>
      <c r="AUI11" s="9"/>
      <c r="AUJ11" s="9"/>
      <c r="AUK11" s="9"/>
      <c r="AUL11" s="9"/>
      <c r="AUM11" s="9"/>
      <c r="AUN11" s="9"/>
      <c r="AUO11" s="9"/>
      <c r="AUP11" s="9"/>
      <c r="AUQ11" s="9"/>
      <c r="AUR11" s="9"/>
      <c r="AUS11" s="9"/>
      <c r="AUT11" s="9"/>
      <c r="AUU11" s="9"/>
      <c r="AUV11" s="9"/>
      <c r="AUW11" s="9"/>
      <c r="AUX11" s="9"/>
      <c r="AUY11" s="9"/>
      <c r="AUZ11" s="9"/>
      <c r="AVA11" s="9"/>
      <c r="AVB11" s="9"/>
      <c r="AVC11" s="9"/>
      <c r="AVD11" s="9"/>
      <c r="AVE11" s="9"/>
      <c r="AVF11" s="9"/>
      <c r="AVG11" s="9"/>
      <c r="AVH11" s="9"/>
      <c r="AVI11" s="9"/>
      <c r="AVJ11" s="9"/>
      <c r="AVK11" s="9"/>
      <c r="AVL11" s="9"/>
      <c r="AVM11" s="9"/>
      <c r="AVN11" s="9"/>
      <c r="AVO11" s="9"/>
      <c r="AVP11" s="9"/>
      <c r="AVQ11" s="9"/>
      <c r="AVR11" s="9"/>
      <c r="AVS11" s="9"/>
      <c r="AVT11" s="9"/>
      <c r="AVU11" s="9"/>
      <c r="AVV11" s="9"/>
      <c r="AVW11" s="9"/>
      <c r="AVX11" s="9"/>
      <c r="AVY11" s="9"/>
      <c r="AVZ11" s="9"/>
      <c r="AWA11" s="9"/>
      <c r="AWB11" s="9"/>
      <c r="AWC11" s="9"/>
      <c r="AWD11" s="9"/>
      <c r="AWE11" s="9"/>
      <c r="AWF11" s="9"/>
      <c r="AWG11" s="9"/>
      <c r="AWH11" s="9"/>
      <c r="AWI11" s="9"/>
      <c r="AWJ11" s="9"/>
      <c r="AWK11" s="9"/>
      <c r="AWL11" s="9"/>
      <c r="AWM11" s="9"/>
      <c r="AWN11" s="9"/>
      <c r="AWO11" s="9"/>
      <c r="AWP11" s="9"/>
      <c r="AWQ11" s="9"/>
      <c r="AWR11" s="9"/>
      <c r="AWS11" s="9"/>
      <c r="AWT11" s="9"/>
      <c r="AWU11" s="9"/>
      <c r="AWV11" s="9"/>
      <c r="AWW11" s="9"/>
      <c r="AWX11" s="9"/>
      <c r="AWY11" s="9"/>
      <c r="AWZ11" s="9"/>
      <c r="AXA11" s="9"/>
      <c r="AXB11" s="9"/>
      <c r="AXC11" s="9"/>
      <c r="AXD11" s="9"/>
      <c r="AXE11" s="9"/>
      <c r="AXF11" s="9"/>
      <c r="AXG11" s="9"/>
      <c r="AXH11" s="9"/>
      <c r="AXI11" s="9"/>
      <c r="AXJ11" s="9"/>
      <c r="AXK11" s="9"/>
      <c r="AXL11" s="9"/>
      <c r="AXM11" s="9"/>
      <c r="AXN11" s="9"/>
      <c r="AXO11" s="9"/>
      <c r="AXP11" s="9"/>
      <c r="AXQ11" s="9"/>
      <c r="AXR11" s="9"/>
      <c r="AXS11" s="9"/>
      <c r="AXT11" s="9"/>
      <c r="AXU11" s="9"/>
      <c r="AXV11" s="9"/>
      <c r="AXW11" s="9"/>
      <c r="AXX11" s="9"/>
      <c r="AXY11" s="9"/>
      <c r="AXZ11" s="9"/>
      <c r="AYA11" s="9"/>
      <c r="AYB11" s="9"/>
      <c r="AYC11" s="9"/>
      <c r="AYD11" s="9"/>
      <c r="AYE11" s="9"/>
      <c r="AYF11" s="9"/>
      <c r="AYG11" s="9"/>
      <c r="AYH11" s="9"/>
      <c r="AYI11" s="9"/>
      <c r="AYJ11" s="9"/>
      <c r="AYK11" s="9"/>
      <c r="AYL11" s="9"/>
      <c r="AYM11" s="9"/>
      <c r="AYN11" s="9"/>
      <c r="AYO11" s="9"/>
      <c r="AYP11" s="9"/>
      <c r="AYQ11" s="9"/>
      <c r="AYR11" s="9"/>
      <c r="AYS11" s="9"/>
      <c r="AYT11" s="9"/>
      <c r="AYU11" s="9"/>
      <c r="AYV11" s="9"/>
      <c r="AYW11" s="9"/>
      <c r="AYX11" s="9"/>
      <c r="AYY11" s="9"/>
      <c r="AYZ11" s="9"/>
      <c r="AZA11" s="9"/>
      <c r="AZB11" s="9"/>
      <c r="AZC11" s="9"/>
      <c r="AZD11" s="9"/>
      <c r="AZE11" s="9"/>
      <c r="AZF11" s="9"/>
      <c r="AZG11" s="9"/>
      <c r="AZH11" s="9"/>
      <c r="AZI11" s="9"/>
      <c r="AZJ11" s="9"/>
      <c r="AZK11" s="9"/>
      <c r="AZL11" s="9"/>
      <c r="AZM11" s="9"/>
      <c r="AZN11" s="9"/>
      <c r="AZO11" s="9"/>
      <c r="AZP11" s="9"/>
      <c r="AZQ11" s="9"/>
      <c r="AZR11" s="9"/>
      <c r="AZS11" s="9"/>
      <c r="AZT11" s="9"/>
      <c r="AZU11" s="9"/>
      <c r="AZV11" s="9"/>
      <c r="AZW11" s="9"/>
      <c r="AZX11" s="9"/>
      <c r="AZY11" s="9"/>
      <c r="AZZ11" s="9"/>
      <c r="BAA11" s="9"/>
      <c r="BAB11" s="9"/>
      <c r="BAC11" s="9"/>
      <c r="BAD11" s="9"/>
      <c r="BAE11" s="9"/>
      <c r="BAF11" s="9"/>
      <c r="BAG11" s="9"/>
      <c r="BAH11" s="9"/>
      <c r="BAI11" s="9"/>
      <c r="BAJ11" s="9"/>
      <c r="BAK11" s="9"/>
      <c r="BAL11" s="9"/>
      <c r="BAM11" s="9"/>
      <c r="BAN11" s="9"/>
      <c r="BAO11" s="9"/>
      <c r="BAP11" s="9"/>
      <c r="BAQ11" s="9"/>
      <c r="BAR11" s="9"/>
      <c r="BAS11" s="9"/>
      <c r="BAT11" s="9"/>
      <c r="BAU11" s="9"/>
      <c r="BAV11" s="9"/>
      <c r="BAW11" s="9"/>
      <c r="BAX11" s="9"/>
      <c r="BAY11" s="9"/>
      <c r="BAZ11" s="9"/>
      <c r="BBA11" s="9"/>
      <c r="BBB11" s="9"/>
      <c r="BBC11" s="9"/>
      <c r="BBD11" s="9"/>
      <c r="BBE11" s="9"/>
      <c r="BBF11" s="9"/>
      <c r="BBG11" s="9"/>
      <c r="BBH11" s="9"/>
      <c r="BBI11" s="9"/>
      <c r="BBJ11" s="9"/>
    </row>
    <row r="12" spans="1:1414" ht="15.6" x14ac:dyDescent="0.3">
      <c r="A12" s="8" t="s">
        <v>1</v>
      </c>
      <c r="B12" s="25">
        <f>SUM(B2:B11)</f>
        <v>505</v>
      </c>
      <c r="C12" s="26"/>
      <c r="D12" s="25">
        <f t="shared" ref="C12:D12" si="4">SUM(D2:D11)</f>
        <v>45</v>
      </c>
      <c r="E12" s="27"/>
      <c r="F12" s="27"/>
      <c r="G12" s="28">
        <f>SUM(G2:G10)</f>
        <v>24.75</v>
      </c>
      <c r="H12" s="28">
        <f>SUM(H2:H10)</f>
        <v>2475</v>
      </c>
      <c r="I12" s="26"/>
      <c r="J12" s="28">
        <f t="shared" ref="I12:J13" si="5">SUM(J2:J10)</f>
        <v>449.95499999999998</v>
      </c>
      <c r="K12" s="13"/>
    </row>
    <row r="13" spans="1:1414" ht="15.6" x14ac:dyDescent="0.3">
      <c r="A13" s="8" t="s">
        <v>0</v>
      </c>
      <c r="B13" s="25">
        <f>AVERAGE(B2:B11)</f>
        <v>50.5</v>
      </c>
      <c r="C13" s="26"/>
      <c r="D13" s="27"/>
      <c r="E13" s="27"/>
      <c r="F13" s="27"/>
      <c r="G13" s="28">
        <f>(G12/D12)</f>
        <v>0.55000000000000004</v>
      </c>
      <c r="H13" s="28">
        <f>(H12/D12)</f>
        <v>55</v>
      </c>
      <c r="I13" s="26"/>
      <c r="J13" s="28">
        <f>SUM(J2:J10)/9</f>
        <v>49.994999999999997</v>
      </c>
      <c r="K13" s="13"/>
      <c r="N13" s="49"/>
    </row>
    <row r="14" spans="1:1414" x14ac:dyDescent="0.3">
      <c r="A14" s="8" t="s">
        <v>4</v>
      </c>
      <c r="B14" s="25">
        <f>_xlfn.STDEV.S(B2:B11)</f>
        <v>52.177581392778258</v>
      </c>
      <c r="C14" s="26"/>
      <c r="D14" s="27"/>
      <c r="E14" s="27"/>
      <c r="F14" s="27"/>
      <c r="G14" s="45" t="s">
        <v>15</v>
      </c>
      <c r="H14" s="46" t="s">
        <v>16</v>
      </c>
      <c r="I14" s="26"/>
      <c r="J14" s="26"/>
      <c r="K14" s="13"/>
    </row>
    <row r="15" spans="1:1414" x14ac:dyDescent="0.3">
      <c r="A15" s="8" t="s">
        <v>3</v>
      </c>
      <c r="B15" s="25">
        <f>B14/B13</f>
        <v>1.0332194335203615</v>
      </c>
      <c r="C15" s="26"/>
      <c r="D15" s="27"/>
      <c r="E15" s="27"/>
      <c r="F15" s="27"/>
      <c r="G15" s="25">
        <f>1-(1/(1+G13))</f>
        <v>0.35483870967741937</v>
      </c>
      <c r="H15" s="25">
        <f>1-(1/(1+H13))</f>
        <v>0.9821428571428571</v>
      </c>
      <c r="I15" s="26"/>
      <c r="J15" s="25">
        <f t="shared" ref="I15:J15" si="6">1-(1/(1+J13))</f>
        <v>0.9803902343366997</v>
      </c>
      <c r="K15" s="13"/>
    </row>
    <row r="16" spans="1:1414" x14ac:dyDescent="0.3">
      <c r="A16" s="8" t="s">
        <v>7</v>
      </c>
      <c r="B16" s="25">
        <f>_xlfn.STDEV.S(C2:C11)</f>
        <v>2.4271378000706005</v>
      </c>
      <c r="C16" s="26"/>
      <c r="D16" s="26"/>
      <c r="E16" s="26"/>
      <c r="F16" s="26"/>
      <c r="G16" s="47" t="s">
        <v>10</v>
      </c>
      <c r="H16" s="48"/>
      <c r="I16" s="26"/>
      <c r="J16" s="26"/>
      <c r="K16" s="8"/>
    </row>
    <row r="17" spans="1:11" ht="18" x14ac:dyDescent="0.35">
      <c r="A17" s="29"/>
      <c r="B17" s="29"/>
      <c r="C17" s="29"/>
      <c r="D17" s="29"/>
      <c r="E17" s="29"/>
      <c r="F17" s="29"/>
      <c r="G17" s="50">
        <f>(G15+H15)/2</f>
        <v>0.66849078341013823</v>
      </c>
      <c r="H17" s="51"/>
      <c r="I17" s="29"/>
      <c r="J17" s="29"/>
      <c r="K17" s="13"/>
    </row>
    <row r="18" spans="1:11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</row>
  </sheetData>
  <mergeCells count="2">
    <mergeCell ref="G16:H16"/>
    <mergeCell ref="G17:H17"/>
  </mergeCells>
  <conditionalFormatting sqref="A50:A54">
    <cfRule type="colorScale" priority="42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A49 A40:A43">
    <cfRule type="colorScale" priority="42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A49 A40:A43">
    <cfRule type="colorScale" priority="426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606">
      <colorScale>
        <cfvo type="min"/>
        <cfvo type="max"/>
        <color rgb="FFFFEF9C"/>
        <color rgb="FF63BE7B"/>
      </colorScale>
    </cfRule>
  </conditionalFormatting>
  <conditionalFormatting sqref="A45:A49 A40:A43">
    <cfRule type="colorScale" priority="42611">
      <colorScale>
        <cfvo type="min"/>
        <cfvo type="max"/>
        <color rgb="FFF8696B"/>
        <color rgb="FFFCFCFF"/>
      </colorScale>
    </cfRule>
  </conditionalFormatting>
  <conditionalFormatting sqref="A45:A1048576 A40:A43">
    <cfRule type="colorScale" priority="42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A1048576 A40:A43">
    <cfRule type="colorScale" priority="426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:B11">
    <cfRule type="colorScale" priority="46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:G32 H28:J31">
    <cfRule type="colorScale" priority="47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:G32 H28:J31">
    <cfRule type="colorScale" priority="4720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9:G32 H28:J31">
    <cfRule type="colorScale" priority="472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211">
      <colorScale>
        <cfvo type="min"/>
        <cfvo type="max"/>
        <color rgb="FFFFEF9C"/>
        <color rgb="FF63BE7B"/>
      </colorScale>
    </cfRule>
  </conditionalFormatting>
  <conditionalFormatting sqref="D29:G32 H28:J31">
    <cfRule type="colorScale" priority="47212">
      <colorScale>
        <cfvo type="min"/>
        <cfvo type="max"/>
        <color rgb="FFF8696B"/>
        <color rgb="FFFCFCFF"/>
      </colorScale>
    </cfRule>
  </conditionalFormatting>
  <conditionalFormatting sqref="G15:H15 J15">
    <cfRule type="colorScale" priority="47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H10 J2:J10">
    <cfRule type="colorScale" priority="47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H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:H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FAE1E-9185-4C68-A285-EC2E0331A376}">
  <dimension ref="A1:BZ691"/>
  <sheetViews>
    <sheetView zoomScale="77" zoomScaleNormal="77" workbookViewId="0">
      <pane ySplit="1" topLeftCell="A92" activePane="bottomLeft" state="frozen"/>
      <selection pane="bottomLeft" activeCell="E107" sqref="E107"/>
    </sheetView>
  </sheetViews>
  <sheetFormatPr defaultColWidth="11.44140625" defaultRowHeight="21" x14ac:dyDescent="0.4"/>
  <cols>
    <col min="1" max="1" width="10.5546875" style="1" bestFit="1" customWidth="1"/>
    <col min="2" max="2" width="23" style="1" customWidth="1"/>
    <col min="3" max="3" width="16.44140625" style="1" customWidth="1"/>
    <col min="4" max="5" width="16.33203125" style="1" customWidth="1"/>
    <col min="6" max="8" width="22.6640625" style="1" customWidth="1"/>
    <col min="9" max="9" width="15.88671875" style="1" customWidth="1"/>
    <col min="10" max="10" width="22.6640625" style="1" customWidth="1"/>
    <col min="11" max="11" width="10.109375" style="1" customWidth="1"/>
    <col min="12" max="16384" width="11.44140625" style="1"/>
  </cols>
  <sheetData>
    <row r="1" spans="1:78" x14ac:dyDescent="0.4">
      <c r="A1" s="21" t="s">
        <v>12</v>
      </c>
      <c r="B1" s="21" t="s">
        <v>2</v>
      </c>
      <c r="C1" s="21" t="s">
        <v>5</v>
      </c>
      <c r="D1" s="21" t="s">
        <v>6</v>
      </c>
      <c r="E1" s="21" t="s">
        <v>8</v>
      </c>
      <c r="F1" s="21" t="s">
        <v>9</v>
      </c>
      <c r="G1" s="21" t="s">
        <v>17</v>
      </c>
      <c r="H1" s="21" t="s">
        <v>18</v>
      </c>
      <c r="I1" s="21"/>
      <c r="J1" s="21" t="s">
        <v>21</v>
      </c>
      <c r="K1" s="14"/>
    </row>
    <row r="2" spans="1:78" x14ac:dyDescent="0.4">
      <c r="A2" s="23">
        <v>1</v>
      </c>
      <c r="B2" s="30">
        <v>1</v>
      </c>
      <c r="C2" s="31">
        <f t="shared" ref="C2:C33" si="0">LN(B2)</f>
        <v>0</v>
      </c>
      <c r="D2" s="32">
        <v>99</v>
      </c>
      <c r="E2" s="32">
        <f t="shared" ref="E2:E33" si="1">SMALL($B$2:$B$101,A2)</f>
        <v>1</v>
      </c>
      <c r="F2" s="33">
        <f t="shared" ref="F2:F33" si="2">LARGE($B$2:$B$101,A2)</f>
        <v>44</v>
      </c>
      <c r="G2" s="33">
        <f>D2-(SUM(F3:$F$101)/F2)</f>
        <v>92.38636363636364</v>
      </c>
      <c r="H2" s="33">
        <f>(SUM(E3:$E$101)/E2)-D2</f>
        <v>235</v>
      </c>
      <c r="I2" s="6"/>
      <c r="J2" s="33">
        <f>ABS(((B2^2)-(B3^2))/(2*(B2*B3)))</f>
        <v>1.3333333333333333</v>
      </c>
      <c r="K2" s="6"/>
    </row>
    <row r="3" spans="1:78" x14ac:dyDescent="0.4">
      <c r="A3" s="23">
        <f>A2+1</f>
        <v>2</v>
      </c>
      <c r="B3" s="30">
        <v>3</v>
      </c>
      <c r="C3" s="31">
        <f t="shared" si="0"/>
        <v>1.0986122886681098</v>
      </c>
      <c r="D3" s="32">
        <f>D2-1</f>
        <v>98</v>
      </c>
      <c r="E3" s="32">
        <f t="shared" si="1"/>
        <v>1</v>
      </c>
      <c r="F3" s="33">
        <f t="shared" si="2"/>
        <v>11</v>
      </c>
      <c r="G3" s="33">
        <f>D3-(SUM(F4:$F$101)/F3)</f>
        <v>72.545454545454547</v>
      </c>
      <c r="H3" s="33">
        <f>(SUM(E4:$E$101)/E3)-D3</f>
        <v>235</v>
      </c>
      <c r="I3" s="6"/>
      <c r="J3" s="33">
        <f t="shared" ref="J3:J66" si="3">ABS(((B3^2)-(B4^2))/(2*(B3*B4)))</f>
        <v>0.41666666666666669</v>
      </c>
      <c r="K3" s="6"/>
    </row>
    <row r="4" spans="1:78" x14ac:dyDescent="0.4">
      <c r="A4" s="23">
        <f t="shared" ref="A4:A67" si="4">A3+1</f>
        <v>3</v>
      </c>
      <c r="B4" s="30">
        <v>2</v>
      </c>
      <c r="C4" s="31">
        <f t="shared" si="0"/>
        <v>0.69314718055994529</v>
      </c>
      <c r="D4" s="32">
        <f t="shared" ref="D4:D67" si="5">D3-1</f>
        <v>97</v>
      </c>
      <c r="E4" s="32">
        <f t="shared" si="1"/>
        <v>1</v>
      </c>
      <c r="F4" s="33">
        <f t="shared" si="2"/>
        <v>11</v>
      </c>
      <c r="G4" s="33">
        <f>D4-(SUM(F5:$F$101)/F4)</f>
        <v>72.545454545454547</v>
      </c>
      <c r="H4" s="33">
        <f>(SUM(E5:$E$101)/E4)-D4</f>
        <v>235</v>
      </c>
      <c r="I4" s="6"/>
      <c r="J4" s="33">
        <f t="shared" si="3"/>
        <v>0.41666666666666669</v>
      </c>
      <c r="K4" s="6"/>
    </row>
    <row r="5" spans="1:78" x14ac:dyDescent="0.4">
      <c r="A5" s="23">
        <f t="shared" si="4"/>
        <v>4</v>
      </c>
      <c r="B5" s="30">
        <v>3</v>
      </c>
      <c r="C5" s="31">
        <f t="shared" si="0"/>
        <v>1.0986122886681098</v>
      </c>
      <c r="D5" s="32">
        <f t="shared" si="5"/>
        <v>96</v>
      </c>
      <c r="E5" s="32">
        <f t="shared" si="1"/>
        <v>1</v>
      </c>
      <c r="F5" s="33">
        <f t="shared" si="2"/>
        <v>11</v>
      </c>
      <c r="G5" s="33">
        <f>D5-(SUM(F6:$F$101)/F5)</f>
        <v>72.545454545454547</v>
      </c>
      <c r="H5" s="33">
        <f>(SUM(E6:$E$101)/E5)-D5</f>
        <v>235</v>
      </c>
      <c r="I5" s="6"/>
      <c r="J5" s="33">
        <f t="shared" si="3"/>
        <v>1.3333333333333333</v>
      </c>
      <c r="K5" s="6"/>
    </row>
    <row r="6" spans="1:78" x14ac:dyDescent="0.4">
      <c r="A6" s="23">
        <f t="shared" si="4"/>
        <v>5</v>
      </c>
      <c r="B6" s="30">
        <v>1</v>
      </c>
      <c r="C6" s="31">
        <f t="shared" si="0"/>
        <v>0</v>
      </c>
      <c r="D6" s="32">
        <f t="shared" si="5"/>
        <v>95</v>
      </c>
      <c r="E6" s="32">
        <f t="shared" si="1"/>
        <v>1</v>
      </c>
      <c r="F6" s="33">
        <f t="shared" si="2"/>
        <v>5</v>
      </c>
      <c r="G6" s="33">
        <f>D6-(SUM(F7:$F$101)/F6)</f>
        <v>44.4</v>
      </c>
      <c r="H6" s="33">
        <f>(SUM(E7:$E$101)/E6)-D6</f>
        <v>235</v>
      </c>
      <c r="I6" s="6"/>
      <c r="J6" s="33">
        <f t="shared" si="3"/>
        <v>1.875</v>
      </c>
      <c r="K6" s="6"/>
    </row>
    <row r="7" spans="1:78" x14ac:dyDescent="0.4">
      <c r="A7" s="23">
        <f t="shared" si="4"/>
        <v>6</v>
      </c>
      <c r="B7" s="30">
        <v>4</v>
      </c>
      <c r="C7" s="31">
        <f t="shared" si="0"/>
        <v>1.3862943611198906</v>
      </c>
      <c r="D7" s="32">
        <f t="shared" si="5"/>
        <v>94</v>
      </c>
      <c r="E7" s="32">
        <f t="shared" si="1"/>
        <v>1</v>
      </c>
      <c r="F7" s="33">
        <f t="shared" si="2"/>
        <v>5</v>
      </c>
      <c r="G7" s="33">
        <f>D7-(SUM(F8:$F$101)/F7)</f>
        <v>44.4</v>
      </c>
      <c r="H7" s="33">
        <f>(SUM(E8:$E$101)/E7)-D7</f>
        <v>235</v>
      </c>
      <c r="I7" s="6"/>
      <c r="J7" s="33">
        <f t="shared" si="3"/>
        <v>0.75</v>
      </c>
      <c r="K7" s="6"/>
    </row>
    <row r="8" spans="1:78" x14ac:dyDescent="0.4">
      <c r="A8" s="23">
        <f t="shared" si="4"/>
        <v>7</v>
      </c>
      <c r="B8" s="30">
        <v>2</v>
      </c>
      <c r="C8" s="31">
        <f t="shared" si="0"/>
        <v>0.69314718055994529</v>
      </c>
      <c r="D8" s="32">
        <f t="shared" si="5"/>
        <v>93</v>
      </c>
      <c r="E8" s="32">
        <f t="shared" si="1"/>
        <v>1</v>
      </c>
      <c r="F8" s="33">
        <f t="shared" si="2"/>
        <v>5</v>
      </c>
      <c r="G8" s="33">
        <f>D8-(SUM(F9:$F$101)/F8)</f>
        <v>44.4</v>
      </c>
      <c r="H8" s="33">
        <f>(SUM(E9:$E$101)/E8)-D8</f>
        <v>235</v>
      </c>
      <c r="I8" s="6"/>
      <c r="J8" s="33">
        <f t="shared" si="3"/>
        <v>0.75</v>
      </c>
      <c r="K8" s="6"/>
    </row>
    <row r="9" spans="1:78" x14ac:dyDescent="0.4">
      <c r="A9" s="23">
        <f t="shared" si="4"/>
        <v>8</v>
      </c>
      <c r="B9" s="30">
        <v>1</v>
      </c>
      <c r="C9" s="31">
        <f t="shared" si="0"/>
        <v>0</v>
      </c>
      <c r="D9" s="32">
        <f t="shared" si="5"/>
        <v>92</v>
      </c>
      <c r="E9" s="32">
        <f t="shared" si="1"/>
        <v>1</v>
      </c>
      <c r="F9" s="33">
        <f t="shared" si="2"/>
        <v>5</v>
      </c>
      <c r="G9" s="33">
        <f>D9-(SUM(F10:$F$101)/F9)</f>
        <v>44.4</v>
      </c>
      <c r="H9" s="33">
        <f>(SUM(E10:$E$101)/E9)-D9</f>
        <v>235</v>
      </c>
      <c r="I9" s="6"/>
      <c r="J9" s="33">
        <f t="shared" si="3"/>
        <v>1.3333333333333333</v>
      </c>
      <c r="K9" s="6"/>
    </row>
    <row r="10" spans="1:78" x14ac:dyDescent="0.4">
      <c r="A10" s="23">
        <f t="shared" si="4"/>
        <v>9</v>
      </c>
      <c r="B10" s="30">
        <v>3</v>
      </c>
      <c r="C10" s="31">
        <f t="shared" si="0"/>
        <v>1.0986122886681098</v>
      </c>
      <c r="D10" s="32">
        <f t="shared" si="5"/>
        <v>91</v>
      </c>
      <c r="E10" s="32">
        <f t="shared" si="1"/>
        <v>1</v>
      </c>
      <c r="F10" s="33">
        <f t="shared" si="2"/>
        <v>5</v>
      </c>
      <c r="G10" s="33">
        <f>D10-(SUM(F11:$F$101)/F10)</f>
        <v>44.4</v>
      </c>
      <c r="H10" s="33">
        <f>(SUM(E11:$E$101)/E10)-D10</f>
        <v>235</v>
      </c>
      <c r="I10" s="6"/>
      <c r="J10" s="33">
        <f t="shared" si="3"/>
        <v>0.29166666666666669</v>
      </c>
      <c r="K10" s="6"/>
    </row>
    <row r="11" spans="1:78" x14ac:dyDescent="0.4">
      <c r="A11" s="23">
        <f t="shared" si="4"/>
        <v>10</v>
      </c>
      <c r="B11" s="30">
        <v>4</v>
      </c>
      <c r="C11" s="31">
        <f t="shared" si="0"/>
        <v>1.3862943611198906</v>
      </c>
      <c r="D11" s="32">
        <f t="shared" si="5"/>
        <v>90</v>
      </c>
      <c r="E11" s="32">
        <f t="shared" si="1"/>
        <v>1</v>
      </c>
      <c r="F11" s="33">
        <f t="shared" si="2"/>
        <v>5</v>
      </c>
      <c r="G11" s="33">
        <f>D11-(SUM(F12:$F$101)/F11)</f>
        <v>44.4</v>
      </c>
      <c r="H11" s="33">
        <f>(SUM(E12:$E$101)/E11)-D11</f>
        <v>235</v>
      </c>
      <c r="I11" s="6"/>
      <c r="J11" s="33">
        <f t="shared" si="3"/>
        <v>1.1931818181818181</v>
      </c>
      <c r="K11" s="6"/>
    </row>
    <row r="12" spans="1:78" x14ac:dyDescent="0.4">
      <c r="A12" s="23">
        <f t="shared" si="4"/>
        <v>11</v>
      </c>
      <c r="B12" s="30">
        <v>11</v>
      </c>
      <c r="C12" s="31">
        <f t="shared" si="0"/>
        <v>2.3978952727983707</v>
      </c>
      <c r="D12" s="32">
        <f t="shared" si="5"/>
        <v>89</v>
      </c>
      <c r="E12" s="32">
        <f t="shared" si="1"/>
        <v>1</v>
      </c>
      <c r="F12" s="33">
        <f t="shared" si="2"/>
        <v>5</v>
      </c>
      <c r="G12" s="33">
        <f>D12-(SUM(F13:$F$101)/F12)</f>
        <v>44.4</v>
      </c>
      <c r="H12" s="33">
        <f>(SUM(E13:$E$101)/E12)-D12</f>
        <v>235</v>
      </c>
      <c r="I12" s="6"/>
      <c r="J12" s="33">
        <f t="shared" si="3"/>
        <v>1.696969696969697</v>
      </c>
      <c r="K12" s="6"/>
    </row>
    <row r="13" spans="1:78" x14ac:dyDescent="0.4">
      <c r="A13" s="23">
        <f t="shared" si="4"/>
        <v>12</v>
      </c>
      <c r="B13" s="30">
        <v>3</v>
      </c>
      <c r="C13" s="31">
        <f t="shared" si="0"/>
        <v>1.0986122886681098</v>
      </c>
      <c r="D13" s="32">
        <f t="shared" si="5"/>
        <v>88</v>
      </c>
      <c r="E13" s="32">
        <f t="shared" si="1"/>
        <v>1</v>
      </c>
      <c r="F13" s="33">
        <f t="shared" si="2"/>
        <v>4</v>
      </c>
      <c r="G13" s="33">
        <f>D13-(SUM(F14:$F$101)/F13)</f>
        <v>33.25</v>
      </c>
      <c r="H13" s="33">
        <f>(SUM(E14:$E$101)/E13)-D13</f>
        <v>235</v>
      </c>
      <c r="I13" s="6"/>
      <c r="J13" s="33">
        <f t="shared" si="3"/>
        <v>0.41666666666666669</v>
      </c>
      <c r="K13" s="6"/>
    </row>
    <row r="14" spans="1:78" x14ac:dyDescent="0.4">
      <c r="A14" s="23">
        <f t="shared" si="4"/>
        <v>13</v>
      </c>
      <c r="B14" s="30">
        <v>2</v>
      </c>
      <c r="C14" s="31">
        <f t="shared" si="0"/>
        <v>0.69314718055994529</v>
      </c>
      <c r="D14" s="32">
        <f t="shared" si="5"/>
        <v>87</v>
      </c>
      <c r="E14" s="32">
        <f t="shared" si="1"/>
        <v>1</v>
      </c>
      <c r="F14" s="33">
        <f t="shared" si="2"/>
        <v>4</v>
      </c>
      <c r="G14" s="33">
        <f>D14-(SUM(F15:$F$101)/F14)</f>
        <v>33.25</v>
      </c>
      <c r="H14" s="33">
        <f>(SUM(E15:$E$101)/E14)-D14</f>
        <v>235</v>
      </c>
      <c r="I14" s="6"/>
      <c r="J14" s="33">
        <f t="shared" si="3"/>
        <v>0.75</v>
      </c>
      <c r="K14" s="6"/>
    </row>
    <row r="15" spans="1:78" x14ac:dyDescent="0.4">
      <c r="A15" s="23">
        <f t="shared" si="4"/>
        <v>14</v>
      </c>
      <c r="B15" s="30">
        <v>1</v>
      </c>
      <c r="C15" s="31">
        <f t="shared" si="0"/>
        <v>0</v>
      </c>
      <c r="D15" s="32">
        <f t="shared" si="5"/>
        <v>86</v>
      </c>
      <c r="E15" s="32">
        <f t="shared" si="1"/>
        <v>1</v>
      </c>
      <c r="F15" s="33">
        <f t="shared" si="2"/>
        <v>4</v>
      </c>
      <c r="G15" s="33">
        <f>D15-(SUM(F16:$F$101)/F15)</f>
        <v>33.25</v>
      </c>
      <c r="H15" s="33">
        <f>(SUM(E16:$E$101)/E15)-D15</f>
        <v>235</v>
      </c>
      <c r="I15" s="6"/>
      <c r="J15" s="33">
        <f t="shared" si="3"/>
        <v>1.3333333333333333</v>
      </c>
      <c r="K15" s="6"/>
    </row>
    <row r="16" spans="1:78" s="2" customFormat="1" x14ac:dyDescent="0.4">
      <c r="A16" s="23">
        <f t="shared" si="4"/>
        <v>15</v>
      </c>
      <c r="B16" s="30">
        <v>3</v>
      </c>
      <c r="C16" s="31">
        <f t="shared" si="0"/>
        <v>1.0986122886681098</v>
      </c>
      <c r="D16" s="32">
        <f t="shared" si="5"/>
        <v>85</v>
      </c>
      <c r="E16" s="32">
        <f t="shared" si="1"/>
        <v>1</v>
      </c>
      <c r="F16" s="33">
        <f t="shared" si="2"/>
        <v>4</v>
      </c>
      <c r="G16" s="33">
        <f>D16-(SUM(F17:$F$101)/F16)</f>
        <v>33.25</v>
      </c>
      <c r="H16" s="33">
        <f>(SUM(E17:$E$101)/E16)-D16</f>
        <v>235</v>
      </c>
      <c r="I16" s="6"/>
      <c r="J16" s="33">
        <f t="shared" si="3"/>
        <v>0.29166666666666669</v>
      </c>
      <c r="K16" s="6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</row>
    <row r="17" spans="1:12" x14ac:dyDescent="0.4">
      <c r="A17" s="23">
        <f t="shared" si="4"/>
        <v>16</v>
      </c>
      <c r="B17" s="30">
        <v>4</v>
      </c>
      <c r="C17" s="31">
        <f t="shared" si="0"/>
        <v>1.3862943611198906</v>
      </c>
      <c r="D17" s="32">
        <f t="shared" si="5"/>
        <v>84</v>
      </c>
      <c r="E17" s="32">
        <f t="shared" si="1"/>
        <v>1</v>
      </c>
      <c r="F17" s="33">
        <f t="shared" si="2"/>
        <v>4</v>
      </c>
      <c r="G17" s="33">
        <f>D17-(SUM(F18:$F$101)/F17)</f>
        <v>33.25</v>
      </c>
      <c r="H17" s="33">
        <f>(SUM(E18:$E$101)/E17)-D17</f>
        <v>235</v>
      </c>
      <c r="I17" s="6"/>
      <c r="J17" s="33">
        <f t="shared" si="3"/>
        <v>0.75</v>
      </c>
      <c r="K17" s="6"/>
    </row>
    <row r="18" spans="1:12" x14ac:dyDescent="0.4">
      <c r="A18" s="23">
        <f t="shared" si="4"/>
        <v>17</v>
      </c>
      <c r="B18" s="30">
        <v>2</v>
      </c>
      <c r="C18" s="31">
        <f t="shared" si="0"/>
        <v>0.69314718055994529</v>
      </c>
      <c r="D18" s="32">
        <f t="shared" si="5"/>
        <v>83</v>
      </c>
      <c r="E18" s="32">
        <f t="shared" si="1"/>
        <v>1</v>
      </c>
      <c r="F18" s="33">
        <f t="shared" si="2"/>
        <v>4</v>
      </c>
      <c r="G18" s="33">
        <f>D18-(SUM(F19:$F$101)/F18)</f>
        <v>33.25</v>
      </c>
      <c r="H18" s="33">
        <f>(SUM(E19:$E$101)/E18)-D18</f>
        <v>235</v>
      </c>
      <c r="I18" s="6"/>
      <c r="J18" s="33">
        <f t="shared" si="3"/>
        <v>0.75</v>
      </c>
      <c r="K18" s="6"/>
    </row>
    <row r="19" spans="1:12" x14ac:dyDescent="0.4">
      <c r="A19" s="23">
        <f t="shared" si="4"/>
        <v>18</v>
      </c>
      <c r="B19" s="30">
        <v>1</v>
      </c>
      <c r="C19" s="31">
        <f t="shared" si="0"/>
        <v>0</v>
      </c>
      <c r="D19" s="32">
        <f t="shared" si="5"/>
        <v>82</v>
      </c>
      <c r="E19" s="32">
        <f t="shared" si="1"/>
        <v>1</v>
      </c>
      <c r="F19" s="33">
        <f t="shared" si="2"/>
        <v>4</v>
      </c>
      <c r="G19" s="33">
        <f>D19-(SUM(F20:$F$101)/F19)</f>
        <v>33.25</v>
      </c>
      <c r="H19" s="33">
        <f>(SUM(E20:$E$101)/E19)-D19</f>
        <v>235</v>
      </c>
      <c r="I19" s="6"/>
      <c r="J19" s="33">
        <f t="shared" si="3"/>
        <v>1.875</v>
      </c>
      <c r="K19" s="6"/>
    </row>
    <row r="20" spans="1:12" x14ac:dyDescent="0.4">
      <c r="A20" s="23">
        <f t="shared" si="4"/>
        <v>19</v>
      </c>
      <c r="B20" s="30">
        <v>4</v>
      </c>
      <c r="C20" s="31">
        <f t="shared" si="0"/>
        <v>1.3862943611198906</v>
      </c>
      <c r="D20" s="32">
        <f t="shared" si="5"/>
        <v>81</v>
      </c>
      <c r="E20" s="32">
        <f t="shared" si="1"/>
        <v>1</v>
      </c>
      <c r="F20" s="33">
        <f t="shared" si="2"/>
        <v>4</v>
      </c>
      <c r="G20" s="33">
        <f>D20-(SUM(F21:$F$101)/F20)</f>
        <v>33.25</v>
      </c>
      <c r="H20" s="33">
        <f>(SUM(E21:$E$101)/E20)-D20</f>
        <v>235</v>
      </c>
      <c r="I20" s="6"/>
      <c r="J20" s="33">
        <f t="shared" si="3"/>
        <v>0.75</v>
      </c>
      <c r="K20" s="6"/>
    </row>
    <row r="21" spans="1:12" x14ac:dyDescent="0.4">
      <c r="A21" s="23">
        <f t="shared" si="4"/>
        <v>20</v>
      </c>
      <c r="B21" s="30">
        <v>2</v>
      </c>
      <c r="C21" s="31">
        <f t="shared" si="0"/>
        <v>0.69314718055994529</v>
      </c>
      <c r="D21" s="32">
        <f t="shared" si="5"/>
        <v>80</v>
      </c>
      <c r="E21" s="32">
        <f t="shared" si="1"/>
        <v>1</v>
      </c>
      <c r="F21" s="33">
        <f t="shared" si="2"/>
        <v>4</v>
      </c>
      <c r="G21" s="33">
        <f>D21-(SUM(F22:$F$101)/F21)</f>
        <v>33.25</v>
      </c>
      <c r="H21" s="33">
        <f>(SUM(E22:$E$101)/E21)-D21</f>
        <v>235</v>
      </c>
      <c r="I21" s="6"/>
      <c r="J21" s="33">
        <f t="shared" si="3"/>
        <v>0.75</v>
      </c>
      <c r="K21" s="6"/>
    </row>
    <row r="22" spans="1:12" x14ac:dyDescent="0.4">
      <c r="A22" s="23">
        <f t="shared" si="4"/>
        <v>21</v>
      </c>
      <c r="B22" s="30">
        <v>1</v>
      </c>
      <c r="C22" s="31">
        <f t="shared" si="0"/>
        <v>0</v>
      </c>
      <c r="D22" s="32">
        <f t="shared" si="5"/>
        <v>79</v>
      </c>
      <c r="E22" s="32">
        <f t="shared" si="1"/>
        <v>2</v>
      </c>
      <c r="F22" s="33">
        <f t="shared" si="2"/>
        <v>4</v>
      </c>
      <c r="G22" s="33">
        <f>D22-(SUM(F23:$F$101)/F22)</f>
        <v>33.25</v>
      </c>
      <c r="H22" s="33">
        <f>(SUM(E23:$E$101)/E22)-D22</f>
        <v>77.5</v>
      </c>
      <c r="I22" s="6"/>
      <c r="J22" s="33">
        <f t="shared" si="3"/>
        <v>1.875</v>
      </c>
      <c r="K22" s="6"/>
    </row>
    <row r="23" spans="1:12" s="3" customFormat="1" x14ac:dyDescent="0.4">
      <c r="A23" s="23">
        <f t="shared" si="4"/>
        <v>22</v>
      </c>
      <c r="B23" s="30">
        <v>4</v>
      </c>
      <c r="C23" s="31">
        <f t="shared" si="0"/>
        <v>1.3862943611198906</v>
      </c>
      <c r="D23" s="32">
        <f t="shared" si="5"/>
        <v>78</v>
      </c>
      <c r="E23" s="32">
        <f t="shared" si="1"/>
        <v>2</v>
      </c>
      <c r="F23" s="33">
        <f t="shared" si="2"/>
        <v>4</v>
      </c>
      <c r="G23" s="33">
        <f>D23-(SUM(F24:$F$101)/F23)</f>
        <v>33.25</v>
      </c>
      <c r="H23" s="33">
        <f>(SUM(E24:$E$101)/E23)-D23</f>
        <v>77.5</v>
      </c>
      <c r="I23" s="6"/>
      <c r="J23" s="33">
        <f t="shared" si="3"/>
        <v>0.22500000000000001</v>
      </c>
      <c r="K23" s="6"/>
      <c r="L23" s="1"/>
    </row>
    <row r="24" spans="1:12" x14ac:dyDescent="0.4">
      <c r="A24" s="23">
        <f t="shared" si="4"/>
        <v>23</v>
      </c>
      <c r="B24" s="30">
        <v>5</v>
      </c>
      <c r="C24" s="31">
        <f t="shared" si="0"/>
        <v>1.6094379124341003</v>
      </c>
      <c r="D24" s="32">
        <f t="shared" si="5"/>
        <v>77</v>
      </c>
      <c r="E24" s="32">
        <f t="shared" si="1"/>
        <v>2</v>
      </c>
      <c r="F24" s="33">
        <f t="shared" si="2"/>
        <v>4</v>
      </c>
      <c r="G24" s="33">
        <f>D24-(SUM(F25:$F$101)/F24)</f>
        <v>33.25</v>
      </c>
      <c r="H24" s="33">
        <f>(SUM(E25:$E$101)/E24)-D24</f>
        <v>77.5</v>
      </c>
      <c r="I24" s="6"/>
      <c r="J24" s="33">
        <f t="shared" si="3"/>
        <v>2.4</v>
      </c>
      <c r="K24" s="6"/>
    </row>
    <row r="25" spans="1:12" s="4" customFormat="1" x14ac:dyDescent="0.4">
      <c r="A25" s="23">
        <f t="shared" si="4"/>
        <v>24</v>
      </c>
      <c r="B25" s="30">
        <v>1</v>
      </c>
      <c r="C25" s="31">
        <f t="shared" si="0"/>
        <v>0</v>
      </c>
      <c r="D25" s="32">
        <f t="shared" si="5"/>
        <v>76</v>
      </c>
      <c r="E25" s="32">
        <f t="shared" si="1"/>
        <v>2</v>
      </c>
      <c r="F25" s="33">
        <f t="shared" si="2"/>
        <v>4</v>
      </c>
      <c r="G25" s="33">
        <f>D25-(SUM(F26:$F$101)/F25)</f>
        <v>33.25</v>
      </c>
      <c r="H25" s="33">
        <f>(SUM(E26:$E$101)/E25)-D25</f>
        <v>77.5</v>
      </c>
      <c r="I25" s="6"/>
      <c r="J25" s="33">
        <f t="shared" si="3"/>
        <v>1.875</v>
      </c>
      <c r="K25" s="6"/>
      <c r="L25" s="1"/>
    </row>
    <row r="26" spans="1:12" s="5" customFormat="1" x14ac:dyDescent="0.4">
      <c r="A26" s="23">
        <f t="shared" si="4"/>
        <v>25</v>
      </c>
      <c r="B26" s="30">
        <v>4</v>
      </c>
      <c r="C26" s="31">
        <f t="shared" si="0"/>
        <v>1.3862943611198906</v>
      </c>
      <c r="D26" s="32">
        <f t="shared" si="5"/>
        <v>75</v>
      </c>
      <c r="E26" s="32">
        <f t="shared" si="1"/>
        <v>2</v>
      </c>
      <c r="F26" s="33">
        <f t="shared" si="2"/>
        <v>4</v>
      </c>
      <c r="G26" s="33">
        <f>D26-(SUM(F27:$F$101)/F26)</f>
        <v>33.25</v>
      </c>
      <c r="H26" s="33">
        <f>(SUM(E27:$E$101)/E26)-D26</f>
        <v>77.5</v>
      </c>
      <c r="I26" s="6"/>
      <c r="J26" s="33">
        <f t="shared" si="3"/>
        <v>0.75</v>
      </c>
      <c r="K26" s="6"/>
      <c r="L26" s="1"/>
    </row>
    <row r="27" spans="1:12" x14ac:dyDescent="0.4">
      <c r="A27" s="23">
        <f t="shared" si="4"/>
        <v>26</v>
      </c>
      <c r="B27" s="30">
        <v>2</v>
      </c>
      <c r="C27" s="31">
        <f t="shared" si="0"/>
        <v>0.69314718055994529</v>
      </c>
      <c r="D27" s="32">
        <f t="shared" si="5"/>
        <v>74</v>
      </c>
      <c r="E27" s="32">
        <f t="shared" si="1"/>
        <v>2</v>
      </c>
      <c r="F27" s="33">
        <f t="shared" si="2"/>
        <v>4</v>
      </c>
      <c r="G27" s="33">
        <f>D27-(SUM(F28:$F$101)/F27)</f>
        <v>33.25</v>
      </c>
      <c r="H27" s="33">
        <f>(SUM(E28:$E$101)/E27)-D27</f>
        <v>77.5</v>
      </c>
      <c r="I27" s="6"/>
      <c r="J27" s="33">
        <f t="shared" si="3"/>
        <v>0</v>
      </c>
      <c r="K27" s="6"/>
      <c r="L27" s="3"/>
    </row>
    <row r="28" spans="1:12" x14ac:dyDescent="0.4">
      <c r="A28" s="23">
        <f t="shared" si="4"/>
        <v>27</v>
      </c>
      <c r="B28" s="30">
        <v>2</v>
      </c>
      <c r="C28" s="31">
        <f t="shared" si="0"/>
        <v>0.69314718055994529</v>
      </c>
      <c r="D28" s="32">
        <f t="shared" si="5"/>
        <v>73</v>
      </c>
      <c r="E28" s="32">
        <f t="shared" si="1"/>
        <v>2</v>
      </c>
      <c r="F28" s="33">
        <f t="shared" si="2"/>
        <v>4</v>
      </c>
      <c r="G28" s="33">
        <f>D28-(SUM(F29:$F$101)/F28)</f>
        <v>33.25</v>
      </c>
      <c r="H28" s="33">
        <f>(SUM(E29:$E$101)/E28)-D28</f>
        <v>77.5</v>
      </c>
      <c r="I28" s="6"/>
      <c r="J28" s="33">
        <f t="shared" si="3"/>
        <v>0</v>
      </c>
      <c r="K28" s="6"/>
    </row>
    <row r="29" spans="1:12" x14ac:dyDescent="0.4">
      <c r="A29" s="23">
        <f t="shared" si="4"/>
        <v>28</v>
      </c>
      <c r="B29" s="30">
        <v>2</v>
      </c>
      <c r="C29" s="31">
        <f t="shared" si="0"/>
        <v>0.69314718055994529</v>
      </c>
      <c r="D29" s="32">
        <f t="shared" si="5"/>
        <v>72</v>
      </c>
      <c r="E29" s="32">
        <f t="shared" si="1"/>
        <v>2</v>
      </c>
      <c r="F29" s="33">
        <f t="shared" si="2"/>
        <v>4</v>
      </c>
      <c r="G29" s="33">
        <f>D29-(SUM(F30:$F$101)/F29)</f>
        <v>33.25</v>
      </c>
      <c r="H29" s="33">
        <f>(SUM(E30:$E$101)/E29)-D29</f>
        <v>77.5</v>
      </c>
      <c r="I29" s="6"/>
      <c r="J29" s="33">
        <f t="shared" si="3"/>
        <v>0.41666666666666669</v>
      </c>
      <c r="K29" s="6"/>
      <c r="L29" s="4"/>
    </row>
    <row r="30" spans="1:12" x14ac:dyDescent="0.4">
      <c r="A30" s="23">
        <f t="shared" si="4"/>
        <v>29</v>
      </c>
      <c r="B30" s="30">
        <v>3</v>
      </c>
      <c r="C30" s="31">
        <f t="shared" si="0"/>
        <v>1.0986122886681098</v>
      </c>
      <c r="D30" s="32">
        <f t="shared" si="5"/>
        <v>71</v>
      </c>
      <c r="E30" s="32">
        <f t="shared" si="1"/>
        <v>2</v>
      </c>
      <c r="F30" s="33">
        <f t="shared" si="2"/>
        <v>4</v>
      </c>
      <c r="G30" s="33">
        <f>D30-(SUM(F31:$F$101)/F30)</f>
        <v>33.25</v>
      </c>
      <c r="H30" s="33">
        <f>(SUM(E31:$E$101)/E30)-D30</f>
        <v>77.5</v>
      </c>
      <c r="I30" s="6"/>
      <c r="J30" s="33">
        <f t="shared" si="3"/>
        <v>0.29166666666666669</v>
      </c>
      <c r="K30" s="6"/>
      <c r="L30" s="5"/>
    </row>
    <row r="31" spans="1:12" x14ac:dyDescent="0.4">
      <c r="A31" s="23">
        <f t="shared" si="4"/>
        <v>30</v>
      </c>
      <c r="B31" s="30">
        <v>4</v>
      </c>
      <c r="C31" s="31">
        <f t="shared" si="0"/>
        <v>1.3862943611198906</v>
      </c>
      <c r="D31" s="32">
        <f t="shared" si="5"/>
        <v>70</v>
      </c>
      <c r="E31" s="32">
        <f t="shared" si="1"/>
        <v>2</v>
      </c>
      <c r="F31" s="33">
        <f t="shared" si="2"/>
        <v>4</v>
      </c>
      <c r="G31" s="33">
        <f>D31-(SUM(F32:$F$101)/F31)</f>
        <v>33.25</v>
      </c>
      <c r="H31" s="33">
        <f>(SUM(E32:$E$101)/E31)-D31</f>
        <v>77.5</v>
      </c>
      <c r="I31" s="6"/>
      <c r="J31" s="33">
        <f t="shared" si="3"/>
        <v>0.29166666666666669</v>
      </c>
      <c r="K31" s="6"/>
    </row>
    <row r="32" spans="1:12" x14ac:dyDescent="0.4">
      <c r="A32" s="23">
        <f t="shared" si="4"/>
        <v>31</v>
      </c>
      <c r="B32" s="30">
        <v>3</v>
      </c>
      <c r="C32" s="31">
        <f t="shared" si="0"/>
        <v>1.0986122886681098</v>
      </c>
      <c r="D32" s="32">
        <f t="shared" si="5"/>
        <v>69</v>
      </c>
      <c r="E32" s="32">
        <f t="shared" si="1"/>
        <v>2</v>
      </c>
      <c r="F32" s="33">
        <f t="shared" si="2"/>
        <v>4</v>
      </c>
      <c r="G32" s="33">
        <f>D32-(SUM(F33:$F$101)/F32)</f>
        <v>33.25</v>
      </c>
      <c r="H32" s="33">
        <f>(SUM(E33:$E$101)/E32)-D32</f>
        <v>77.5</v>
      </c>
      <c r="I32" s="6"/>
      <c r="J32" s="33">
        <f t="shared" si="3"/>
        <v>0.53333333333333333</v>
      </c>
      <c r="K32" s="6"/>
    </row>
    <row r="33" spans="1:11" x14ac:dyDescent="0.4">
      <c r="A33" s="23">
        <f t="shared" si="4"/>
        <v>32</v>
      </c>
      <c r="B33" s="30">
        <v>5</v>
      </c>
      <c r="C33" s="31">
        <f t="shared" si="0"/>
        <v>1.6094379124341003</v>
      </c>
      <c r="D33" s="32">
        <f t="shared" si="5"/>
        <v>68</v>
      </c>
      <c r="E33" s="32">
        <f t="shared" si="1"/>
        <v>2</v>
      </c>
      <c r="F33" s="33">
        <f t="shared" si="2"/>
        <v>4</v>
      </c>
      <c r="G33" s="33">
        <f>D33-(SUM(F34:$F$101)/F33)</f>
        <v>33.25</v>
      </c>
      <c r="H33" s="33">
        <f>(SUM(E34:$E$101)/E33)-D33</f>
        <v>77.5</v>
      </c>
      <c r="I33" s="6"/>
      <c r="J33" s="33">
        <f t="shared" si="3"/>
        <v>0</v>
      </c>
      <c r="K33" s="6"/>
    </row>
    <row r="34" spans="1:11" x14ac:dyDescent="0.4">
      <c r="A34" s="23">
        <f t="shared" si="4"/>
        <v>33</v>
      </c>
      <c r="B34" s="30">
        <v>5</v>
      </c>
      <c r="C34" s="31">
        <f t="shared" ref="C34:C65" si="6">LN(B34)</f>
        <v>1.6094379124341003</v>
      </c>
      <c r="D34" s="32">
        <f t="shared" si="5"/>
        <v>67</v>
      </c>
      <c r="E34" s="32">
        <f t="shared" ref="E34:E65" si="7">SMALL($B$2:$B$101,A34)</f>
        <v>2</v>
      </c>
      <c r="F34" s="33">
        <f t="shared" ref="F34:F65" si="8">LARGE($B$2:$B$101,A34)</f>
        <v>3</v>
      </c>
      <c r="G34" s="33">
        <f>D34-(SUM(F35:$F$101)/F34)</f>
        <v>21.666666666666664</v>
      </c>
      <c r="H34" s="33">
        <f>(SUM(E35:$E$101)/E34)-D34</f>
        <v>77.5</v>
      </c>
      <c r="I34" s="6"/>
      <c r="J34" s="33">
        <f t="shared" si="3"/>
        <v>0.53333333333333333</v>
      </c>
      <c r="K34" s="6"/>
    </row>
    <row r="35" spans="1:11" x14ac:dyDescent="0.4">
      <c r="A35" s="23">
        <f t="shared" si="4"/>
        <v>34</v>
      </c>
      <c r="B35" s="30">
        <v>3</v>
      </c>
      <c r="C35" s="31">
        <f t="shared" si="6"/>
        <v>1.0986122886681098</v>
      </c>
      <c r="D35" s="32">
        <f t="shared" si="5"/>
        <v>66</v>
      </c>
      <c r="E35" s="32">
        <f t="shared" si="7"/>
        <v>2</v>
      </c>
      <c r="F35" s="33">
        <f t="shared" si="8"/>
        <v>3</v>
      </c>
      <c r="G35" s="33">
        <f>D35-(SUM(F36:$F$101)/F35)</f>
        <v>21.666666666666664</v>
      </c>
      <c r="H35" s="33">
        <f>(SUM(E36:$E$101)/E35)-D35</f>
        <v>77.5</v>
      </c>
      <c r="I35" s="6"/>
      <c r="J35" s="33">
        <f t="shared" si="3"/>
        <v>1.3333333333333333</v>
      </c>
      <c r="K35" s="6"/>
    </row>
    <row r="36" spans="1:11" x14ac:dyDescent="0.4">
      <c r="A36" s="23">
        <f t="shared" si="4"/>
        <v>35</v>
      </c>
      <c r="B36" s="30">
        <f>B2</f>
        <v>1</v>
      </c>
      <c r="C36" s="31">
        <f t="shared" si="6"/>
        <v>0</v>
      </c>
      <c r="D36" s="32">
        <f t="shared" si="5"/>
        <v>65</v>
      </c>
      <c r="E36" s="32">
        <f t="shared" si="7"/>
        <v>2</v>
      </c>
      <c r="F36" s="33">
        <f t="shared" si="8"/>
        <v>3</v>
      </c>
      <c r="G36" s="33">
        <f>D36-(SUM(F37:$F$101)/F36)</f>
        <v>21.666666666666664</v>
      </c>
      <c r="H36" s="33">
        <f>(SUM(E37:$E$101)/E36)-D36</f>
        <v>77.5</v>
      </c>
      <c r="I36" s="6"/>
      <c r="J36" s="33">
        <f t="shared" si="3"/>
        <v>1.3333333333333333</v>
      </c>
      <c r="K36" s="6"/>
    </row>
    <row r="37" spans="1:11" x14ac:dyDescent="0.4">
      <c r="A37" s="23">
        <f t="shared" si="4"/>
        <v>36</v>
      </c>
      <c r="B37" s="30">
        <f t="shared" ref="B37:B100" si="9">B3</f>
        <v>3</v>
      </c>
      <c r="C37" s="31">
        <f t="shared" si="6"/>
        <v>1.0986122886681098</v>
      </c>
      <c r="D37" s="32">
        <f t="shared" si="5"/>
        <v>64</v>
      </c>
      <c r="E37" s="32">
        <f t="shared" si="7"/>
        <v>2</v>
      </c>
      <c r="F37" s="33">
        <f t="shared" si="8"/>
        <v>3</v>
      </c>
      <c r="G37" s="33">
        <f>D37-(SUM(F38:$F$101)/F37)</f>
        <v>21.666666666666664</v>
      </c>
      <c r="H37" s="33">
        <f>(SUM(E38:$E$101)/E37)-D37</f>
        <v>77.5</v>
      </c>
      <c r="I37" s="6"/>
      <c r="J37" s="33">
        <f t="shared" si="3"/>
        <v>0.41666666666666669</v>
      </c>
      <c r="K37" s="6"/>
    </row>
    <row r="38" spans="1:11" x14ac:dyDescent="0.4">
      <c r="A38" s="23">
        <f t="shared" si="4"/>
        <v>37</v>
      </c>
      <c r="B38" s="30">
        <f t="shared" si="9"/>
        <v>2</v>
      </c>
      <c r="C38" s="31">
        <f t="shared" si="6"/>
        <v>0.69314718055994529</v>
      </c>
      <c r="D38" s="32">
        <f t="shared" si="5"/>
        <v>63</v>
      </c>
      <c r="E38" s="32">
        <f t="shared" si="7"/>
        <v>2</v>
      </c>
      <c r="F38" s="33">
        <f t="shared" si="8"/>
        <v>3</v>
      </c>
      <c r="G38" s="33">
        <f>D38-(SUM(F39:$F$101)/F38)</f>
        <v>21.666666666666664</v>
      </c>
      <c r="H38" s="33">
        <f>(SUM(E39:$E$101)/E38)-D38</f>
        <v>77.5</v>
      </c>
      <c r="I38" s="6"/>
      <c r="J38" s="33">
        <f t="shared" si="3"/>
        <v>0.41666666666666669</v>
      </c>
      <c r="K38" s="6"/>
    </row>
    <row r="39" spans="1:11" x14ac:dyDescent="0.4">
      <c r="A39" s="23">
        <f t="shared" si="4"/>
        <v>38</v>
      </c>
      <c r="B39" s="30">
        <f t="shared" si="9"/>
        <v>3</v>
      </c>
      <c r="C39" s="31">
        <f t="shared" si="6"/>
        <v>1.0986122886681098</v>
      </c>
      <c r="D39" s="32">
        <f t="shared" si="5"/>
        <v>62</v>
      </c>
      <c r="E39" s="32">
        <f t="shared" si="7"/>
        <v>2</v>
      </c>
      <c r="F39" s="33">
        <f t="shared" si="8"/>
        <v>3</v>
      </c>
      <c r="G39" s="33">
        <f>D39-(SUM(F40:$F$101)/F39)</f>
        <v>21.666666666666664</v>
      </c>
      <c r="H39" s="33">
        <f>(SUM(E40:$E$101)/E39)-D39</f>
        <v>77.5</v>
      </c>
      <c r="I39" s="6"/>
      <c r="J39" s="33">
        <f t="shared" si="3"/>
        <v>1.3333333333333333</v>
      </c>
      <c r="K39" s="6"/>
    </row>
    <row r="40" spans="1:11" x14ac:dyDescent="0.4">
      <c r="A40" s="23">
        <f t="shared" si="4"/>
        <v>39</v>
      </c>
      <c r="B40" s="30">
        <f t="shared" si="9"/>
        <v>1</v>
      </c>
      <c r="C40" s="31">
        <f t="shared" si="6"/>
        <v>0</v>
      </c>
      <c r="D40" s="32">
        <f t="shared" si="5"/>
        <v>61</v>
      </c>
      <c r="E40" s="32">
        <f t="shared" si="7"/>
        <v>2</v>
      </c>
      <c r="F40" s="33">
        <f t="shared" si="8"/>
        <v>3</v>
      </c>
      <c r="G40" s="33">
        <f>D40-(SUM(F41:$F$101)/F40)</f>
        <v>21.666666666666664</v>
      </c>
      <c r="H40" s="33">
        <f>(SUM(E41:$E$101)/E40)-D40</f>
        <v>77.5</v>
      </c>
      <c r="I40" s="6"/>
      <c r="J40" s="33">
        <f t="shared" si="3"/>
        <v>1.875</v>
      </c>
      <c r="K40" s="6"/>
    </row>
    <row r="41" spans="1:11" x14ac:dyDescent="0.4">
      <c r="A41" s="23">
        <f t="shared" si="4"/>
        <v>40</v>
      </c>
      <c r="B41" s="30">
        <f t="shared" si="9"/>
        <v>4</v>
      </c>
      <c r="C41" s="31">
        <f t="shared" si="6"/>
        <v>1.3862943611198906</v>
      </c>
      <c r="D41" s="32">
        <f t="shared" si="5"/>
        <v>60</v>
      </c>
      <c r="E41" s="32">
        <f t="shared" si="7"/>
        <v>2</v>
      </c>
      <c r="F41" s="33">
        <f t="shared" si="8"/>
        <v>3</v>
      </c>
      <c r="G41" s="33">
        <f>D41-(SUM(F42:$F$101)/F41)</f>
        <v>21.666666666666664</v>
      </c>
      <c r="H41" s="33">
        <f>(SUM(E42:$E$101)/E41)-D41</f>
        <v>77.5</v>
      </c>
      <c r="I41" s="6"/>
      <c r="J41" s="33">
        <f t="shared" si="3"/>
        <v>0.75</v>
      </c>
      <c r="K41" s="6"/>
    </row>
    <row r="42" spans="1:11" x14ac:dyDescent="0.4">
      <c r="A42" s="23">
        <f t="shared" si="4"/>
        <v>41</v>
      </c>
      <c r="B42" s="30">
        <f t="shared" si="9"/>
        <v>2</v>
      </c>
      <c r="C42" s="31">
        <f t="shared" si="6"/>
        <v>0.69314718055994529</v>
      </c>
      <c r="D42" s="32">
        <f t="shared" si="5"/>
        <v>59</v>
      </c>
      <c r="E42" s="32">
        <f t="shared" si="7"/>
        <v>2</v>
      </c>
      <c r="F42" s="33">
        <f t="shared" si="8"/>
        <v>3</v>
      </c>
      <c r="G42" s="33">
        <f>D42-(SUM(F43:$F$101)/F42)</f>
        <v>21.666666666666664</v>
      </c>
      <c r="H42" s="33">
        <f>(SUM(E43:$E$101)/E42)-D42</f>
        <v>77.5</v>
      </c>
      <c r="I42" s="6"/>
      <c r="J42" s="33">
        <f t="shared" si="3"/>
        <v>0.75</v>
      </c>
      <c r="K42" s="6"/>
    </row>
    <row r="43" spans="1:11" x14ac:dyDescent="0.4">
      <c r="A43" s="23">
        <f t="shared" si="4"/>
        <v>42</v>
      </c>
      <c r="B43" s="30">
        <f t="shared" si="9"/>
        <v>1</v>
      </c>
      <c r="C43" s="31">
        <f t="shared" si="6"/>
        <v>0</v>
      </c>
      <c r="D43" s="32">
        <f t="shared" si="5"/>
        <v>58</v>
      </c>
      <c r="E43" s="32">
        <f t="shared" si="7"/>
        <v>2</v>
      </c>
      <c r="F43" s="33">
        <f t="shared" si="8"/>
        <v>3</v>
      </c>
      <c r="G43" s="33">
        <f>D43-(SUM(F44:$F$101)/F43)</f>
        <v>21.666666666666664</v>
      </c>
      <c r="H43" s="33">
        <f>(SUM(E44:$E$101)/E43)-D43</f>
        <v>77.5</v>
      </c>
      <c r="I43" s="6"/>
      <c r="J43" s="33">
        <f t="shared" si="3"/>
        <v>1.3333333333333333</v>
      </c>
      <c r="K43" s="6"/>
    </row>
    <row r="44" spans="1:11" x14ac:dyDescent="0.4">
      <c r="A44" s="23">
        <f t="shared" si="4"/>
        <v>43</v>
      </c>
      <c r="B44" s="30">
        <f t="shared" si="9"/>
        <v>3</v>
      </c>
      <c r="C44" s="31">
        <f t="shared" si="6"/>
        <v>1.0986122886681098</v>
      </c>
      <c r="D44" s="32">
        <f t="shared" si="5"/>
        <v>57</v>
      </c>
      <c r="E44" s="32">
        <f t="shared" si="7"/>
        <v>2</v>
      </c>
      <c r="F44" s="33">
        <f t="shared" si="8"/>
        <v>3</v>
      </c>
      <c r="G44" s="33">
        <f>D44-(SUM(F45:$F$101)/F44)</f>
        <v>21.666666666666664</v>
      </c>
      <c r="H44" s="33">
        <f>(SUM(E45:$E$101)/E44)-D44</f>
        <v>77.5</v>
      </c>
      <c r="I44" s="6"/>
      <c r="J44" s="33">
        <f t="shared" si="3"/>
        <v>0.29166666666666669</v>
      </c>
      <c r="K44" s="6"/>
    </row>
    <row r="45" spans="1:11" x14ac:dyDescent="0.4">
      <c r="A45" s="23">
        <f t="shared" si="4"/>
        <v>44</v>
      </c>
      <c r="B45" s="30">
        <f t="shared" si="9"/>
        <v>4</v>
      </c>
      <c r="C45" s="31">
        <f t="shared" si="6"/>
        <v>1.3862943611198906</v>
      </c>
      <c r="D45" s="32">
        <f t="shared" si="5"/>
        <v>56</v>
      </c>
      <c r="E45" s="32">
        <f t="shared" si="7"/>
        <v>2</v>
      </c>
      <c r="F45" s="33">
        <f t="shared" si="8"/>
        <v>3</v>
      </c>
      <c r="G45" s="33">
        <f>D45-(SUM(F46:$F$101)/F45)</f>
        <v>21.666666666666664</v>
      </c>
      <c r="H45" s="33">
        <f>(SUM(E46:$E$101)/E45)-D45</f>
        <v>77.5</v>
      </c>
      <c r="I45" s="6"/>
      <c r="J45" s="33">
        <f t="shared" si="3"/>
        <v>1.1931818181818181</v>
      </c>
      <c r="K45" s="6"/>
    </row>
    <row r="46" spans="1:11" x14ac:dyDescent="0.4">
      <c r="A46" s="23">
        <f t="shared" si="4"/>
        <v>45</v>
      </c>
      <c r="B46" s="30">
        <f t="shared" si="9"/>
        <v>11</v>
      </c>
      <c r="C46" s="31">
        <f t="shared" si="6"/>
        <v>2.3978952727983707</v>
      </c>
      <c r="D46" s="32">
        <f t="shared" si="5"/>
        <v>55</v>
      </c>
      <c r="E46" s="32">
        <f t="shared" si="7"/>
        <v>2</v>
      </c>
      <c r="F46" s="33">
        <f t="shared" si="8"/>
        <v>3</v>
      </c>
      <c r="G46" s="33">
        <f>D46-(SUM(F47:$F$101)/F46)</f>
        <v>21.666666666666664</v>
      </c>
      <c r="H46" s="33">
        <f>(SUM(E47:$E$101)/E46)-D46</f>
        <v>77.5</v>
      </c>
      <c r="I46" s="6"/>
      <c r="J46" s="33">
        <f t="shared" si="3"/>
        <v>1.696969696969697</v>
      </c>
      <c r="K46" s="6"/>
    </row>
    <row r="47" spans="1:11" x14ac:dyDescent="0.4">
      <c r="A47" s="23">
        <f t="shared" si="4"/>
        <v>46</v>
      </c>
      <c r="B47" s="30">
        <f t="shared" si="9"/>
        <v>3</v>
      </c>
      <c r="C47" s="31">
        <f t="shared" si="6"/>
        <v>1.0986122886681098</v>
      </c>
      <c r="D47" s="32">
        <f t="shared" si="5"/>
        <v>54</v>
      </c>
      <c r="E47" s="32">
        <f t="shared" si="7"/>
        <v>3</v>
      </c>
      <c r="F47" s="33">
        <f t="shared" si="8"/>
        <v>3</v>
      </c>
      <c r="G47" s="33">
        <f>D47-(SUM(F48:$F$101)/F47)</f>
        <v>21.666666666666664</v>
      </c>
      <c r="H47" s="33">
        <f>(SUM(E48:$E$101)/E47)-D47</f>
        <v>33.333333333333329</v>
      </c>
      <c r="I47" s="6"/>
      <c r="J47" s="33">
        <f t="shared" si="3"/>
        <v>0.41666666666666669</v>
      </c>
      <c r="K47" s="6"/>
    </row>
    <row r="48" spans="1:11" x14ac:dyDescent="0.4">
      <c r="A48" s="23">
        <f t="shared" si="4"/>
        <v>47</v>
      </c>
      <c r="B48" s="30">
        <f t="shared" si="9"/>
        <v>2</v>
      </c>
      <c r="C48" s="31">
        <f t="shared" si="6"/>
        <v>0.69314718055994529</v>
      </c>
      <c r="D48" s="32">
        <f t="shared" si="5"/>
        <v>53</v>
      </c>
      <c r="E48" s="32">
        <f t="shared" si="7"/>
        <v>3</v>
      </c>
      <c r="F48" s="33">
        <f t="shared" si="8"/>
        <v>3</v>
      </c>
      <c r="G48" s="33">
        <f>D48-(SUM(F49:$F$101)/F48)</f>
        <v>21.666666666666668</v>
      </c>
      <c r="H48" s="33">
        <f>(SUM(E49:$E$101)/E48)-D48</f>
        <v>33.333333333333329</v>
      </c>
      <c r="I48" s="6"/>
      <c r="J48" s="33">
        <f t="shared" si="3"/>
        <v>0.75</v>
      </c>
      <c r="K48" s="6"/>
    </row>
    <row r="49" spans="1:16" x14ac:dyDescent="0.4">
      <c r="A49" s="23">
        <f t="shared" si="4"/>
        <v>48</v>
      </c>
      <c r="B49" s="30">
        <f t="shared" si="9"/>
        <v>1</v>
      </c>
      <c r="C49" s="31">
        <f t="shared" si="6"/>
        <v>0</v>
      </c>
      <c r="D49" s="32">
        <f t="shared" si="5"/>
        <v>52</v>
      </c>
      <c r="E49" s="32">
        <f t="shared" si="7"/>
        <v>3</v>
      </c>
      <c r="F49" s="33">
        <f t="shared" si="8"/>
        <v>3</v>
      </c>
      <c r="G49" s="33">
        <f>D49-(SUM(F50:$F$101)/F49)</f>
        <v>21.666666666666668</v>
      </c>
      <c r="H49" s="33">
        <f>(SUM(E50:$E$101)/E49)-D49</f>
        <v>33.333333333333329</v>
      </c>
      <c r="I49" s="6"/>
      <c r="J49" s="33">
        <f t="shared" si="3"/>
        <v>1.3333333333333333</v>
      </c>
      <c r="K49" s="6"/>
    </row>
    <row r="50" spans="1:16" x14ac:dyDescent="0.4">
      <c r="A50" s="23">
        <f t="shared" si="4"/>
        <v>49</v>
      </c>
      <c r="B50" s="30">
        <f t="shared" si="9"/>
        <v>3</v>
      </c>
      <c r="C50" s="31">
        <f t="shared" si="6"/>
        <v>1.0986122886681098</v>
      </c>
      <c r="D50" s="32">
        <f t="shared" si="5"/>
        <v>51</v>
      </c>
      <c r="E50" s="32">
        <f t="shared" si="7"/>
        <v>3</v>
      </c>
      <c r="F50" s="33">
        <f t="shared" si="8"/>
        <v>3</v>
      </c>
      <c r="G50" s="33">
        <f>D50-(SUM(F51:$F$101)/F50)</f>
        <v>21.666666666666668</v>
      </c>
      <c r="H50" s="33">
        <f>(SUM(E51:$E$101)/E50)-D50</f>
        <v>33.333333333333329</v>
      </c>
      <c r="I50" s="6"/>
      <c r="J50" s="33">
        <f t="shared" si="3"/>
        <v>0.29166666666666669</v>
      </c>
      <c r="K50" s="6"/>
    </row>
    <row r="51" spans="1:16" x14ac:dyDescent="0.4">
      <c r="A51" s="23">
        <f t="shared" si="4"/>
        <v>50</v>
      </c>
      <c r="B51" s="30">
        <f t="shared" si="9"/>
        <v>4</v>
      </c>
      <c r="C51" s="31">
        <f t="shared" si="6"/>
        <v>1.3862943611198906</v>
      </c>
      <c r="D51" s="32">
        <f t="shared" si="5"/>
        <v>50</v>
      </c>
      <c r="E51" s="32">
        <f t="shared" si="7"/>
        <v>3</v>
      </c>
      <c r="F51" s="33">
        <f t="shared" si="8"/>
        <v>3</v>
      </c>
      <c r="G51" s="33">
        <f>D51-(SUM(F52:$F$101)/F51)</f>
        <v>21.666666666666668</v>
      </c>
      <c r="H51" s="33">
        <f>(SUM(E52:$E$101)/E51)-D51</f>
        <v>33.333333333333329</v>
      </c>
      <c r="I51" s="6"/>
      <c r="J51" s="33">
        <f t="shared" si="3"/>
        <v>0.75</v>
      </c>
      <c r="K51" s="6"/>
    </row>
    <row r="52" spans="1:16" x14ac:dyDescent="0.4">
      <c r="A52" s="23">
        <f t="shared" si="4"/>
        <v>51</v>
      </c>
      <c r="B52" s="30">
        <f t="shared" si="9"/>
        <v>2</v>
      </c>
      <c r="C52" s="31">
        <f t="shared" si="6"/>
        <v>0.69314718055994529</v>
      </c>
      <c r="D52" s="32">
        <f t="shared" si="5"/>
        <v>49</v>
      </c>
      <c r="E52" s="32">
        <f t="shared" si="7"/>
        <v>3</v>
      </c>
      <c r="F52" s="33">
        <f t="shared" si="8"/>
        <v>3</v>
      </c>
      <c r="G52" s="33">
        <f>D52-(SUM(F53:$F$101)/F52)</f>
        <v>21.666666666666668</v>
      </c>
      <c r="H52" s="33">
        <f>(SUM(E53:$E$101)/E52)-D52</f>
        <v>33.333333333333329</v>
      </c>
      <c r="I52" s="6"/>
      <c r="J52" s="33">
        <f t="shared" si="3"/>
        <v>0.75</v>
      </c>
      <c r="K52" s="6"/>
    </row>
    <row r="53" spans="1:16" x14ac:dyDescent="0.4">
      <c r="A53" s="23">
        <f t="shared" si="4"/>
        <v>52</v>
      </c>
      <c r="B53" s="30">
        <f t="shared" si="9"/>
        <v>1</v>
      </c>
      <c r="C53" s="31">
        <f t="shared" si="6"/>
        <v>0</v>
      </c>
      <c r="D53" s="32">
        <f t="shared" si="5"/>
        <v>48</v>
      </c>
      <c r="E53" s="32">
        <f t="shared" si="7"/>
        <v>3</v>
      </c>
      <c r="F53" s="33">
        <f t="shared" si="8"/>
        <v>3</v>
      </c>
      <c r="G53" s="33">
        <f>D53-(SUM(F54:$F$101)/F53)</f>
        <v>21.666666666666668</v>
      </c>
      <c r="H53" s="33">
        <f>(SUM(E54:$E$101)/E53)-D53</f>
        <v>33.333333333333329</v>
      </c>
      <c r="I53" s="6"/>
      <c r="J53" s="33">
        <f t="shared" si="3"/>
        <v>1.875</v>
      </c>
      <c r="K53" s="6"/>
    </row>
    <row r="54" spans="1:16" x14ac:dyDescent="0.4">
      <c r="A54" s="23">
        <f t="shared" si="4"/>
        <v>53</v>
      </c>
      <c r="B54" s="30">
        <f t="shared" si="9"/>
        <v>4</v>
      </c>
      <c r="C54" s="31">
        <f t="shared" si="6"/>
        <v>1.3862943611198906</v>
      </c>
      <c r="D54" s="32">
        <f t="shared" si="5"/>
        <v>47</v>
      </c>
      <c r="E54" s="32">
        <f t="shared" si="7"/>
        <v>3</v>
      </c>
      <c r="F54" s="33">
        <f t="shared" si="8"/>
        <v>3</v>
      </c>
      <c r="G54" s="33">
        <f>D54-(SUM(F55:$F$101)/F54)</f>
        <v>21.666666666666668</v>
      </c>
      <c r="H54" s="33">
        <f>(SUM(E55:$E$101)/E54)-D54</f>
        <v>33.333333333333329</v>
      </c>
      <c r="I54" s="6"/>
      <c r="J54" s="33">
        <f t="shared" si="3"/>
        <v>0.75</v>
      </c>
      <c r="K54" s="6"/>
    </row>
    <row r="55" spans="1:16" x14ac:dyDescent="0.4">
      <c r="A55" s="23">
        <f t="shared" si="4"/>
        <v>54</v>
      </c>
      <c r="B55" s="30">
        <f t="shared" si="9"/>
        <v>2</v>
      </c>
      <c r="C55" s="31">
        <f t="shared" si="6"/>
        <v>0.69314718055994529</v>
      </c>
      <c r="D55" s="32">
        <f t="shared" si="5"/>
        <v>46</v>
      </c>
      <c r="E55" s="32">
        <f t="shared" si="7"/>
        <v>3</v>
      </c>
      <c r="F55" s="33">
        <f t="shared" si="8"/>
        <v>3</v>
      </c>
      <c r="G55" s="33">
        <f>D55-(SUM(F56:$F$101)/F55)</f>
        <v>21.666666666666668</v>
      </c>
      <c r="H55" s="33">
        <f>(SUM(E56:$E$101)/E55)-D55</f>
        <v>33.333333333333329</v>
      </c>
      <c r="I55" s="6"/>
      <c r="J55" s="33">
        <f t="shared" si="3"/>
        <v>0.75</v>
      </c>
      <c r="K55" s="6"/>
    </row>
    <row r="56" spans="1:16" x14ac:dyDescent="0.4">
      <c r="A56" s="23">
        <f t="shared" si="4"/>
        <v>55</v>
      </c>
      <c r="B56" s="30">
        <f t="shared" si="9"/>
        <v>1</v>
      </c>
      <c r="C56" s="31">
        <f t="shared" si="6"/>
        <v>0</v>
      </c>
      <c r="D56" s="32">
        <f t="shared" si="5"/>
        <v>45</v>
      </c>
      <c r="E56" s="32">
        <f t="shared" si="7"/>
        <v>3</v>
      </c>
      <c r="F56" s="33">
        <f t="shared" si="8"/>
        <v>3</v>
      </c>
      <c r="G56" s="33">
        <f>D56-(SUM(F57:$F$101)/F56)</f>
        <v>21.666666666666668</v>
      </c>
      <c r="H56" s="33">
        <f>(SUM(E57:$E$101)/E56)-D56</f>
        <v>33.333333333333329</v>
      </c>
      <c r="I56" s="6"/>
      <c r="J56" s="33">
        <f t="shared" si="3"/>
        <v>1.875</v>
      </c>
      <c r="K56" s="6"/>
    </row>
    <row r="57" spans="1:16" x14ac:dyDescent="0.4">
      <c r="A57" s="23">
        <f t="shared" si="4"/>
        <v>56</v>
      </c>
      <c r="B57" s="30">
        <f t="shared" si="9"/>
        <v>4</v>
      </c>
      <c r="C57" s="31">
        <f t="shared" si="6"/>
        <v>1.3862943611198906</v>
      </c>
      <c r="D57" s="32">
        <f t="shared" si="5"/>
        <v>44</v>
      </c>
      <c r="E57" s="32">
        <f t="shared" si="7"/>
        <v>3</v>
      </c>
      <c r="F57" s="33">
        <f t="shared" si="8"/>
        <v>2</v>
      </c>
      <c r="G57" s="33">
        <f>D57-(SUM(F58:$F$101)/F57)</f>
        <v>10</v>
      </c>
      <c r="H57" s="33">
        <f>(SUM(E58:$E$101)/E57)-D57</f>
        <v>33.333333333333329</v>
      </c>
      <c r="I57" s="6"/>
      <c r="J57" s="33">
        <f t="shared" si="3"/>
        <v>0.22500000000000001</v>
      </c>
      <c r="K57" s="6"/>
      <c r="L57"/>
      <c r="M57"/>
      <c r="N57"/>
      <c r="O57"/>
      <c r="P57"/>
    </row>
    <row r="58" spans="1:16" x14ac:dyDescent="0.4">
      <c r="A58" s="23">
        <f t="shared" si="4"/>
        <v>57</v>
      </c>
      <c r="B58" s="30">
        <f t="shared" si="9"/>
        <v>5</v>
      </c>
      <c r="C58" s="31">
        <f t="shared" si="6"/>
        <v>1.6094379124341003</v>
      </c>
      <c r="D58" s="32">
        <f t="shared" si="5"/>
        <v>43</v>
      </c>
      <c r="E58" s="32">
        <f t="shared" si="7"/>
        <v>3</v>
      </c>
      <c r="F58" s="33">
        <f t="shared" si="8"/>
        <v>2</v>
      </c>
      <c r="G58" s="33">
        <f>D58-(SUM(F59:$F$101)/F58)</f>
        <v>10</v>
      </c>
      <c r="H58" s="33">
        <f>(SUM(E59:$E$101)/E58)-D58</f>
        <v>33.333333333333329</v>
      </c>
      <c r="I58" s="6"/>
      <c r="J58" s="33">
        <f t="shared" si="3"/>
        <v>2.4</v>
      </c>
      <c r="K58" s="6"/>
      <c r="L58"/>
      <c r="M58"/>
      <c r="N58"/>
      <c r="O58"/>
      <c r="P58"/>
    </row>
    <row r="59" spans="1:16" x14ac:dyDescent="0.4">
      <c r="A59" s="23">
        <f t="shared" si="4"/>
        <v>58</v>
      </c>
      <c r="B59" s="30">
        <f t="shared" si="9"/>
        <v>1</v>
      </c>
      <c r="C59" s="31">
        <f t="shared" si="6"/>
        <v>0</v>
      </c>
      <c r="D59" s="32">
        <f t="shared" si="5"/>
        <v>42</v>
      </c>
      <c r="E59" s="32">
        <f t="shared" si="7"/>
        <v>3</v>
      </c>
      <c r="F59" s="33">
        <f t="shared" si="8"/>
        <v>2</v>
      </c>
      <c r="G59" s="33">
        <f>D59-(SUM(F60:$F$101)/F59)</f>
        <v>10</v>
      </c>
      <c r="H59" s="33">
        <f>(SUM(E60:$E$101)/E59)-D59</f>
        <v>33.333333333333329</v>
      </c>
      <c r="I59" s="6"/>
      <c r="J59" s="33">
        <f t="shared" si="3"/>
        <v>1.875</v>
      </c>
      <c r="K59" s="6"/>
      <c r="L59"/>
      <c r="M59"/>
      <c r="N59"/>
      <c r="O59"/>
      <c r="P59"/>
    </row>
    <row r="60" spans="1:16" x14ac:dyDescent="0.4">
      <c r="A60" s="23">
        <f t="shared" si="4"/>
        <v>59</v>
      </c>
      <c r="B60" s="30">
        <f t="shared" si="9"/>
        <v>4</v>
      </c>
      <c r="C60" s="31">
        <f t="shared" si="6"/>
        <v>1.3862943611198906</v>
      </c>
      <c r="D60" s="32">
        <f t="shared" si="5"/>
        <v>41</v>
      </c>
      <c r="E60" s="32">
        <f t="shared" si="7"/>
        <v>3</v>
      </c>
      <c r="F60" s="33">
        <f t="shared" si="8"/>
        <v>2</v>
      </c>
      <c r="G60" s="33">
        <f>D60-(SUM(F61:$F$101)/F60)</f>
        <v>10</v>
      </c>
      <c r="H60" s="33">
        <f>(SUM(E61:$E$101)/E60)-D60</f>
        <v>33.333333333333329</v>
      </c>
      <c r="I60" s="6"/>
      <c r="J60" s="33">
        <f t="shared" si="3"/>
        <v>0.75</v>
      </c>
      <c r="K60" s="6"/>
      <c r="L60"/>
      <c r="M60"/>
      <c r="N60"/>
      <c r="O60"/>
      <c r="P60"/>
    </row>
    <row r="61" spans="1:16" x14ac:dyDescent="0.4">
      <c r="A61" s="23">
        <f t="shared" si="4"/>
        <v>60</v>
      </c>
      <c r="B61" s="30">
        <f t="shared" si="9"/>
        <v>2</v>
      </c>
      <c r="C61" s="31">
        <f t="shared" si="6"/>
        <v>0.69314718055994529</v>
      </c>
      <c r="D61" s="32">
        <f t="shared" si="5"/>
        <v>40</v>
      </c>
      <c r="E61" s="32">
        <f t="shared" si="7"/>
        <v>3</v>
      </c>
      <c r="F61" s="33">
        <f t="shared" si="8"/>
        <v>2</v>
      </c>
      <c r="G61" s="33">
        <f>D61-(SUM(F62:$F$101)/F61)</f>
        <v>10</v>
      </c>
      <c r="H61" s="33">
        <f>(SUM(E62:$E$101)/E61)-D61</f>
        <v>33.333333333333329</v>
      </c>
      <c r="I61" s="6"/>
      <c r="J61" s="33">
        <f t="shared" si="3"/>
        <v>0</v>
      </c>
      <c r="K61" s="6"/>
      <c r="L61"/>
      <c r="M61"/>
      <c r="N61"/>
      <c r="O61"/>
      <c r="P61"/>
    </row>
    <row r="62" spans="1:16" x14ac:dyDescent="0.4">
      <c r="A62" s="23">
        <f t="shared" si="4"/>
        <v>61</v>
      </c>
      <c r="B62" s="30">
        <f t="shared" si="9"/>
        <v>2</v>
      </c>
      <c r="C62" s="31">
        <f t="shared" si="6"/>
        <v>0.69314718055994529</v>
      </c>
      <c r="D62" s="32">
        <f t="shared" si="5"/>
        <v>39</v>
      </c>
      <c r="E62" s="32">
        <f t="shared" si="7"/>
        <v>3</v>
      </c>
      <c r="F62" s="33">
        <f t="shared" si="8"/>
        <v>2</v>
      </c>
      <c r="G62" s="33">
        <f>D62-(SUM(F63:$F$101)/F62)</f>
        <v>10</v>
      </c>
      <c r="H62" s="33">
        <f>(SUM(E63:$E$101)/E62)-D62</f>
        <v>33.333333333333329</v>
      </c>
      <c r="I62" s="6"/>
      <c r="J62" s="33">
        <f t="shared" si="3"/>
        <v>0</v>
      </c>
      <c r="K62" s="6"/>
      <c r="L62"/>
      <c r="M62"/>
      <c r="N62"/>
      <c r="O62"/>
      <c r="P62"/>
    </row>
    <row r="63" spans="1:16" x14ac:dyDescent="0.4">
      <c r="A63" s="23">
        <f t="shared" si="4"/>
        <v>62</v>
      </c>
      <c r="B63" s="30">
        <f t="shared" si="9"/>
        <v>2</v>
      </c>
      <c r="C63" s="31">
        <f t="shared" si="6"/>
        <v>0.69314718055994529</v>
      </c>
      <c r="D63" s="32">
        <f t="shared" si="5"/>
        <v>38</v>
      </c>
      <c r="E63" s="32">
        <f t="shared" si="7"/>
        <v>3</v>
      </c>
      <c r="F63" s="33">
        <f t="shared" si="8"/>
        <v>2</v>
      </c>
      <c r="G63" s="33">
        <f>D63-(SUM(F64:$F$101)/F63)</f>
        <v>10</v>
      </c>
      <c r="H63" s="33">
        <f>(SUM(E64:$E$101)/E63)-D63</f>
        <v>33.333333333333329</v>
      </c>
      <c r="I63" s="6"/>
      <c r="J63" s="33">
        <f t="shared" si="3"/>
        <v>0.41666666666666669</v>
      </c>
      <c r="K63" s="6"/>
      <c r="L63"/>
      <c r="M63"/>
      <c r="N63"/>
      <c r="O63"/>
      <c r="P63"/>
    </row>
    <row r="64" spans="1:16" x14ac:dyDescent="0.4">
      <c r="A64" s="23">
        <f t="shared" si="4"/>
        <v>63</v>
      </c>
      <c r="B64" s="30">
        <f t="shared" si="9"/>
        <v>3</v>
      </c>
      <c r="C64" s="31">
        <f t="shared" si="6"/>
        <v>1.0986122886681098</v>
      </c>
      <c r="D64" s="32">
        <f t="shared" si="5"/>
        <v>37</v>
      </c>
      <c r="E64" s="32">
        <f t="shared" si="7"/>
        <v>3</v>
      </c>
      <c r="F64" s="33">
        <f t="shared" si="8"/>
        <v>2</v>
      </c>
      <c r="G64" s="33">
        <f>D64-(SUM(F65:$F$101)/F64)</f>
        <v>10</v>
      </c>
      <c r="H64" s="33">
        <f>(SUM(E65:$E$101)/E64)-D64</f>
        <v>33.333333333333329</v>
      </c>
      <c r="I64" s="6"/>
      <c r="J64" s="33">
        <f t="shared" si="3"/>
        <v>0.29166666666666669</v>
      </c>
      <c r="K64" s="6"/>
      <c r="L64"/>
      <c r="M64"/>
      <c r="N64"/>
      <c r="O64"/>
      <c r="P64"/>
    </row>
    <row r="65" spans="1:16" x14ac:dyDescent="0.4">
      <c r="A65" s="23">
        <f t="shared" si="4"/>
        <v>64</v>
      </c>
      <c r="B65" s="30">
        <f t="shared" si="9"/>
        <v>4</v>
      </c>
      <c r="C65" s="31">
        <f t="shared" si="6"/>
        <v>1.3862943611198906</v>
      </c>
      <c r="D65" s="32">
        <f t="shared" si="5"/>
        <v>36</v>
      </c>
      <c r="E65" s="32">
        <f t="shared" si="7"/>
        <v>3</v>
      </c>
      <c r="F65" s="33">
        <f t="shared" si="8"/>
        <v>2</v>
      </c>
      <c r="G65" s="33">
        <f>D65-(SUM(F66:$F$101)/F65)</f>
        <v>10</v>
      </c>
      <c r="H65" s="33">
        <f>(SUM(E66:$E$101)/E65)-D65</f>
        <v>33.333333333333329</v>
      </c>
      <c r="I65" s="6"/>
      <c r="J65" s="33">
        <f t="shared" si="3"/>
        <v>0.29166666666666669</v>
      </c>
      <c r="K65" s="6"/>
      <c r="L65"/>
      <c r="M65"/>
      <c r="N65"/>
      <c r="O65"/>
      <c r="P65"/>
    </row>
    <row r="66" spans="1:16" x14ac:dyDescent="0.4">
      <c r="A66" s="23">
        <f t="shared" si="4"/>
        <v>65</v>
      </c>
      <c r="B66" s="30">
        <f t="shared" si="9"/>
        <v>3</v>
      </c>
      <c r="C66" s="31">
        <f t="shared" ref="C66:C97" si="10">LN(B66)</f>
        <v>1.0986122886681098</v>
      </c>
      <c r="D66" s="32">
        <f t="shared" si="5"/>
        <v>35</v>
      </c>
      <c r="E66" s="32">
        <f t="shared" ref="E66:E101" si="11">SMALL($B$2:$B$101,A66)</f>
        <v>3</v>
      </c>
      <c r="F66" s="33">
        <f t="shared" ref="F66:F101" si="12">LARGE($B$2:$B$101,A66)</f>
        <v>2</v>
      </c>
      <c r="G66" s="33">
        <f>D66-(SUM(F67:$F$101)/F66)</f>
        <v>10</v>
      </c>
      <c r="H66" s="33">
        <f>(SUM(E67:$E$101)/E66)-D66</f>
        <v>33.333333333333329</v>
      </c>
      <c r="I66" s="6"/>
      <c r="J66" s="33">
        <f t="shared" si="3"/>
        <v>0.53333333333333333</v>
      </c>
      <c r="K66" s="6"/>
      <c r="L66"/>
      <c r="M66"/>
      <c r="N66"/>
      <c r="O66"/>
      <c r="P66"/>
    </row>
    <row r="67" spans="1:16" x14ac:dyDescent="0.4">
      <c r="A67" s="23">
        <f t="shared" si="4"/>
        <v>66</v>
      </c>
      <c r="B67" s="30">
        <f t="shared" si="9"/>
        <v>5</v>
      </c>
      <c r="C67" s="31">
        <f t="shared" si="10"/>
        <v>1.6094379124341003</v>
      </c>
      <c r="D67" s="32">
        <f t="shared" si="5"/>
        <v>34</v>
      </c>
      <c r="E67" s="32">
        <f t="shared" si="11"/>
        <v>3</v>
      </c>
      <c r="F67" s="33">
        <f t="shared" si="12"/>
        <v>2</v>
      </c>
      <c r="G67" s="33">
        <f>D67-(SUM(F68:$F$101)/F67)</f>
        <v>10</v>
      </c>
      <c r="H67" s="33">
        <f>(SUM(E68:$E$101)/E67)-D67</f>
        <v>33.333333333333329</v>
      </c>
      <c r="I67" s="6"/>
      <c r="J67" s="33">
        <f t="shared" ref="J67:J101" si="13">ABS(((B67^2)-(B68^2))/(2*(B67*B68)))</f>
        <v>0</v>
      </c>
      <c r="K67" s="6"/>
      <c r="L67"/>
      <c r="M67"/>
      <c r="N67"/>
      <c r="O67"/>
      <c r="P67"/>
    </row>
    <row r="68" spans="1:16" x14ac:dyDescent="0.4">
      <c r="A68" s="23">
        <f t="shared" ref="A68:A101" si="14">A67+1</f>
        <v>67</v>
      </c>
      <c r="B68" s="30">
        <f t="shared" si="9"/>
        <v>5</v>
      </c>
      <c r="C68" s="31">
        <f t="shared" si="10"/>
        <v>1.6094379124341003</v>
      </c>
      <c r="D68" s="32">
        <f t="shared" ref="D68:D100" si="15">D67-1</f>
        <v>33</v>
      </c>
      <c r="E68" s="32">
        <f t="shared" si="11"/>
        <v>3</v>
      </c>
      <c r="F68" s="33">
        <f t="shared" si="12"/>
        <v>2</v>
      </c>
      <c r="G68" s="33">
        <f>D68-(SUM(F69:$F$101)/F68)</f>
        <v>10</v>
      </c>
      <c r="H68" s="33">
        <f>(SUM(E69:$E$101)/E68)-D68</f>
        <v>33.333333333333329</v>
      </c>
      <c r="I68" s="6"/>
      <c r="J68" s="33">
        <f t="shared" si="13"/>
        <v>0.53333333333333333</v>
      </c>
      <c r="K68" s="6"/>
      <c r="L68"/>
      <c r="M68"/>
      <c r="N68"/>
      <c r="O68"/>
      <c r="P68"/>
    </row>
    <row r="69" spans="1:16" x14ac:dyDescent="0.4">
      <c r="A69" s="23">
        <f t="shared" si="14"/>
        <v>68</v>
      </c>
      <c r="B69" s="30">
        <f t="shared" si="9"/>
        <v>3</v>
      </c>
      <c r="C69" s="31">
        <f t="shared" si="10"/>
        <v>1.0986122886681098</v>
      </c>
      <c r="D69" s="32">
        <f t="shared" si="15"/>
        <v>32</v>
      </c>
      <c r="E69" s="32">
        <f t="shared" si="11"/>
        <v>3</v>
      </c>
      <c r="F69" s="33">
        <f t="shared" si="12"/>
        <v>2</v>
      </c>
      <c r="G69" s="33">
        <f>D69-(SUM(F70:$F$101)/F69)</f>
        <v>10</v>
      </c>
      <c r="H69" s="33">
        <f>(SUM(E70:$E$101)/E69)-D69</f>
        <v>33.333333333333329</v>
      </c>
      <c r="I69" s="6"/>
      <c r="J69" s="33">
        <f t="shared" si="13"/>
        <v>1.3333333333333333</v>
      </c>
      <c r="K69" s="6"/>
      <c r="L69"/>
      <c r="M69"/>
      <c r="N69"/>
      <c r="O69"/>
      <c r="P69"/>
    </row>
    <row r="70" spans="1:16" x14ac:dyDescent="0.4">
      <c r="A70" s="23">
        <f t="shared" si="14"/>
        <v>69</v>
      </c>
      <c r="B70" s="30">
        <f t="shared" si="9"/>
        <v>1</v>
      </c>
      <c r="C70" s="31">
        <f t="shared" si="10"/>
        <v>0</v>
      </c>
      <c r="D70" s="32">
        <f t="shared" si="15"/>
        <v>31</v>
      </c>
      <c r="E70" s="32">
        <f t="shared" si="11"/>
        <v>4</v>
      </c>
      <c r="F70" s="33">
        <f t="shared" si="12"/>
        <v>2</v>
      </c>
      <c r="G70" s="33">
        <f>D70-(SUM(F71:$F$101)/F70)</f>
        <v>10</v>
      </c>
      <c r="H70" s="33">
        <f>(SUM(E71:$E$101)/E70)-D70</f>
        <v>17</v>
      </c>
      <c r="I70" s="6"/>
      <c r="J70" s="33">
        <f t="shared" si="13"/>
        <v>1.3333333333333333</v>
      </c>
      <c r="K70" s="6"/>
      <c r="L70"/>
      <c r="M70"/>
      <c r="N70"/>
      <c r="O70"/>
      <c r="P70"/>
    </row>
    <row r="71" spans="1:16" x14ac:dyDescent="0.4">
      <c r="A71" s="23">
        <f t="shared" si="14"/>
        <v>70</v>
      </c>
      <c r="B71" s="30">
        <f t="shared" si="9"/>
        <v>3</v>
      </c>
      <c r="C71" s="31">
        <f t="shared" si="10"/>
        <v>1.0986122886681098</v>
      </c>
      <c r="D71" s="32">
        <f t="shared" si="15"/>
        <v>30</v>
      </c>
      <c r="E71" s="32">
        <f t="shared" si="11"/>
        <v>4</v>
      </c>
      <c r="F71" s="33">
        <f t="shared" si="12"/>
        <v>2</v>
      </c>
      <c r="G71" s="33">
        <f>D71-(SUM(F72:$F$101)/F71)</f>
        <v>10</v>
      </c>
      <c r="H71" s="33">
        <f>(SUM(E72:$E$101)/E71)-D71</f>
        <v>17</v>
      </c>
      <c r="I71" s="6"/>
      <c r="J71" s="33">
        <f t="shared" si="13"/>
        <v>0.41666666666666669</v>
      </c>
      <c r="K71" s="6"/>
      <c r="L71"/>
      <c r="M71"/>
      <c r="N71"/>
      <c r="O71"/>
      <c r="P71"/>
    </row>
    <row r="72" spans="1:16" x14ac:dyDescent="0.4">
      <c r="A72" s="23">
        <f t="shared" si="14"/>
        <v>71</v>
      </c>
      <c r="B72" s="30">
        <f t="shared" si="9"/>
        <v>2</v>
      </c>
      <c r="C72" s="31">
        <f t="shared" si="10"/>
        <v>0.69314718055994529</v>
      </c>
      <c r="D72" s="32">
        <f t="shared" si="15"/>
        <v>29</v>
      </c>
      <c r="E72" s="32">
        <f t="shared" si="11"/>
        <v>4</v>
      </c>
      <c r="F72" s="33">
        <f t="shared" si="12"/>
        <v>2</v>
      </c>
      <c r="G72" s="33">
        <f>D72-(SUM(F73:$F$101)/F72)</f>
        <v>10</v>
      </c>
      <c r="H72" s="33">
        <f>(SUM(E73:$E$101)/E72)-D72</f>
        <v>17</v>
      </c>
      <c r="I72" s="6"/>
      <c r="J72" s="33">
        <f t="shared" si="13"/>
        <v>0.41666666666666669</v>
      </c>
      <c r="K72" s="6"/>
      <c r="L72"/>
      <c r="M72"/>
      <c r="N72"/>
      <c r="O72"/>
      <c r="P72"/>
    </row>
    <row r="73" spans="1:16" x14ac:dyDescent="0.4">
      <c r="A73" s="23">
        <f t="shared" si="14"/>
        <v>72</v>
      </c>
      <c r="B73" s="30">
        <f t="shared" si="9"/>
        <v>3</v>
      </c>
      <c r="C73" s="31">
        <f t="shared" si="10"/>
        <v>1.0986122886681098</v>
      </c>
      <c r="D73" s="32">
        <f t="shared" si="15"/>
        <v>28</v>
      </c>
      <c r="E73" s="32">
        <f t="shared" si="11"/>
        <v>4</v>
      </c>
      <c r="F73" s="33">
        <f t="shared" si="12"/>
        <v>2</v>
      </c>
      <c r="G73" s="33">
        <f>D73-(SUM(F74:$F$101)/F73)</f>
        <v>10</v>
      </c>
      <c r="H73" s="33">
        <f>(SUM(E74:$E$101)/E73)-D73</f>
        <v>17</v>
      </c>
      <c r="I73" s="6"/>
      <c r="J73" s="33">
        <f t="shared" si="13"/>
        <v>1.3333333333333333</v>
      </c>
      <c r="K73" s="6"/>
      <c r="L73"/>
      <c r="M73"/>
      <c r="N73"/>
      <c r="O73"/>
      <c r="P73"/>
    </row>
    <row r="74" spans="1:16" x14ac:dyDescent="0.4">
      <c r="A74" s="23">
        <f t="shared" si="14"/>
        <v>73</v>
      </c>
      <c r="B74" s="30">
        <f t="shared" si="9"/>
        <v>1</v>
      </c>
      <c r="C74" s="31">
        <f t="shared" si="10"/>
        <v>0</v>
      </c>
      <c r="D74" s="32">
        <f t="shared" si="15"/>
        <v>27</v>
      </c>
      <c r="E74" s="32">
        <f t="shared" si="11"/>
        <v>4</v>
      </c>
      <c r="F74" s="33">
        <f t="shared" si="12"/>
        <v>2</v>
      </c>
      <c r="G74" s="33">
        <f>D74-(SUM(F75:$F$101)/F74)</f>
        <v>10</v>
      </c>
      <c r="H74" s="33">
        <f>(SUM(E75:$E$101)/E74)-D74</f>
        <v>17</v>
      </c>
      <c r="I74" s="6"/>
      <c r="J74" s="33">
        <f t="shared" si="13"/>
        <v>1.875</v>
      </c>
      <c r="K74" s="6"/>
      <c r="L74"/>
      <c r="M74"/>
      <c r="N74"/>
      <c r="O74"/>
      <c r="P74"/>
    </row>
    <row r="75" spans="1:16" x14ac:dyDescent="0.4">
      <c r="A75" s="23">
        <f t="shared" si="14"/>
        <v>74</v>
      </c>
      <c r="B75" s="30">
        <f t="shared" si="9"/>
        <v>4</v>
      </c>
      <c r="C75" s="31">
        <f t="shared" si="10"/>
        <v>1.3862943611198906</v>
      </c>
      <c r="D75" s="32">
        <f t="shared" si="15"/>
        <v>26</v>
      </c>
      <c r="E75" s="32">
        <f t="shared" si="11"/>
        <v>4</v>
      </c>
      <c r="F75" s="33">
        <f t="shared" si="12"/>
        <v>2</v>
      </c>
      <c r="G75" s="33">
        <f>D75-(SUM(F76:$F$101)/F75)</f>
        <v>10</v>
      </c>
      <c r="H75" s="33">
        <f>(SUM(E76:$E$101)/E75)-D75</f>
        <v>17</v>
      </c>
      <c r="I75" s="6"/>
      <c r="J75" s="33">
        <f t="shared" si="13"/>
        <v>0.75</v>
      </c>
      <c r="K75" s="6"/>
      <c r="L75"/>
      <c r="M75"/>
      <c r="N75"/>
      <c r="O75"/>
      <c r="P75"/>
    </row>
    <row r="76" spans="1:16" x14ac:dyDescent="0.4">
      <c r="A76" s="23">
        <f t="shared" si="14"/>
        <v>75</v>
      </c>
      <c r="B76" s="30">
        <f t="shared" si="9"/>
        <v>2</v>
      </c>
      <c r="C76" s="31">
        <f t="shared" si="10"/>
        <v>0.69314718055994529</v>
      </c>
      <c r="D76" s="32">
        <f t="shared" si="15"/>
        <v>25</v>
      </c>
      <c r="E76" s="32">
        <f t="shared" si="11"/>
        <v>4</v>
      </c>
      <c r="F76" s="33">
        <f t="shared" si="12"/>
        <v>2</v>
      </c>
      <c r="G76" s="33">
        <f>D76-(SUM(F77:$F$101)/F76)</f>
        <v>10</v>
      </c>
      <c r="H76" s="33">
        <f>(SUM(E77:$E$101)/E76)-D76</f>
        <v>17</v>
      </c>
      <c r="I76" s="6"/>
      <c r="J76" s="33">
        <f t="shared" si="13"/>
        <v>0.75</v>
      </c>
      <c r="K76" s="6"/>
      <c r="L76"/>
      <c r="M76"/>
      <c r="N76"/>
      <c r="O76"/>
      <c r="P76"/>
    </row>
    <row r="77" spans="1:16" x14ac:dyDescent="0.4">
      <c r="A77" s="23">
        <f t="shared" si="14"/>
        <v>76</v>
      </c>
      <c r="B77" s="30">
        <f t="shared" si="9"/>
        <v>1</v>
      </c>
      <c r="C77" s="31">
        <f t="shared" si="10"/>
        <v>0</v>
      </c>
      <c r="D77" s="32">
        <f t="shared" si="15"/>
        <v>24</v>
      </c>
      <c r="E77" s="32">
        <f t="shared" si="11"/>
        <v>4</v>
      </c>
      <c r="F77" s="33">
        <f t="shared" si="12"/>
        <v>2</v>
      </c>
      <c r="G77" s="33">
        <f>D77-(SUM(F78:$F$101)/F77)</f>
        <v>10</v>
      </c>
      <c r="H77" s="33">
        <f>(SUM(E78:$E$101)/E77)-D77</f>
        <v>17</v>
      </c>
      <c r="I77" s="6"/>
      <c r="J77" s="33">
        <f t="shared" si="13"/>
        <v>1.3333333333333333</v>
      </c>
      <c r="K77" s="6"/>
      <c r="L77"/>
      <c r="M77"/>
      <c r="N77"/>
      <c r="O77"/>
      <c r="P77"/>
    </row>
    <row r="78" spans="1:16" x14ac:dyDescent="0.4">
      <c r="A78" s="23">
        <f t="shared" si="14"/>
        <v>77</v>
      </c>
      <c r="B78" s="30">
        <f t="shared" si="9"/>
        <v>3</v>
      </c>
      <c r="C78" s="31">
        <f t="shared" si="10"/>
        <v>1.0986122886681098</v>
      </c>
      <c r="D78" s="32">
        <f t="shared" si="15"/>
        <v>23</v>
      </c>
      <c r="E78" s="32">
        <f t="shared" si="11"/>
        <v>4</v>
      </c>
      <c r="F78" s="33">
        <f t="shared" si="12"/>
        <v>2</v>
      </c>
      <c r="G78" s="33">
        <f>D78-(SUM(F79:$F$101)/F78)</f>
        <v>10</v>
      </c>
      <c r="H78" s="33">
        <f>(SUM(E79:$E$101)/E78)-D78</f>
        <v>17</v>
      </c>
      <c r="I78" s="6"/>
      <c r="J78" s="33">
        <f t="shared" si="13"/>
        <v>0.29166666666666669</v>
      </c>
      <c r="K78" s="6"/>
      <c r="L78"/>
      <c r="M78"/>
      <c r="N78"/>
      <c r="O78"/>
      <c r="P78"/>
    </row>
    <row r="79" spans="1:16" x14ac:dyDescent="0.4">
      <c r="A79" s="23">
        <f t="shared" si="14"/>
        <v>78</v>
      </c>
      <c r="B79" s="30">
        <f t="shared" si="9"/>
        <v>4</v>
      </c>
      <c r="C79" s="31">
        <f t="shared" si="10"/>
        <v>1.3862943611198906</v>
      </c>
      <c r="D79" s="32">
        <f t="shared" si="15"/>
        <v>22</v>
      </c>
      <c r="E79" s="32">
        <f t="shared" si="11"/>
        <v>4</v>
      </c>
      <c r="F79" s="33">
        <f t="shared" si="12"/>
        <v>2</v>
      </c>
      <c r="G79" s="33">
        <f>D79-(SUM(F80:$F$101)/F79)</f>
        <v>10</v>
      </c>
      <c r="H79" s="33">
        <f>(SUM(E80:$E$101)/E79)-D79</f>
        <v>17</v>
      </c>
      <c r="I79" s="6"/>
      <c r="J79" s="33">
        <f t="shared" si="13"/>
        <v>1.1931818181818181</v>
      </c>
      <c r="K79" s="6"/>
      <c r="L79"/>
      <c r="M79"/>
      <c r="N79"/>
      <c r="O79"/>
      <c r="P79"/>
    </row>
    <row r="80" spans="1:16" x14ac:dyDescent="0.4">
      <c r="A80" s="23">
        <f t="shared" si="14"/>
        <v>79</v>
      </c>
      <c r="B80" s="30">
        <f t="shared" si="9"/>
        <v>11</v>
      </c>
      <c r="C80" s="31">
        <f t="shared" si="10"/>
        <v>2.3978952727983707</v>
      </c>
      <c r="D80" s="32">
        <f t="shared" si="15"/>
        <v>21</v>
      </c>
      <c r="E80" s="32">
        <f t="shared" si="11"/>
        <v>4</v>
      </c>
      <c r="F80" s="33">
        <f t="shared" si="12"/>
        <v>2</v>
      </c>
      <c r="G80" s="33">
        <f>D80-(SUM(F81:$F$101)/F80)</f>
        <v>10</v>
      </c>
      <c r="H80" s="33">
        <f>(SUM(E81:$E$101)/E80)-D80</f>
        <v>17</v>
      </c>
      <c r="I80" s="6"/>
      <c r="J80" s="33">
        <f t="shared" si="13"/>
        <v>1.696969696969697</v>
      </c>
      <c r="K80" s="6"/>
      <c r="L80"/>
      <c r="M80"/>
      <c r="N80"/>
      <c r="O80"/>
      <c r="P80"/>
    </row>
    <row r="81" spans="1:16" x14ac:dyDescent="0.4">
      <c r="A81" s="23">
        <f t="shared" si="14"/>
        <v>80</v>
      </c>
      <c r="B81" s="30">
        <f t="shared" si="9"/>
        <v>3</v>
      </c>
      <c r="C81" s="31">
        <f t="shared" si="10"/>
        <v>1.0986122886681098</v>
      </c>
      <c r="D81" s="32">
        <f t="shared" si="15"/>
        <v>20</v>
      </c>
      <c r="E81" s="32">
        <f t="shared" si="11"/>
        <v>4</v>
      </c>
      <c r="F81" s="33">
        <f t="shared" si="12"/>
        <v>2</v>
      </c>
      <c r="G81" s="33">
        <f>D81-(SUM(F82:$F$101)/F81)</f>
        <v>10</v>
      </c>
      <c r="H81" s="33">
        <f>(SUM(E82:$E$101)/E81)-D81</f>
        <v>17</v>
      </c>
      <c r="I81" s="6"/>
      <c r="J81" s="33">
        <f t="shared" si="13"/>
        <v>0.41666666666666669</v>
      </c>
      <c r="K81" s="6"/>
      <c r="L81"/>
      <c r="M81"/>
      <c r="N81"/>
      <c r="O81"/>
      <c r="P81"/>
    </row>
    <row r="82" spans="1:16" x14ac:dyDescent="0.4">
      <c r="A82" s="23">
        <f t="shared" si="14"/>
        <v>81</v>
      </c>
      <c r="B82" s="30">
        <f t="shared" si="9"/>
        <v>2</v>
      </c>
      <c r="C82" s="31">
        <f t="shared" si="10"/>
        <v>0.69314718055994529</v>
      </c>
      <c r="D82" s="32">
        <f t="shared" si="15"/>
        <v>19</v>
      </c>
      <c r="E82" s="32">
        <f t="shared" si="11"/>
        <v>4</v>
      </c>
      <c r="F82" s="33">
        <f t="shared" si="12"/>
        <v>1</v>
      </c>
      <c r="G82" s="33">
        <f>D82-(SUM(F83:$F$101)/F82)</f>
        <v>0</v>
      </c>
      <c r="H82" s="33">
        <f>(SUM(E83:$E$101)/E82)-D82</f>
        <v>17</v>
      </c>
      <c r="I82" s="6"/>
      <c r="J82" s="33">
        <f t="shared" si="13"/>
        <v>0.75</v>
      </c>
      <c r="K82" s="6"/>
      <c r="L82"/>
      <c r="M82"/>
      <c r="N82"/>
      <c r="O82"/>
      <c r="P82"/>
    </row>
    <row r="83" spans="1:16" x14ac:dyDescent="0.4">
      <c r="A83" s="23">
        <f t="shared" si="14"/>
        <v>82</v>
      </c>
      <c r="B83" s="30">
        <f t="shared" si="9"/>
        <v>1</v>
      </c>
      <c r="C83" s="31">
        <f t="shared" si="10"/>
        <v>0</v>
      </c>
      <c r="D83" s="32">
        <f t="shared" si="15"/>
        <v>18</v>
      </c>
      <c r="E83" s="32">
        <f t="shared" si="11"/>
        <v>4</v>
      </c>
      <c r="F83" s="33">
        <f t="shared" si="12"/>
        <v>1</v>
      </c>
      <c r="G83" s="33">
        <f>D83-(SUM(F84:$F$101)/F83)</f>
        <v>0</v>
      </c>
      <c r="H83" s="33">
        <f>(SUM(E84:$E$101)/E83)-D83</f>
        <v>17</v>
      </c>
      <c r="I83" s="6"/>
      <c r="J83" s="33">
        <f t="shared" si="13"/>
        <v>1.3333333333333333</v>
      </c>
      <c r="K83" s="6"/>
      <c r="L83"/>
      <c r="M83"/>
      <c r="N83"/>
      <c r="O83"/>
      <c r="P83"/>
    </row>
    <row r="84" spans="1:16" x14ac:dyDescent="0.4">
      <c r="A84" s="23">
        <f t="shared" si="14"/>
        <v>83</v>
      </c>
      <c r="B84" s="30">
        <f t="shared" si="9"/>
        <v>3</v>
      </c>
      <c r="C84" s="31">
        <f t="shared" si="10"/>
        <v>1.0986122886681098</v>
      </c>
      <c r="D84" s="32">
        <f t="shared" si="15"/>
        <v>17</v>
      </c>
      <c r="E84" s="32">
        <f t="shared" si="11"/>
        <v>4</v>
      </c>
      <c r="F84" s="33">
        <f t="shared" si="12"/>
        <v>1</v>
      </c>
      <c r="G84" s="33">
        <f>D84-(SUM(F85:$F$101)/F84)</f>
        <v>0</v>
      </c>
      <c r="H84" s="33">
        <f>(SUM(E85:$E$101)/E84)-D84</f>
        <v>17</v>
      </c>
      <c r="I84" s="6"/>
      <c r="J84" s="33">
        <f t="shared" si="13"/>
        <v>0.29166666666666669</v>
      </c>
      <c r="K84" s="6"/>
      <c r="L84"/>
      <c r="M84"/>
      <c r="N84"/>
      <c r="O84"/>
      <c r="P84"/>
    </row>
    <row r="85" spans="1:16" x14ac:dyDescent="0.4">
      <c r="A85" s="23">
        <f t="shared" si="14"/>
        <v>84</v>
      </c>
      <c r="B85" s="30">
        <f t="shared" si="9"/>
        <v>4</v>
      </c>
      <c r="C85" s="31">
        <f t="shared" si="10"/>
        <v>1.3862943611198906</v>
      </c>
      <c r="D85" s="32">
        <f t="shared" si="15"/>
        <v>16</v>
      </c>
      <c r="E85" s="32">
        <f t="shared" si="11"/>
        <v>4</v>
      </c>
      <c r="F85" s="33">
        <f t="shared" si="12"/>
        <v>1</v>
      </c>
      <c r="G85" s="33">
        <f>D85-(SUM(F86:$F$101)/F85)</f>
        <v>0</v>
      </c>
      <c r="H85" s="33">
        <f>(SUM(E86:$E$101)/E85)-D85</f>
        <v>17</v>
      </c>
      <c r="I85" s="6"/>
      <c r="J85" s="33">
        <f t="shared" si="13"/>
        <v>0.75</v>
      </c>
      <c r="K85" s="6"/>
      <c r="L85"/>
      <c r="M85"/>
      <c r="N85"/>
      <c r="O85"/>
      <c r="P85"/>
    </row>
    <row r="86" spans="1:16" x14ac:dyDescent="0.4">
      <c r="A86" s="23">
        <f t="shared" si="14"/>
        <v>85</v>
      </c>
      <c r="B86" s="30">
        <f t="shared" si="9"/>
        <v>2</v>
      </c>
      <c r="C86" s="31">
        <f t="shared" si="10"/>
        <v>0.69314718055994529</v>
      </c>
      <c r="D86" s="32">
        <f t="shared" si="15"/>
        <v>15</v>
      </c>
      <c r="E86" s="32">
        <f t="shared" si="11"/>
        <v>4</v>
      </c>
      <c r="F86" s="33">
        <f t="shared" si="12"/>
        <v>1</v>
      </c>
      <c r="G86" s="33">
        <f>D86-(SUM(F87:$F$101)/F86)</f>
        <v>0</v>
      </c>
      <c r="H86" s="33">
        <f>(SUM(E87:$E$101)/E86)-D86</f>
        <v>17</v>
      </c>
      <c r="I86" s="6"/>
      <c r="J86" s="33">
        <f t="shared" si="13"/>
        <v>0.75</v>
      </c>
      <c r="K86" s="6"/>
      <c r="L86"/>
      <c r="M86"/>
      <c r="N86"/>
      <c r="O86"/>
      <c r="P86"/>
    </row>
    <row r="87" spans="1:16" x14ac:dyDescent="0.4">
      <c r="A87" s="23">
        <f t="shared" si="14"/>
        <v>86</v>
      </c>
      <c r="B87" s="30">
        <f t="shared" si="9"/>
        <v>1</v>
      </c>
      <c r="C87" s="31">
        <f t="shared" si="10"/>
        <v>0</v>
      </c>
      <c r="D87" s="32">
        <f t="shared" si="15"/>
        <v>14</v>
      </c>
      <c r="E87" s="32">
        <f t="shared" si="11"/>
        <v>4</v>
      </c>
      <c r="F87" s="33">
        <f t="shared" si="12"/>
        <v>1</v>
      </c>
      <c r="G87" s="33">
        <f>D87-(SUM(F88:$F$101)/F87)</f>
        <v>0</v>
      </c>
      <c r="H87" s="33">
        <f>(SUM(E88:$E$101)/E87)-D87</f>
        <v>17</v>
      </c>
      <c r="I87" s="6"/>
      <c r="J87" s="33">
        <f t="shared" si="13"/>
        <v>1.875</v>
      </c>
      <c r="K87" s="6"/>
      <c r="L87"/>
      <c r="M87"/>
      <c r="N87"/>
      <c r="O87"/>
      <c r="P87"/>
    </row>
    <row r="88" spans="1:16" x14ac:dyDescent="0.4">
      <c r="A88" s="23">
        <f t="shared" si="14"/>
        <v>87</v>
      </c>
      <c r="B88" s="30">
        <f t="shared" si="9"/>
        <v>4</v>
      </c>
      <c r="C88" s="31">
        <f t="shared" si="10"/>
        <v>1.3862943611198906</v>
      </c>
      <c r="D88" s="32">
        <f t="shared" si="15"/>
        <v>13</v>
      </c>
      <c r="E88" s="32">
        <f t="shared" si="11"/>
        <v>4</v>
      </c>
      <c r="F88" s="33">
        <f t="shared" si="12"/>
        <v>1</v>
      </c>
      <c r="G88" s="33">
        <f>D88-(SUM(F89:$F$101)/F88)</f>
        <v>0</v>
      </c>
      <c r="H88" s="33">
        <f>(SUM(E89:$E$101)/E88)-D88</f>
        <v>17</v>
      </c>
      <c r="I88" s="6"/>
      <c r="J88" s="33">
        <f t="shared" si="13"/>
        <v>0.75</v>
      </c>
      <c r="K88" s="6"/>
      <c r="L88"/>
      <c r="M88"/>
      <c r="N88"/>
      <c r="O88"/>
      <c r="P88"/>
    </row>
    <row r="89" spans="1:16" x14ac:dyDescent="0.4">
      <c r="A89" s="23">
        <f t="shared" si="14"/>
        <v>88</v>
      </c>
      <c r="B89" s="30">
        <f>B55</f>
        <v>2</v>
      </c>
      <c r="C89" s="31">
        <f t="shared" si="10"/>
        <v>0.69314718055994529</v>
      </c>
      <c r="D89" s="32">
        <f t="shared" si="15"/>
        <v>12</v>
      </c>
      <c r="E89" s="32">
        <f t="shared" si="11"/>
        <v>4</v>
      </c>
      <c r="F89" s="33">
        <f t="shared" si="12"/>
        <v>1</v>
      </c>
      <c r="G89" s="33">
        <f>D89-(SUM(F90:$F$101)/F89)</f>
        <v>0</v>
      </c>
      <c r="H89" s="33">
        <f>(SUM(E90:$E$101)/E89)-D89</f>
        <v>17</v>
      </c>
      <c r="I89" s="6"/>
      <c r="J89" s="33">
        <f t="shared" si="13"/>
        <v>0</v>
      </c>
      <c r="K89" s="6"/>
      <c r="L89"/>
      <c r="M89"/>
      <c r="N89"/>
      <c r="O89"/>
      <c r="P89"/>
    </row>
    <row r="90" spans="1:16" x14ac:dyDescent="0.4">
      <c r="A90" s="23">
        <f t="shared" si="14"/>
        <v>89</v>
      </c>
      <c r="B90" s="30">
        <v>2</v>
      </c>
      <c r="C90" s="31">
        <f t="shared" si="10"/>
        <v>0.69314718055994529</v>
      </c>
      <c r="D90" s="32">
        <f t="shared" si="15"/>
        <v>11</v>
      </c>
      <c r="E90" s="32">
        <f t="shared" si="11"/>
        <v>4</v>
      </c>
      <c r="F90" s="33">
        <f t="shared" si="12"/>
        <v>1</v>
      </c>
      <c r="G90" s="33">
        <f>D90-(SUM(F91:$F$101)/F90)</f>
        <v>0</v>
      </c>
      <c r="H90" s="33">
        <f>(SUM(E91:$E$101)/E90)-D90</f>
        <v>17</v>
      </c>
      <c r="I90" s="6"/>
      <c r="J90" s="33">
        <f t="shared" si="13"/>
        <v>0.75</v>
      </c>
      <c r="K90" s="6"/>
      <c r="L90"/>
      <c r="M90"/>
      <c r="N90"/>
      <c r="O90"/>
      <c r="P90"/>
    </row>
    <row r="91" spans="1:16" x14ac:dyDescent="0.4">
      <c r="A91" s="23">
        <f t="shared" si="14"/>
        <v>90</v>
      </c>
      <c r="B91" s="30">
        <f t="shared" si="9"/>
        <v>4</v>
      </c>
      <c r="C91" s="31">
        <f t="shared" si="10"/>
        <v>1.3862943611198906</v>
      </c>
      <c r="D91" s="32">
        <f t="shared" si="15"/>
        <v>10</v>
      </c>
      <c r="E91" s="32">
        <f t="shared" si="11"/>
        <v>5</v>
      </c>
      <c r="F91" s="33">
        <f t="shared" si="12"/>
        <v>1</v>
      </c>
      <c r="G91" s="33">
        <f>D91-(SUM(F92:$F$101)/F91)</f>
        <v>0</v>
      </c>
      <c r="H91" s="33">
        <f>(SUM(E92:$E$101)/E91)-D91</f>
        <v>11.399999999999999</v>
      </c>
      <c r="I91" s="6"/>
      <c r="J91" s="33">
        <f t="shared" si="13"/>
        <v>0.22500000000000001</v>
      </c>
      <c r="K91" s="6"/>
      <c r="L91"/>
      <c r="M91"/>
      <c r="N91"/>
      <c r="O91"/>
      <c r="P91"/>
    </row>
    <row r="92" spans="1:16" x14ac:dyDescent="0.4">
      <c r="A92" s="23">
        <f t="shared" si="14"/>
        <v>91</v>
      </c>
      <c r="B92" s="30">
        <f t="shared" si="9"/>
        <v>5</v>
      </c>
      <c r="C92" s="31">
        <f t="shared" si="10"/>
        <v>1.6094379124341003</v>
      </c>
      <c r="D92" s="32">
        <f t="shared" si="15"/>
        <v>9</v>
      </c>
      <c r="E92" s="32">
        <f t="shared" si="11"/>
        <v>5</v>
      </c>
      <c r="F92" s="33">
        <f t="shared" si="12"/>
        <v>1</v>
      </c>
      <c r="G92" s="33">
        <f>D92-(SUM(F93:$F$101)/F92)</f>
        <v>0</v>
      </c>
      <c r="H92" s="33">
        <f>(SUM(E93:$E$101)/E92)-D92</f>
        <v>11.399999999999999</v>
      </c>
      <c r="I92" s="6"/>
      <c r="J92" s="33">
        <f t="shared" si="13"/>
        <v>2.4</v>
      </c>
      <c r="K92" s="6"/>
      <c r="L92"/>
      <c r="M92"/>
      <c r="N92"/>
      <c r="O92"/>
      <c r="P92"/>
    </row>
    <row r="93" spans="1:16" x14ac:dyDescent="0.4">
      <c r="A93" s="23">
        <f t="shared" si="14"/>
        <v>92</v>
      </c>
      <c r="B93" s="30">
        <f t="shared" si="9"/>
        <v>1</v>
      </c>
      <c r="C93" s="31">
        <f t="shared" si="10"/>
        <v>0</v>
      </c>
      <c r="D93" s="32">
        <f t="shared" si="15"/>
        <v>8</v>
      </c>
      <c r="E93" s="32">
        <f t="shared" si="11"/>
        <v>5</v>
      </c>
      <c r="F93" s="33">
        <f t="shared" si="12"/>
        <v>1</v>
      </c>
      <c r="G93" s="33">
        <f>D93-(SUM(F94:$F$101)/F93)</f>
        <v>0</v>
      </c>
      <c r="H93" s="33">
        <f>(SUM(E94:$E$101)/E93)-D93</f>
        <v>11.399999999999999</v>
      </c>
      <c r="I93" s="6"/>
      <c r="J93" s="33">
        <f t="shared" si="13"/>
        <v>1.875</v>
      </c>
      <c r="K93" s="6"/>
      <c r="L93"/>
      <c r="M93"/>
      <c r="N93"/>
      <c r="O93"/>
      <c r="P93"/>
    </row>
    <row r="94" spans="1:16" x14ac:dyDescent="0.4">
      <c r="A94" s="23">
        <f t="shared" si="14"/>
        <v>93</v>
      </c>
      <c r="B94" s="30">
        <f>B60</f>
        <v>4</v>
      </c>
      <c r="C94" s="31">
        <f t="shared" si="10"/>
        <v>1.3862943611198906</v>
      </c>
      <c r="D94" s="32">
        <f t="shared" si="15"/>
        <v>7</v>
      </c>
      <c r="E94" s="32">
        <f t="shared" si="11"/>
        <v>5</v>
      </c>
      <c r="F94" s="33">
        <f t="shared" si="12"/>
        <v>1</v>
      </c>
      <c r="G94" s="33">
        <f>D94-(SUM(F95:$F$101)/F94)</f>
        <v>0</v>
      </c>
      <c r="H94" s="33">
        <f>(SUM(E95:$E$101)/E94)-D94</f>
        <v>11.399999999999999</v>
      </c>
      <c r="I94" s="6"/>
      <c r="J94" s="33">
        <f t="shared" si="13"/>
        <v>0.75</v>
      </c>
      <c r="K94" s="6"/>
      <c r="L94"/>
      <c r="M94"/>
      <c r="N94"/>
      <c r="O94"/>
      <c r="P94"/>
    </row>
    <row r="95" spans="1:16" x14ac:dyDescent="0.4">
      <c r="A95" s="23">
        <f t="shared" si="14"/>
        <v>94</v>
      </c>
      <c r="B95" s="30">
        <f t="shared" si="9"/>
        <v>2</v>
      </c>
      <c r="C95" s="31">
        <f t="shared" si="10"/>
        <v>0.69314718055994529</v>
      </c>
      <c r="D95" s="32">
        <f t="shared" si="15"/>
        <v>6</v>
      </c>
      <c r="E95" s="32">
        <f t="shared" si="11"/>
        <v>5</v>
      </c>
      <c r="F95" s="33">
        <f t="shared" si="12"/>
        <v>1</v>
      </c>
      <c r="G95" s="33">
        <f>D95-(SUM(F96:$F$101)/F95)</f>
        <v>0</v>
      </c>
      <c r="H95" s="33">
        <f>(SUM(E96:$E$101)/E95)-D95</f>
        <v>11.399999999999999</v>
      </c>
      <c r="I95" s="6"/>
      <c r="J95" s="33">
        <f t="shared" si="13"/>
        <v>0</v>
      </c>
      <c r="K95" s="6"/>
      <c r="L95"/>
      <c r="M95"/>
      <c r="N95"/>
      <c r="O95"/>
      <c r="P95"/>
    </row>
    <row r="96" spans="1:16" x14ac:dyDescent="0.4">
      <c r="A96" s="23">
        <f t="shared" si="14"/>
        <v>95</v>
      </c>
      <c r="B96" s="30">
        <f t="shared" si="9"/>
        <v>2</v>
      </c>
      <c r="C96" s="31">
        <f t="shared" si="10"/>
        <v>0.69314718055994529</v>
      </c>
      <c r="D96" s="32">
        <f t="shared" si="15"/>
        <v>5</v>
      </c>
      <c r="E96" s="32">
        <f t="shared" si="11"/>
        <v>5</v>
      </c>
      <c r="F96" s="33">
        <f t="shared" si="12"/>
        <v>1</v>
      </c>
      <c r="G96" s="33">
        <f>D96-(SUM(F97:$F$101)/F96)</f>
        <v>0</v>
      </c>
      <c r="H96" s="33">
        <f>(SUM(E97:$E$101)/E96)-D96</f>
        <v>11.399999999999999</v>
      </c>
      <c r="I96" s="6"/>
      <c r="J96" s="33">
        <f t="shared" si="13"/>
        <v>0</v>
      </c>
      <c r="K96" s="6"/>
      <c r="L96"/>
      <c r="M96"/>
      <c r="N96"/>
      <c r="O96"/>
      <c r="P96"/>
    </row>
    <row r="97" spans="1:16" x14ac:dyDescent="0.4">
      <c r="A97" s="23">
        <f t="shared" si="14"/>
        <v>96</v>
      </c>
      <c r="B97" s="30">
        <f t="shared" si="9"/>
        <v>2</v>
      </c>
      <c r="C97" s="31">
        <f t="shared" si="10"/>
        <v>0.69314718055994529</v>
      </c>
      <c r="D97" s="32">
        <f t="shared" si="15"/>
        <v>4</v>
      </c>
      <c r="E97" s="32">
        <f t="shared" si="11"/>
        <v>5</v>
      </c>
      <c r="F97" s="33">
        <f t="shared" si="12"/>
        <v>1</v>
      </c>
      <c r="G97" s="33">
        <f>D97-(SUM(F98:$F$101)/F97)</f>
        <v>0</v>
      </c>
      <c r="H97" s="33">
        <f>(SUM(E98:$E$101)/E97)-D97</f>
        <v>11.4</v>
      </c>
      <c r="I97" s="6"/>
      <c r="J97" s="33">
        <f t="shared" si="13"/>
        <v>0.41666666666666669</v>
      </c>
      <c r="K97" s="6"/>
      <c r="L97"/>
      <c r="M97"/>
      <c r="N97"/>
      <c r="O97"/>
      <c r="P97"/>
    </row>
    <row r="98" spans="1:16" x14ac:dyDescent="0.4">
      <c r="A98" s="23">
        <f t="shared" si="14"/>
        <v>97</v>
      </c>
      <c r="B98" s="30">
        <f>B64</f>
        <v>3</v>
      </c>
      <c r="C98" s="31">
        <f t="shared" ref="C98:C101" si="16">LN(B98)</f>
        <v>1.0986122886681098</v>
      </c>
      <c r="D98" s="32">
        <f t="shared" si="15"/>
        <v>3</v>
      </c>
      <c r="E98" s="32">
        <f t="shared" si="11"/>
        <v>11</v>
      </c>
      <c r="F98" s="33">
        <f t="shared" si="12"/>
        <v>1</v>
      </c>
      <c r="G98" s="33">
        <f>D98-(SUM(F99:$F$101)/F98)</f>
        <v>0</v>
      </c>
      <c r="H98" s="33">
        <f>(SUM(E99:$E$101)/E98)-D98</f>
        <v>3</v>
      </c>
      <c r="I98" s="6"/>
      <c r="J98" s="33">
        <f t="shared" si="13"/>
        <v>0.29166666666666669</v>
      </c>
      <c r="K98" s="6"/>
      <c r="L98"/>
      <c r="M98"/>
      <c r="N98"/>
      <c r="O98"/>
      <c r="P98"/>
    </row>
    <row r="99" spans="1:16" x14ac:dyDescent="0.4">
      <c r="A99" s="23">
        <f t="shared" si="14"/>
        <v>98</v>
      </c>
      <c r="B99" s="30">
        <f t="shared" si="9"/>
        <v>4</v>
      </c>
      <c r="C99" s="31">
        <f t="shared" si="16"/>
        <v>1.3862943611198906</v>
      </c>
      <c r="D99" s="32">
        <f t="shared" si="15"/>
        <v>2</v>
      </c>
      <c r="E99" s="32">
        <f t="shared" si="11"/>
        <v>11</v>
      </c>
      <c r="F99" s="33">
        <f t="shared" si="12"/>
        <v>1</v>
      </c>
      <c r="G99" s="33">
        <f>D99-(SUM(F100:$F$101)/F99)</f>
        <v>0</v>
      </c>
      <c r="H99" s="33">
        <f>(SUM(E100:$E$101)/E99)-D99</f>
        <v>3</v>
      </c>
      <c r="I99" s="6"/>
      <c r="J99" s="33">
        <f t="shared" si="13"/>
        <v>0.29166666666666669</v>
      </c>
      <c r="K99" s="6"/>
      <c r="L99"/>
      <c r="M99"/>
      <c r="N99"/>
      <c r="O99"/>
      <c r="P99"/>
    </row>
    <row r="100" spans="1:16" x14ac:dyDescent="0.4">
      <c r="A100" s="23">
        <f t="shared" si="14"/>
        <v>99</v>
      </c>
      <c r="B100" s="30">
        <f t="shared" si="9"/>
        <v>3</v>
      </c>
      <c r="C100" s="31">
        <f t="shared" si="16"/>
        <v>1.0986122886681098</v>
      </c>
      <c r="D100" s="32">
        <f t="shared" si="15"/>
        <v>1</v>
      </c>
      <c r="E100" s="32">
        <f t="shared" si="11"/>
        <v>11</v>
      </c>
      <c r="F100" s="33">
        <f t="shared" si="12"/>
        <v>1</v>
      </c>
      <c r="G100" s="33">
        <f>D100-(SUM(F101:$F$101)/F100)</f>
        <v>0</v>
      </c>
      <c r="H100" s="33">
        <f>(SUM(E101:$E$101)/E100)-D100</f>
        <v>3</v>
      </c>
      <c r="I100" s="6"/>
      <c r="J100" s="33">
        <f t="shared" si="13"/>
        <v>7.2992424242424239</v>
      </c>
      <c r="K100" s="6"/>
      <c r="L100"/>
      <c r="M100"/>
      <c r="N100"/>
      <c r="O100"/>
      <c r="P100"/>
    </row>
    <row r="101" spans="1:16" x14ac:dyDescent="0.4">
      <c r="A101" s="23">
        <f t="shared" si="14"/>
        <v>100</v>
      </c>
      <c r="B101" s="30">
        <v>44</v>
      </c>
      <c r="C101" s="31">
        <f t="shared" si="16"/>
        <v>3.784189633918261</v>
      </c>
      <c r="D101" s="34"/>
      <c r="E101" s="32">
        <f t="shared" si="11"/>
        <v>44</v>
      </c>
      <c r="F101" s="33">
        <f t="shared" si="12"/>
        <v>1</v>
      </c>
      <c r="G101" s="34"/>
      <c r="H101" s="34"/>
      <c r="I101" s="6"/>
      <c r="J101" s="6"/>
      <c r="K101" s="6"/>
      <c r="L101"/>
      <c r="M101"/>
      <c r="N101"/>
      <c r="O101"/>
      <c r="P101"/>
    </row>
    <row r="102" spans="1:16" x14ac:dyDescent="0.4">
      <c r="A102" s="7" t="s">
        <v>1</v>
      </c>
      <c r="B102" s="33">
        <f>SUM(B2:B101)</f>
        <v>335</v>
      </c>
      <c r="C102" s="35"/>
      <c r="D102" s="33">
        <f t="shared" ref="D102" si="17">SUM(D2:D101)</f>
        <v>4950</v>
      </c>
      <c r="E102" s="36"/>
      <c r="F102" s="36"/>
      <c r="G102" s="36"/>
      <c r="H102" s="36"/>
      <c r="I102" s="6"/>
      <c r="J102" s="43"/>
      <c r="K102" s="6"/>
      <c r="L102"/>
      <c r="M102"/>
      <c r="N102"/>
      <c r="O102"/>
      <c r="P102"/>
    </row>
    <row r="103" spans="1:16" x14ac:dyDescent="0.4">
      <c r="A103" s="7" t="s">
        <v>0</v>
      </c>
      <c r="B103" s="33">
        <f>AVERAGE(B2:B101)</f>
        <v>3.35</v>
      </c>
      <c r="C103" s="35"/>
      <c r="D103" s="36"/>
      <c r="E103" s="36"/>
      <c r="F103" s="36"/>
      <c r="G103" s="37">
        <f t="shared" ref="G103:J104" si="18">SUM(G2:G100)</f>
        <v>2067.4060606060621</v>
      </c>
      <c r="H103" s="37">
        <f t="shared" si="18"/>
        <v>7849.9666666666571</v>
      </c>
      <c r="I103" s="6"/>
      <c r="J103" s="37">
        <f t="shared" si="18"/>
        <v>91.76969696969698</v>
      </c>
      <c r="K103" s="6"/>
      <c r="L103"/>
      <c r="M103"/>
      <c r="N103"/>
      <c r="O103"/>
      <c r="P103"/>
    </row>
    <row r="104" spans="1:16" x14ac:dyDescent="0.4">
      <c r="A104" s="7" t="s">
        <v>4</v>
      </c>
      <c r="B104" s="33">
        <f>_xlfn.STDEV.S(B2:B101)</f>
        <v>4.5112093834148403</v>
      </c>
      <c r="C104" s="35"/>
      <c r="D104" s="36"/>
      <c r="E104" s="36"/>
      <c r="F104" s="36"/>
      <c r="G104" s="37">
        <f>(G103/D102)</f>
        <v>0.41765779002142667</v>
      </c>
      <c r="H104" s="37">
        <f>(H103/D102)</f>
        <v>1.5858518518518498</v>
      </c>
      <c r="I104" s="6"/>
      <c r="J104" s="37">
        <f>(J103/99)</f>
        <v>0.92696663605754526</v>
      </c>
      <c r="K104" s="6"/>
      <c r="L104"/>
      <c r="M104"/>
      <c r="N104"/>
      <c r="O104"/>
      <c r="P104"/>
    </row>
    <row r="105" spans="1:16" x14ac:dyDescent="0.4">
      <c r="A105" s="7" t="s">
        <v>3</v>
      </c>
      <c r="B105" s="33">
        <f>B104/B103</f>
        <v>1.3466296666909972</v>
      </c>
      <c r="C105" s="35"/>
      <c r="D105" s="36"/>
      <c r="E105" s="36"/>
      <c r="F105" s="36"/>
      <c r="G105" s="40" t="s">
        <v>19</v>
      </c>
      <c r="H105" s="40" t="s">
        <v>20</v>
      </c>
      <c r="I105" s="6"/>
      <c r="J105" s="43"/>
      <c r="K105" s="6"/>
      <c r="L105"/>
      <c r="M105"/>
      <c r="N105"/>
      <c r="O105"/>
      <c r="P105"/>
    </row>
    <row r="106" spans="1:16" x14ac:dyDescent="0.4">
      <c r="A106" s="7" t="s">
        <v>7</v>
      </c>
      <c r="B106" s="33">
        <f>_xlfn.STDEV.S(C2:C101)</f>
        <v>0.64791498206981635</v>
      </c>
      <c r="C106" s="35"/>
      <c r="D106" s="35"/>
      <c r="E106" s="35"/>
      <c r="F106" s="35"/>
      <c r="G106" s="33">
        <f t="shared" ref="G106:J106" si="19">(1-(1/(1+G104)))</f>
        <v>0.29461114872801153</v>
      </c>
      <c r="H106" s="33">
        <f t="shared" si="19"/>
        <v>0.61328024291729899</v>
      </c>
      <c r="I106" s="6"/>
      <c r="J106" s="33">
        <f t="shared" si="19"/>
        <v>0.48104965530387267</v>
      </c>
      <c r="K106" s="6"/>
      <c r="L106"/>
      <c r="M106"/>
      <c r="N106"/>
      <c r="O106"/>
      <c r="P106"/>
    </row>
    <row r="107" spans="1:16" x14ac:dyDescent="0.4">
      <c r="A107" s="24"/>
      <c r="B107" s="35"/>
      <c r="C107" s="35"/>
      <c r="D107" s="35"/>
      <c r="E107" s="35"/>
      <c r="F107" s="35"/>
      <c r="G107" s="41" t="s">
        <v>10</v>
      </c>
      <c r="H107" s="42"/>
      <c r="I107" s="6"/>
      <c r="J107" s="43"/>
      <c r="K107" s="6"/>
      <c r="L107"/>
      <c r="M107"/>
      <c r="N107"/>
      <c r="O107"/>
      <c r="P107"/>
    </row>
    <row r="108" spans="1:16" x14ac:dyDescent="0.4">
      <c r="A108" s="6"/>
      <c r="B108" s="34"/>
      <c r="C108" s="34"/>
      <c r="D108" s="34"/>
      <c r="E108" s="34"/>
      <c r="F108" s="34"/>
      <c r="G108" s="38">
        <f>(G106+H106)/2</f>
        <v>0.45394569582265526</v>
      </c>
      <c r="H108" s="39"/>
      <c r="I108" s="6"/>
      <c r="J108" s="44"/>
      <c r="K108" s="6"/>
      <c r="L108"/>
      <c r="M108"/>
      <c r="N108"/>
      <c r="O108"/>
      <c r="P108"/>
    </row>
    <row r="109" spans="1:16" x14ac:dyDescent="0.4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/>
      <c r="M109"/>
      <c r="N109"/>
      <c r="O109"/>
      <c r="P109"/>
    </row>
    <row r="110" spans="1:16" x14ac:dyDescent="0.4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/>
      <c r="M110"/>
      <c r="N110"/>
      <c r="O110"/>
      <c r="P110"/>
    </row>
    <row r="111" spans="1:16" x14ac:dyDescent="0.4">
      <c r="G111" s="5"/>
      <c r="H111" s="5"/>
      <c r="I111" s="5"/>
      <c r="J111" s="5"/>
      <c r="L111"/>
      <c r="M111"/>
      <c r="N111"/>
      <c r="O111"/>
      <c r="P111"/>
    </row>
    <row r="112" spans="1:16" x14ac:dyDescent="0.4">
      <c r="L112"/>
      <c r="M112"/>
      <c r="N112"/>
      <c r="O112"/>
      <c r="P112"/>
    </row>
    <row r="113" spans="12:16" x14ac:dyDescent="0.4">
      <c r="L113"/>
      <c r="M113"/>
      <c r="N113"/>
      <c r="O113"/>
      <c r="P113"/>
    </row>
    <row r="114" spans="12:16" x14ac:dyDescent="0.4">
      <c r="L114"/>
      <c r="M114"/>
      <c r="N114"/>
      <c r="O114"/>
      <c r="P114"/>
    </row>
    <row r="115" spans="12:16" x14ac:dyDescent="0.4">
      <c r="L115"/>
      <c r="M115"/>
      <c r="N115"/>
      <c r="O115"/>
      <c r="P115"/>
    </row>
    <row r="116" spans="12:16" x14ac:dyDescent="0.4">
      <c r="L116"/>
      <c r="M116"/>
      <c r="N116"/>
      <c r="O116"/>
      <c r="P116"/>
    </row>
    <row r="117" spans="12:16" x14ac:dyDescent="0.4">
      <c r="L117"/>
      <c r="M117"/>
      <c r="N117"/>
      <c r="O117"/>
      <c r="P117"/>
    </row>
    <row r="118" spans="12:16" x14ac:dyDescent="0.4">
      <c r="L118"/>
      <c r="M118"/>
      <c r="N118"/>
      <c r="O118"/>
      <c r="P118"/>
    </row>
    <row r="119" spans="12:16" x14ac:dyDescent="0.4">
      <c r="L119"/>
      <c r="M119"/>
      <c r="N119"/>
      <c r="O119"/>
      <c r="P119"/>
    </row>
    <row r="120" spans="12:16" x14ac:dyDescent="0.4">
      <c r="L120"/>
      <c r="M120"/>
      <c r="N120"/>
      <c r="O120"/>
      <c r="P120"/>
    </row>
    <row r="121" spans="12:16" x14ac:dyDescent="0.4">
      <c r="L121"/>
      <c r="M121"/>
      <c r="N121"/>
      <c r="O121"/>
      <c r="P121"/>
    </row>
    <row r="122" spans="12:16" x14ac:dyDescent="0.4">
      <c r="L122"/>
      <c r="M122"/>
      <c r="N122"/>
      <c r="O122"/>
      <c r="P122"/>
    </row>
    <row r="123" spans="12:16" x14ac:dyDescent="0.4">
      <c r="L123"/>
      <c r="M123"/>
      <c r="N123"/>
      <c r="O123"/>
      <c r="P123"/>
    </row>
    <row r="124" spans="12:16" x14ac:dyDescent="0.4">
      <c r="L124"/>
      <c r="M124"/>
      <c r="N124"/>
      <c r="O124"/>
      <c r="P124"/>
    </row>
    <row r="125" spans="12:16" x14ac:dyDescent="0.4">
      <c r="L125"/>
      <c r="M125"/>
      <c r="N125"/>
      <c r="O125"/>
      <c r="P125"/>
    </row>
    <row r="126" spans="12:16" x14ac:dyDescent="0.4">
      <c r="L126"/>
      <c r="M126"/>
      <c r="N126"/>
      <c r="O126"/>
      <c r="P126"/>
    </row>
    <row r="127" spans="12:16" x14ac:dyDescent="0.4">
      <c r="L127"/>
      <c r="M127"/>
      <c r="N127"/>
      <c r="O127"/>
      <c r="P127"/>
    </row>
    <row r="128" spans="12:16" x14ac:dyDescent="0.4">
      <c r="L128"/>
      <c r="M128"/>
      <c r="N128"/>
      <c r="O128"/>
      <c r="P128"/>
    </row>
    <row r="129" spans="1:16" x14ac:dyDescent="0.4">
      <c r="L129"/>
      <c r="M129"/>
      <c r="N129"/>
      <c r="O129"/>
      <c r="P129"/>
    </row>
    <row r="130" spans="1:16" x14ac:dyDescent="0.4">
      <c r="L130"/>
      <c r="M130"/>
      <c r="N130"/>
      <c r="O130"/>
      <c r="P130"/>
    </row>
    <row r="131" spans="1:16" x14ac:dyDescent="0.4">
      <c r="L131"/>
      <c r="M131"/>
      <c r="N131"/>
      <c r="O131"/>
      <c r="P131"/>
    </row>
    <row r="132" spans="1:16" x14ac:dyDescent="0.4">
      <c r="L132"/>
      <c r="M132"/>
      <c r="N132"/>
      <c r="O132"/>
      <c r="P132"/>
    </row>
    <row r="133" spans="1:16" x14ac:dyDescent="0.4">
      <c r="L133"/>
      <c r="M133"/>
      <c r="N133"/>
      <c r="O133"/>
      <c r="P133"/>
    </row>
    <row r="134" spans="1:16" x14ac:dyDescent="0.4">
      <c r="L134"/>
      <c r="M134"/>
      <c r="N134"/>
      <c r="O134"/>
      <c r="P134"/>
    </row>
    <row r="135" spans="1:16" x14ac:dyDescent="0.4">
      <c r="A135"/>
      <c r="B135"/>
      <c r="C135"/>
      <c r="D135"/>
      <c r="E135"/>
      <c r="F135"/>
      <c r="K135"/>
      <c r="L135"/>
      <c r="M135"/>
      <c r="N135"/>
      <c r="O135"/>
      <c r="P135"/>
    </row>
    <row r="136" spans="1:16" x14ac:dyDescent="0.4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</row>
    <row r="137" spans="1:16" x14ac:dyDescent="0.4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</row>
    <row r="138" spans="1:16" x14ac:dyDescent="0.4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</row>
    <row r="139" spans="1:16" x14ac:dyDescent="0.4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</row>
    <row r="140" spans="1:16" x14ac:dyDescent="0.4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</row>
    <row r="141" spans="1:16" x14ac:dyDescent="0.4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</row>
    <row r="142" spans="1:16" x14ac:dyDescent="0.4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</row>
    <row r="143" spans="1:16" x14ac:dyDescent="0.4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</row>
    <row r="144" spans="1:16" x14ac:dyDescent="0.4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</row>
    <row r="145" spans="1:16" x14ac:dyDescent="0.4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</row>
    <row r="146" spans="1:16" x14ac:dyDescent="0.4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</row>
    <row r="147" spans="1:16" x14ac:dyDescent="0.4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</row>
    <row r="148" spans="1:16" x14ac:dyDescent="0.4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</row>
    <row r="149" spans="1:16" x14ac:dyDescent="0.4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</row>
    <row r="150" spans="1:16" x14ac:dyDescent="0.4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</row>
    <row r="151" spans="1:16" x14ac:dyDescent="0.4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</row>
    <row r="152" spans="1:16" x14ac:dyDescent="0.4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</row>
    <row r="153" spans="1:16" x14ac:dyDescent="0.4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</row>
    <row r="154" spans="1:16" x14ac:dyDescent="0.4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</row>
    <row r="155" spans="1:16" x14ac:dyDescent="0.4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</row>
    <row r="156" spans="1:16" x14ac:dyDescent="0.4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</row>
    <row r="157" spans="1:16" x14ac:dyDescent="0.4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</row>
    <row r="158" spans="1:16" x14ac:dyDescent="0.4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</row>
    <row r="159" spans="1:16" x14ac:dyDescent="0.4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</row>
    <row r="160" spans="1:16" x14ac:dyDescent="0.4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</row>
    <row r="161" spans="1:16" x14ac:dyDescent="0.4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</row>
    <row r="162" spans="1:16" x14ac:dyDescent="0.4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</row>
    <row r="163" spans="1:16" x14ac:dyDescent="0.4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</row>
    <row r="164" spans="1:16" x14ac:dyDescent="0.4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</row>
    <row r="165" spans="1:16" x14ac:dyDescent="0.4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</row>
    <row r="166" spans="1:16" x14ac:dyDescent="0.4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</row>
    <row r="167" spans="1:16" x14ac:dyDescent="0.4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</row>
    <row r="168" spans="1:16" x14ac:dyDescent="0.4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</row>
    <row r="169" spans="1:16" x14ac:dyDescent="0.4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</row>
    <row r="170" spans="1:16" x14ac:dyDescent="0.4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</row>
    <row r="171" spans="1:16" x14ac:dyDescent="0.4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</row>
    <row r="172" spans="1:16" x14ac:dyDescent="0.4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</row>
    <row r="173" spans="1:16" x14ac:dyDescent="0.4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</row>
    <row r="174" spans="1:16" x14ac:dyDescent="0.4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</row>
    <row r="175" spans="1:16" x14ac:dyDescent="0.4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</row>
    <row r="176" spans="1:16" x14ac:dyDescent="0.4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</row>
    <row r="177" spans="1:16" x14ac:dyDescent="0.4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</row>
    <row r="178" spans="1:16" x14ac:dyDescent="0.4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</row>
    <row r="179" spans="1:16" x14ac:dyDescent="0.4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</row>
    <row r="180" spans="1:16" x14ac:dyDescent="0.4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</row>
    <row r="181" spans="1:16" x14ac:dyDescent="0.4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</row>
    <row r="182" spans="1:16" x14ac:dyDescent="0.4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</row>
    <row r="183" spans="1:16" x14ac:dyDescent="0.4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</row>
    <row r="184" spans="1:16" x14ac:dyDescent="0.4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</row>
    <row r="185" spans="1:16" x14ac:dyDescent="0.4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</row>
    <row r="186" spans="1:16" x14ac:dyDescent="0.4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</row>
    <row r="187" spans="1:16" x14ac:dyDescent="0.4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</row>
    <row r="188" spans="1:16" x14ac:dyDescent="0.4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</row>
    <row r="189" spans="1:16" x14ac:dyDescent="0.4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</row>
    <row r="190" spans="1:16" x14ac:dyDescent="0.4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</row>
    <row r="191" spans="1:16" x14ac:dyDescent="0.4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</row>
    <row r="192" spans="1:16" x14ac:dyDescent="0.4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</row>
    <row r="193" spans="1:16" x14ac:dyDescent="0.4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</row>
    <row r="194" spans="1:16" x14ac:dyDescent="0.4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</row>
    <row r="195" spans="1:16" x14ac:dyDescent="0.4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</row>
    <row r="196" spans="1:16" x14ac:dyDescent="0.4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</row>
    <row r="197" spans="1:16" x14ac:dyDescent="0.4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</row>
    <row r="198" spans="1:16" x14ac:dyDescent="0.4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</row>
    <row r="199" spans="1:16" x14ac:dyDescent="0.4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</row>
    <row r="200" spans="1:16" x14ac:dyDescent="0.4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</row>
    <row r="201" spans="1:16" x14ac:dyDescent="0.4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</row>
    <row r="202" spans="1:16" x14ac:dyDescent="0.4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</row>
    <row r="203" spans="1:16" x14ac:dyDescent="0.4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</row>
    <row r="204" spans="1:16" x14ac:dyDescent="0.4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</row>
    <row r="205" spans="1:16" x14ac:dyDescent="0.4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</row>
    <row r="206" spans="1:16" x14ac:dyDescent="0.4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</row>
    <row r="207" spans="1:16" x14ac:dyDescent="0.4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</row>
    <row r="208" spans="1:16" x14ac:dyDescent="0.4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</row>
    <row r="209" spans="1:16" x14ac:dyDescent="0.4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</row>
    <row r="210" spans="1:16" x14ac:dyDescent="0.4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</row>
    <row r="211" spans="1:16" x14ac:dyDescent="0.4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</row>
    <row r="212" spans="1:16" x14ac:dyDescent="0.4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</row>
    <row r="213" spans="1:16" x14ac:dyDescent="0.4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</row>
    <row r="214" spans="1:16" x14ac:dyDescent="0.4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</row>
    <row r="215" spans="1:16" x14ac:dyDescent="0.4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</row>
    <row r="216" spans="1:16" x14ac:dyDescent="0.4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</row>
    <row r="217" spans="1:16" x14ac:dyDescent="0.4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</row>
    <row r="218" spans="1:16" x14ac:dyDescent="0.4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</row>
    <row r="219" spans="1:16" x14ac:dyDescent="0.4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</row>
    <row r="220" spans="1:16" x14ac:dyDescent="0.4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</row>
    <row r="221" spans="1:16" x14ac:dyDescent="0.4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</row>
    <row r="222" spans="1:16" x14ac:dyDescent="0.4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</row>
    <row r="223" spans="1:16" x14ac:dyDescent="0.4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</row>
    <row r="224" spans="1:16" x14ac:dyDescent="0.4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</row>
    <row r="225" spans="1:16" x14ac:dyDescent="0.4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</row>
    <row r="226" spans="1:16" x14ac:dyDescent="0.4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</row>
    <row r="227" spans="1:16" x14ac:dyDescent="0.4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</row>
    <row r="228" spans="1:16" x14ac:dyDescent="0.4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</row>
    <row r="229" spans="1:16" x14ac:dyDescent="0.4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</row>
    <row r="230" spans="1:16" x14ac:dyDescent="0.4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</row>
    <row r="231" spans="1:16" x14ac:dyDescent="0.4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</row>
    <row r="232" spans="1:16" x14ac:dyDescent="0.4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</row>
    <row r="233" spans="1:16" x14ac:dyDescent="0.4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</row>
    <row r="234" spans="1:16" x14ac:dyDescent="0.4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</row>
    <row r="235" spans="1:16" x14ac:dyDescent="0.4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</row>
    <row r="236" spans="1:16" x14ac:dyDescent="0.4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</row>
    <row r="237" spans="1:16" x14ac:dyDescent="0.4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</row>
    <row r="238" spans="1:16" x14ac:dyDescent="0.4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</row>
    <row r="239" spans="1:16" x14ac:dyDescent="0.4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</row>
    <row r="240" spans="1:16" x14ac:dyDescent="0.4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</row>
    <row r="241" spans="1:16" x14ac:dyDescent="0.4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</row>
    <row r="242" spans="1:16" x14ac:dyDescent="0.4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</row>
    <row r="243" spans="1:16" x14ac:dyDescent="0.4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</row>
    <row r="244" spans="1:16" x14ac:dyDescent="0.4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</row>
    <row r="245" spans="1:16" x14ac:dyDescent="0.4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</row>
    <row r="246" spans="1:16" x14ac:dyDescent="0.4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</row>
    <row r="247" spans="1:16" x14ac:dyDescent="0.4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</row>
    <row r="248" spans="1:16" x14ac:dyDescent="0.4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</row>
    <row r="249" spans="1:16" x14ac:dyDescent="0.4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</row>
    <row r="250" spans="1:16" x14ac:dyDescent="0.4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</row>
    <row r="251" spans="1:16" x14ac:dyDescent="0.4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</row>
    <row r="252" spans="1:16" x14ac:dyDescent="0.4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</row>
    <row r="253" spans="1:16" x14ac:dyDescent="0.4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</row>
    <row r="254" spans="1:16" x14ac:dyDescent="0.4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</row>
    <row r="255" spans="1:16" x14ac:dyDescent="0.4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</row>
    <row r="256" spans="1:16" x14ac:dyDescent="0.4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</row>
    <row r="257" spans="1:16" x14ac:dyDescent="0.4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</row>
    <row r="258" spans="1:16" x14ac:dyDescent="0.4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</row>
    <row r="259" spans="1:16" x14ac:dyDescent="0.4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</row>
    <row r="260" spans="1:16" x14ac:dyDescent="0.4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</row>
    <row r="261" spans="1:16" x14ac:dyDescent="0.4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</row>
    <row r="262" spans="1:16" x14ac:dyDescent="0.4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</row>
    <row r="263" spans="1:16" x14ac:dyDescent="0.4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</row>
    <row r="264" spans="1:16" x14ac:dyDescent="0.4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</row>
    <row r="265" spans="1:16" x14ac:dyDescent="0.4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</row>
    <row r="266" spans="1:16" x14ac:dyDescent="0.4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</row>
    <row r="267" spans="1:16" x14ac:dyDescent="0.4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</row>
    <row r="268" spans="1:16" x14ac:dyDescent="0.4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</row>
    <row r="269" spans="1:16" x14ac:dyDescent="0.4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</row>
    <row r="270" spans="1:16" x14ac:dyDescent="0.4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</row>
    <row r="271" spans="1:16" x14ac:dyDescent="0.4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</row>
    <row r="272" spans="1:16" x14ac:dyDescent="0.4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</row>
    <row r="273" spans="1:16" x14ac:dyDescent="0.4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</row>
    <row r="274" spans="1:16" x14ac:dyDescent="0.4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</row>
    <row r="275" spans="1:16" x14ac:dyDescent="0.4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</row>
    <row r="276" spans="1:16" x14ac:dyDescent="0.4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</row>
    <row r="277" spans="1:16" x14ac:dyDescent="0.4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</row>
    <row r="278" spans="1:16" x14ac:dyDescent="0.4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</row>
    <row r="279" spans="1:16" x14ac:dyDescent="0.4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</row>
    <row r="280" spans="1:16" x14ac:dyDescent="0.4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</row>
    <row r="281" spans="1:16" x14ac:dyDescent="0.4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</row>
    <row r="282" spans="1:16" x14ac:dyDescent="0.4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</row>
    <row r="283" spans="1:16" x14ac:dyDescent="0.4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</row>
    <row r="284" spans="1:16" x14ac:dyDescent="0.4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</row>
    <row r="285" spans="1:16" x14ac:dyDescent="0.4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</row>
    <row r="286" spans="1:16" x14ac:dyDescent="0.4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</row>
    <row r="287" spans="1:16" x14ac:dyDescent="0.4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</row>
    <row r="288" spans="1:16" x14ac:dyDescent="0.4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</row>
    <row r="289" spans="1:16" x14ac:dyDescent="0.4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</row>
    <row r="290" spans="1:16" x14ac:dyDescent="0.4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</row>
    <row r="291" spans="1:16" x14ac:dyDescent="0.4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</row>
    <row r="292" spans="1:16" x14ac:dyDescent="0.4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</row>
    <row r="293" spans="1:16" x14ac:dyDescent="0.4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</row>
    <row r="294" spans="1:16" x14ac:dyDescent="0.4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</row>
    <row r="295" spans="1:16" x14ac:dyDescent="0.4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</row>
    <row r="296" spans="1:16" x14ac:dyDescent="0.4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</row>
    <row r="297" spans="1:16" x14ac:dyDescent="0.4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</row>
    <row r="298" spans="1:16" x14ac:dyDescent="0.4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</row>
    <row r="299" spans="1:16" x14ac:dyDescent="0.4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</row>
    <row r="300" spans="1:16" x14ac:dyDescent="0.4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</row>
    <row r="301" spans="1:16" x14ac:dyDescent="0.4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</row>
    <row r="302" spans="1:16" x14ac:dyDescent="0.4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</row>
    <row r="303" spans="1:16" x14ac:dyDescent="0.4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</row>
    <row r="304" spans="1:16" x14ac:dyDescent="0.4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</row>
    <row r="305" spans="1:16" x14ac:dyDescent="0.4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</row>
    <row r="306" spans="1:16" x14ac:dyDescent="0.4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</row>
    <row r="307" spans="1:16" x14ac:dyDescent="0.4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</row>
    <row r="308" spans="1:16" x14ac:dyDescent="0.4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</row>
    <row r="309" spans="1:16" x14ac:dyDescent="0.4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</row>
    <row r="310" spans="1:16" x14ac:dyDescent="0.4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</row>
    <row r="311" spans="1:16" x14ac:dyDescent="0.4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</row>
    <row r="312" spans="1:16" x14ac:dyDescent="0.4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</row>
    <row r="313" spans="1:16" x14ac:dyDescent="0.4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</row>
    <row r="314" spans="1:16" x14ac:dyDescent="0.4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</row>
    <row r="315" spans="1:16" x14ac:dyDescent="0.4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</row>
    <row r="316" spans="1:16" x14ac:dyDescent="0.4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</row>
    <row r="317" spans="1:16" x14ac:dyDescent="0.4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</row>
    <row r="318" spans="1:16" x14ac:dyDescent="0.4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</row>
    <row r="319" spans="1:16" x14ac:dyDescent="0.4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</row>
    <row r="320" spans="1:16" x14ac:dyDescent="0.4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</row>
    <row r="321" spans="1:16" x14ac:dyDescent="0.4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</row>
    <row r="322" spans="1:16" x14ac:dyDescent="0.4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</row>
    <row r="323" spans="1:16" x14ac:dyDescent="0.4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</row>
    <row r="324" spans="1:16" x14ac:dyDescent="0.4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</row>
    <row r="325" spans="1:16" x14ac:dyDescent="0.4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</row>
    <row r="326" spans="1:16" x14ac:dyDescent="0.4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</row>
    <row r="327" spans="1:16" x14ac:dyDescent="0.4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</row>
    <row r="328" spans="1:16" x14ac:dyDescent="0.4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</row>
    <row r="329" spans="1:16" x14ac:dyDescent="0.4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</row>
    <row r="330" spans="1:16" x14ac:dyDescent="0.4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</row>
    <row r="331" spans="1:16" x14ac:dyDescent="0.4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</row>
    <row r="332" spans="1:16" x14ac:dyDescent="0.4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</row>
    <row r="333" spans="1:16" x14ac:dyDescent="0.4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</row>
    <row r="334" spans="1:16" x14ac:dyDescent="0.4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</row>
    <row r="335" spans="1:16" x14ac:dyDescent="0.4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</row>
    <row r="336" spans="1:16" x14ac:dyDescent="0.4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</row>
    <row r="337" spans="1:16" x14ac:dyDescent="0.4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</row>
    <row r="338" spans="1:16" x14ac:dyDescent="0.4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</row>
    <row r="339" spans="1:16" x14ac:dyDescent="0.4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</row>
    <row r="340" spans="1:16" x14ac:dyDescent="0.4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</row>
    <row r="341" spans="1:16" x14ac:dyDescent="0.4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</row>
    <row r="342" spans="1:16" x14ac:dyDescent="0.4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</row>
    <row r="343" spans="1:16" x14ac:dyDescent="0.4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</row>
    <row r="344" spans="1:16" x14ac:dyDescent="0.4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</row>
    <row r="345" spans="1:16" x14ac:dyDescent="0.4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</row>
    <row r="346" spans="1:16" x14ac:dyDescent="0.4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</row>
    <row r="347" spans="1:16" x14ac:dyDescent="0.4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</row>
    <row r="348" spans="1:16" x14ac:dyDescent="0.4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</row>
    <row r="349" spans="1:16" x14ac:dyDescent="0.4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</row>
    <row r="350" spans="1:16" x14ac:dyDescent="0.4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</row>
    <row r="351" spans="1:16" x14ac:dyDescent="0.4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</row>
    <row r="352" spans="1:16" x14ac:dyDescent="0.4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</row>
    <row r="353" spans="1:16" x14ac:dyDescent="0.4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</row>
    <row r="354" spans="1:16" x14ac:dyDescent="0.4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</row>
    <row r="355" spans="1:16" x14ac:dyDescent="0.4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</row>
    <row r="356" spans="1:16" x14ac:dyDescent="0.4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</row>
    <row r="357" spans="1:16" x14ac:dyDescent="0.4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</row>
    <row r="358" spans="1:16" x14ac:dyDescent="0.4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</row>
    <row r="359" spans="1:16" x14ac:dyDescent="0.4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</row>
    <row r="360" spans="1:16" x14ac:dyDescent="0.4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</row>
    <row r="361" spans="1:16" x14ac:dyDescent="0.4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</row>
    <row r="362" spans="1:16" x14ac:dyDescent="0.4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</row>
    <row r="363" spans="1:16" x14ac:dyDescent="0.4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</row>
    <row r="364" spans="1:16" x14ac:dyDescent="0.4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</row>
    <row r="365" spans="1:16" x14ac:dyDescent="0.4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</row>
    <row r="366" spans="1:16" x14ac:dyDescent="0.4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</row>
    <row r="367" spans="1:16" x14ac:dyDescent="0.4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</row>
    <row r="368" spans="1:16" x14ac:dyDescent="0.4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</row>
    <row r="369" spans="1:16" x14ac:dyDescent="0.4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</row>
    <row r="370" spans="1:16" x14ac:dyDescent="0.4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</row>
    <row r="371" spans="1:16" x14ac:dyDescent="0.4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</row>
    <row r="372" spans="1:16" x14ac:dyDescent="0.4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</row>
    <row r="373" spans="1:16" x14ac:dyDescent="0.4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</row>
    <row r="374" spans="1:16" x14ac:dyDescent="0.4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</row>
    <row r="375" spans="1:16" x14ac:dyDescent="0.4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</row>
    <row r="376" spans="1:16" x14ac:dyDescent="0.4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</row>
    <row r="377" spans="1:16" x14ac:dyDescent="0.4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</row>
    <row r="378" spans="1:16" x14ac:dyDescent="0.4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</row>
    <row r="379" spans="1:16" x14ac:dyDescent="0.4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</row>
    <row r="380" spans="1:16" x14ac:dyDescent="0.4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</row>
    <row r="381" spans="1:16" x14ac:dyDescent="0.4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</row>
    <row r="382" spans="1:16" x14ac:dyDescent="0.4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</row>
    <row r="383" spans="1:16" x14ac:dyDescent="0.4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</row>
    <row r="384" spans="1:16" x14ac:dyDescent="0.4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</row>
    <row r="385" spans="1:16" x14ac:dyDescent="0.4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</row>
    <row r="386" spans="1:16" x14ac:dyDescent="0.4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</row>
    <row r="387" spans="1:16" x14ac:dyDescent="0.4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</row>
    <row r="388" spans="1:16" x14ac:dyDescent="0.4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</row>
    <row r="389" spans="1:16" x14ac:dyDescent="0.4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</row>
    <row r="390" spans="1:16" x14ac:dyDescent="0.4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</row>
    <row r="391" spans="1:16" x14ac:dyDescent="0.4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</row>
    <row r="392" spans="1:16" x14ac:dyDescent="0.4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</row>
    <row r="393" spans="1:16" x14ac:dyDescent="0.4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</row>
    <row r="394" spans="1:16" x14ac:dyDescent="0.4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</row>
    <row r="395" spans="1:16" x14ac:dyDescent="0.4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</row>
    <row r="396" spans="1:16" x14ac:dyDescent="0.4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</row>
    <row r="397" spans="1:16" x14ac:dyDescent="0.4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</row>
    <row r="398" spans="1:16" x14ac:dyDescent="0.4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</row>
    <row r="399" spans="1:16" x14ac:dyDescent="0.4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</row>
    <row r="400" spans="1:16" x14ac:dyDescent="0.4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</row>
    <row r="401" spans="1:16" x14ac:dyDescent="0.4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</row>
    <row r="402" spans="1:16" x14ac:dyDescent="0.4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</row>
    <row r="403" spans="1:16" x14ac:dyDescent="0.4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</row>
    <row r="404" spans="1:16" x14ac:dyDescent="0.4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</row>
    <row r="405" spans="1:16" x14ac:dyDescent="0.4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</row>
    <row r="406" spans="1:16" x14ac:dyDescent="0.4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</row>
    <row r="407" spans="1:16" x14ac:dyDescent="0.4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</row>
    <row r="408" spans="1:16" x14ac:dyDescent="0.4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</row>
    <row r="409" spans="1:16" x14ac:dyDescent="0.4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</row>
    <row r="410" spans="1:16" x14ac:dyDescent="0.4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</row>
    <row r="411" spans="1:16" x14ac:dyDescent="0.4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</row>
    <row r="412" spans="1:16" x14ac:dyDescent="0.4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</row>
    <row r="413" spans="1:16" x14ac:dyDescent="0.4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</row>
    <row r="414" spans="1:16" x14ac:dyDescent="0.4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</row>
    <row r="415" spans="1:16" x14ac:dyDescent="0.4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</row>
    <row r="416" spans="1:16" x14ac:dyDescent="0.4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</row>
    <row r="417" spans="1:16" x14ac:dyDescent="0.4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</row>
    <row r="418" spans="1:16" x14ac:dyDescent="0.4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</row>
    <row r="419" spans="1:16" x14ac:dyDescent="0.4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</row>
    <row r="420" spans="1:16" x14ac:dyDescent="0.4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</row>
    <row r="421" spans="1:16" x14ac:dyDescent="0.4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</row>
    <row r="422" spans="1:16" x14ac:dyDescent="0.4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</row>
    <row r="423" spans="1:16" x14ac:dyDescent="0.4">
      <c r="G423"/>
      <c r="H423"/>
      <c r="I423"/>
      <c r="J423"/>
      <c r="L423"/>
      <c r="M423"/>
      <c r="N423"/>
      <c r="O423"/>
      <c r="P423"/>
    </row>
    <row r="424" spans="1:16" x14ac:dyDescent="0.4">
      <c r="L424"/>
      <c r="M424"/>
      <c r="N424"/>
      <c r="O424"/>
      <c r="P424"/>
    </row>
    <row r="425" spans="1:16" x14ac:dyDescent="0.4">
      <c r="L425"/>
      <c r="M425"/>
      <c r="N425"/>
      <c r="O425"/>
      <c r="P425"/>
    </row>
    <row r="426" spans="1:16" x14ac:dyDescent="0.4">
      <c r="L426"/>
      <c r="M426"/>
      <c r="N426"/>
      <c r="O426"/>
      <c r="P426"/>
    </row>
    <row r="427" spans="1:16" x14ac:dyDescent="0.4">
      <c r="L427"/>
      <c r="M427"/>
      <c r="N427"/>
      <c r="O427"/>
      <c r="P427"/>
    </row>
    <row r="428" spans="1:16" x14ac:dyDescent="0.4">
      <c r="L428"/>
      <c r="M428"/>
      <c r="N428"/>
      <c r="O428"/>
      <c r="P428"/>
    </row>
    <row r="429" spans="1:16" x14ac:dyDescent="0.4">
      <c r="L429"/>
      <c r="M429"/>
      <c r="N429"/>
      <c r="O429"/>
      <c r="P429"/>
    </row>
    <row r="430" spans="1:16" x14ac:dyDescent="0.4">
      <c r="L430"/>
      <c r="M430"/>
      <c r="N430"/>
      <c r="O430"/>
      <c r="P430"/>
    </row>
    <row r="431" spans="1:16" x14ac:dyDescent="0.4">
      <c r="L431"/>
      <c r="M431"/>
      <c r="N431"/>
      <c r="O431"/>
      <c r="P431"/>
    </row>
    <row r="432" spans="1:16" x14ac:dyDescent="0.4">
      <c r="A432"/>
      <c r="B432"/>
      <c r="C432"/>
      <c r="D432"/>
      <c r="E432"/>
      <c r="F432"/>
      <c r="K432"/>
      <c r="L432"/>
      <c r="M432"/>
      <c r="N432"/>
      <c r="O432"/>
      <c r="P432"/>
    </row>
    <row r="433" spans="1:20" x14ac:dyDescent="0.4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</row>
    <row r="434" spans="1:20" x14ac:dyDescent="0.4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</row>
    <row r="435" spans="1:20" x14ac:dyDescent="0.4">
      <c r="G435"/>
      <c r="H435"/>
      <c r="I435"/>
      <c r="J435"/>
      <c r="L435"/>
      <c r="M435"/>
      <c r="N435"/>
      <c r="O435"/>
      <c r="P435"/>
      <c r="Q435"/>
      <c r="R435"/>
      <c r="S435"/>
      <c r="T435"/>
    </row>
    <row r="436" spans="1:20" x14ac:dyDescent="0.4">
      <c r="L436"/>
      <c r="M436"/>
      <c r="N436"/>
      <c r="O436"/>
      <c r="P436"/>
      <c r="Q436"/>
      <c r="R436"/>
      <c r="S436"/>
      <c r="T436"/>
    </row>
    <row r="437" spans="1:20" x14ac:dyDescent="0.4">
      <c r="L437"/>
      <c r="M437"/>
      <c r="N437"/>
      <c r="O437"/>
      <c r="P437"/>
      <c r="Q437"/>
      <c r="R437"/>
      <c r="S437"/>
      <c r="T437"/>
    </row>
    <row r="438" spans="1:20" x14ac:dyDescent="0.4">
      <c r="A438"/>
      <c r="B438"/>
      <c r="C438"/>
      <c r="D438"/>
      <c r="E438"/>
      <c r="F438"/>
      <c r="K438"/>
      <c r="L438"/>
      <c r="M438"/>
      <c r="N438"/>
      <c r="O438"/>
      <c r="P438"/>
    </row>
    <row r="439" spans="1:20" x14ac:dyDescent="0.4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</row>
    <row r="440" spans="1:20" x14ac:dyDescent="0.4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</row>
    <row r="441" spans="1:20" x14ac:dyDescent="0.4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</row>
    <row r="442" spans="1:20" x14ac:dyDescent="0.4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</row>
    <row r="443" spans="1:20" x14ac:dyDescent="0.4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</row>
    <row r="444" spans="1:20" x14ac:dyDescent="0.4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</row>
    <row r="445" spans="1:20" x14ac:dyDescent="0.4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</row>
    <row r="446" spans="1:20" x14ac:dyDescent="0.4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</row>
    <row r="447" spans="1:20" x14ac:dyDescent="0.4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</row>
    <row r="448" spans="1:20" x14ac:dyDescent="0.4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</row>
    <row r="449" spans="1:16" x14ac:dyDescent="0.4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</row>
    <row r="450" spans="1:16" x14ac:dyDescent="0.4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</row>
    <row r="451" spans="1:16" x14ac:dyDescent="0.4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</row>
    <row r="452" spans="1:16" x14ac:dyDescent="0.4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</row>
    <row r="453" spans="1:16" x14ac:dyDescent="0.4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</row>
    <row r="454" spans="1:16" x14ac:dyDescent="0.4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</row>
    <row r="455" spans="1:16" x14ac:dyDescent="0.4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</row>
    <row r="456" spans="1:16" x14ac:dyDescent="0.4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</row>
    <row r="457" spans="1:16" x14ac:dyDescent="0.4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</row>
    <row r="458" spans="1:16" x14ac:dyDescent="0.4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</row>
    <row r="459" spans="1:16" x14ac:dyDescent="0.4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</row>
    <row r="460" spans="1:16" x14ac:dyDescent="0.4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</row>
    <row r="461" spans="1:16" x14ac:dyDescent="0.4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</row>
    <row r="462" spans="1:16" x14ac:dyDescent="0.4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</row>
    <row r="463" spans="1:16" x14ac:dyDescent="0.4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</row>
    <row r="464" spans="1:16" x14ac:dyDescent="0.4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</row>
    <row r="465" spans="1:16" x14ac:dyDescent="0.4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</row>
    <row r="466" spans="1:16" x14ac:dyDescent="0.4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</row>
    <row r="467" spans="1:16" x14ac:dyDescent="0.4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</row>
    <row r="468" spans="1:16" x14ac:dyDescent="0.4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</row>
    <row r="469" spans="1:16" x14ac:dyDescent="0.4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</row>
    <row r="470" spans="1:16" x14ac:dyDescent="0.4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</row>
    <row r="471" spans="1:16" x14ac:dyDescent="0.4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</row>
    <row r="472" spans="1:16" x14ac:dyDescent="0.4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</row>
    <row r="473" spans="1:16" x14ac:dyDescent="0.4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</row>
    <row r="474" spans="1:16" x14ac:dyDescent="0.4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</row>
    <row r="475" spans="1:16" x14ac:dyDescent="0.4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</row>
    <row r="476" spans="1:16" x14ac:dyDescent="0.4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</row>
    <row r="477" spans="1:16" x14ac:dyDescent="0.4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</row>
    <row r="478" spans="1:16" x14ac:dyDescent="0.4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</row>
    <row r="479" spans="1:16" x14ac:dyDescent="0.4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</row>
    <row r="480" spans="1:16" x14ac:dyDescent="0.4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</row>
    <row r="481" spans="1:16" x14ac:dyDescent="0.4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</row>
    <row r="482" spans="1:16" x14ac:dyDescent="0.4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</row>
    <row r="483" spans="1:16" x14ac:dyDescent="0.4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</row>
    <row r="484" spans="1:16" x14ac:dyDescent="0.4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</row>
    <row r="485" spans="1:16" x14ac:dyDescent="0.4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</row>
    <row r="486" spans="1:16" x14ac:dyDescent="0.4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</row>
    <row r="487" spans="1:16" x14ac:dyDescent="0.4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</row>
    <row r="488" spans="1:16" x14ac:dyDescent="0.4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</row>
    <row r="489" spans="1:16" x14ac:dyDescent="0.4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</row>
    <row r="490" spans="1:16" x14ac:dyDescent="0.4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</row>
    <row r="491" spans="1:16" x14ac:dyDescent="0.4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</row>
    <row r="492" spans="1:16" x14ac:dyDescent="0.4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</row>
    <row r="493" spans="1:16" x14ac:dyDescent="0.4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</row>
    <row r="494" spans="1:16" x14ac:dyDescent="0.4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</row>
    <row r="495" spans="1:16" x14ac:dyDescent="0.4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</row>
    <row r="496" spans="1:16" x14ac:dyDescent="0.4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</row>
    <row r="497" spans="1:16" x14ac:dyDescent="0.4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</row>
    <row r="498" spans="1:16" x14ac:dyDescent="0.4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</row>
    <row r="499" spans="1:16" x14ac:dyDescent="0.4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</row>
    <row r="500" spans="1:16" x14ac:dyDescent="0.4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</row>
    <row r="501" spans="1:16" x14ac:dyDescent="0.4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</row>
    <row r="502" spans="1:16" x14ac:dyDescent="0.4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</row>
    <row r="503" spans="1:16" x14ac:dyDescent="0.4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</row>
    <row r="504" spans="1:16" x14ac:dyDescent="0.4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</row>
    <row r="505" spans="1:16" x14ac:dyDescent="0.4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</row>
    <row r="506" spans="1:16" x14ac:dyDescent="0.4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</row>
    <row r="507" spans="1:16" x14ac:dyDescent="0.4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</row>
    <row r="508" spans="1:16" x14ac:dyDescent="0.4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</row>
    <row r="509" spans="1:16" x14ac:dyDescent="0.4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</row>
    <row r="510" spans="1:16" x14ac:dyDescent="0.4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</row>
    <row r="511" spans="1:16" x14ac:dyDescent="0.4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</row>
    <row r="512" spans="1:16" x14ac:dyDescent="0.4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</row>
    <row r="513" spans="1:16" x14ac:dyDescent="0.4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</row>
    <row r="514" spans="1:16" x14ac:dyDescent="0.4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</row>
    <row r="515" spans="1:16" x14ac:dyDescent="0.4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</row>
    <row r="516" spans="1:16" x14ac:dyDescent="0.4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</row>
    <row r="517" spans="1:16" x14ac:dyDescent="0.4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</row>
    <row r="518" spans="1:16" x14ac:dyDescent="0.4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</row>
    <row r="519" spans="1:16" x14ac:dyDescent="0.4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</row>
    <row r="520" spans="1:16" x14ac:dyDescent="0.4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</row>
    <row r="521" spans="1:16" x14ac:dyDescent="0.4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</row>
    <row r="522" spans="1:16" x14ac:dyDescent="0.4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</row>
    <row r="523" spans="1:16" x14ac:dyDescent="0.4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</row>
    <row r="524" spans="1:16" x14ac:dyDescent="0.4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</row>
    <row r="525" spans="1:16" x14ac:dyDescent="0.4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</row>
    <row r="526" spans="1:16" x14ac:dyDescent="0.4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</row>
    <row r="527" spans="1:16" x14ac:dyDescent="0.4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</row>
    <row r="528" spans="1:16" x14ac:dyDescent="0.4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</row>
    <row r="529" spans="1:16" x14ac:dyDescent="0.4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</row>
    <row r="530" spans="1:16" x14ac:dyDescent="0.4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</row>
    <row r="531" spans="1:16" x14ac:dyDescent="0.4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</row>
    <row r="532" spans="1:16" x14ac:dyDescent="0.4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</row>
    <row r="533" spans="1:16" x14ac:dyDescent="0.4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</row>
    <row r="534" spans="1:16" x14ac:dyDescent="0.4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</row>
    <row r="535" spans="1:16" x14ac:dyDescent="0.4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</row>
    <row r="536" spans="1:16" x14ac:dyDescent="0.4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</row>
    <row r="537" spans="1:16" x14ac:dyDescent="0.4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</row>
    <row r="538" spans="1:16" x14ac:dyDescent="0.4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</row>
    <row r="539" spans="1:16" x14ac:dyDescent="0.4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</row>
    <row r="540" spans="1:16" x14ac:dyDescent="0.4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</row>
    <row r="541" spans="1:16" x14ac:dyDescent="0.4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</row>
    <row r="542" spans="1:16" x14ac:dyDescent="0.4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</row>
    <row r="543" spans="1:16" x14ac:dyDescent="0.4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</row>
    <row r="544" spans="1:16" x14ac:dyDescent="0.4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</row>
    <row r="545" spans="1:16" x14ac:dyDescent="0.4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</row>
    <row r="546" spans="1:16" x14ac:dyDescent="0.4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</row>
    <row r="547" spans="1:16" x14ac:dyDescent="0.4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</row>
    <row r="548" spans="1:16" x14ac:dyDescent="0.4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</row>
    <row r="549" spans="1:16" x14ac:dyDescent="0.4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</row>
    <row r="550" spans="1:16" x14ac:dyDescent="0.4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</row>
    <row r="551" spans="1:16" x14ac:dyDescent="0.4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</row>
    <row r="552" spans="1:16" x14ac:dyDescent="0.4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</row>
    <row r="553" spans="1:16" x14ac:dyDescent="0.4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</row>
    <row r="554" spans="1:16" x14ac:dyDescent="0.4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</row>
    <row r="555" spans="1:16" x14ac:dyDescent="0.4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</row>
    <row r="556" spans="1:16" x14ac:dyDescent="0.4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</row>
    <row r="557" spans="1:16" x14ac:dyDescent="0.4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</row>
    <row r="558" spans="1:16" x14ac:dyDescent="0.4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</row>
    <row r="559" spans="1:16" x14ac:dyDescent="0.4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</row>
    <row r="560" spans="1:16" x14ac:dyDescent="0.4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</row>
    <row r="561" spans="1:16" x14ac:dyDescent="0.4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</row>
    <row r="562" spans="1:16" x14ac:dyDescent="0.4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</row>
    <row r="563" spans="1:16" x14ac:dyDescent="0.4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</row>
    <row r="564" spans="1:16" x14ac:dyDescent="0.4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</row>
    <row r="565" spans="1:16" x14ac:dyDescent="0.4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</row>
    <row r="566" spans="1:16" x14ac:dyDescent="0.4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</row>
    <row r="567" spans="1:16" x14ac:dyDescent="0.4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</row>
    <row r="568" spans="1:16" x14ac:dyDescent="0.4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</row>
    <row r="569" spans="1:16" x14ac:dyDescent="0.4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</row>
    <row r="570" spans="1:16" x14ac:dyDescent="0.4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</row>
    <row r="571" spans="1:16" x14ac:dyDescent="0.4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</row>
    <row r="572" spans="1:16" x14ac:dyDescent="0.4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</row>
    <row r="573" spans="1:16" x14ac:dyDescent="0.4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</row>
    <row r="574" spans="1:16" x14ac:dyDescent="0.4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</row>
    <row r="575" spans="1:16" x14ac:dyDescent="0.4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</row>
    <row r="576" spans="1:16" x14ac:dyDescent="0.4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</row>
    <row r="577" spans="1:16" x14ac:dyDescent="0.4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</row>
    <row r="578" spans="1:16" x14ac:dyDescent="0.4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</row>
    <row r="579" spans="1:16" x14ac:dyDescent="0.4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</row>
    <row r="580" spans="1:16" x14ac:dyDescent="0.4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</row>
    <row r="581" spans="1:16" x14ac:dyDescent="0.4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</row>
    <row r="582" spans="1:16" x14ac:dyDescent="0.4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</row>
    <row r="583" spans="1:16" x14ac:dyDescent="0.4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</row>
    <row r="584" spans="1:16" x14ac:dyDescent="0.4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</row>
    <row r="585" spans="1:16" x14ac:dyDescent="0.4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</row>
    <row r="586" spans="1:16" x14ac:dyDescent="0.4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</row>
    <row r="587" spans="1:16" x14ac:dyDescent="0.4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</row>
    <row r="588" spans="1:16" x14ac:dyDescent="0.4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</row>
    <row r="589" spans="1:16" x14ac:dyDescent="0.4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</row>
    <row r="590" spans="1:16" x14ac:dyDescent="0.4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</row>
    <row r="591" spans="1:16" x14ac:dyDescent="0.4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</row>
    <row r="592" spans="1:16" x14ac:dyDescent="0.4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</row>
    <row r="593" spans="1:16" x14ac:dyDescent="0.4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</row>
    <row r="594" spans="1:16" x14ac:dyDescent="0.4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</row>
    <row r="595" spans="1:16" x14ac:dyDescent="0.4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</row>
    <row r="596" spans="1:16" x14ac:dyDescent="0.4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</row>
    <row r="597" spans="1:16" x14ac:dyDescent="0.4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</row>
    <row r="598" spans="1:16" x14ac:dyDescent="0.4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</row>
    <row r="599" spans="1:16" x14ac:dyDescent="0.4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</row>
    <row r="600" spans="1:16" x14ac:dyDescent="0.4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</row>
    <row r="601" spans="1:16" x14ac:dyDescent="0.4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</row>
    <row r="602" spans="1:16" x14ac:dyDescent="0.4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</row>
    <row r="603" spans="1:16" x14ac:dyDescent="0.4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</row>
    <row r="604" spans="1:16" x14ac:dyDescent="0.4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</row>
    <row r="605" spans="1:16" x14ac:dyDescent="0.4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</row>
    <row r="606" spans="1:16" x14ac:dyDescent="0.4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</row>
    <row r="607" spans="1:16" x14ac:dyDescent="0.4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</row>
    <row r="608" spans="1:16" x14ac:dyDescent="0.4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</row>
    <row r="609" spans="1:16" x14ac:dyDescent="0.4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</row>
    <row r="610" spans="1:16" x14ac:dyDescent="0.4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</row>
    <row r="611" spans="1:16" x14ac:dyDescent="0.4">
      <c r="A611"/>
      <c r="B611"/>
      <c r="C611"/>
      <c r="D611"/>
      <c r="E611"/>
      <c r="F611"/>
      <c r="G611"/>
      <c r="H611"/>
      <c r="I611"/>
      <c r="J611"/>
      <c r="K611"/>
    </row>
    <row r="612" spans="1:16" x14ac:dyDescent="0.4">
      <c r="A612"/>
      <c r="B612"/>
      <c r="C612"/>
      <c r="D612"/>
      <c r="E612"/>
      <c r="F612"/>
      <c r="G612"/>
      <c r="H612"/>
      <c r="I612"/>
      <c r="J612"/>
      <c r="K612"/>
    </row>
    <row r="613" spans="1:16" x14ac:dyDescent="0.4">
      <c r="A613"/>
      <c r="B613"/>
      <c r="C613"/>
      <c r="D613"/>
      <c r="E613"/>
      <c r="F613"/>
      <c r="G613"/>
      <c r="H613"/>
      <c r="I613"/>
      <c r="J613"/>
      <c r="K613"/>
    </row>
    <row r="614" spans="1:16" x14ac:dyDescent="0.4">
      <c r="A614"/>
      <c r="B614"/>
      <c r="C614"/>
      <c r="D614"/>
      <c r="E614"/>
      <c r="F614"/>
      <c r="G614"/>
      <c r="H614"/>
      <c r="I614"/>
      <c r="J614"/>
      <c r="K614"/>
    </row>
    <row r="615" spans="1:16" x14ac:dyDescent="0.4">
      <c r="A615"/>
      <c r="B615"/>
      <c r="C615"/>
      <c r="D615"/>
      <c r="E615"/>
      <c r="F615"/>
      <c r="G615"/>
      <c r="H615"/>
      <c r="I615"/>
      <c r="J615"/>
      <c r="K615"/>
    </row>
    <row r="616" spans="1:16" x14ac:dyDescent="0.4">
      <c r="A616"/>
      <c r="B616"/>
      <c r="C616"/>
      <c r="D616"/>
      <c r="E616"/>
      <c r="F616"/>
      <c r="G616"/>
      <c r="H616"/>
      <c r="I616"/>
      <c r="J616"/>
      <c r="K616"/>
    </row>
    <row r="617" spans="1:16" x14ac:dyDescent="0.4">
      <c r="A617"/>
      <c r="B617"/>
      <c r="C617"/>
      <c r="D617"/>
      <c r="E617"/>
      <c r="F617"/>
      <c r="G617"/>
      <c r="H617"/>
      <c r="I617"/>
      <c r="J617"/>
      <c r="K617"/>
    </row>
    <row r="618" spans="1:16" x14ac:dyDescent="0.4">
      <c r="A618"/>
      <c r="B618"/>
      <c r="C618"/>
      <c r="D618"/>
      <c r="E618"/>
      <c r="F618"/>
      <c r="G618"/>
      <c r="H618"/>
      <c r="I618"/>
      <c r="J618"/>
      <c r="K618"/>
    </row>
    <row r="619" spans="1:16" x14ac:dyDescent="0.4">
      <c r="A619"/>
      <c r="B619"/>
      <c r="C619"/>
      <c r="D619"/>
      <c r="E619"/>
      <c r="F619"/>
      <c r="G619"/>
      <c r="H619"/>
      <c r="I619"/>
      <c r="J619"/>
      <c r="K619"/>
    </row>
    <row r="620" spans="1:16" x14ac:dyDescent="0.4">
      <c r="A620"/>
      <c r="B620"/>
      <c r="C620"/>
      <c r="D620"/>
      <c r="E620"/>
      <c r="F620"/>
      <c r="G620"/>
      <c r="H620"/>
      <c r="I620"/>
      <c r="J620"/>
      <c r="K620"/>
    </row>
    <row r="621" spans="1:16" x14ac:dyDescent="0.4">
      <c r="A621"/>
      <c r="B621"/>
      <c r="C621"/>
      <c r="D621"/>
      <c r="E621"/>
      <c r="F621"/>
      <c r="G621"/>
      <c r="H621"/>
      <c r="I621"/>
      <c r="J621"/>
      <c r="K621"/>
    </row>
    <row r="622" spans="1:16" x14ac:dyDescent="0.4">
      <c r="A622"/>
      <c r="B622"/>
      <c r="C622"/>
      <c r="D622"/>
      <c r="E622"/>
      <c r="F622"/>
      <c r="G622"/>
      <c r="H622"/>
      <c r="I622"/>
      <c r="J622"/>
      <c r="K622"/>
    </row>
    <row r="623" spans="1:16" x14ac:dyDescent="0.4">
      <c r="A623"/>
      <c r="B623"/>
      <c r="C623"/>
      <c r="D623"/>
      <c r="E623"/>
      <c r="F623"/>
      <c r="G623"/>
      <c r="H623"/>
      <c r="I623"/>
      <c r="J623"/>
      <c r="K623"/>
    </row>
    <row r="624" spans="1:16" x14ac:dyDescent="0.4">
      <c r="A624"/>
      <c r="B624"/>
      <c r="C624"/>
      <c r="D624"/>
      <c r="E624"/>
      <c r="F624"/>
      <c r="G624"/>
      <c r="H624"/>
      <c r="I624"/>
      <c r="J624"/>
      <c r="K624"/>
    </row>
    <row r="625" spans="1:11" x14ac:dyDescent="0.4">
      <c r="A625"/>
      <c r="B625"/>
      <c r="C625"/>
      <c r="D625"/>
      <c r="E625"/>
      <c r="F625"/>
      <c r="G625"/>
      <c r="H625"/>
      <c r="I625"/>
      <c r="J625"/>
      <c r="K625"/>
    </row>
    <row r="626" spans="1:11" x14ac:dyDescent="0.4">
      <c r="A626"/>
      <c r="B626"/>
      <c r="C626"/>
      <c r="D626"/>
      <c r="E626"/>
      <c r="F626"/>
      <c r="G626"/>
      <c r="H626"/>
      <c r="I626"/>
      <c r="J626"/>
      <c r="K626"/>
    </row>
    <row r="627" spans="1:11" x14ac:dyDescent="0.4">
      <c r="A627"/>
      <c r="B627"/>
      <c r="C627"/>
      <c r="D627"/>
      <c r="E627"/>
      <c r="F627"/>
      <c r="G627"/>
      <c r="H627"/>
      <c r="I627"/>
      <c r="J627"/>
      <c r="K627"/>
    </row>
    <row r="628" spans="1:11" x14ac:dyDescent="0.4">
      <c r="A628"/>
      <c r="B628"/>
      <c r="C628"/>
      <c r="D628"/>
      <c r="E628"/>
      <c r="F628"/>
      <c r="G628"/>
      <c r="H628"/>
      <c r="I628"/>
      <c r="J628"/>
      <c r="K628"/>
    </row>
    <row r="629" spans="1:11" x14ac:dyDescent="0.4">
      <c r="A629"/>
      <c r="B629"/>
      <c r="C629"/>
      <c r="D629"/>
      <c r="E629"/>
      <c r="F629"/>
      <c r="G629"/>
      <c r="H629"/>
      <c r="I629"/>
      <c r="J629"/>
      <c r="K629"/>
    </row>
    <row r="630" spans="1:11" x14ac:dyDescent="0.4">
      <c r="A630"/>
      <c r="B630"/>
      <c r="C630"/>
      <c r="D630"/>
      <c r="E630"/>
      <c r="F630"/>
      <c r="G630"/>
      <c r="H630"/>
      <c r="I630"/>
      <c r="J630"/>
      <c r="K630"/>
    </row>
    <row r="631" spans="1:11" x14ac:dyDescent="0.4">
      <c r="A631"/>
      <c r="B631"/>
      <c r="C631"/>
      <c r="D631"/>
      <c r="E631"/>
      <c r="F631"/>
      <c r="G631"/>
      <c r="H631"/>
      <c r="I631"/>
      <c r="J631"/>
      <c r="K631"/>
    </row>
    <row r="632" spans="1:11" x14ac:dyDescent="0.4">
      <c r="A632"/>
      <c r="B632"/>
      <c r="C632"/>
      <c r="D632"/>
      <c r="E632"/>
      <c r="F632"/>
      <c r="G632"/>
      <c r="H632"/>
      <c r="I632"/>
      <c r="J632"/>
      <c r="K632"/>
    </row>
    <row r="633" spans="1:11" x14ac:dyDescent="0.4">
      <c r="A633"/>
      <c r="B633"/>
      <c r="C633"/>
      <c r="D633"/>
      <c r="E633"/>
      <c r="F633"/>
      <c r="G633"/>
      <c r="H633"/>
      <c r="I633"/>
      <c r="J633"/>
      <c r="K633"/>
    </row>
    <row r="634" spans="1:11" x14ac:dyDescent="0.4">
      <c r="A634"/>
      <c r="B634"/>
      <c r="C634"/>
      <c r="D634"/>
      <c r="E634"/>
      <c r="F634"/>
      <c r="G634"/>
      <c r="H634"/>
      <c r="I634"/>
      <c r="J634"/>
      <c r="K634"/>
    </row>
    <row r="635" spans="1:11" x14ac:dyDescent="0.4">
      <c r="A635"/>
      <c r="B635"/>
      <c r="C635"/>
      <c r="D635"/>
      <c r="E635"/>
      <c r="F635"/>
      <c r="G635"/>
      <c r="H635"/>
      <c r="I635"/>
      <c r="J635"/>
      <c r="K635"/>
    </row>
    <row r="636" spans="1:11" x14ac:dyDescent="0.4">
      <c r="A636"/>
      <c r="B636"/>
      <c r="C636"/>
      <c r="D636"/>
      <c r="E636"/>
      <c r="F636"/>
      <c r="G636"/>
      <c r="H636"/>
      <c r="I636"/>
      <c r="J636"/>
      <c r="K636"/>
    </row>
    <row r="637" spans="1:11" x14ac:dyDescent="0.4">
      <c r="A637"/>
      <c r="B637"/>
      <c r="C637"/>
      <c r="D637"/>
      <c r="E637"/>
      <c r="F637"/>
      <c r="G637"/>
      <c r="H637"/>
      <c r="I637"/>
      <c r="J637"/>
      <c r="K637"/>
    </row>
    <row r="638" spans="1:11" x14ac:dyDescent="0.4">
      <c r="A638"/>
      <c r="B638"/>
      <c r="C638"/>
      <c r="D638"/>
      <c r="E638"/>
      <c r="F638"/>
      <c r="G638"/>
      <c r="H638"/>
      <c r="I638"/>
      <c r="J638"/>
      <c r="K638"/>
    </row>
    <row r="639" spans="1:11" x14ac:dyDescent="0.4">
      <c r="A639"/>
      <c r="B639"/>
      <c r="C639"/>
      <c r="D639"/>
      <c r="E639"/>
      <c r="F639"/>
      <c r="G639"/>
      <c r="H639"/>
      <c r="I639"/>
      <c r="J639"/>
      <c r="K639"/>
    </row>
    <row r="640" spans="1:11" x14ac:dyDescent="0.4">
      <c r="A640"/>
      <c r="B640"/>
      <c r="C640"/>
      <c r="D640"/>
      <c r="E640"/>
      <c r="F640"/>
      <c r="G640"/>
      <c r="H640"/>
      <c r="I640"/>
      <c r="J640"/>
      <c r="K640"/>
    </row>
    <row r="641" spans="1:11" x14ac:dyDescent="0.4">
      <c r="A641"/>
      <c r="B641"/>
      <c r="C641"/>
      <c r="D641"/>
      <c r="E641"/>
      <c r="F641"/>
      <c r="G641"/>
      <c r="H641"/>
      <c r="I641"/>
      <c r="J641"/>
      <c r="K641"/>
    </row>
    <row r="642" spans="1:11" x14ac:dyDescent="0.4">
      <c r="A642"/>
      <c r="B642"/>
      <c r="C642"/>
      <c r="D642"/>
      <c r="E642"/>
      <c r="F642"/>
      <c r="G642"/>
      <c r="H642"/>
      <c r="I642"/>
      <c r="J642"/>
      <c r="K642"/>
    </row>
    <row r="643" spans="1:11" x14ac:dyDescent="0.4">
      <c r="A643"/>
      <c r="B643"/>
      <c r="C643"/>
      <c r="D643"/>
      <c r="E643"/>
      <c r="F643"/>
      <c r="G643"/>
      <c r="H643"/>
      <c r="I643"/>
      <c r="J643"/>
      <c r="K643"/>
    </row>
    <row r="644" spans="1:11" x14ac:dyDescent="0.4">
      <c r="A644"/>
      <c r="B644"/>
      <c r="C644"/>
      <c r="D644"/>
      <c r="E644"/>
      <c r="F644"/>
      <c r="G644"/>
      <c r="H644"/>
      <c r="I644"/>
      <c r="J644"/>
      <c r="K644"/>
    </row>
    <row r="645" spans="1:11" x14ac:dyDescent="0.4">
      <c r="A645"/>
      <c r="B645"/>
      <c r="C645"/>
      <c r="D645"/>
      <c r="E645"/>
      <c r="F645"/>
      <c r="G645"/>
      <c r="H645"/>
      <c r="I645"/>
      <c r="J645"/>
      <c r="K645"/>
    </row>
    <row r="646" spans="1:11" x14ac:dyDescent="0.4">
      <c r="A646"/>
      <c r="B646"/>
      <c r="C646"/>
      <c r="D646"/>
      <c r="E646"/>
      <c r="F646"/>
      <c r="G646"/>
      <c r="H646"/>
      <c r="I646"/>
      <c r="J646"/>
      <c r="K646"/>
    </row>
    <row r="647" spans="1:11" x14ac:dyDescent="0.4">
      <c r="A647"/>
      <c r="B647"/>
      <c r="C647"/>
      <c r="D647"/>
      <c r="E647"/>
      <c r="F647"/>
      <c r="G647"/>
      <c r="H647"/>
      <c r="I647"/>
      <c r="J647"/>
      <c r="K647"/>
    </row>
    <row r="648" spans="1:11" x14ac:dyDescent="0.4">
      <c r="A648"/>
      <c r="B648"/>
      <c r="C648"/>
      <c r="D648"/>
      <c r="E648"/>
      <c r="F648"/>
      <c r="G648"/>
      <c r="H648"/>
      <c r="I648"/>
      <c r="J648"/>
      <c r="K648"/>
    </row>
    <row r="649" spans="1:11" x14ac:dyDescent="0.4">
      <c r="A649"/>
      <c r="B649"/>
      <c r="C649"/>
      <c r="D649"/>
      <c r="E649"/>
      <c r="F649"/>
      <c r="G649"/>
      <c r="H649"/>
      <c r="I649"/>
      <c r="J649"/>
      <c r="K649"/>
    </row>
    <row r="650" spans="1:11" x14ac:dyDescent="0.4">
      <c r="A650"/>
      <c r="B650"/>
      <c r="C650"/>
      <c r="D650"/>
      <c r="E650"/>
      <c r="F650"/>
      <c r="G650"/>
      <c r="H650"/>
      <c r="I650"/>
      <c r="J650"/>
      <c r="K650"/>
    </row>
    <row r="651" spans="1:11" x14ac:dyDescent="0.4">
      <c r="A651"/>
      <c r="B651"/>
      <c r="C651"/>
      <c r="D651"/>
      <c r="E651"/>
      <c r="F651"/>
      <c r="G651"/>
      <c r="H651"/>
      <c r="I651"/>
      <c r="J651"/>
      <c r="K651"/>
    </row>
    <row r="652" spans="1:11" x14ac:dyDescent="0.4">
      <c r="A652"/>
      <c r="B652"/>
      <c r="C652"/>
      <c r="D652"/>
      <c r="E652"/>
      <c r="F652"/>
      <c r="G652"/>
      <c r="H652"/>
      <c r="I652"/>
      <c r="J652"/>
      <c r="K652"/>
    </row>
    <row r="653" spans="1:11" x14ac:dyDescent="0.4">
      <c r="A653"/>
      <c r="B653"/>
      <c r="C653"/>
      <c r="D653"/>
      <c r="E653"/>
      <c r="F653"/>
      <c r="G653"/>
      <c r="H653"/>
      <c r="I653"/>
      <c r="J653"/>
      <c r="K653"/>
    </row>
    <row r="654" spans="1:11" x14ac:dyDescent="0.4">
      <c r="A654"/>
      <c r="B654"/>
      <c r="C654"/>
      <c r="D654"/>
      <c r="E654"/>
      <c r="F654"/>
      <c r="G654"/>
      <c r="H654"/>
      <c r="I654"/>
      <c r="J654"/>
      <c r="K654"/>
    </row>
    <row r="655" spans="1:11" x14ac:dyDescent="0.4">
      <c r="A655"/>
      <c r="B655"/>
      <c r="C655"/>
      <c r="D655"/>
      <c r="E655"/>
      <c r="F655"/>
      <c r="G655"/>
      <c r="H655"/>
      <c r="I655"/>
      <c r="J655"/>
      <c r="K655"/>
    </row>
    <row r="656" spans="1:11" x14ac:dyDescent="0.4">
      <c r="A656"/>
      <c r="B656"/>
      <c r="C656"/>
      <c r="D656"/>
      <c r="E656"/>
      <c r="F656"/>
      <c r="G656"/>
      <c r="H656"/>
      <c r="I656"/>
      <c r="J656"/>
      <c r="K656"/>
    </row>
    <row r="657" spans="1:11" x14ac:dyDescent="0.4">
      <c r="A657"/>
      <c r="B657"/>
      <c r="C657"/>
      <c r="D657"/>
      <c r="E657"/>
      <c r="F657"/>
      <c r="G657"/>
      <c r="H657"/>
      <c r="I657"/>
      <c r="J657"/>
      <c r="K657"/>
    </row>
    <row r="658" spans="1:11" x14ac:dyDescent="0.4">
      <c r="A658"/>
      <c r="B658"/>
      <c r="C658"/>
      <c r="D658"/>
      <c r="E658"/>
      <c r="F658"/>
      <c r="G658"/>
      <c r="H658"/>
      <c r="I658"/>
      <c r="J658"/>
      <c r="K658"/>
    </row>
    <row r="659" spans="1:11" x14ac:dyDescent="0.4">
      <c r="A659"/>
      <c r="B659"/>
      <c r="C659"/>
      <c r="D659"/>
      <c r="E659"/>
      <c r="F659"/>
      <c r="G659"/>
      <c r="H659"/>
      <c r="I659"/>
      <c r="J659"/>
      <c r="K659"/>
    </row>
    <row r="660" spans="1:11" x14ac:dyDescent="0.4">
      <c r="A660"/>
      <c r="B660"/>
      <c r="C660"/>
      <c r="D660"/>
      <c r="E660"/>
      <c r="F660"/>
      <c r="G660"/>
      <c r="H660"/>
      <c r="I660"/>
      <c r="J660"/>
      <c r="K660"/>
    </row>
    <row r="661" spans="1:11" x14ac:dyDescent="0.4">
      <c r="A661"/>
      <c r="B661"/>
      <c r="C661"/>
      <c r="D661"/>
      <c r="E661"/>
      <c r="F661"/>
      <c r="G661"/>
      <c r="H661"/>
      <c r="I661"/>
      <c r="J661"/>
      <c r="K661"/>
    </row>
    <row r="662" spans="1:11" x14ac:dyDescent="0.4">
      <c r="A662"/>
      <c r="B662"/>
      <c r="C662"/>
      <c r="D662"/>
      <c r="E662"/>
      <c r="F662"/>
      <c r="G662"/>
      <c r="H662"/>
      <c r="I662"/>
      <c r="J662"/>
      <c r="K662"/>
    </row>
    <row r="663" spans="1:11" x14ac:dyDescent="0.4">
      <c r="A663"/>
      <c r="B663"/>
      <c r="C663"/>
      <c r="D663"/>
      <c r="E663"/>
      <c r="F663"/>
      <c r="G663"/>
      <c r="H663"/>
      <c r="I663"/>
      <c r="J663"/>
      <c r="K663"/>
    </row>
    <row r="664" spans="1:11" x14ac:dyDescent="0.4">
      <c r="A664"/>
      <c r="B664"/>
      <c r="C664"/>
      <c r="D664"/>
      <c r="E664"/>
      <c r="F664"/>
      <c r="G664"/>
      <c r="H664"/>
      <c r="I664"/>
      <c r="J664"/>
      <c r="K664"/>
    </row>
    <row r="665" spans="1:11" x14ac:dyDescent="0.4">
      <c r="A665"/>
      <c r="B665"/>
      <c r="C665"/>
      <c r="D665"/>
      <c r="E665"/>
      <c r="F665"/>
      <c r="G665"/>
      <c r="H665"/>
      <c r="I665"/>
      <c r="J665"/>
      <c r="K665"/>
    </row>
    <row r="666" spans="1:11" x14ac:dyDescent="0.4">
      <c r="A666"/>
      <c r="B666"/>
      <c r="C666"/>
      <c r="D666"/>
      <c r="E666"/>
      <c r="F666"/>
      <c r="G666"/>
      <c r="H666"/>
      <c r="I666"/>
      <c r="J666"/>
      <c r="K666"/>
    </row>
    <row r="667" spans="1:11" x14ac:dyDescent="0.4">
      <c r="A667"/>
      <c r="B667"/>
      <c r="C667"/>
      <c r="D667"/>
      <c r="E667"/>
      <c r="F667"/>
      <c r="G667"/>
      <c r="H667"/>
      <c r="I667"/>
      <c r="J667"/>
      <c r="K667"/>
    </row>
    <row r="668" spans="1:11" x14ac:dyDescent="0.4">
      <c r="A668"/>
      <c r="B668"/>
      <c r="C668"/>
      <c r="D668"/>
      <c r="E668"/>
      <c r="F668"/>
      <c r="G668"/>
      <c r="H668"/>
      <c r="I668"/>
      <c r="J668"/>
      <c r="K668"/>
    </row>
    <row r="669" spans="1:11" x14ac:dyDescent="0.4">
      <c r="A669"/>
      <c r="B669"/>
      <c r="C669"/>
      <c r="D669"/>
      <c r="E669"/>
      <c r="F669"/>
      <c r="G669"/>
      <c r="H669"/>
      <c r="I669"/>
      <c r="J669"/>
      <c r="K669"/>
    </row>
    <row r="670" spans="1:11" x14ac:dyDescent="0.4">
      <c r="A670"/>
      <c r="B670"/>
      <c r="C670"/>
      <c r="D670"/>
      <c r="E670"/>
      <c r="F670"/>
      <c r="G670"/>
      <c r="H670"/>
      <c r="I670"/>
      <c r="J670"/>
      <c r="K670"/>
    </row>
    <row r="671" spans="1:11" x14ac:dyDescent="0.4">
      <c r="A671"/>
      <c r="B671"/>
      <c r="C671"/>
      <c r="D671"/>
      <c r="E671"/>
      <c r="F671"/>
      <c r="G671"/>
      <c r="H671"/>
      <c r="I671"/>
      <c r="J671"/>
      <c r="K671"/>
    </row>
    <row r="672" spans="1:11" x14ac:dyDescent="0.4">
      <c r="A672"/>
      <c r="B672"/>
      <c r="C672"/>
      <c r="D672"/>
      <c r="E672"/>
      <c r="F672"/>
      <c r="G672"/>
      <c r="H672"/>
      <c r="I672"/>
      <c r="J672"/>
      <c r="K672"/>
    </row>
    <row r="673" spans="1:11" x14ac:dyDescent="0.4">
      <c r="A673"/>
      <c r="B673"/>
      <c r="C673"/>
      <c r="D673"/>
      <c r="E673"/>
      <c r="F673"/>
      <c r="G673"/>
      <c r="H673"/>
      <c r="I673"/>
      <c r="J673"/>
      <c r="K673"/>
    </row>
    <row r="674" spans="1:11" x14ac:dyDescent="0.4">
      <c r="A674"/>
      <c r="B674"/>
      <c r="C674"/>
      <c r="D674"/>
      <c r="E674"/>
      <c r="F674"/>
      <c r="G674"/>
      <c r="H674"/>
      <c r="I674"/>
      <c r="J674"/>
      <c r="K674"/>
    </row>
    <row r="675" spans="1:11" x14ac:dyDescent="0.4">
      <c r="A675"/>
      <c r="B675"/>
      <c r="C675"/>
      <c r="D675"/>
      <c r="E675"/>
      <c r="F675"/>
      <c r="G675"/>
      <c r="H675"/>
      <c r="I675"/>
      <c r="J675"/>
      <c r="K675"/>
    </row>
    <row r="676" spans="1:11" x14ac:dyDescent="0.4">
      <c r="A676"/>
      <c r="B676"/>
      <c r="C676"/>
      <c r="D676"/>
      <c r="E676"/>
      <c r="F676"/>
      <c r="G676"/>
      <c r="H676"/>
      <c r="I676"/>
      <c r="J676"/>
      <c r="K676"/>
    </row>
    <row r="677" spans="1:11" x14ac:dyDescent="0.4">
      <c r="A677"/>
      <c r="B677"/>
      <c r="C677"/>
      <c r="D677"/>
      <c r="E677"/>
      <c r="F677"/>
      <c r="G677"/>
      <c r="H677"/>
      <c r="I677"/>
      <c r="J677"/>
      <c r="K677"/>
    </row>
    <row r="678" spans="1:11" x14ac:dyDescent="0.4">
      <c r="A678"/>
      <c r="B678"/>
      <c r="C678"/>
      <c r="D678"/>
      <c r="E678"/>
      <c r="F678"/>
      <c r="G678"/>
      <c r="H678"/>
      <c r="I678"/>
      <c r="J678"/>
      <c r="K678"/>
    </row>
    <row r="679" spans="1:11" x14ac:dyDescent="0.4">
      <c r="A679"/>
      <c r="B679"/>
      <c r="C679"/>
      <c r="D679"/>
      <c r="E679"/>
      <c r="F679"/>
      <c r="G679"/>
      <c r="H679"/>
      <c r="I679"/>
      <c r="J679"/>
      <c r="K679"/>
    </row>
    <row r="680" spans="1:11" x14ac:dyDescent="0.4">
      <c r="A680"/>
      <c r="B680"/>
      <c r="C680"/>
      <c r="D680"/>
      <c r="E680"/>
      <c r="F680"/>
      <c r="G680"/>
      <c r="H680"/>
      <c r="I680"/>
      <c r="J680"/>
      <c r="K680"/>
    </row>
    <row r="681" spans="1:11" x14ac:dyDescent="0.4">
      <c r="A681"/>
      <c r="B681"/>
      <c r="C681"/>
      <c r="D681"/>
      <c r="E681"/>
      <c r="F681"/>
      <c r="G681"/>
      <c r="H681"/>
      <c r="I681"/>
      <c r="J681"/>
      <c r="K681"/>
    </row>
    <row r="682" spans="1:11" x14ac:dyDescent="0.4">
      <c r="A682"/>
      <c r="B682"/>
      <c r="C682"/>
      <c r="D682"/>
      <c r="E682"/>
      <c r="F682"/>
      <c r="G682"/>
      <c r="H682"/>
      <c r="I682"/>
      <c r="J682"/>
      <c r="K682"/>
    </row>
    <row r="683" spans="1:11" x14ac:dyDescent="0.4">
      <c r="A683"/>
      <c r="B683"/>
      <c r="C683"/>
      <c r="D683"/>
      <c r="E683"/>
      <c r="F683"/>
      <c r="G683"/>
      <c r="H683"/>
      <c r="I683"/>
      <c r="J683"/>
      <c r="K683"/>
    </row>
    <row r="684" spans="1:11" x14ac:dyDescent="0.4">
      <c r="A684"/>
      <c r="B684"/>
      <c r="C684"/>
      <c r="D684"/>
      <c r="E684"/>
      <c r="F684"/>
      <c r="G684"/>
      <c r="H684"/>
      <c r="I684"/>
      <c r="J684"/>
      <c r="K684"/>
    </row>
    <row r="685" spans="1:11" x14ac:dyDescent="0.4">
      <c r="A685"/>
      <c r="B685"/>
      <c r="C685"/>
      <c r="D685"/>
      <c r="E685"/>
      <c r="F685"/>
      <c r="G685"/>
      <c r="H685"/>
      <c r="I685"/>
      <c r="J685"/>
      <c r="K685"/>
    </row>
    <row r="686" spans="1:11" x14ac:dyDescent="0.4">
      <c r="A686"/>
      <c r="B686"/>
      <c r="C686"/>
      <c r="D686"/>
      <c r="E686"/>
      <c r="F686"/>
      <c r="G686"/>
      <c r="H686"/>
      <c r="I686"/>
      <c r="J686"/>
      <c r="K686"/>
    </row>
    <row r="687" spans="1:11" x14ac:dyDescent="0.4">
      <c r="A687"/>
      <c r="B687"/>
      <c r="C687"/>
      <c r="D687"/>
      <c r="E687"/>
      <c r="F687"/>
      <c r="G687"/>
      <c r="H687"/>
      <c r="I687"/>
      <c r="J687"/>
      <c r="K687"/>
    </row>
    <row r="688" spans="1:11" x14ac:dyDescent="0.4">
      <c r="A688"/>
      <c r="B688"/>
      <c r="C688"/>
      <c r="D688"/>
      <c r="E688"/>
      <c r="F688"/>
      <c r="G688"/>
      <c r="H688"/>
      <c r="I688"/>
      <c r="J688"/>
      <c r="K688"/>
    </row>
    <row r="689" spans="1:11" x14ac:dyDescent="0.4">
      <c r="A689"/>
      <c r="B689"/>
      <c r="C689"/>
      <c r="D689"/>
      <c r="E689"/>
      <c r="F689"/>
      <c r="G689"/>
      <c r="H689"/>
      <c r="I689"/>
      <c r="J689"/>
      <c r="K689"/>
    </row>
    <row r="690" spans="1:11" x14ac:dyDescent="0.4">
      <c r="A690"/>
      <c r="B690"/>
      <c r="C690"/>
      <c r="D690"/>
      <c r="E690"/>
      <c r="F690"/>
      <c r="G690"/>
      <c r="H690"/>
      <c r="I690"/>
      <c r="J690"/>
      <c r="K690"/>
    </row>
    <row r="691" spans="1:11" x14ac:dyDescent="0.4">
      <c r="G691"/>
      <c r="H691"/>
      <c r="I691"/>
      <c r="J691"/>
    </row>
  </sheetData>
  <mergeCells count="2">
    <mergeCell ref="G108:H108"/>
    <mergeCell ref="G107:H107"/>
  </mergeCells>
  <conditionalFormatting sqref="B2:B10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0:B1048576 B1:B101">
    <cfRule type="colorScale" priority="47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01">
    <cfRule type="colorScale" priority="47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H100 J2:J10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:H106 J106">
    <cfRule type="colorScale" priority="47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H100 J2:J100">
    <cfRule type="colorScale" priority="47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6:F141 K136:K141 G137:J142">
    <cfRule type="colorScale" priority="47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6:F141 K136:K141 G137:J142">
    <cfRule type="colorScale" priority="477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710">
      <colorScale>
        <cfvo type="min"/>
        <cfvo type="max"/>
        <color rgb="FFFFEF9C"/>
        <color rgb="FF63BE7B"/>
      </colorScale>
    </cfRule>
  </conditionalFormatting>
  <conditionalFormatting sqref="A136:F141 K136:K141 G137:J142">
    <cfRule type="colorScale" priority="47713">
      <colorScale>
        <cfvo type="min"/>
        <cfvo type="max"/>
        <color rgb="FFF8696B"/>
        <color rgb="FFFCFCFF"/>
      </colorScale>
    </cfRule>
  </conditionalFormatting>
  <conditionalFormatting sqref="A136:F141 K136:K141 G137:J142">
    <cfRule type="colorScale" priority="477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08:H108 J10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4:H10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N10</vt:lpstr>
      <vt:lpstr>N100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Schlemmer</dc:creator>
  <cp:lastModifiedBy>Mario Schlemmer</cp:lastModifiedBy>
  <cp:lastPrinted>2020-11-03T03:46:20Z</cp:lastPrinted>
  <dcterms:created xsi:type="dcterms:W3CDTF">2020-02-17T07:04:57Z</dcterms:created>
  <dcterms:modified xsi:type="dcterms:W3CDTF">2022-09-07T17:43:11Z</dcterms:modified>
</cp:coreProperties>
</file>