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gabriel/Dropbox/Brain Stormz FTC/2023-24-code/AprilTag Performance Evaluation/"/>
    </mc:Choice>
  </mc:AlternateContent>
  <xr:revisionPtr revIDLastSave="0" documentId="13_ncr:1_{1D45E4EC-6D4B-B946-B4AB-33094734F610}" xr6:coauthVersionLast="47" xr6:coauthVersionMax="47" xr10:uidLastSave="{00000000-0000-0000-0000-000000000000}"/>
  <bookViews>
    <workbookView xWindow="-40" yWindow="500" windowWidth="19940" windowHeight="16280" xr2:uid="{0242ED38-B07D-D24A-BFD7-C5D111369A13}"/>
  </bookViews>
  <sheets>
    <sheet name="Worlds-like test" sheetId="8" r:id="rId1"/>
    <sheet name="Sheet9" sheetId="10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8" l="1"/>
  <c r="A16" i="8"/>
  <c r="A15" i="8"/>
  <c r="K31" i="8"/>
  <c r="K32" i="8"/>
  <c r="K33" i="8"/>
  <c r="K30" i="8"/>
  <c r="L33" i="8"/>
  <c r="L32" i="8"/>
  <c r="L30" i="8"/>
  <c r="L5" i="8"/>
  <c r="L3" i="8"/>
  <c r="K5" i="8"/>
  <c r="K4" i="8"/>
  <c r="K3" i="8"/>
  <c r="K2" i="8"/>
  <c r="H16" i="8" s="1"/>
  <c r="L31" i="8"/>
  <c r="L4" i="8"/>
  <c r="H29" i="8"/>
  <c r="M33" i="8"/>
  <c r="M32" i="8"/>
  <c r="M31" i="8"/>
  <c r="M30" i="8"/>
  <c r="H3" i="8"/>
  <c r="M3" i="8"/>
  <c r="M4" i="8"/>
  <c r="M5" i="8"/>
  <c r="M2" i="8"/>
  <c r="K40" i="8" l="1"/>
  <c r="K45" i="8" s="1"/>
  <c r="L11" i="8"/>
  <c r="L14" i="8" s="1"/>
  <c r="K11" i="8"/>
  <c r="K14" i="8" s="1"/>
  <c r="L40" i="8"/>
  <c r="L44" i="8" s="1"/>
  <c r="L17" i="8" l="1"/>
  <c r="L16" i="8"/>
  <c r="L15" i="8"/>
  <c r="K16" i="8"/>
  <c r="K15" i="8"/>
  <c r="K17" i="8"/>
  <c r="L42" i="8"/>
  <c r="L45" i="8"/>
  <c r="L43" i="8"/>
  <c r="K44" i="8"/>
  <c r="K42" i="8"/>
  <c r="K43" i="8"/>
  <c r="P20" i="8"/>
  <c r="O20" i="8"/>
</calcChain>
</file>

<file path=xl/sharedStrings.xml><?xml version="1.0" encoding="utf-8"?>
<sst xmlns="http://schemas.openxmlformats.org/spreadsheetml/2006/main" count="27" uniqueCount="22">
  <si>
    <t>Real Y</t>
  </si>
  <si>
    <t>Predicted X</t>
  </si>
  <si>
    <t>Predicted Y</t>
  </si>
  <si>
    <t>B2</t>
  </si>
  <si>
    <t>Delta X</t>
  </si>
  <si>
    <t>Delta Y</t>
  </si>
  <si>
    <t>Delta H (deg)</t>
  </si>
  <si>
    <t>COORD</t>
  </si>
  <si>
    <t>Real X (TAG REL)</t>
  </si>
  <si>
    <t>AVG Y ERR</t>
  </si>
  <si>
    <t>B1</t>
  </si>
  <si>
    <t>B3</t>
  </si>
  <si>
    <t>B4</t>
  </si>
  <si>
    <t>AVG X ERR</t>
  </si>
  <si>
    <t>SPIKE (B5) - important point</t>
  </si>
  <si>
    <t>R1</t>
  </si>
  <si>
    <t>R2</t>
  </si>
  <si>
    <t>R3</t>
  </si>
  <si>
    <t>R4</t>
  </si>
  <si>
    <t>AVG X Offset</t>
  </si>
  <si>
    <t>AVG Y Offset</t>
  </si>
  <si>
    <t>POINT ERROR WITH OFFSET APPLIED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</si>
</sst>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Aptos Narrow"/>
      <family val="2"/>
      <scheme val="minor"/>
    </font>
    <font>
      <sz val="11"/>
      <color rgb="FF000000"/>
      <name val="Menlo"/>
      <family val="2"/>
    </font>
    <font>
      <sz val="9.8000000000000007"/>
      <color rgb="FF2AACB8"/>
      <name val="JetBrains Mono"/>
      <family val="3"/>
    </font>
    <font>
      <sz val="11"/>
      <color rgb="FFFFFF00"/>
      <name val="Menlo"/>
      <family val="2"/>
    </font>
    <font>
      <sz val="11"/>
      <color theme="1"/>
      <name val="Menlo"/>
      <family val="2"/>
    </font>
    <font>
      <sz val="9.8000000000000007"/>
      <color rgb="FFBCBEC4"/>
      <name val="JetBrains Mono"/>
      <family val="3"/>
    </font>
  </fonts>
  <fills count="3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0" xfId="0" applyFont="1" applyFill="1"/>
    <xf numFmtId="0" fontId="4" fillId="0" borderId="0" xfId="0" applyFont="1"/>
    <xf numFmtId="0" fontId="3" fillId="0" borderId="0" xfId="0" applyNumberFormat="1" applyFont="1" applyFill="1"/>
    <xf numFmtId="0" fontId="0" fillId="0" borderId="0" xfId="0" applyFill="1"/>
    <xf numFmtId="0" fontId="1" fillId="0" borderId="0" xfId="0" applyFont="1" applyFill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4BCED-35E7-FE44-9FDA-065FB736E196}">
  <dimension ref="A1:P45"/>
  <sheetViews>
    <sheetView tabSelected="1" topLeftCell="A4" workbookViewId="0">
      <selection activeCell="C33" sqref="C33"/>
    </sheetView>
  </sheetViews>
  <sheetFormatPr baseColWidth="10" defaultRowHeight="16"/>
  <cols>
    <col min="11" max="11" width="12.5" customWidth="1"/>
    <col min="12" max="12" width="13.6640625" customWidth="1"/>
  </cols>
  <sheetData>
    <row r="1" spans="1:13">
      <c r="A1" t="s">
        <v>7</v>
      </c>
      <c r="B1" t="s">
        <v>1</v>
      </c>
      <c r="C1" t="s">
        <v>2</v>
      </c>
      <c r="E1" t="s">
        <v>8</v>
      </c>
      <c r="F1" t="s">
        <v>0</v>
      </c>
      <c r="K1" t="s">
        <v>4</v>
      </c>
      <c r="L1" t="s">
        <v>5</v>
      </c>
      <c r="M1" t="s">
        <v>6</v>
      </c>
    </row>
    <row r="2" spans="1:13">
      <c r="A2" t="s">
        <v>10</v>
      </c>
      <c r="B2" s="1">
        <v>47.9</v>
      </c>
      <c r="C2" s="1">
        <v>-47.6</v>
      </c>
      <c r="D2" s="1"/>
      <c r="E2" s="3">
        <v>47.5</v>
      </c>
      <c r="F2" s="3">
        <v>47.625</v>
      </c>
      <c r="K2">
        <f xml:space="preserve"> E2 - ABS(B2)</f>
        <v>-0.39999999999999858</v>
      </c>
      <c r="L2">
        <f xml:space="preserve"> F2 - ABS(C2)</f>
        <v>2.4999999999998579E-2</v>
      </c>
      <c r="M2">
        <f t="shared" ref="M2" si="0" xml:space="preserve"> G2 - ABS(D2)</f>
        <v>0</v>
      </c>
    </row>
    <row r="3" spans="1:13">
      <c r="A3" t="s">
        <v>3</v>
      </c>
      <c r="B3" s="1">
        <v>23.4</v>
      </c>
      <c r="C3" s="1">
        <v>-47.9</v>
      </c>
      <c r="D3" s="1"/>
      <c r="E3" s="3">
        <v>23.625</v>
      </c>
      <c r="F3" s="3">
        <v>47.625</v>
      </c>
      <c r="H3">
        <f>5/8</f>
        <v>0.625</v>
      </c>
      <c r="K3">
        <f xml:space="preserve"> E3 - ABS(B3)</f>
        <v>0.22500000000000142</v>
      </c>
      <c r="L3">
        <f xml:space="preserve"> F3 - ABS(C3)</f>
        <v>-0.27499999999999858</v>
      </c>
      <c r="M3">
        <f t="shared" ref="M3:M5" si="1" xml:space="preserve"> G3 - ABS(D3)</f>
        <v>0</v>
      </c>
    </row>
    <row r="4" spans="1:13">
      <c r="A4" t="s">
        <v>11</v>
      </c>
      <c r="B4" s="1">
        <v>48.1</v>
      </c>
      <c r="C4" s="1">
        <v>-23.2</v>
      </c>
      <c r="D4" s="1"/>
      <c r="E4" s="3">
        <v>47.5</v>
      </c>
      <c r="F4" s="3">
        <v>23.875</v>
      </c>
      <c r="K4">
        <f xml:space="preserve"> E4 - ABS(B4)</f>
        <v>-0.60000000000000142</v>
      </c>
      <c r="L4">
        <f xml:space="preserve"> F4 - ABS(C4)</f>
        <v>0.67500000000000071</v>
      </c>
      <c r="M4">
        <f t="shared" si="1"/>
        <v>0</v>
      </c>
    </row>
    <row r="5" spans="1:13">
      <c r="A5" t="s">
        <v>12</v>
      </c>
      <c r="B5" s="1">
        <v>23.2</v>
      </c>
      <c r="C5" s="1">
        <v>-22.8</v>
      </c>
      <c r="D5" s="1"/>
      <c r="E5" s="3">
        <v>23.75</v>
      </c>
      <c r="F5" s="3">
        <v>23.875</v>
      </c>
      <c r="K5">
        <f xml:space="preserve"> E5 - ABS(B5)</f>
        <v>0.55000000000000071</v>
      </c>
      <c r="L5">
        <f xml:space="preserve"> F5 - ABS(C5)</f>
        <v>1.0749999999999993</v>
      </c>
      <c r="M5">
        <f t="shared" si="1"/>
        <v>0</v>
      </c>
    </row>
    <row r="6" spans="1:13">
      <c r="A6" s="6"/>
      <c r="B6" s="7"/>
      <c r="C6" s="7"/>
      <c r="D6" s="7"/>
      <c r="E6" s="7"/>
      <c r="F6" s="7"/>
      <c r="G6" s="6"/>
      <c r="H6" s="6"/>
      <c r="I6" s="6"/>
      <c r="J6" s="6"/>
      <c r="K6" s="6"/>
      <c r="L6" s="6"/>
      <c r="M6" s="6"/>
    </row>
    <row r="7" spans="1:13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</row>
    <row r="8" spans="1:13">
      <c r="A8" t="s">
        <v>14</v>
      </c>
      <c r="B8" s="1">
        <v>14.4</v>
      </c>
      <c r="C8" s="1">
        <v>-20.6</v>
      </c>
      <c r="D8" s="1"/>
      <c r="E8" s="1">
        <v>15.625</v>
      </c>
      <c r="F8" s="1">
        <v>23.375</v>
      </c>
      <c r="K8" s="6"/>
      <c r="L8" s="6"/>
      <c r="M8" s="6"/>
    </row>
    <row r="9" spans="1:13">
      <c r="B9" s="1"/>
      <c r="C9" s="1"/>
      <c r="D9" s="1"/>
      <c r="E9" s="1"/>
      <c r="F9" s="1"/>
    </row>
    <row r="10" spans="1:13">
      <c r="B10" s="1"/>
      <c r="C10" s="1"/>
      <c r="D10" s="1"/>
      <c r="E10" s="1"/>
      <c r="F10" s="1"/>
      <c r="K10" t="s">
        <v>19</v>
      </c>
      <c r="L10" t="s">
        <v>20</v>
      </c>
    </row>
    <row r="11" spans="1:13">
      <c r="B11" s="1"/>
      <c r="C11" s="1"/>
      <c r="D11" s="1"/>
      <c r="E11" s="1"/>
      <c r="F11" s="1"/>
      <c r="K11">
        <f>AVERAGE(K2:K5)</f>
        <v>-5.6249999999999467E-2</v>
      </c>
      <c r="L11">
        <f>AVERAGE(L2:L5)</f>
        <v>0.375</v>
      </c>
    </row>
    <row r="12" spans="1:13">
      <c r="B12" s="1"/>
      <c r="C12" s="1"/>
      <c r="D12" s="1"/>
      <c r="E12" s="1"/>
      <c r="F12" s="1"/>
    </row>
    <row r="13" spans="1:13">
      <c r="B13" s="1"/>
      <c r="C13" s="1"/>
      <c r="D13" s="1"/>
      <c r="E13" s="5"/>
      <c r="F13" s="5"/>
      <c r="K13" t="s">
        <v>21</v>
      </c>
    </row>
    <row r="14" spans="1:13">
      <c r="K14">
        <f>K2-$K$11</f>
        <v>-0.34374999999999911</v>
      </c>
      <c r="L14">
        <f>L2-$L$11</f>
        <v>-0.35000000000000142</v>
      </c>
    </row>
    <row r="15" spans="1:13">
      <c r="A15" s="2">
        <f>47.5 - ABS(47)</f>
        <v>0.5</v>
      </c>
      <c r="B15" s="1"/>
      <c r="C15" s="1"/>
      <c r="D15" s="1"/>
      <c r="E15" s="4"/>
      <c r="F15" s="4"/>
      <c r="K15">
        <f>K3-$K$11</f>
        <v>0.28125000000000089</v>
      </c>
      <c r="L15">
        <f>L3-$L$11</f>
        <v>-0.64999999999999858</v>
      </c>
    </row>
    <row r="16" spans="1:13">
      <c r="A16" s="8">
        <f>47.625 - ABS(-49.1)</f>
        <v>-1.4750000000000014</v>
      </c>
      <c r="H16">
        <f>K2 +0.27875</f>
        <v>-0.12124999999999858</v>
      </c>
      <c r="K16">
        <f>K4-$K$11</f>
        <v>-0.54375000000000195</v>
      </c>
      <c r="L16">
        <f>L4-$L$11</f>
        <v>0.30000000000000071</v>
      </c>
    </row>
    <row r="17" spans="1:16">
      <c r="K17">
        <f>K5-$K$11</f>
        <v>0.60625000000000018</v>
      </c>
      <c r="L17">
        <f>L5-$L$11</f>
        <v>0.69999999999999929</v>
      </c>
    </row>
    <row r="20" spans="1:16">
      <c r="O20">
        <f>K40-K11</f>
        <v>6.2499999999996447E-3</v>
      </c>
      <c r="P20">
        <f>L11-L40</f>
        <v>0.32500000000000018</v>
      </c>
    </row>
    <row r="28" spans="1:16">
      <c r="K28" t="s">
        <v>4</v>
      </c>
      <c r="L28" t="s">
        <v>5</v>
      </c>
      <c r="M28" t="s">
        <v>6</v>
      </c>
    </row>
    <row r="29" spans="1:16">
      <c r="B29" t="s">
        <v>1</v>
      </c>
      <c r="C29" t="s">
        <v>2</v>
      </c>
      <c r="H29">
        <f>3/8</f>
        <v>0.375</v>
      </c>
    </row>
    <row r="30" spans="1:16">
      <c r="A30" t="s">
        <v>15</v>
      </c>
      <c r="B30" s="1">
        <v>-23.4</v>
      </c>
      <c r="C30" s="1">
        <v>-47.5</v>
      </c>
      <c r="D30" s="1"/>
      <c r="E30" s="3">
        <v>23.875</v>
      </c>
      <c r="F30" s="3">
        <v>47.625</v>
      </c>
      <c r="K30">
        <f xml:space="preserve"> E30 - ABS(B30)</f>
        <v>0.47500000000000142</v>
      </c>
      <c r="L30">
        <f xml:space="preserve"> F30 - ABS(C30)</f>
        <v>0.125</v>
      </c>
      <c r="M30">
        <f t="shared" ref="M30:M33" si="2" xml:space="preserve"> G30 - ABS(D30)</f>
        <v>0</v>
      </c>
    </row>
    <row r="31" spans="1:16">
      <c r="A31" t="s">
        <v>16</v>
      </c>
      <c r="B31" s="1">
        <v>-47.6</v>
      </c>
      <c r="C31" s="1">
        <v>-47.7</v>
      </c>
      <c r="D31" s="1"/>
      <c r="E31" s="3">
        <v>47.625</v>
      </c>
      <c r="F31" s="3">
        <v>47.625</v>
      </c>
      <c r="K31">
        <f xml:space="preserve"> E31 - ABS(B31)</f>
        <v>2.4999999999998579E-2</v>
      </c>
      <c r="L31">
        <f xml:space="preserve"> F31 - ABS(C31)</f>
        <v>-7.5000000000002842E-2</v>
      </c>
      <c r="M31">
        <f t="shared" si="2"/>
        <v>0</v>
      </c>
    </row>
    <row r="32" spans="1:16">
      <c r="A32" t="s">
        <v>17</v>
      </c>
      <c r="B32" s="1">
        <v>-24.2</v>
      </c>
      <c r="C32" s="1">
        <v>-23.2</v>
      </c>
      <c r="D32" s="1"/>
      <c r="E32" s="3">
        <v>23.875</v>
      </c>
      <c r="F32" s="3">
        <v>23.375</v>
      </c>
      <c r="K32">
        <f xml:space="preserve"> E32 - ABS(B32)</f>
        <v>-0.32499999999999929</v>
      </c>
      <c r="L32">
        <f xml:space="preserve"> F32 - ABS(C32)</f>
        <v>0.17500000000000071</v>
      </c>
      <c r="M32">
        <f t="shared" si="2"/>
        <v>0</v>
      </c>
    </row>
    <row r="33" spans="1:13">
      <c r="A33" t="s">
        <v>18</v>
      </c>
      <c r="B33" s="1">
        <v>-48</v>
      </c>
      <c r="C33" s="1">
        <v>-23.4</v>
      </c>
      <c r="D33" s="1"/>
      <c r="E33" s="3">
        <v>47.625</v>
      </c>
      <c r="F33" s="3">
        <v>23.375</v>
      </c>
      <c r="K33">
        <f xml:space="preserve"> E33 - ABS(B33)</f>
        <v>-0.375</v>
      </c>
      <c r="L33">
        <f xml:space="preserve"> F33 - ABS(C33)</f>
        <v>-2.4999999999998579E-2</v>
      </c>
      <c r="M33">
        <f t="shared" si="2"/>
        <v>0</v>
      </c>
    </row>
    <row r="34" spans="1:13">
      <c r="A34" s="6"/>
      <c r="B34" s="7"/>
      <c r="C34" s="7"/>
      <c r="D34" s="7"/>
      <c r="E34" s="7"/>
      <c r="F34" s="7"/>
      <c r="G34" s="6"/>
      <c r="H34" s="6"/>
      <c r="I34" s="6"/>
      <c r="J34" s="6"/>
    </row>
    <row r="36" spans="1:13">
      <c r="B36" s="1"/>
      <c r="C36" s="1"/>
      <c r="E36" s="4"/>
      <c r="F36" s="4"/>
    </row>
    <row r="39" spans="1:13">
      <c r="K39" t="s">
        <v>13</v>
      </c>
      <c r="L39" t="s">
        <v>9</v>
      </c>
    </row>
    <row r="40" spans="1:13">
      <c r="K40">
        <f>AVERAGE(K30:K33)</f>
        <v>-4.9999999999999822E-2</v>
      </c>
      <c r="L40">
        <f>AVERAGE(L30:L33)</f>
        <v>4.9999999999999822E-2</v>
      </c>
    </row>
    <row r="42" spans="1:13">
      <c r="K42">
        <f>K30-$K$40</f>
        <v>0.52500000000000124</v>
      </c>
      <c r="L42">
        <f>L30-$L$40</f>
        <v>7.5000000000000178E-2</v>
      </c>
    </row>
    <row r="43" spans="1:13">
      <c r="K43">
        <f>K31-$K$40</f>
        <v>7.4999999999998401E-2</v>
      </c>
      <c r="L43">
        <f>L31-$L$40</f>
        <v>-0.12500000000000266</v>
      </c>
    </row>
    <row r="44" spans="1:13">
      <c r="K44">
        <f>K32-$K$40</f>
        <v>-0.27499999999999947</v>
      </c>
      <c r="L44">
        <f>L32-$L$40</f>
        <v>0.12500000000000089</v>
      </c>
    </row>
    <row r="45" spans="1:13">
      <c r="K45">
        <f>K33-$K$40</f>
        <v>-0.32500000000000018</v>
      </c>
      <c r="L45">
        <f>L33-$L$40</f>
        <v>-7.4999999999998401E-2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934DF-1143-0D43-AC5C-F4EA14CA0981}">
  <dimension ref="A1"/>
  <sheetViews>
    <sheetView workbookViewId="0"/>
  </sheetViews>
  <sheetFormatPr baseColWidth="10" defaultRowHeight="16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Worlds-like test</vt:lpstr>
      <vt:lpstr>Sheet9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Fergesen</dc:creator>
  <cp:lastModifiedBy>Gabriel Fergesen</cp:lastModifiedBy>
  <dcterms:created xsi:type="dcterms:W3CDTF">2024-03-30T17:23:06Z</dcterms:created>
  <dcterms:modified xsi:type="dcterms:W3CDTF">2024-04-15T07:19:24Z</dcterms:modified>
</cp:coreProperties>
</file>